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Kadian" sheetId="1" r:id="rId1"/>
    <sheet name="WS Scripts" sheetId="2" r:id="rId2"/>
    <sheet name="IMS summary" sheetId="3" r:id="rId3"/>
    <sheet name="IMS raw data" sheetId="4" r:id="rId4"/>
  </sheets>
  <definedNames>
    <definedName name="_xlnm.Print_Area" localSheetId="2">'IMS summary'!$A$56:$J$130</definedName>
    <definedName name="_xlnm.Print_Titles" localSheetId="3">'IMS raw data'!$2:$2</definedName>
  </definedNames>
  <calcPr fullCalcOnLoad="1"/>
</workbook>
</file>

<file path=xl/sharedStrings.xml><?xml version="1.0" encoding="utf-8"?>
<sst xmlns="http://schemas.openxmlformats.org/spreadsheetml/2006/main" count="469" uniqueCount="209">
  <si>
    <t>Measure : Tot Ex Units (Thousands)</t>
  </si>
  <si>
    <t>Tot Ex Units
Qtr/12/2006</t>
  </si>
  <si>
    <t>Tot Ex Units
Qtr/3/2007</t>
  </si>
  <si>
    <t>Tot Ex Units
Qtr/6/2007</t>
  </si>
  <si>
    <t>Tot Ex Units
Qtr/9/2007</t>
  </si>
  <si>
    <t>Tot Ex Units
Qtr/12/2007</t>
  </si>
  <si>
    <t>Tot Ex Units
Qtr/3/2008</t>
  </si>
  <si>
    <t>Tot Ex Units
Qtr/6/2008</t>
  </si>
  <si>
    <t>Tot Ex Units
Qtr/9/2008</t>
  </si>
  <si>
    <t>Tot Ex Units
MAT/9/2007</t>
  </si>
  <si>
    <t>Tot Ex Units
MAT/9/2008</t>
  </si>
  <si>
    <t>Tot Ex Units
MAT/9/2008
%VB</t>
  </si>
  <si>
    <t xml:space="preserve"> 02222 MORPHINE/OPIUM,NON-INJ</t>
  </si>
  <si>
    <t xml:space="preserve">   MORPHINE</t>
  </si>
  <si>
    <t xml:space="preserve">     MORPHINE SULF      MKR 88/06</t>
  </si>
  <si>
    <t xml:space="preserve">     MORPHINE SULF      ETX 95/12</t>
  </si>
  <si>
    <t xml:space="preserve">     MORPHINE SULF      ROX 80/05</t>
  </si>
  <si>
    <t xml:space="preserve">     MORPHINE SULF CR   WTS 06/03</t>
  </si>
  <si>
    <t xml:space="preserve">     MORPHINE SULF      EGP 98/11</t>
  </si>
  <si>
    <t xml:space="preserve">     MORPHINE SULF IR   ETX 00/10</t>
  </si>
  <si>
    <t xml:space="preserve">     KADIAN             A.L 96/08</t>
  </si>
  <si>
    <t xml:space="preserve">     AVINZA             KGP 02/06</t>
  </si>
  <si>
    <t xml:space="preserve">     MORPHINE SULF      GMK 07/03</t>
  </si>
  <si>
    <t xml:space="preserve">     MS-CONTIN          PUF 84/11</t>
  </si>
  <si>
    <t xml:space="preserve">     ORAMORPH SR        XAN 85/03</t>
  </si>
  <si>
    <t xml:space="preserve">     MORPHINE SULF      RBY 87/11</t>
  </si>
  <si>
    <t xml:space="preserve">     MORPHINE SULF      LNN 06/01</t>
  </si>
  <si>
    <t xml:space="preserve">     ROXANOL            XAN 83/10</t>
  </si>
  <si>
    <t xml:space="preserve">     MORPHINE SULF      PDK 91/11</t>
  </si>
  <si>
    <t xml:space="preserve">     ROXANOL-100        XAN 86/04</t>
  </si>
  <si>
    <t xml:space="preserve">     R.M.S.             U-S 83/07</t>
  </si>
  <si>
    <t xml:space="preserve">     MORPHINE SULF      WTS 90/03</t>
  </si>
  <si>
    <t xml:space="preserve">     MORPHINE SULF      TEV 05/08</t>
  </si>
  <si>
    <t xml:space="preserve">     MSIR               PUF 85/08</t>
  </si>
  <si>
    <t xml:space="preserve">   HYDROMORPHONE</t>
  </si>
  <si>
    <t xml:space="preserve">     HYDROMORPHONE HCL  MKR 95/09</t>
  </si>
  <si>
    <t xml:space="preserve">     HYDROMORPHONE HCL  ROX 86/02</t>
  </si>
  <si>
    <t xml:space="preserve">     DILAUDID           PUF 75/07</t>
  </si>
  <si>
    <t xml:space="preserve">     HYDROMORPHONE HCL  ETX 97/08</t>
  </si>
  <si>
    <t xml:space="preserve">     DILAUDID-5         PUF 93/05</t>
  </si>
  <si>
    <t xml:space="preserve">     HYDROMORPHONE HCL  LNN 04/11</t>
  </si>
  <si>
    <t xml:space="preserve">     HYDROMORPHONE HCL  ATV 06/03</t>
  </si>
  <si>
    <t xml:space="preserve">     HYDROMORPHONE HCL  PDK 96/05</t>
  </si>
  <si>
    <t xml:space="preserve">     HYDROMORPHONE HCL  QLT 92/01</t>
  </si>
  <si>
    <t xml:space="preserve">     HYDROMORPHONE HCL  EGP 97/02</t>
  </si>
  <si>
    <t xml:space="preserve">   FENTANYL</t>
  </si>
  <si>
    <t xml:space="preserve">     FENTANYL           MYN 05/02</t>
  </si>
  <si>
    <t xml:space="preserve">     FENTANYL           SDZ 05/02</t>
  </si>
  <si>
    <t xml:space="preserve">     FENTANYL           WTS 07/09</t>
  </si>
  <si>
    <t xml:space="preserve">     FENTANYL CIT       BRR 06/09</t>
  </si>
  <si>
    <t xml:space="preserve">     FENTANYL CIT       WTS 06/09</t>
  </si>
  <si>
    <t xml:space="preserve">     DURAGESIC          JAN 91/04</t>
  </si>
  <si>
    <t xml:space="preserve">     FENTORA            CEH 06/10</t>
  </si>
  <si>
    <t xml:space="preserve">     ACTIQ              CEH 99/04</t>
  </si>
  <si>
    <t xml:space="preserve">     FENTANYL           ATV 07/09</t>
  </si>
  <si>
    <t xml:space="preserve">     ORALET             HO&amp; 95/03</t>
  </si>
  <si>
    <t xml:space="preserve">   OXYMORPHONE</t>
  </si>
  <si>
    <t xml:space="preserve">     OPANA ER           END 06/07</t>
  </si>
  <si>
    <t xml:space="preserve">     OPANA              END 06/07</t>
  </si>
  <si>
    <t xml:space="preserve">   OPIUM</t>
  </si>
  <si>
    <t xml:space="preserve">     OPIUM              RBY 87/11</t>
  </si>
  <si>
    <t>Tot Ex Units Qtr/12/2006</t>
  </si>
  <si>
    <t>Tot Ex Units Qtr/3/2007</t>
  </si>
  <si>
    <t>Tot Ex Units Qtr/6/2007</t>
  </si>
  <si>
    <t>Tot Ex Units Qtr/9/2007</t>
  </si>
  <si>
    <t>Tot Ex Units Qtr/12/2007</t>
  </si>
  <si>
    <t>Tot Ex Units Qtr/3/2008</t>
  </si>
  <si>
    <t>Tot Ex Units Qtr/6/2008</t>
  </si>
  <si>
    <t>Tot Ex Units Qtr/9/2008</t>
  </si>
  <si>
    <t>Tot Ex Units Qtr/9/2008 %VB</t>
  </si>
  <si>
    <t>Tot Ex Units MAT/9/2007</t>
  </si>
  <si>
    <t>Tot Ex Units MAT/9/2008</t>
  </si>
  <si>
    <t>Tot Ex Units MAT/9/2008 %VB</t>
  </si>
  <si>
    <t xml:space="preserve">   02222 MORPHINE/OPIUM,NON-INJ</t>
  </si>
  <si>
    <t xml:space="preserve">     MORPHINE</t>
  </si>
  <si>
    <t xml:space="preserve">       MORPHINE SULF      MKR 88/06</t>
  </si>
  <si>
    <t xml:space="preserve">       MORPHINE SULF      ETX 95/12</t>
  </si>
  <si>
    <t xml:space="preserve">       MORPHINE SULF      ROX 80/05</t>
  </si>
  <si>
    <t xml:space="preserve">       MORPHINE SULF CR   WTS 06/03</t>
  </si>
  <si>
    <t xml:space="preserve">       MORPHINE SULF      EGP 98/11</t>
  </si>
  <si>
    <t xml:space="preserve">       MORPHINE SULF IR   ETX 00/10</t>
  </si>
  <si>
    <t xml:space="preserve">       KADIAN             A.L 96/08</t>
  </si>
  <si>
    <t xml:space="preserve">       AVINZA             KGP 02/06</t>
  </si>
  <si>
    <t xml:space="preserve">       MORPHINE SULF      GMK 07/03</t>
  </si>
  <si>
    <t xml:space="preserve">       MS-CONTIN          PUF 84/11</t>
  </si>
  <si>
    <t xml:space="preserve">       ORAMORPH SR        XAN 85/03</t>
  </si>
  <si>
    <t xml:space="preserve">       MORPHINE SULF      RBY 87/11</t>
  </si>
  <si>
    <t xml:space="preserve">       MORPHINE SULF      LNN 06/01</t>
  </si>
  <si>
    <t xml:space="preserve">       ROXANOL            XAN 83/10</t>
  </si>
  <si>
    <t xml:space="preserve">       MORPHINE SULF      PDK 91/11</t>
  </si>
  <si>
    <t xml:space="preserve">       ROXANOL-100        XAN 86/04</t>
  </si>
  <si>
    <t xml:space="preserve">       R.M.S.             U-S 83/07</t>
  </si>
  <si>
    <t xml:space="preserve">       MORPHINE SULF      WTS 90/03</t>
  </si>
  <si>
    <t xml:space="preserve">       MORPHINE SULF      TEV 05/08</t>
  </si>
  <si>
    <t xml:space="preserve">       MSIR               PUF 85/08</t>
  </si>
  <si>
    <t xml:space="preserve">     HYDROMORPHONE</t>
  </si>
  <si>
    <t xml:space="preserve">       HYDROMORPHONE HCL  MKR 95/09</t>
  </si>
  <si>
    <t xml:space="preserve">       HYDROMORPHONE HCL  ROX 86/02</t>
  </si>
  <si>
    <t xml:space="preserve">       DILAUDID           PUF 75/07</t>
  </si>
  <si>
    <t xml:space="preserve">       HYDROMORPHONE HCL  ETX 97/08</t>
  </si>
  <si>
    <t xml:space="preserve">       DILAUDID-5         PUF 93/05</t>
  </si>
  <si>
    <t xml:space="preserve">       HYDROMORPHONE HCL  LNN 04/11</t>
  </si>
  <si>
    <t xml:space="preserve">       HYDROMORPHONE HCL  ATV 06/03</t>
  </si>
  <si>
    <t xml:space="preserve">       HYDROMORPHONE HCL  PDK 96/05</t>
  </si>
  <si>
    <t xml:space="preserve">       HYDROMORPHONE HCL  QLT 92/01</t>
  </si>
  <si>
    <t xml:space="preserve">       HYDROMORPHONE HCL  EGP 97/02</t>
  </si>
  <si>
    <t xml:space="preserve">     FENTANYL</t>
  </si>
  <si>
    <t xml:space="preserve">       FENTANYL           MYN 05/02</t>
  </si>
  <si>
    <t xml:space="preserve">       FENTANYL           SDZ 05/02</t>
  </si>
  <si>
    <t xml:space="preserve">       FENTANYL           WTS 07/09</t>
  </si>
  <si>
    <t xml:space="preserve">       FENTANYL CIT       BRR 06/09</t>
  </si>
  <si>
    <t xml:space="preserve">       FENTANYL CIT       WTS 06/09</t>
  </si>
  <si>
    <t xml:space="preserve">       DURAGESIC          JAN 91/04</t>
  </si>
  <si>
    <t xml:space="preserve">       FENTORA            CEH 06/10</t>
  </si>
  <si>
    <t xml:space="preserve">       ACTIQ              CEH 99/04</t>
  </si>
  <si>
    <t xml:space="preserve">       FENTANYL           ATV 07/09</t>
  </si>
  <si>
    <t xml:space="preserve">       ORALET             HO&amp; 95/03</t>
  </si>
  <si>
    <t xml:space="preserve">     OXYMORPHONE</t>
  </si>
  <si>
    <t xml:space="preserve">       OPANA ER           END 06/07</t>
  </si>
  <si>
    <t xml:space="preserve">       OPANA              END 06/07</t>
  </si>
  <si>
    <t xml:space="preserve">     OPIUM</t>
  </si>
  <si>
    <t xml:space="preserve">       OPIUM              RBY 87/11</t>
  </si>
  <si>
    <t>Q4'06</t>
  </si>
  <si>
    <t>Q1'07</t>
  </si>
  <si>
    <t>Q1'08</t>
  </si>
  <si>
    <t>Q2'07</t>
  </si>
  <si>
    <t>Q3'07</t>
  </si>
  <si>
    <t>Q4'07</t>
  </si>
  <si>
    <t>Q2'08</t>
  </si>
  <si>
    <t>Q3'08</t>
  </si>
  <si>
    <t>Tot Dollars MAT/9/2007</t>
  </si>
  <si>
    <t>Tot Dollars MAT/9/2008</t>
  </si>
  <si>
    <t>Tot Dollars MAT/9/2008 %PPG Previous Year</t>
  </si>
  <si>
    <t>Tot Dollars MAT/9/2008 %VB</t>
  </si>
  <si>
    <t>Market Overview</t>
  </si>
  <si>
    <t>Total Market</t>
  </si>
  <si>
    <t>IMS Sales</t>
  </si>
  <si>
    <t>% change $s:</t>
  </si>
  <si>
    <t>Total Market Trends (Ext Units 000s)</t>
  </si>
  <si>
    <t>Annual</t>
  </si>
  <si>
    <t>Ext. units</t>
  </si>
  <si>
    <t>% change</t>
  </si>
  <si>
    <t>Ex. Units</t>
  </si>
  <si>
    <t>Trend</t>
  </si>
  <si>
    <t>Q4/06</t>
  </si>
  <si>
    <t>Q1/07</t>
  </si>
  <si>
    <t>Q2/07</t>
  </si>
  <si>
    <t>Q3/07</t>
  </si>
  <si>
    <t>Q4/07</t>
  </si>
  <si>
    <t>Q1/08</t>
  </si>
  <si>
    <t>Q2/08</t>
  </si>
  <si>
    <t>Q3/08</t>
  </si>
  <si>
    <t>Non-Injectable Morphine/Opium Market</t>
  </si>
  <si>
    <t>Last 12 Months Sales ($MM):</t>
  </si>
  <si>
    <t>Market Shares within Non-Injectable Morphine/Opium Market</t>
  </si>
  <si>
    <t>Report Builder-&gt;Month</t>
  </si>
  <si>
    <t>Form</t>
  </si>
  <si>
    <t>Product</t>
  </si>
  <si>
    <t>Month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</si>
  <si>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</si>
  <si>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</si>
  <si>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</si>
  <si>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</si>
  <si>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</si>
  <si>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</si>
  <si>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</si>
  <si>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</si>
  <si>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</si>
  <si>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</si>
  <si>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</si>
  <si>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</si>
  <si>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Metrics</t>
  </si>
  <si>
    <t>NRx Count</t>
  </si>
  <si>
    <t>NRx Qty</t>
  </si>
  <si>
    <t>NRx Dollars</t>
  </si>
  <si>
    <t>NRx Count % Share</t>
  </si>
  <si>
    <t>NRx Qty % Share</t>
  </si>
  <si>
    <t>TRx Count</t>
  </si>
  <si>
    <t>TRx Qty</t>
  </si>
  <si>
    <t>TRx Dollars</t>
  </si>
  <si>
    <t>TRx Count % Share</t>
  </si>
  <si>
    <t>TRx Qty % Share</t>
  </si>
  <si>
    <t>TABLET</t>
  </si>
  <si>
    <t>OPANA</t>
  </si>
  <si>
    <t>SUSTAINED RELEASE TABLET</t>
  </si>
  <si>
    <t>MS CONTIN</t>
  </si>
  <si>
    <t>OPANA ER</t>
  </si>
  <si>
    <t>SUSTAINED RELEASE CAPSULE</t>
  </si>
  <si>
    <t>AVINZA</t>
  </si>
  <si>
    <t>KADIAN</t>
  </si>
  <si>
    <t>AMPULES INJECTABLE</t>
  </si>
  <si>
    <t>USC 5</t>
  </si>
  <si>
    <t>02222</t>
  </si>
  <si>
    <t>MORPHINE &amp; OPIUM, NON-INJECTABLE</t>
  </si>
  <si>
    <t>WS Health Script Data</t>
  </si>
  <si>
    <t>NRx as %  TRx Count</t>
  </si>
  <si>
    <t>NRx as %  TRx Quantity</t>
  </si>
  <si>
    <t>NRx as %  TRx Dollar</t>
  </si>
  <si>
    <t>Year</t>
  </si>
  <si>
    <t>2007</t>
  </si>
  <si>
    <t>2006</t>
  </si>
  <si>
    <t>2005</t>
  </si>
  <si>
    <t>2004</t>
  </si>
  <si>
    <t>2003</t>
  </si>
  <si>
    <t>2008
(Jan-Nov)</t>
  </si>
  <si>
    <t>TRx Count Growth %</t>
  </si>
  <si>
    <t>Avg Qty (pills) per Rx</t>
  </si>
  <si>
    <t>Dollar per Rx</t>
  </si>
  <si>
    <t>Price chg %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</si>
</sst>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_(* #,##0.0_);_(* \(#,##0.0\);_(* &quot;-&quot;??_);_(@_)"/>
    <numFmt numFmtId="170" formatCode="_(* #,##0_);_(* \(#,##0\);_(* &quot;-&quot;??_);_(@_)"/>
    <numFmt numFmtId="171" formatCode="0.0%"/>
    <numFmt numFmtId="172" formatCode="_(&quot;$&quot;* #,##0_);_(&quot;$&quot;* \(#,##0\);_(&quot;$&quot;* &quot;-&quot;??_);_(@_)"/>
    <numFmt numFmtId="173" formatCode="0.0"/>
    <numFmt numFmtId="174" formatCode="#,##0;\(#,##0\)"/>
    <numFmt numFmtId="175" formatCode="&quot;$ &quot;\ #,##0;[Red]\(&quot;$ &quot;\ #,##0\)"/>
    <numFmt numFmtId="176" formatCode="0.00%;[Red]\(0.00%\)"/>
    <numFmt numFmtId="177" formatCode="#,##0;[Red]\(#,##0\)"/>
    <numFmt numFmtId="178" formatCode="&quot;$ &quot;\ #,##0.00;[Red]\(&quot;$ &quot;\ #,##0.00\)"/>
    <numFmt numFmtId="179" formatCode="0.000%;[Red]\(0.000%\)"/>
    <numFmt numFmtId="180" formatCode="0.0%;[Red]\(0.0%\)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5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8"/>
      <name val="Tahoma"/>
      <family val="2"/>
    </font>
    <font>
      <b/>
      <sz val="9"/>
      <color indexed="9"/>
      <name val="Verdana"/>
      <family val="2"/>
    </font>
    <font>
      <sz val="9"/>
      <color indexed="22"/>
      <name val="Verdana"/>
      <family val="2"/>
    </font>
    <font>
      <sz val="9"/>
      <color indexed="12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sz val="9"/>
      <name val="Verdana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8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170" fontId="1" fillId="0" borderId="0" xfId="42" applyNumberFormat="1" applyFont="1" applyAlignment="1">
      <alignment/>
    </xf>
    <xf numFmtId="9" fontId="1" fillId="0" borderId="0" xfId="57" applyFont="1" applyAlignment="1">
      <alignment/>
    </xf>
    <xf numFmtId="0" fontId="1" fillId="0" borderId="0" xfId="0" applyFont="1" applyAlignment="1">
      <alignment wrapText="1"/>
    </xf>
    <xf numFmtId="170" fontId="1" fillId="0" borderId="0" xfId="42" applyNumberFormat="1" applyFont="1" applyAlignment="1">
      <alignment wrapText="1"/>
    </xf>
    <xf numFmtId="9" fontId="1" fillId="0" borderId="0" xfId="57" applyFont="1" applyAlignment="1">
      <alignment wrapText="1"/>
    </xf>
    <xf numFmtId="0" fontId="2" fillId="0" borderId="0" xfId="0" applyFont="1" applyAlignment="1">
      <alignment/>
    </xf>
    <xf numFmtId="9" fontId="2" fillId="0" borderId="0" xfId="57" applyFont="1" applyAlignment="1">
      <alignment/>
    </xf>
    <xf numFmtId="170" fontId="2" fillId="0" borderId="0" xfId="42" applyNumberFormat="1" applyFont="1" applyAlignment="1">
      <alignment/>
    </xf>
    <xf numFmtId="0" fontId="2" fillId="0" borderId="0" xfId="0" applyFont="1" applyAlignment="1">
      <alignment horizontal="right"/>
    </xf>
    <xf numFmtId="170" fontId="2" fillId="0" borderId="0" xfId="42" applyNumberFormat="1" applyFont="1" applyAlignment="1">
      <alignment horizontal="right"/>
    </xf>
    <xf numFmtId="9" fontId="2" fillId="0" borderId="0" xfId="57" applyFont="1" applyAlignment="1">
      <alignment horizontal="right"/>
    </xf>
    <xf numFmtId="170" fontId="0" fillId="0" borderId="0" xfId="42" applyNumberFormat="1" applyFont="1" applyAlignment="1">
      <alignment/>
    </xf>
    <xf numFmtId="9" fontId="0" fillId="0" borderId="0" xfId="57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/>
    </xf>
    <xf numFmtId="0" fontId="0" fillId="33" borderId="11" xfId="0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7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172" fontId="0" fillId="0" borderId="0" xfId="44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9" fontId="0" fillId="0" borderId="0" xfId="57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171" fontId="0" fillId="0" borderId="0" xfId="0" applyNumberFormat="1" applyBorder="1" applyAlignment="1">
      <alignment/>
    </xf>
    <xf numFmtId="0" fontId="0" fillId="0" borderId="13" xfId="0" applyFont="1" applyBorder="1" applyAlignment="1">
      <alignment horizontal="right"/>
    </xf>
    <xf numFmtId="170" fontId="0" fillId="0" borderId="0" xfId="42" applyNumberFormat="1" applyFont="1" applyFill="1" applyBorder="1" applyAlignment="1">
      <alignment horizontal="center"/>
    </xf>
    <xf numFmtId="9" fontId="0" fillId="0" borderId="0" xfId="57" applyBorder="1" applyAlignment="1">
      <alignment/>
    </xf>
    <xf numFmtId="0" fontId="0" fillId="0" borderId="15" xfId="0" applyFont="1" applyBorder="1" applyAlignment="1">
      <alignment horizontal="right"/>
    </xf>
    <xf numFmtId="170" fontId="0" fillId="0" borderId="16" xfId="42" applyNumberFormat="1" applyFont="1" applyFill="1" applyBorder="1" applyAlignment="1">
      <alignment horizontal="center"/>
    </xf>
    <xf numFmtId="9" fontId="0" fillId="0" borderId="16" xfId="57" applyBorder="1" applyAlignment="1">
      <alignment/>
    </xf>
    <xf numFmtId="170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 horizontal="right"/>
    </xf>
    <xf numFmtId="170" fontId="0" fillId="0" borderId="19" xfId="42" applyNumberFormat="1" applyFont="1" applyFill="1" applyBorder="1" applyAlignment="1">
      <alignment horizontal="center"/>
    </xf>
    <xf numFmtId="171" fontId="0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172" fontId="8" fillId="0" borderId="0" xfId="44" applyNumberFormat="1" applyFont="1" applyBorder="1" applyAlignment="1">
      <alignment/>
    </xf>
    <xf numFmtId="9" fontId="0" fillId="0" borderId="16" xfId="57" applyFont="1" applyBorder="1" applyAlignment="1">
      <alignment/>
    </xf>
    <xf numFmtId="0" fontId="6" fillId="33" borderId="23" xfId="0" applyFont="1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Continuous" vertical="center"/>
    </xf>
    <xf numFmtId="173" fontId="0" fillId="0" borderId="19" xfId="0" applyNumberFormat="1" applyBorder="1" applyAlignment="1">
      <alignment/>
    </xf>
    <xf numFmtId="173" fontId="0" fillId="0" borderId="20" xfId="0" applyNumberFormat="1" applyBorder="1" applyAlignment="1">
      <alignment/>
    </xf>
    <xf numFmtId="17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1" fontId="2" fillId="0" borderId="0" xfId="57" applyNumberFormat="1" applyFont="1" applyBorder="1" applyAlignment="1">
      <alignment/>
    </xf>
    <xf numFmtId="171" fontId="1" fillId="0" borderId="0" xfId="57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3" xfId="0" applyFont="1" applyBorder="1" applyAlignment="1">
      <alignment/>
    </xf>
    <xf numFmtId="9" fontId="2" fillId="0" borderId="14" xfId="57" applyFont="1" applyBorder="1" applyAlignment="1">
      <alignment/>
    </xf>
    <xf numFmtId="0" fontId="1" fillId="0" borderId="13" xfId="0" applyFont="1" applyBorder="1" applyAlignment="1">
      <alignment/>
    </xf>
    <xf numFmtId="9" fontId="1" fillId="0" borderId="14" xfId="57" applyFont="1" applyBorder="1" applyAlignment="1">
      <alignment/>
    </xf>
    <xf numFmtId="0" fontId="1" fillId="0" borderId="18" xfId="0" applyFont="1" applyBorder="1" applyAlignment="1">
      <alignment/>
    </xf>
    <xf numFmtId="170" fontId="1" fillId="0" borderId="19" xfId="42" applyNumberFormat="1" applyFont="1" applyBorder="1" applyAlignment="1">
      <alignment/>
    </xf>
    <xf numFmtId="9" fontId="1" fillId="0" borderId="20" xfId="57" applyFont="1" applyBorder="1" applyAlignment="1">
      <alignment/>
    </xf>
    <xf numFmtId="0" fontId="1" fillId="0" borderId="13" xfId="0" applyFont="1" applyBorder="1" applyAlignment="1">
      <alignment/>
    </xf>
    <xf numFmtId="171" fontId="1" fillId="0" borderId="0" xfId="57" applyNumberFormat="1" applyFont="1" applyBorder="1" applyAlignment="1">
      <alignment/>
    </xf>
    <xf numFmtId="9" fontId="1" fillId="0" borderId="14" xfId="57" applyFont="1" applyBorder="1" applyAlignment="1">
      <alignment/>
    </xf>
    <xf numFmtId="170" fontId="1" fillId="0" borderId="0" xfId="42" applyNumberFormat="1" applyFont="1" applyAlignment="1">
      <alignment/>
    </xf>
    <xf numFmtId="9" fontId="1" fillId="0" borderId="0" xfId="57" applyFont="1" applyAlignment="1">
      <alignment/>
    </xf>
    <xf numFmtId="0" fontId="1" fillId="0" borderId="0" xfId="0" applyFont="1" applyAlignment="1">
      <alignment/>
    </xf>
    <xf numFmtId="0" fontId="1" fillId="34" borderId="13" xfId="0" applyFont="1" applyFill="1" applyBorder="1" applyAlignment="1">
      <alignment/>
    </xf>
    <xf numFmtId="171" fontId="1" fillId="34" borderId="0" xfId="57" applyNumberFormat="1" applyFont="1" applyFill="1" applyBorder="1" applyAlignment="1">
      <alignment/>
    </xf>
    <xf numFmtId="9" fontId="1" fillId="34" borderId="14" xfId="57" applyFont="1" applyFill="1" applyBorder="1" applyAlignment="1">
      <alignment/>
    </xf>
    <xf numFmtId="170" fontId="1" fillId="34" borderId="0" xfId="42" applyNumberFormat="1" applyFont="1" applyFill="1" applyAlignment="1">
      <alignment/>
    </xf>
    <xf numFmtId="9" fontId="1" fillId="34" borderId="0" xfId="57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 horizontal="left"/>
    </xf>
    <xf numFmtId="3" fontId="0" fillId="34" borderId="0" xfId="0" applyNumberFormat="1" applyFill="1" applyAlignment="1">
      <alignment horizontal="right"/>
    </xf>
    <xf numFmtId="164" fontId="0" fillId="34" borderId="0" xfId="0" applyNumberFormat="1" applyFill="1" applyAlignment="1">
      <alignment horizontal="right"/>
    </xf>
    <xf numFmtId="0" fontId="0" fillId="34" borderId="0" xfId="0" applyFill="1" applyAlignment="1">
      <alignment/>
    </xf>
    <xf numFmtId="171" fontId="0" fillId="34" borderId="0" xfId="57" applyNumberFormat="1" applyFont="1" applyFill="1" applyAlignment="1">
      <alignment/>
    </xf>
    <xf numFmtId="0" fontId="12" fillId="35" borderId="26" xfId="0" applyFont="1" applyFill="1" applyBorder="1" applyAlignment="1">
      <alignment horizontal="center" vertical="center"/>
    </xf>
    <xf numFmtId="0" fontId="11" fillId="35" borderId="26" xfId="0" applyFont="1" applyFill="1" applyBorder="1" applyAlignment="1">
      <alignment horizontal="center" wrapText="1"/>
    </xf>
    <xf numFmtId="0" fontId="13" fillId="0" borderId="27" xfId="0" applyFont="1" applyBorder="1" applyAlignment="1">
      <alignment horizontal="left" vertical="center" wrapText="1"/>
    </xf>
    <xf numFmtId="174" fontId="14" fillId="0" borderId="27" xfId="0" applyNumberFormat="1" applyFont="1" applyBorder="1" applyAlignment="1">
      <alignment horizontal="right" vertical="center"/>
    </xf>
    <xf numFmtId="175" fontId="14" fillId="0" borderId="27" xfId="0" applyNumberFormat="1" applyFont="1" applyBorder="1" applyAlignment="1">
      <alignment horizontal="right" vertical="center"/>
    </xf>
    <xf numFmtId="176" fontId="14" fillId="0" borderId="27" xfId="0" applyNumberFormat="1" applyFont="1" applyBorder="1" applyAlignment="1">
      <alignment horizontal="right" vertical="center"/>
    </xf>
    <xf numFmtId="177" fontId="14" fillId="0" borderId="27" xfId="0" applyNumberFormat="1" applyFont="1" applyBorder="1" applyAlignment="1">
      <alignment horizontal="right" vertical="center"/>
    </xf>
    <xf numFmtId="178" fontId="14" fillId="0" borderId="27" xfId="0" applyNumberFormat="1" applyFont="1" applyBorder="1" applyAlignment="1">
      <alignment horizontal="right" vertical="center"/>
    </xf>
    <xf numFmtId="174" fontId="14" fillId="34" borderId="27" xfId="0" applyNumberFormat="1" applyFont="1" applyFill="1" applyBorder="1" applyAlignment="1">
      <alignment horizontal="right" vertical="center"/>
    </xf>
    <xf numFmtId="175" fontId="14" fillId="34" borderId="27" xfId="0" applyNumberFormat="1" applyFont="1" applyFill="1" applyBorder="1" applyAlignment="1">
      <alignment horizontal="right" vertical="center"/>
    </xf>
    <xf numFmtId="176" fontId="14" fillId="34" borderId="27" xfId="0" applyNumberFormat="1" applyFont="1" applyFill="1" applyBorder="1" applyAlignment="1">
      <alignment horizontal="right" vertical="center"/>
    </xf>
    <xf numFmtId="177" fontId="14" fillId="34" borderId="27" xfId="0" applyNumberFormat="1" applyFont="1" applyFill="1" applyBorder="1" applyAlignment="1">
      <alignment horizontal="right" vertical="center"/>
    </xf>
    <xf numFmtId="178" fontId="14" fillId="34" borderId="27" xfId="0" applyNumberFormat="1" applyFont="1" applyFill="1" applyBorder="1" applyAlignment="1">
      <alignment horizontal="right" vertical="center"/>
    </xf>
    <xf numFmtId="174" fontId="0" fillId="0" borderId="0" xfId="0" applyNumberFormat="1" applyAlignment="1">
      <alignment/>
    </xf>
    <xf numFmtId="171" fontId="0" fillId="0" borderId="0" xfId="57" applyNumberFormat="1" applyFont="1" applyAlignment="1">
      <alignment/>
    </xf>
    <xf numFmtId="171" fontId="15" fillId="0" borderId="0" xfId="57" applyNumberFormat="1" applyFont="1" applyAlignment="1">
      <alignment horizontal="center" wrapText="1"/>
    </xf>
    <xf numFmtId="171" fontId="0" fillId="0" borderId="0" xfId="57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171" fontId="16" fillId="0" borderId="0" xfId="57" applyNumberFormat="1" applyFont="1" applyAlignment="1">
      <alignment horizontal="center" wrapText="1"/>
    </xf>
    <xf numFmtId="0" fontId="16" fillId="0" borderId="0" xfId="0" applyFont="1" applyAlignment="1">
      <alignment wrapText="1"/>
    </xf>
    <xf numFmtId="0" fontId="14" fillId="0" borderId="0" xfId="0" applyFont="1" applyAlignment="1">
      <alignment/>
    </xf>
    <xf numFmtId="170" fontId="14" fillId="0" borderId="0" xfId="42" applyNumberFormat="1" applyFont="1" applyAlignment="1">
      <alignment/>
    </xf>
    <xf numFmtId="171" fontId="14" fillId="0" borderId="0" xfId="57" applyNumberFormat="1" applyFont="1" applyAlignment="1">
      <alignment/>
    </xf>
    <xf numFmtId="0" fontId="17" fillId="0" borderId="0" xfId="0" applyFont="1" applyAlignment="1">
      <alignment/>
    </xf>
    <xf numFmtId="1" fontId="0" fillId="0" borderId="0" xfId="0" applyNumberFormat="1" applyAlignment="1">
      <alignment horizontal="center"/>
    </xf>
    <xf numFmtId="170" fontId="0" fillId="0" borderId="0" xfId="42" applyNumberFormat="1" applyFont="1" applyAlignment="1">
      <alignment horizontal="center"/>
    </xf>
    <xf numFmtId="180" fontId="14" fillId="34" borderId="27" xfId="0" applyNumberFormat="1" applyFont="1" applyFill="1" applyBorder="1" applyAlignment="1">
      <alignment horizontal="right" vertical="center"/>
    </xf>
    <xf numFmtId="171" fontId="14" fillId="34" borderId="0" xfId="57" applyNumberFormat="1" applyFont="1" applyFill="1" applyAlignment="1">
      <alignment/>
    </xf>
    <xf numFmtId="0" fontId="10" fillId="0" borderId="0" xfId="0" applyFont="1" applyAlignment="1">
      <alignment/>
    </xf>
    <xf numFmtId="0" fontId="11" fillId="35" borderId="28" xfId="0" applyFont="1" applyFill="1" applyBorder="1" applyAlignment="1">
      <alignment horizontal="left" vertical="center" wrapText="1"/>
    </xf>
    <xf numFmtId="0" fontId="11" fillId="35" borderId="29" xfId="0" applyFont="1" applyFill="1" applyBorder="1" applyAlignment="1">
      <alignment horizontal="left" vertical="center" wrapText="1"/>
    </xf>
    <xf numFmtId="0" fontId="11" fillId="35" borderId="26" xfId="0" applyFont="1" applyFill="1" applyBorder="1" applyAlignment="1">
      <alignment horizontal="center" wrapText="1"/>
    </xf>
    <xf numFmtId="0" fontId="11" fillId="35" borderId="0" xfId="0" applyFont="1" applyFill="1" applyBorder="1" applyAlignment="1">
      <alignment horizontal="center" wrapText="1"/>
    </xf>
    <xf numFmtId="0" fontId="11" fillId="35" borderId="30" xfId="0" applyFont="1" applyFill="1" applyBorder="1" applyAlignment="1">
      <alignment horizont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34" borderId="33" xfId="0" applyFont="1" applyFill="1" applyBorder="1" applyAlignment="1">
      <alignment horizontal="left" vertical="center" wrapText="1"/>
    </xf>
    <xf numFmtId="0" fontId="13" fillId="34" borderId="34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19" sqref="E19"/>
    </sheetView>
  </sheetViews>
  <sheetFormatPr defaultColWidth="9.140625" defaultRowHeight="12.75" outlineLevelCol="1"/>
  <cols>
    <col min="1" max="1" width="8.140625" style="0" customWidth="1"/>
    <col min="2" max="2" width="7.57421875" style="0" hidden="1" customWidth="1" outlineLevel="1"/>
    <col min="3" max="3" width="9.140625" style="0" hidden="1" customWidth="1" outlineLevel="1"/>
    <col min="4" max="4" width="11.28125" style="0" customWidth="1" collapsed="1"/>
    <col min="5" max="5" width="10.7109375" style="0" customWidth="1"/>
    <col min="6" max="6" width="12.8515625" style="0" bestFit="1" customWidth="1"/>
    <col min="7" max="7" width="12.7109375" style="0" customWidth="1"/>
    <col min="8" max="8" width="9.140625" style="109" customWidth="1"/>
    <col min="9" max="9" width="11.421875" style="109" customWidth="1"/>
    <col min="10" max="10" width="12.421875" style="0" customWidth="1"/>
    <col min="11" max="11" width="10.140625" style="109" customWidth="1"/>
    <col min="12" max="12" width="12.28125" style="0" customWidth="1"/>
    <col min="13" max="13" width="10.28125" style="109" customWidth="1"/>
    <col min="14" max="14" width="14.140625" style="0" customWidth="1"/>
  </cols>
  <sheetData>
    <row r="1" ht="22.5" customHeight="1">
      <c r="A1" s="118" t="s">
        <v>194</v>
      </c>
    </row>
    <row r="3" spans="1:17" s="114" customFormat="1" ht="45">
      <c r="A3" s="112" t="s">
        <v>157</v>
      </c>
      <c r="B3" s="112" t="s">
        <v>191</v>
      </c>
      <c r="C3" s="112"/>
      <c r="D3" s="112" t="s">
        <v>158</v>
      </c>
      <c r="E3" s="112" t="s">
        <v>172</v>
      </c>
      <c r="F3" s="112" t="s">
        <v>173</v>
      </c>
      <c r="G3" s="112" t="s">
        <v>174</v>
      </c>
      <c r="H3" s="113" t="s">
        <v>175</v>
      </c>
      <c r="I3" s="113" t="s">
        <v>176</v>
      </c>
      <c r="J3" s="112" t="s">
        <v>177</v>
      </c>
      <c r="K3" s="113" t="s">
        <v>180</v>
      </c>
      <c r="L3" s="112" t="s">
        <v>178</v>
      </c>
      <c r="M3" s="113" t="s">
        <v>181</v>
      </c>
      <c r="N3" s="112" t="s">
        <v>179</v>
      </c>
      <c r="O3" s="114" t="s">
        <v>195</v>
      </c>
      <c r="P3" s="114" t="s">
        <v>196</v>
      </c>
      <c r="Q3" s="114" t="s">
        <v>197</v>
      </c>
    </row>
    <row r="4" spans="1:17" s="115" customFormat="1" ht="11.25">
      <c r="A4" s="115" t="s">
        <v>189</v>
      </c>
      <c r="B4" s="115" t="s">
        <v>192</v>
      </c>
      <c r="C4" s="115" t="s">
        <v>193</v>
      </c>
      <c r="D4" s="115" t="s">
        <v>159</v>
      </c>
      <c r="E4" s="116">
        <v>53900</v>
      </c>
      <c r="F4" s="116">
        <v>3175223</v>
      </c>
      <c r="G4" s="116">
        <v>22786404.76</v>
      </c>
      <c r="H4" s="117">
        <v>0.0783973772513792</v>
      </c>
      <c r="I4" s="117">
        <v>0.0783616637537507</v>
      </c>
      <c r="J4" s="116">
        <v>54307</v>
      </c>
      <c r="K4" s="117">
        <v>0.0783892861576302</v>
      </c>
      <c r="L4" s="116">
        <v>3201119</v>
      </c>
      <c r="M4" s="117">
        <v>0.0783615078298865</v>
      </c>
      <c r="N4" s="116">
        <v>22982765.09</v>
      </c>
      <c r="O4" s="122">
        <f>E4/J4</f>
        <v>0.9925055701843225</v>
      </c>
      <c r="P4" s="117">
        <f>F4/L4</f>
        <v>0.9919103288568779</v>
      </c>
      <c r="Q4" s="117">
        <f>G4/N4</f>
        <v>0.9914561920973801</v>
      </c>
    </row>
    <row r="5" spans="4:17" s="115" customFormat="1" ht="11.25">
      <c r="D5" s="115" t="s">
        <v>160</v>
      </c>
      <c r="E5" s="116">
        <v>61457</v>
      </c>
      <c r="F5" s="116">
        <v>3608941</v>
      </c>
      <c r="G5" s="116">
        <v>25895131.6</v>
      </c>
      <c r="H5" s="117">
        <v>0.0893890095313175</v>
      </c>
      <c r="I5" s="117">
        <v>0.0890654360809067</v>
      </c>
      <c r="J5" s="116">
        <v>61981</v>
      </c>
      <c r="K5" s="117">
        <v>0.0894662998386226</v>
      </c>
      <c r="L5" s="116">
        <v>3643206</v>
      </c>
      <c r="M5" s="117">
        <v>0.08918353722398</v>
      </c>
      <c r="N5" s="116">
        <v>26155276.67</v>
      </c>
      <c r="O5" s="122">
        <f aca="true" t="shared" si="0" ref="O5:O15">E5/J5</f>
        <v>0.9915457962924122</v>
      </c>
      <c r="P5" s="117">
        <f aca="true" t="shared" si="1" ref="P5:P15">F5/L5</f>
        <v>0.9905948222527082</v>
      </c>
      <c r="Q5" s="117">
        <f aca="true" t="shared" si="2" ref="Q5:Q15">G5/N5</f>
        <v>0.990053820753562</v>
      </c>
    </row>
    <row r="6" spans="4:17" s="115" customFormat="1" ht="11.25">
      <c r="D6" s="115" t="s">
        <v>161</v>
      </c>
      <c r="E6" s="116">
        <v>58034</v>
      </c>
      <c r="F6" s="116">
        <v>3410317</v>
      </c>
      <c r="G6" s="116">
        <v>24379751.64</v>
      </c>
      <c r="H6" s="117">
        <v>0.0844102670019767</v>
      </c>
      <c r="I6" s="117">
        <v>0.0841635734081354</v>
      </c>
      <c r="J6" s="116">
        <v>58454</v>
      </c>
      <c r="K6" s="117">
        <v>0.0843752616248019</v>
      </c>
      <c r="L6" s="116">
        <v>3435997</v>
      </c>
      <c r="M6" s="117">
        <v>0.084111182939143</v>
      </c>
      <c r="N6" s="116">
        <v>24570218.29</v>
      </c>
      <c r="O6" s="122">
        <f t="shared" si="0"/>
        <v>0.9928148629691723</v>
      </c>
      <c r="P6" s="117">
        <f t="shared" si="1"/>
        <v>0.9925261867225146</v>
      </c>
      <c r="Q6" s="117">
        <f t="shared" si="2"/>
        <v>0.9922480684643523</v>
      </c>
    </row>
    <row r="7" spans="4:17" s="115" customFormat="1" ht="11.25">
      <c r="D7" s="115" t="s">
        <v>162</v>
      </c>
      <c r="E7" s="116">
        <v>57508</v>
      </c>
      <c r="F7" s="116">
        <v>3370906</v>
      </c>
      <c r="G7" s="116">
        <v>23052272.78</v>
      </c>
      <c r="H7" s="117">
        <v>0.0836452016877981</v>
      </c>
      <c r="I7" s="117">
        <v>0.0831909451769217</v>
      </c>
      <c r="J7" s="116">
        <v>57951</v>
      </c>
      <c r="K7" s="117">
        <v>0.0836492076918414</v>
      </c>
      <c r="L7" s="116">
        <v>3399036</v>
      </c>
      <c r="M7" s="117">
        <v>0.083206399427221</v>
      </c>
      <c r="N7" s="116">
        <v>23253206.12</v>
      </c>
      <c r="O7" s="122">
        <f t="shared" si="0"/>
        <v>0.99235561077462</v>
      </c>
      <c r="P7" s="117">
        <f t="shared" si="1"/>
        <v>0.9917241241340192</v>
      </c>
      <c r="Q7" s="117">
        <f t="shared" si="2"/>
        <v>0.9913588973940597</v>
      </c>
    </row>
    <row r="8" spans="4:17" s="115" customFormat="1" ht="11.25">
      <c r="D8" s="115" t="s">
        <v>163</v>
      </c>
      <c r="E8" s="116">
        <v>60327</v>
      </c>
      <c r="F8" s="116">
        <v>3542262</v>
      </c>
      <c r="G8" s="116">
        <v>24190257.18</v>
      </c>
      <c r="H8" s="117">
        <v>0.0877454281529491</v>
      </c>
      <c r="I8" s="117">
        <v>0.0874198579979071</v>
      </c>
      <c r="J8" s="116">
        <v>60798</v>
      </c>
      <c r="K8" s="117">
        <v>0.0877587018213417</v>
      </c>
      <c r="L8" s="116">
        <v>3573099</v>
      </c>
      <c r="M8" s="117">
        <v>0.0874673591533022</v>
      </c>
      <c r="N8" s="116">
        <v>24403496.2</v>
      </c>
      <c r="O8" s="122">
        <f t="shared" si="0"/>
        <v>0.9922530346392974</v>
      </c>
      <c r="P8" s="117">
        <f t="shared" si="1"/>
        <v>0.9913696765748724</v>
      </c>
      <c r="Q8" s="117">
        <f t="shared" si="2"/>
        <v>0.9912619479499007</v>
      </c>
    </row>
    <row r="9" spans="4:17" s="115" customFormat="1" ht="11.25">
      <c r="D9" s="115" t="s">
        <v>164</v>
      </c>
      <c r="E9" s="116">
        <v>56660</v>
      </c>
      <c r="F9" s="116">
        <v>3331427</v>
      </c>
      <c r="G9" s="116">
        <v>22697630.6</v>
      </c>
      <c r="H9" s="117">
        <v>0.0824117884056243</v>
      </c>
      <c r="I9" s="117">
        <v>0.0822166387665265</v>
      </c>
      <c r="J9" s="116">
        <v>57077</v>
      </c>
      <c r="K9" s="117">
        <v>0.0823876348540531</v>
      </c>
      <c r="L9" s="116">
        <v>3358158</v>
      </c>
      <c r="M9" s="117">
        <v>0.0822057300622051</v>
      </c>
      <c r="N9" s="116">
        <v>22889620.73</v>
      </c>
      <c r="O9" s="122">
        <f t="shared" si="0"/>
        <v>0.992694079927116</v>
      </c>
      <c r="P9" s="117">
        <f t="shared" si="1"/>
        <v>0.9920399814422073</v>
      </c>
      <c r="Q9" s="117">
        <f t="shared" si="2"/>
        <v>0.9916123498827409</v>
      </c>
    </row>
    <row r="10" spans="4:17" s="115" customFormat="1" ht="11.25">
      <c r="D10" s="115" t="s">
        <v>165</v>
      </c>
      <c r="E10" s="116">
        <v>58585</v>
      </c>
      <c r="F10" s="116">
        <v>3440608</v>
      </c>
      <c r="G10" s="116">
        <v>23469776.27</v>
      </c>
      <c r="H10" s="117">
        <v>0.0852116947360307</v>
      </c>
      <c r="I10" s="117">
        <v>0.0849111281961817</v>
      </c>
      <c r="J10" s="116">
        <v>58993</v>
      </c>
      <c r="K10" s="117">
        <v>0.0851532796563441</v>
      </c>
      <c r="L10" s="116">
        <v>3465799</v>
      </c>
      <c r="M10" s="117">
        <v>0.0848407183473382</v>
      </c>
      <c r="N10" s="116">
        <v>23642642.06</v>
      </c>
      <c r="O10" s="122">
        <f t="shared" si="0"/>
        <v>0.9930839252114657</v>
      </c>
      <c r="P10" s="117">
        <f t="shared" si="1"/>
        <v>0.9927315461744897</v>
      </c>
      <c r="Q10" s="117">
        <f t="shared" si="2"/>
        <v>0.9926883894971932</v>
      </c>
    </row>
    <row r="11" spans="4:17" s="115" customFormat="1" ht="11.25">
      <c r="D11" s="115" t="s">
        <v>166</v>
      </c>
      <c r="E11" s="116">
        <v>58189</v>
      </c>
      <c r="F11" s="116">
        <v>3424238</v>
      </c>
      <c r="G11" s="116">
        <v>23295798.57</v>
      </c>
      <c r="H11" s="117">
        <v>0.0846357140052042</v>
      </c>
      <c r="I11" s="117">
        <v>0.0845071312373386</v>
      </c>
      <c r="J11" s="116">
        <v>58646</v>
      </c>
      <c r="K11" s="117">
        <v>0.0846524034839041</v>
      </c>
      <c r="L11" s="116">
        <v>3452024</v>
      </c>
      <c r="M11" s="117">
        <v>0.084503514460086</v>
      </c>
      <c r="N11" s="116">
        <v>23488971.46</v>
      </c>
      <c r="O11" s="122">
        <f t="shared" si="0"/>
        <v>0.9922074821812229</v>
      </c>
      <c r="P11" s="117">
        <f t="shared" si="1"/>
        <v>0.991950809148488</v>
      </c>
      <c r="Q11" s="117">
        <f t="shared" si="2"/>
        <v>0.9917760175097935</v>
      </c>
    </row>
    <row r="12" spans="4:17" s="115" customFormat="1" ht="11.25">
      <c r="D12" s="115" t="s">
        <v>167</v>
      </c>
      <c r="E12" s="116">
        <v>56690</v>
      </c>
      <c r="F12" s="116">
        <v>3347783</v>
      </c>
      <c r="G12" s="116">
        <v>22681936.11</v>
      </c>
      <c r="H12" s="117">
        <v>0.0824554233094747</v>
      </c>
      <c r="I12" s="117">
        <v>0.0826202902178911</v>
      </c>
      <c r="J12" s="116">
        <v>57115</v>
      </c>
      <c r="K12" s="117">
        <v>0.0824424858470004</v>
      </c>
      <c r="L12" s="116">
        <v>3374127</v>
      </c>
      <c r="M12" s="117">
        <v>0.0825966417773071</v>
      </c>
      <c r="N12" s="116">
        <v>22865771.12</v>
      </c>
      <c r="O12" s="122">
        <f t="shared" si="0"/>
        <v>0.9925588724503195</v>
      </c>
      <c r="P12" s="117">
        <f t="shared" si="1"/>
        <v>0.9921923507917751</v>
      </c>
      <c r="Q12" s="117">
        <f t="shared" si="2"/>
        <v>0.9919602532083772</v>
      </c>
    </row>
    <row r="13" spans="4:17" s="115" customFormat="1" ht="11.25">
      <c r="D13" s="115" t="s">
        <v>168</v>
      </c>
      <c r="E13" s="116">
        <v>54675</v>
      </c>
      <c r="F13" s="116">
        <v>3234251</v>
      </c>
      <c r="G13" s="116">
        <v>20339340.63</v>
      </c>
      <c r="H13" s="117">
        <v>0.0795246122675169</v>
      </c>
      <c r="I13" s="117">
        <v>0.0798184219997247</v>
      </c>
      <c r="J13" s="116">
        <v>55081</v>
      </c>
      <c r="K13" s="117">
        <v>0.0795065142771361</v>
      </c>
      <c r="L13" s="116">
        <v>3258780</v>
      </c>
      <c r="M13" s="117">
        <v>0.0797730151506013</v>
      </c>
      <c r="N13" s="116">
        <v>20498545.02</v>
      </c>
      <c r="O13" s="122">
        <f t="shared" si="0"/>
        <v>0.9926290372360705</v>
      </c>
      <c r="P13" s="117">
        <f t="shared" si="1"/>
        <v>0.9924729499996932</v>
      </c>
      <c r="Q13" s="117">
        <f t="shared" si="2"/>
        <v>0.9922333809621772</v>
      </c>
    </row>
    <row r="14" spans="4:17" s="115" customFormat="1" ht="11.25">
      <c r="D14" s="115" t="s">
        <v>169</v>
      </c>
      <c r="E14" s="116">
        <v>57111</v>
      </c>
      <c r="F14" s="116">
        <v>3389937</v>
      </c>
      <c r="G14" s="116">
        <v>21253730.72</v>
      </c>
      <c r="H14" s="117">
        <v>0.0830677664601766</v>
      </c>
      <c r="I14" s="117">
        <v>0.0836606132357943</v>
      </c>
      <c r="J14" s="116">
        <v>57579</v>
      </c>
      <c r="K14" s="117">
        <v>0.0831122453398308</v>
      </c>
      <c r="L14" s="116">
        <v>3419237</v>
      </c>
      <c r="M14" s="117">
        <v>0.0837009080098983</v>
      </c>
      <c r="N14" s="116">
        <v>21438846.62</v>
      </c>
      <c r="O14" s="122">
        <f t="shared" si="0"/>
        <v>0.9918720366800396</v>
      </c>
      <c r="P14" s="117">
        <f t="shared" si="1"/>
        <v>0.9914308367627047</v>
      </c>
      <c r="Q14" s="117">
        <f t="shared" si="2"/>
        <v>0.9913653983686179</v>
      </c>
    </row>
    <row r="15" spans="4:17" s="115" customFormat="1" ht="11.25">
      <c r="D15" s="115" t="s">
        <v>170</v>
      </c>
      <c r="E15" s="116">
        <v>54387</v>
      </c>
      <c r="F15" s="116">
        <v>3244214</v>
      </c>
      <c r="G15" s="116">
        <v>20340925.42</v>
      </c>
      <c r="H15" s="117">
        <v>0.0791057171905522</v>
      </c>
      <c r="I15" s="117">
        <v>0.0800642999289217</v>
      </c>
      <c r="J15" s="116">
        <v>54804</v>
      </c>
      <c r="K15" s="117">
        <v>0.0791066794074938</v>
      </c>
      <c r="L15" s="116">
        <v>3270074</v>
      </c>
      <c r="M15" s="117">
        <v>0.0800494856190314</v>
      </c>
      <c r="N15" s="116">
        <v>20507863.78</v>
      </c>
      <c r="O15" s="122">
        <f t="shared" si="0"/>
        <v>0.9923910663455222</v>
      </c>
      <c r="P15" s="117">
        <f t="shared" si="1"/>
        <v>0.9920919220788276</v>
      </c>
      <c r="Q15" s="117">
        <f t="shared" si="2"/>
        <v>0.991859787943257</v>
      </c>
    </row>
    <row r="16" spans="8:13" s="115" customFormat="1" ht="11.25">
      <c r="H16" s="117"/>
      <c r="I16" s="117"/>
      <c r="K16" s="117"/>
      <c r="M16" s="117"/>
    </row>
    <row r="18" spans="1:14" ht="38.25" customHeight="1">
      <c r="A18" s="110" t="s">
        <v>157</v>
      </c>
      <c r="B18" s="110"/>
      <c r="C18" s="110"/>
      <c r="D18" s="110" t="s">
        <v>198</v>
      </c>
      <c r="E18" s="110" t="s">
        <v>172</v>
      </c>
      <c r="F18" s="110" t="s">
        <v>173</v>
      </c>
      <c r="G18" s="110" t="s">
        <v>174</v>
      </c>
      <c r="H18" s="110" t="s">
        <v>177</v>
      </c>
      <c r="I18" s="110" t="s">
        <v>178</v>
      </c>
      <c r="J18" s="110" t="s">
        <v>179</v>
      </c>
      <c r="K18" s="110" t="s">
        <v>205</v>
      </c>
      <c r="L18" s="114" t="s">
        <v>195</v>
      </c>
      <c r="M18" s="114" t="s">
        <v>196</v>
      </c>
      <c r="N18" s="114" t="s">
        <v>197</v>
      </c>
    </row>
    <row r="19" spans="1:14" ht="23.25" customHeight="1">
      <c r="A19" t="s">
        <v>189</v>
      </c>
      <c r="B19" s="110"/>
      <c r="C19" s="110"/>
      <c r="D19" s="111" t="s">
        <v>204</v>
      </c>
      <c r="E19" s="98">
        <v>633136</v>
      </c>
      <c r="F19" s="98">
        <v>37275893</v>
      </c>
      <c r="G19" s="98">
        <v>254042030.86</v>
      </c>
      <c r="H19" s="101">
        <v>637982</v>
      </c>
      <c r="I19" s="98">
        <v>37580582</v>
      </c>
      <c r="J19" s="101">
        <v>256189359.38</v>
      </c>
      <c r="K19" s="105">
        <f>(I19/11*12)/I20-1</f>
        <v>0.05360284785168257</v>
      </c>
      <c r="L19" s="121">
        <f aca="true" t="shared" si="3" ref="L19:N24">E19/H19</f>
        <v>0.9924041744124442</v>
      </c>
      <c r="M19" s="100">
        <f t="shared" si="3"/>
        <v>0.991892382081789</v>
      </c>
      <c r="N19" s="100">
        <f t="shared" si="3"/>
        <v>0.9916181978627188</v>
      </c>
    </row>
    <row r="20" spans="1:14" ht="12.75" customHeight="1">
      <c r="A20" s="110"/>
      <c r="B20" s="110"/>
      <c r="C20" s="110"/>
      <c r="D20" s="111" t="s">
        <v>199</v>
      </c>
      <c r="E20" s="98">
        <v>651458</v>
      </c>
      <c r="F20" s="98">
        <v>38604981</v>
      </c>
      <c r="G20" s="98">
        <v>229858231.71</v>
      </c>
      <c r="H20" s="101">
        <v>656385</v>
      </c>
      <c r="I20" s="98">
        <v>38911245</v>
      </c>
      <c r="J20" s="101">
        <v>231749132.86</v>
      </c>
      <c r="K20" s="105">
        <f>H20/H21-1</f>
        <v>0.06682605494507277</v>
      </c>
      <c r="L20" s="121">
        <f t="shared" si="3"/>
        <v>0.992493734622211</v>
      </c>
      <c r="M20" s="100">
        <f t="shared" si="3"/>
        <v>0.9921291647183225</v>
      </c>
      <c r="N20" s="100">
        <f t="shared" si="3"/>
        <v>0.9918407412072506</v>
      </c>
    </row>
    <row r="21" spans="1:14" ht="12.75" customHeight="1">
      <c r="A21" s="110"/>
      <c r="B21" s="110"/>
      <c r="C21" s="110"/>
      <c r="D21" s="111" t="s">
        <v>200</v>
      </c>
      <c r="E21" s="98">
        <v>609949</v>
      </c>
      <c r="F21" s="98">
        <v>34974260</v>
      </c>
      <c r="G21" s="98">
        <v>194141426.91</v>
      </c>
      <c r="H21" s="101">
        <v>615269</v>
      </c>
      <c r="I21" s="98">
        <v>35295844</v>
      </c>
      <c r="J21" s="101">
        <v>195931426.73</v>
      </c>
      <c r="K21" s="105">
        <f>H21/H22-1</f>
        <v>0.1890864464758517</v>
      </c>
      <c r="L21" s="121">
        <f t="shared" si="3"/>
        <v>0.9913533755154249</v>
      </c>
      <c r="M21" s="100">
        <f t="shared" si="3"/>
        <v>0.9908888989876542</v>
      </c>
      <c r="N21" s="100">
        <f t="shared" si="3"/>
        <v>0.9908641515561122</v>
      </c>
    </row>
    <row r="22" spans="1:14" ht="12.75" customHeight="1">
      <c r="A22" s="110"/>
      <c r="B22" s="110"/>
      <c r="C22" s="110"/>
      <c r="D22" s="111" t="s">
        <v>201</v>
      </c>
      <c r="E22" s="98">
        <v>513532</v>
      </c>
      <c r="F22" s="98">
        <v>28380028</v>
      </c>
      <c r="G22" s="98">
        <v>137048677.36</v>
      </c>
      <c r="H22" s="101">
        <v>517430</v>
      </c>
      <c r="I22" s="98">
        <v>28602264</v>
      </c>
      <c r="J22" s="101">
        <v>138128883.3</v>
      </c>
      <c r="K22" s="105">
        <f>H22/H23-1</f>
        <v>0.30341250588819113</v>
      </c>
      <c r="L22" s="121">
        <f t="shared" si="3"/>
        <v>0.9924666138414858</v>
      </c>
      <c r="M22" s="100">
        <f t="shared" si="3"/>
        <v>0.9922301255592914</v>
      </c>
      <c r="N22" s="100">
        <f t="shared" si="3"/>
        <v>0.9921797243690597</v>
      </c>
    </row>
    <row r="23" spans="1:14" ht="12.75" customHeight="1">
      <c r="A23" s="110"/>
      <c r="B23" s="110"/>
      <c r="C23" s="110"/>
      <c r="D23" s="111" t="s">
        <v>202</v>
      </c>
      <c r="E23" s="98">
        <v>394204</v>
      </c>
      <c r="F23" s="98">
        <v>21631961</v>
      </c>
      <c r="G23" s="98">
        <v>89900262.74</v>
      </c>
      <c r="H23" s="101">
        <v>396981</v>
      </c>
      <c r="I23" s="98">
        <v>21785955</v>
      </c>
      <c r="J23" s="101">
        <v>90542345.12</v>
      </c>
      <c r="K23" s="105">
        <f>H23/H24-1</f>
        <v>12.495410660864836</v>
      </c>
      <c r="L23" s="121">
        <f t="shared" si="3"/>
        <v>0.9930047029958613</v>
      </c>
      <c r="M23" s="100">
        <f t="shared" si="3"/>
        <v>0.9929315010519392</v>
      </c>
      <c r="N23" s="100">
        <f t="shared" si="3"/>
        <v>0.9929084852049168</v>
      </c>
    </row>
    <row r="24" spans="1:14" ht="12.75" customHeight="1">
      <c r="A24" s="110"/>
      <c r="B24" s="110"/>
      <c r="C24" s="110"/>
      <c r="D24" s="111" t="s">
        <v>203</v>
      </c>
      <c r="E24" s="98">
        <v>29217</v>
      </c>
      <c r="F24" s="98">
        <v>1587423</v>
      </c>
      <c r="G24" s="98">
        <v>6061892.5</v>
      </c>
      <c r="H24" s="101">
        <v>29416</v>
      </c>
      <c r="I24" s="98">
        <v>1599569</v>
      </c>
      <c r="J24" s="101">
        <v>6106268.95</v>
      </c>
      <c r="K24" s="105"/>
      <c r="L24" s="121">
        <f t="shared" si="3"/>
        <v>0.9932349741637204</v>
      </c>
      <c r="M24" s="100">
        <f t="shared" si="3"/>
        <v>0.9924067045560397</v>
      </c>
      <c r="N24" s="100">
        <f t="shared" si="3"/>
        <v>0.9927326407723983</v>
      </c>
    </row>
    <row r="25" spans="1:7" ht="12.75">
      <c r="A25" s="110"/>
      <c r="B25" s="110"/>
      <c r="C25" s="110"/>
      <c r="D25" s="111"/>
      <c r="G25" s="98"/>
    </row>
    <row r="26" spans="6:8" ht="34.5">
      <c r="F26" s="113" t="s">
        <v>206</v>
      </c>
      <c r="G26" s="113" t="s">
        <v>207</v>
      </c>
      <c r="H26" s="113" t="s">
        <v>208</v>
      </c>
    </row>
    <row r="27" spans="4:8" ht="25.5">
      <c r="D27" s="111" t="s">
        <v>204</v>
      </c>
      <c r="F27" s="119">
        <f aca="true" t="shared" si="4" ref="F27:F32">F19/E19</f>
        <v>58.875017373834375</v>
      </c>
      <c r="G27" s="120">
        <f aca="true" t="shared" si="5" ref="G27:G32">G19/E19</f>
        <v>401.2440152826565</v>
      </c>
      <c r="H27" s="109">
        <f>G27/G28-1</f>
        <v>0.13719496475460313</v>
      </c>
    </row>
    <row r="28" spans="4:8" ht="12.75">
      <c r="D28" s="111" t="s">
        <v>199</v>
      </c>
      <c r="F28" s="119">
        <f t="shared" si="4"/>
        <v>59.25935516948138</v>
      </c>
      <c r="G28" s="120">
        <f t="shared" si="5"/>
        <v>352.8366091290613</v>
      </c>
      <c r="H28" s="109">
        <f>G28/G29-1</f>
        <v>0.10853381644006266</v>
      </c>
    </row>
    <row r="29" spans="4:8" ht="12.75">
      <c r="D29" s="111" t="s">
        <v>200</v>
      </c>
      <c r="F29" s="119">
        <f t="shared" si="4"/>
        <v>57.33964642945558</v>
      </c>
      <c r="G29" s="120">
        <f t="shared" si="5"/>
        <v>318.2912455139692</v>
      </c>
      <c r="H29" s="109">
        <f>G29/G30-1</f>
        <v>0.19266192888473732</v>
      </c>
    </row>
    <row r="30" spans="4:8" ht="12.75">
      <c r="D30" s="111" t="s">
        <v>201</v>
      </c>
      <c r="F30" s="119">
        <f t="shared" si="4"/>
        <v>55.264380798080744</v>
      </c>
      <c r="G30" s="120">
        <f t="shared" si="5"/>
        <v>266.87465895017255</v>
      </c>
      <c r="H30" s="109">
        <f>G30/G31-1</f>
        <v>0.17021969514205915</v>
      </c>
    </row>
    <row r="31" spans="4:8" ht="12.75">
      <c r="D31" s="111" t="s">
        <v>202</v>
      </c>
      <c r="F31" s="119">
        <f t="shared" si="4"/>
        <v>54.875041856500694</v>
      </c>
      <c r="G31" s="120">
        <f t="shared" si="5"/>
        <v>228.0551763553896</v>
      </c>
      <c r="H31" s="109">
        <f>G31/G32-1</f>
        <v>0.09917622055742781</v>
      </c>
    </row>
    <row r="32" spans="4:7" ht="12.75">
      <c r="D32" s="111" t="s">
        <v>203</v>
      </c>
      <c r="F32" s="119">
        <f t="shared" si="4"/>
        <v>54.332169627271796</v>
      </c>
      <c r="G32" s="120">
        <f t="shared" si="5"/>
        <v>207.4782660779683</v>
      </c>
    </row>
  </sheetData>
  <sheetProtection/>
  <printOptions/>
  <pageMargins left="0.41" right="0.43" top="0.7" bottom="1" header="0.5" footer="0.5"/>
  <pageSetup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15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28.8515625" style="0" bestFit="1" customWidth="1"/>
    <col min="2" max="2" width="8.57421875" style="0" bestFit="1" customWidth="1"/>
    <col min="3" max="3" width="7.28125" style="0" bestFit="1" customWidth="1"/>
    <col min="4" max="4" width="11.140625" style="0" bestFit="1" customWidth="1"/>
    <col min="5" max="5" width="10.140625" style="0" bestFit="1" customWidth="1"/>
    <col min="6" max="6" width="15.140625" style="0" customWidth="1"/>
    <col min="7" max="7" width="19.7109375" style="0" customWidth="1"/>
    <col min="8" max="8" width="18.28125" style="0" bestFit="1" customWidth="1"/>
    <col min="9" max="9" width="10.8515625" style="0" bestFit="1" customWidth="1"/>
    <col min="10" max="10" width="10.140625" style="0" bestFit="1" customWidth="1"/>
    <col min="11" max="11" width="16.57421875" style="0" bestFit="1" customWidth="1"/>
    <col min="12" max="12" width="20.00390625" style="0" bestFit="1" customWidth="1"/>
    <col min="13" max="13" width="18.00390625" style="0" bestFit="1" customWidth="1"/>
    <col min="14" max="14" width="11.140625" style="0" bestFit="1" customWidth="1"/>
    <col min="15" max="15" width="10.140625" style="0" bestFit="1" customWidth="1"/>
    <col min="16" max="16" width="16.57421875" style="0" bestFit="1" customWidth="1"/>
    <col min="17" max="17" width="20.28125" style="0" bestFit="1" customWidth="1"/>
    <col min="18" max="18" width="18.28125" style="0" bestFit="1" customWidth="1"/>
    <col min="19" max="19" width="10.8515625" style="0" bestFit="1" customWidth="1"/>
    <col min="20" max="20" width="10.140625" style="0" bestFit="1" customWidth="1"/>
    <col min="21" max="21" width="16.57421875" style="0" bestFit="1" customWidth="1"/>
    <col min="22" max="22" width="20.00390625" style="0" bestFit="1" customWidth="1"/>
    <col min="23" max="23" width="18.00390625" style="0" bestFit="1" customWidth="1"/>
    <col min="24" max="24" width="11.140625" style="0" bestFit="1" customWidth="1"/>
    <col min="25" max="25" width="10.140625" style="0" bestFit="1" customWidth="1"/>
    <col min="26" max="26" width="16.57421875" style="0" bestFit="1" customWidth="1"/>
    <col min="27" max="27" width="20.28125" style="0" bestFit="1" customWidth="1"/>
    <col min="28" max="28" width="18.28125" style="0" bestFit="1" customWidth="1"/>
    <col min="29" max="29" width="10.8515625" style="0" bestFit="1" customWidth="1"/>
    <col min="30" max="30" width="10.140625" style="0" bestFit="1" customWidth="1"/>
    <col min="31" max="31" width="16.57421875" style="0" bestFit="1" customWidth="1"/>
    <col min="32" max="32" width="20.00390625" style="0" bestFit="1" customWidth="1"/>
    <col min="33" max="33" width="18.00390625" style="0" bestFit="1" customWidth="1"/>
    <col min="34" max="34" width="11.140625" style="0" bestFit="1" customWidth="1"/>
    <col min="35" max="35" width="10.140625" style="0" bestFit="1" customWidth="1"/>
    <col min="36" max="36" width="16.57421875" style="0" bestFit="1" customWidth="1"/>
    <col min="37" max="37" width="20.28125" style="0" bestFit="1" customWidth="1"/>
    <col min="38" max="38" width="18.28125" style="0" bestFit="1" customWidth="1"/>
    <col min="39" max="39" width="10.8515625" style="0" bestFit="1" customWidth="1"/>
    <col min="40" max="40" width="10.140625" style="0" bestFit="1" customWidth="1"/>
    <col min="41" max="41" width="16.57421875" style="0" bestFit="1" customWidth="1"/>
    <col min="42" max="42" width="20.00390625" style="0" bestFit="1" customWidth="1"/>
    <col min="43" max="43" width="18.00390625" style="0" bestFit="1" customWidth="1"/>
    <col min="44" max="44" width="11.140625" style="0" bestFit="1" customWidth="1"/>
    <col min="45" max="45" width="10.140625" style="0" bestFit="1" customWidth="1"/>
    <col min="46" max="46" width="16.57421875" style="0" bestFit="1" customWidth="1"/>
    <col min="47" max="47" width="20.28125" style="0" bestFit="1" customWidth="1"/>
    <col min="48" max="48" width="18.28125" style="0" bestFit="1" customWidth="1"/>
    <col min="49" max="49" width="10.8515625" style="0" bestFit="1" customWidth="1"/>
    <col min="50" max="50" width="10.140625" style="0" bestFit="1" customWidth="1"/>
    <col min="51" max="51" width="16.57421875" style="0" bestFit="1" customWidth="1"/>
    <col min="52" max="52" width="20.00390625" style="0" bestFit="1" customWidth="1"/>
    <col min="53" max="53" width="18.00390625" style="0" bestFit="1" customWidth="1"/>
    <col min="54" max="54" width="11.140625" style="0" bestFit="1" customWidth="1"/>
    <col min="55" max="55" width="10.140625" style="0" bestFit="1" customWidth="1"/>
    <col min="56" max="56" width="16.57421875" style="0" bestFit="1" customWidth="1"/>
    <col min="57" max="57" width="20.28125" style="0" bestFit="1" customWidth="1"/>
    <col min="58" max="58" width="18.28125" style="0" bestFit="1" customWidth="1"/>
    <col min="59" max="59" width="10.8515625" style="0" bestFit="1" customWidth="1"/>
    <col min="60" max="60" width="10.140625" style="0" bestFit="1" customWidth="1"/>
    <col min="61" max="61" width="16.57421875" style="0" bestFit="1" customWidth="1"/>
    <col min="62" max="62" width="20.00390625" style="0" bestFit="1" customWidth="1"/>
    <col min="63" max="63" width="18.00390625" style="0" bestFit="1" customWidth="1"/>
    <col min="64" max="64" width="11.140625" style="0" bestFit="1" customWidth="1"/>
    <col min="65" max="65" width="10.140625" style="0" bestFit="1" customWidth="1"/>
    <col min="66" max="66" width="16.57421875" style="0" bestFit="1" customWidth="1"/>
    <col min="67" max="67" width="20.28125" style="0" bestFit="1" customWidth="1"/>
    <col min="68" max="68" width="18.28125" style="0" bestFit="1" customWidth="1"/>
    <col min="69" max="69" width="10.8515625" style="0" bestFit="1" customWidth="1"/>
    <col min="70" max="70" width="10.140625" style="0" bestFit="1" customWidth="1"/>
    <col min="71" max="71" width="16.57421875" style="0" bestFit="1" customWidth="1"/>
    <col min="72" max="72" width="20.00390625" style="0" bestFit="1" customWidth="1"/>
    <col min="73" max="73" width="18.00390625" style="0" bestFit="1" customWidth="1"/>
    <col min="74" max="74" width="11.140625" style="0" bestFit="1" customWidth="1"/>
    <col min="75" max="75" width="10.140625" style="0" bestFit="1" customWidth="1"/>
    <col min="76" max="76" width="16.57421875" style="0" bestFit="1" customWidth="1"/>
    <col min="77" max="77" width="20.28125" style="0" bestFit="1" customWidth="1"/>
    <col min="78" max="78" width="18.28125" style="0" bestFit="1" customWidth="1"/>
    <col min="79" max="79" width="10.8515625" style="0" bestFit="1" customWidth="1"/>
    <col min="80" max="80" width="10.140625" style="0" bestFit="1" customWidth="1"/>
    <col min="81" max="81" width="16.57421875" style="0" bestFit="1" customWidth="1"/>
    <col min="82" max="82" width="20.00390625" style="0" bestFit="1" customWidth="1"/>
    <col min="83" max="83" width="18.00390625" style="0" bestFit="1" customWidth="1"/>
    <col min="84" max="84" width="11.140625" style="0" bestFit="1" customWidth="1"/>
    <col min="85" max="85" width="10.140625" style="0" bestFit="1" customWidth="1"/>
    <col min="86" max="86" width="16.57421875" style="0" bestFit="1" customWidth="1"/>
    <col min="87" max="87" width="20.28125" style="0" bestFit="1" customWidth="1"/>
    <col min="88" max="88" width="18.28125" style="0" bestFit="1" customWidth="1"/>
    <col min="89" max="89" width="10.8515625" style="0" bestFit="1" customWidth="1"/>
    <col min="90" max="90" width="10.140625" style="0" bestFit="1" customWidth="1"/>
    <col min="91" max="91" width="16.57421875" style="0" bestFit="1" customWidth="1"/>
    <col min="92" max="92" width="20.00390625" style="0" bestFit="1" customWidth="1"/>
    <col min="93" max="93" width="18.00390625" style="0" bestFit="1" customWidth="1"/>
    <col min="94" max="94" width="11.140625" style="0" bestFit="1" customWidth="1"/>
    <col min="95" max="95" width="10.140625" style="0" bestFit="1" customWidth="1"/>
    <col min="96" max="96" width="16.57421875" style="0" bestFit="1" customWidth="1"/>
    <col min="97" max="97" width="20.28125" style="0" bestFit="1" customWidth="1"/>
    <col min="98" max="98" width="18.28125" style="0" bestFit="1" customWidth="1"/>
    <col min="99" max="99" width="10.8515625" style="0" bestFit="1" customWidth="1"/>
    <col min="100" max="100" width="10.140625" style="0" bestFit="1" customWidth="1"/>
    <col min="101" max="101" width="16.57421875" style="0" bestFit="1" customWidth="1"/>
    <col min="102" max="102" width="20.00390625" style="0" bestFit="1" customWidth="1"/>
    <col min="103" max="103" width="18.00390625" style="0" bestFit="1" customWidth="1"/>
    <col min="104" max="104" width="11.140625" style="0" bestFit="1" customWidth="1"/>
    <col min="105" max="105" width="10.140625" style="0" bestFit="1" customWidth="1"/>
    <col min="106" max="106" width="16.57421875" style="0" bestFit="1" customWidth="1"/>
    <col min="107" max="107" width="20.28125" style="0" bestFit="1" customWidth="1"/>
    <col min="108" max="108" width="18.28125" style="0" bestFit="1" customWidth="1"/>
    <col min="109" max="109" width="10.8515625" style="0" bestFit="1" customWidth="1"/>
    <col min="110" max="110" width="10.140625" style="0" bestFit="1" customWidth="1"/>
    <col min="111" max="111" width="16.57421875" style="0" bestFit="1" customWidth="1"/>
    <col min="112" max="112" width="20.00390625" style="0" bestFit="1" customWidth="1"/>
    <col min="113" max="113" width="18.00390625" style="0" bestFit="1" customWidth="1"/>
    <col min="114" max="114" width="11.140625" style="0" bestFit="1" customWidth="1"/>
    <col min="115" max="115" width="10.140625" style="0" bestFit="1" customWidth="1"/>
    <col min="116" max="116" width="16.57421875" style="0" bestFit="1" customWidth="1"/>
    <col min="117" max="117" width="20.28125" style="0" bestFit="1" customWidth="1"/>
    <col min="118" max="118" width="18.28125" style="0" bestFit="1" customWidth="1"/>
    <col min="119" max="119" width="10.8515625" style="0" bestFit="1" customWidth="1"/>
    <col min="120" max="120" width="10.140625" style="0" bestFit="1" customWidth="1"/>
    <col min="121" max="121" width="16.57421875" style="0" bestFit="1" customWidth="1"/>
    <col min="122" max="122" width="20.00390625" style="0" bestFit="1" customWidth="1"/>
    <col min="123" max="123" width="18.00390625" style="0" bestFit="1" customWidth="1"/>
  </cols>
  <sheetData>
    <row r="1" spans="1:124" ht="22.5" customHeight="1">
      <c r="A1" s="123" t="s">
        <v>155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</row>
    <row r="2" ht="10.5" customHeight="1">
      <c r="A2" s="52"/>
    </row>
    <row r="3" spans="1:123" ht="12.75">
      <c r="A3" s="124" t="s">
        <v>156</v>
      </c>
      <c r="B3" s="124" t="s">
        <v>157</v>
      </c>
      <c r="C3" s="95" t="s">
        <v>158</v>
      </c>
      <c r="D3" s="126" t="s">
        <v>159</v>
      </c>
      <c r="E3" s="127"/>
      <c r="F3" s="127"/>
      <c r="G3" s="127"/>
      <c r="H3" s="127"/>
      <c r="I3" s="127"/>
      <c r="J3" s="127"/>
      <c r="K3" s="127"/>
      <c r="L3" s="127"/>
      <c r="M3" s="128"/>
      <c r="N3" s="126" t="s">
        <v>160</v>
      </c>
      <c r="O3" s="127"/>
      <c r="P3" s="127"/>
      <c r="Q3" s="127"/>
      <c r="R3" s="127"/>
      <c r="S3" s="127"/>
      <c r="T3" s="127"/>
      <c r="U3" s="127"/>
      <c r="V3" s="127"/>
      <c r="W3" s="128"/>
      <c r="X3" s="126" t="s">
        <v>161</v>
      </c>
      <c r="Y3" s="127"/>
      <c r="Z3" s="127"/>
      <c r="AA3" s="127"/>
      <c r="AB3" s="127"/>
      <c r="AC3" s="127"/>
      <c r="AD3" s="127"/>
      <c r="AE3" s="127"/>
      <c r="AF3" s="127"/>
      <c r="AG3" s="128"/>
      <c r="AH3" s="126" t="s">
        <v>162</v>
      </c>
      <c r="AI3" s="127"/>
      <c r="AJ3" s="127"/>
      <c r="AK3" s="127"/>
      <c r="AL3" s="127"/>
      <c r="AM3" s="127"/>
      <c r="AN3" s="127"/>
      <c r="AO3" s="127"/>
      <c r="AP3" s="127"/>
      <c r="AQ3" s="128"/>
      <c r="AR3" s="126" t="s">
        <v>163</v>
      </c>
      <c r="AS3" s="127"/>
      <c r="AT3" s="127"/>
      <c r="AU3" s="127"/>
      <c r="AV3" s="127"/>
      <c r="AW3" s="127"/>
      <c r="AX3" s="127"/>
      <c r="AY3" s="127"/>
      <c r="AZ3" s="127"/>
      <c r="BA3" s="128"/>
      <c r="BB3" s="126" t="s">
        <v>164</v>
      </c>
      <c r="BC3" s="127"/>
      <c r="BD3" s="127"/>
      <c r="BE3" s="127"/>
      <c r="BF3" s="127"/>
      <c r="BG3" s="127"/>
      <c r="BH3" s="127"/>
      <c r="BI3" s="127"/>
      <c r="BJ3" s="127"/>
      <c r="BK3" s="128"/>
      <c r="BL3" s="126" t="s">
        <v>165</v>
      </c>
      <c r="BM3" s="127"/>
      <c r="BN3" s="127"/>
      <c r="BO3" s="127"/>
      <c r="BP3" s="127"/>
      <c r="BQ3" s="127"/>
      <c r="BR3" s="127"/>
      <c r="BS3" s="127"/>
      <c r="BT3" s="127"/>
      <c r="BU3" s="128"/>
      <c r="BV3" s="126" t="s">
        <v>166</v>
      </c>
      <c r="BW3" s="127"/>
      <c r="BX3" s="127"/>
      <c r="BY3" s="127"/>
      <c r="BZ3" s="127"/>
      <c r="CA3" s="127"/>
      <c r="CB3" s="127"/>
      <c r="CC3" s="127"/>
      <c r="CD3" s="127"/>
      <c r="CE3" s="128"/>
      <c r="CF3" s="126" t="s">
        <v>167</v>
      </c>
      <c r="CG3" s="127"/>
      <c r="CH3" s="127"/>
      <c r="CI3" s="127"/>
      <c r="CJ3" s="127"/>
      <c r="CK3" s="127"/>
      <c r="CL3" s="127"/>
      <c r="CM3" s="127"/>
      <c r="CN3" s="127"/>
      <c r="CO3" s="128"/>
      <c r="CP3" s="126" t="s">
        <v>168</v>
      </c>
      <c r="CQ3" s="127"/>
      <c r="CR3" s="127"/>
      <c r="CS3" s="127"/>
      <c r="CT3" s="127"/>
      <c r="CU3" s="127"/>
      <c r="CV3" s="127"/>
      <c r="CW3" s="127"/>
      <c r="CX3" s="127"/>
      <c r="CY3" s="128"/>
      <c r="CZ3" s="126" t="s">
        <v>169</v>
      </c>
      <c r="DA3" s="127"/>
      <c r="DB3" s="127"/>
      <c r="DC3" s="127"/>
      <c r="DD3" s="127"/>
      <c r="DE3" s="127"/>
      <c r="DF3" s="127"/>
      <c r="DG3" s="127"/>
      <c r="DH3" s="127"/>
      <c r="DI3" s="128"/>
      <c r="DJ3" s="126" t="s">
        <v>170</v>
      </c>
      <c r="DK3" s="127"/>
      <c r="DL3" s="127"/>
      <c r="DM3" s="127"/>
      <c r="DN3" s="127"/>
      <c r="DO3" s="127"/>
      <c r="DP3" s="127"/>
      <c r="DQ3" s="127"/>
      <c r="DR3" s="127"/>
      <c r="DS3" s="127"/>
    </row>
    <row r="4" spans="1:123" ht="23.25">
      <c r="A4" s="125"/>
      <c r="B4" s="125"/>
      <c r="C4" s="95" t="s">
        <v>171</v>
      </c>
      <c r="D4" s="96" t="s">
        <v>172</v>
      </c>
      <c r="E4" s="96" t="s">
        <v>173</v>
      </c>
      <c r="F4" s="96" t="s">
        <v>174</v>
      </c>
      <c r="G4" s="96" t="s">
        <v>175</v>
      </c>
      <c r="H4" s="96" t="s">
        <v>176</v>
      </c>
      <c r="I4" s="96" t="s">
        <v>177</v>
      </c>
      <c r="J4" s="96" t="s">
        <v>178</v>
      </c>
      <c r="K4" s="96" t="s">
        <v>179</v>
      </c>
      <c r="L4" s="96" t="s">
        <v>180</v>
      </c>
      <c r="M4" s="96" t="s">
        <v>181</v>
      </c>
      <c r="N4" s="96" t="s">
        <v>172</v>
      </c>
      <c r="O4" s="96" t="s">
        <v>173</v>
      </c>
      <c r="P4" s="96" t="s">
        <v>174</v>
      </c>
      <c r="Q4" s="96" t="s">
        <v>175</v>
      </c>
      <c r="R4" s="96" t="s">
        <v>176</v>
      </c>
      <c r="S4" s="96" t="s">
        <v>177</v>
      </c>
      <c r="T4" s="96" t="s">
        <v>178</v>
      </c>
      <c r="U4" s="96" t="s">
        <v>179</v>
      </c>
      <c r="V4" s="96" t="s">
        <v>180</v>
      </c>
      <c r="W4" s="96" t="s">
        <v>181</v>
      </c>
      <c r="X4" s="96" t="s">
        <v>172</v>
      </c>
      <c r="Y4" s="96" t="s">
        <v>173</v>
      </c>
      <c r="Z4" s="96" t="s">
        <v>174</v>
      </c>
      <c r="AA4" s="96" t="s">
        <v>175</v>
      </c>
      <c r="AB4" s="96" t="s">
        <v>176</v>
      </c>
      <c r="AC4" s="96" t="s">
        <v>177</v>
      </c>
      <c r="AD4" s="96" t="s">
        <v>178</v>
      </c>
      <c r="AE4" s="96" t="s">
        <v>179</v>
      </c>
      <c r="AF4" s="96" t="s">
        <v>180</v>
      </c>
      <c r="AG4" s="96" t="s">
        <v>181</v>
      </c>
      <c r="AH4" s="96" t="s">
        <v>172</v>
      </c>
      <c r="AI4" s="96" t="s">
        <v>173</v>
      </c>
      <c r="AJ4" s="96" t="s">
        <v>174</v>
      </c>
      <c r="AK4" s="96" t="s">
        <v>175</v>
      </c>
      <c r="AL4" s="96" t="s">
        <v>176</v>
      </c>
      <c r="AM4" s="96" t="s">
        <v>177</v>
      </c>
      <c r="AN4" s="96" t="s">
        <v>178</v>
      </c>
      <c r="AO4" s="96" t="s">
        <v>179</v>
      </c>
      <c r="AP4" s="96" t="s">
        <v>180</v>
      </c>
      <c r="AQ4" s="96" t="s">
        <v>181</v>
      </c>
      <c r="AR4" s="96" t="s">
        <v>172</v>
      </c>
      <c r="AS4" s="96" t="s">
        <v>173</v>
      </c>
      <c r="AT4" s="96" t="s">
        <v>174</v>
      </c>
      <c r="AU4" s="96" t="s">
        <v>175</v>
      </c>
      <c r="AV4" s="96" t="s">
        <v>176</v>
      </c>
      <c r="AW4" s="96" t="s">
        <v>177</v>
      </c>
      <c r="AX4" s="96" t="s">
        <v>178</v>
      </c>
      <c r="AY4" s="96" t="s">
        <v>179</v>
      </c>
      <c r="AZ4" s="96" t="s">
        <v>180</v>
      </c>
      <c r="BA4" s="96" t="s">
        <v>181</v>
      </c>
      <c r="BB4" s="96" t="s">
        <v>172</v>
      </c>
      <c r="BC4" s="96" t="s">
        <v>173</v>
      </c>
      <c r="BD4" s="96" t="s">
        <v>174</v>
      </c>
      <c r="BE4" s="96" t="s">
        <v>175</v>
      </c>
      <c r="BF4" s="96" t="s">
        <v>176</v>
      </c>
      <c r="BG4" s="96" t="s">
        <v>177</v>
      </c>
      <c r="BH4" s="96" t="s">
        <v>178</v>
      </c>
      <c r="BI4" s="96" t="s">
        <v>179</v>
      </c>
      <c r="BJ4" s="96" t="s">
        <v>180</v>
      </c>
      <c r="BK4" s="96" t="s">
        <v>181</v>
      </c>
      <c r="BL4" s="96" t="s">
        <v>172</v>
      </c>
      <c r="BM4" s="96" t="s">
        <v>173</v>
      </c>
      <c r="BN4" s="96" t="s">
        <v>174</v>
      </c>
      <c r="BO4" s="96" t="s">
        <v>175</v>
      </c>
      <c r="BP4" s="96" t="s">
        <v>176</v>
      </c>
      <c r="BQ4" s="96" t="s">
        <v>177</v>
      </c>
      <c r="BR4" s="96" t="s">
        <v>178</v>
      </c>
      <c r="BS4" s="96" t="s">
        <v>179</v>
      </c>
      <c r="BT4" s="96" t="s">
        <v>180</v>
      </c>
      <c r="BU4" s="96" t="s">
        <v>181</v>
      </c>
      <c r="BV4" s="96" t="s">
        <v>172</v>
      </c>
      <c r="BW4" s="96" t="s">
        <v>173</v>
      </c>
      <c r="BX4" s="96" t="s">
        <v>174</v>
      </c>
      <c r="BY4" s="96" t="s">
        <v>175</v>
      </c>
      <c r="BZ4" s="96" t="s">
        <v>176</v>
      </c>
      <c r="CA4" s="96" t="s">
        <v>177</v>
      </c>
      <c r="CB4" s="96" t="s">
        <v>178</v>
      </c>
      <c r="CC4" s="96" t="s">
        <v>179</v>
      </c>
      <c r="CD4" s="96" t="s">
        <v>180</v>
      </c>
      <c r="CE4" s="96" t="s">
        <v>181</v>
      </c>
      <c r="CF4" s="96" t="s">
        <v>172</v>
      </c>
      <c r="CG4" s="96" t="s">
        <v>173</v>
      </c>
      <c r="CH4" s="96" t="s">
        <v>174</v>
      </c>
      <c r="CI4" s="96" t="s">
        <v>175</v>
      </c>
      <c r="CJ4" s="96" t="s">
        <v>176</v>
      </c>
      <c r="CK4" s="96" t="s">
        <v>177</v>
      </c>
      <c r="CL4" s="96" t="s">
        <v>178</v>
      </c>
      <c r="CM4" s="96" t="s">
        <v>179</v>
      </c>
      <c r="CN4" s="96" t="s">
        <v>180</v>
      </c>
      <c r="CO4" s="96" t="s">
        <v>181</v>
      </c>
      <c r="CP4" s="96" t="s">
        <v>172</v>
      </c>
      <c r="CQ4" s="96" t="s">
        <v>173</v>
      </c>
      <c r="CR4" s="96" t="s">
        <v>174</v>
      </c>
      <c r="CS4" s="96" t="s">
        <v>175</v>
      </c>
      <c r="CT4" s="96" t="s">
        <v>176</v>
      </c>
      <c r="CU4" s="96" t="s">
        <v>177</v>
      </c>
      <c r="CV4" s="96" t="s">
        <v>178</v>
      </c>
      <c r="CW4" s="96" t="s">
        <v>179</v>
      </c>
      <c r="CX4" s="96" t="s">
        <v>180</v>
      </c>
      <c r="CY4" s="96" t="s">
        <v>181</v>
      </c>
      <c r="CZ4" s="96" t="s">
        <v>172</v>
      </c>
      <c r="DA4" s="96" t="s">
        <v>173</v>
      </c>
      <c r="DB4" s="96" t="s">
        <v>174</v>
      </c>
      <c r="DC4" s="96" t="s">
        <v>175</v>
      </c>
      <c r="DD4" s="96" t="s">
        <v>176</v>
      </c>
      <c r="DE4" s="96" t="s">
        <v>177</v>
      </c>
      <c r="DF4" s="96" t="s">
        <v>178</v>
      </c>
      <c r="DG4" s="96" t="s">
        <v>179</v>
      </c>
      <c r="DH4" s="96" t="s">
        <v>180</v>
      </c>
      <c r="DI4" s="96" t="s">
        <v>181</v>
      </c>
      <c r="DJ4" s="96" t="s">
        <v>172</v>
      </c>
      <c r="DK4" s="96" t="s">
        <v>173</v>
      </c>
      <c r="DL4" s="96" t="s">
        <v>174</v>
      </c>
      <c r="DM4" s="96" t="s">
        <v>175</v>
      </c>
      <c r="DN4" s="96" t="s">
        <v>176</v>
      </c>
      <c r="DO4" s="96" t="s">
        <v>177</v>
      </c>
      <c r="DP4" s="96" t="s">
        <v>178</v>
      </c>
      <c r="DQ4" s="96" t="s">
        <v>179</v>
      </c>
      <c r="DR4" s="96" t="s">
        <v>180</v>
      </c>
      <c r="DS4" s="96" t="s">
        <v>181</v>
      </c>
    </row>
    <row r="5" spans="1:123" ht="12.75">
      <c r="A5" s="97" t="s">
        <v>182</v>
      </c>
      <c r="B5" s="129" t="s">
        <v>183</v>
      </c>
      <c r="C5" s="130"/>
      <c r="D5" s="98">
        <v>10505</v>
      </c>
      <c r="E5" s="98">
        <v>997314</v>
      </c>
      <c r="F5" s="99">
        <v>3991804.66</v>
      </c>
      <c r="G5" s="100">
        <v>0.00590306830307999</v>
      </c>
      <c r="H5" s="100">
        <v>0.00959593686814666</v>
      </c>
      <c r="I5" s="101">
        <v>10557</v>
      </c>
      <c r="J5" s="98">
        <v>1003075</v>
      </c>
      <c r="K5" s="102">
        <v>4017275.38</v>
      </c>
      <c r="L5" s="100">
        <v>0.005897106468551</v>
      </c>
      <c r="M5" s="100">
        <v>0.00958574712287347</v>
      </c>
      <c r="N5" s="98">
        <v>11327</v>
      </c>
      <c r="O5" s="98">
        <v>1062574</v>
      </c>
      <c r="P5" s="102">
        <v>4232485.13</v>
      </c>
      <c r="Q5" s="100">
        <v>0.00636497426644332</v>
      </c>
      <c r="R5" s="100">
        <v>0.0102238542943687</v>
      </c>
      <c r="S5" s="101">
        <v>11410</v>
      </c>
      <c r="T5" s="98">
        <v>1072112</v>
      </c>
      <c r="U5" s="102">
        <v>4270084.63</v>
      </c>
      <c r="V5" s="100">
        <v>0.00637358954306781</v>
      </c>
      <c r="W5" s="100">
        <v>0.0102454896387589</v>
      </c>
      <c r="X5" s="98">
        <v>10533</v>
      </c>
      <c r="Y5" s="98">
        <v>987830</v>
      </c>
      <c r="Z5" s="102">
        <v>3660738.33</v>
      </c>
      <c r="AA5" s="100">
        <v>0.00591880232616293</v>
      </c>
      <c r="AB5" s="100">
        <v>0.00950468389740976</v>
      </c>
      <c r="AC5" s="101">
        <v>10590</v>
      </c>
      <c r="AD5" s="98">
        <v>995209</v>
      </c>
      <c r="AE5" s="102">
        <v>3689356.54</v>
      </c>
      <c r="AF5" s="100">
        <v>0.00591554016311027</v>
      </c>
      <c r="AG5" s="100">
        <v>0.00951057678479454</v>
      </c>
      <c r="AH5" s="98">
        <v>10328</v>
      </c>
      <c r="AI5" s="98">
        <v>971401</v>
      </c>
      <c r="AJ5" s="102">
        <v>3586891.22</v>
      </c>
      <c r="AK5" s="100">
        <v>0.00580360680002</v>
      </c>
      <c r="AL5" s="100">
        <v>0.00934660765782345</v>
      </c>
      <c r="AM5" s="101">
        <v>10377</v>
      </c>
      <c r="AN5" s="98">
        <v>978589</v>
      </c>
      <c r="AO5" s="102">
        <v>3616337.95</v>
      </c>
      <c r="AP5" s="100">
        <v>0.00579655904368227</v>
      </c>
      <c r="AQ5" s="100">
        <v>0.00935175005979176</v>
      </c>
      <c r="AR5" s="98">
        <v>10351</v>
      </c>
      <c r="AS5" s="98">
        <v>969605</v>
      </c>
      <c r="AT5" s="102">
        <v>3569201.22</v>
      </c>
      <c r="AU5" s="100">
        <v>0.00581653117612384</v>
      </c>
      <c r="AV5" s="100">
        <v>0.00932932693919803</v>
      </c>
      <c r="AW5" s="101">
        <v>10408</v>
      </c>
      <c r="AX5" s="98">
        <v>975367</v>
      </c>
      <c r="AY5" s="102">
        <v>3591412.1</v>
      </c>
      <c r="AZ5" s="100">
        <v>0.00581387554463188</v>
      </c>
      <c r="BA5" s="100">
        <v>0.00932095946364502</v>
      </c>
      <c r="BB5" s="98">
        <v>9361</v>
      </c>
      <c r="BC5" s="98">
        <v>874788</v>
      </c>
      <c r="BD5" s="102">
        <v>3225429.56</v>
      </c>
      <c r="BE5" s="100">
        <v>0.0052602210742629</v>
      </c>
      <c r="BF5" s="100">
        <v>0.00841701853279136</v>
      </c>
      <c r="BG5" s="101">
        <v>9406</v>
      </c>
      <c r="BH5" s="98">
        <v>879832</v>
      </c>
      <c r="BI5" s="102">
        <v>3246640.66</v>
      </c>
      <c r="BJ5" s="100">
        <v>0.00525416154619596</v>
      </c>
      <c r="BK5" s="100">
        <v>0.00840799248571842</v>
      </c>
      <c r="BL5" s="98">
        <v>9439</v>
      </c>
      <c r="BM5" s="98">
        <v>887923</v>
      </c>
      <c r="BN5" s="102">
        <v>3254099.07</v>
      </c>
      <c r="BO5" s="100">
        <v>0.0053040515671368</v>
      </c>
      <c r="BP5" s="100">
        <v>0.00854340062585644</v>
      </c>
      <c r="BQ5" s="101">
        <v>9485</v>
      </c>
      <c r="BR5" s="98">
        <v>893738</v>
      </c>
      <c r="BS5" s="102">
        <v>3276555.05</v>
      </c>
      <c r="BT5" s="100">
        <v>0.00529829069377723</v>
      </c>
      <c r="BU5" s="100">
        <v>0.00854088324612086</v>
      </c>
      <c r="BV5" s="98">
        <v>8850</v>
      </c>
      <c r="BW5" s="98">
        <v>836750</v>
      </c>
      <c r="BX5" s="102">
        <v>3078129.43</v>
      </c>
      <c r="BY5" s="100">
        <v>0.00497307515299933</v>
      </c>
      <c r="BZ5" s="100">
        <v>0.00805102522818462</v>
      </c>
      <c r="CA5" s="101">
        <v>8891</v>
      </c>
      <c r="CB5" s="98">
        <v>841306</v>
      </c>
      <c r="CC5" s="102">
        <v>3095452.36</v>
      </c>
      <c r="CD5" s="100">
        <v>0.00496648419171042</v>
      </c>
      <c r="CE5" s="100">
        <v>0.00803982410981849</v>
      </c>
      <c r="CF5" s="98">
        <v>8306</v>
      </c>
      <c r="CG5" s="98">
        <v>786944</v>
      </c>
      <c r="CH5" s="102">
        <v>2835923.75</v>
      </c>
      <c r="CI5" s="100">
        <v>0.00466738556167372</v>
      </c>
      <c r="CJ5" s="100">
        <v>0.00757180280510131</v>
      </c>
      <c r="CK5" s="101">
        <v>8369</v>
      </c>
      <c r="CL5" s="98">
        <v>793287</v>
      </c>
      <c r="CM5" s="102">
        <v>2857528.49</v>
      </c>
      <c r="CN5" s="100">
        <v>0.00467489665959111</v>
      </c>
      <c r="CO5" s="100">
        <v>0.00758093719598527</v>
      </c>
      <c r="CP5" s="98">
        <v>7618</v>
      </c>
      <c r="CQ5" s="98">
        <v>723197</v>
      </c>
      <c r="CR5" s="102">
        <v>2528639.6</v>
      </c>
      <c r="CS5" s="100">
        <v>0.00428077813735015</v>
      </c>
      <c r="CT5" s="100">
        <v>0.00695844313348962</v>
      </c>
      <c r="CU5" s="101">
        <v>7648</v>
      </c>
      <c r="CV5" s="98">
        <v>727288</v>
      </c>
      <c r="CW5" s="102">
        <v>2542561.03</v>
      </c>
      <c r="CX5" s="100">
        <v>0.00427214836331136</v>
      </c>
      <c r="CY5" s="100">
        <v>0.00695022690576517</v>
      </c>
      <c r="CZ5" s="98">
        <v>7524</v>
      </c>
      <c r="DA5" s="98">
        <v>717941</v>
      </c>
      <c r="DB5" s="102">
        <v>2515326.73</v>
      </c>
      <c r="DC5" s="100">
        <v>0.00422795677414316</v>
      </c>
      <c r="DD5" s="100">
        <v>0.00690787105270164</v>
      </c>
      <c r="DE5" s="101">
        <v>7574</v>
      </c>
      <c r="DF5" s="98">
        <v>723655</v>
      </c>
      <c r="DG5" s="102">
        <v>2534874.97</v>
      </c>
      <c r="DH5" s="100">
        <v>0.00423081219975422</v>
      </c>
      <c r="DI5" s="100">
        <v>0.00691550864511926</v>
      </c>
      <c r="DJ5" s="98">
        <v>6919</v>
      </c>
      <c r="DK5" s="98">
        <v>653374</v>
      </c>
      <c r="DL5" s="102">
        <v>2293634.06</v>
      </c>
      <c r="DM5" s="100">
        <v>0.00388798948967258</v>
      </c>
      <c r="DN5" s="100">
        <v>0.00628662152069304</v>
      </c>
      <c r="DO5" s="101">
        <v>6943</v>
      </c>
      <c r="DP5" s="98">
        <v>655634</v>
      </c>
      <c r="DQ5" s="102">
        <v>2300742.98</v>
      </c>
      <c r="DR5" s="100">
        <v>0.00387833761590884</v>
      </c>
      <c r="DS5" s="100">
        <v>0.00626547539232662</v>
      </c>
    </row>
    <row r="6" spans="1:123" ht="12.75">
      <c r="A6" s="131" t="s">
        <v>184</v>
      </c>
      <c r="B6" s="133" t="s">
        <v>185</v>
      </c>
      <c r="C6" s="134"/>
      <c r="D6" s="98">
        <v>3093</v>
      </c>
      <c r="E6" s="98">
        <v>326961</v>
      </c>
      <c r="F6" s="99">
        <v>1472690.08</v>
      </c>
      <c r="G6" s="100">
        <v>0.00173804762126858</v>
      </c>
      <c r="H6" s="100">
        <v>0.0031459471283328</v>
      </c>
      <c r="I6" s="101">
        <v>3111</v>
      </c>
      <c r="J6" s="98">
        <v>329509</v>
      </c>
      <c r="K6" s="102">
        <v>1484822</v>
      </c>
      <c r="L6" s="100">
        <v>0.00173779465981455</v>
      </c>
      <c r="M6" s="100">
        <v>0.00314890705950294</v>
      </c>
      <c r="N6" s="98">
        <v>3635</v>
      </c>
      <c r="O6" s="98">
        <v>380890</v>
      </c>
      <c r="P6" s="102">
        <v>1709587.92</v>
      </c>
      <c r="Q6" s="100">
        <v>0.00204261335380255</v>
      </c>
      <c r="R6" s="100">
        <v>0.003664840154363</v>
      </c>
      <c r="S6" s="101">
        <v>3658</v>
      </c>
      <c r="T6" s="98">
        <v>384240</v>
      </c>
      <c r="U6" s="102">
        <v>1724157.26</v>
      </c>
      <c r="V6" s="100">
        <v>0.00204334711205452</v>
      </c>
      <c r="W6" s="100">
        <v>0.00367193627046123</v>
      </c>
      <c r="X6" s="98">
        <v>3465</v>
      </c>
      <c r="Y6" s="98">
        <v>364923</v>
      </c>
      <c r="Z6" s="102">
        <v>1646513.67</v>
      </c>
      <c r="AA6" s="100">
        <v>0.0019470853565133</v>
      </c>
      <c r="AB6" s="100">
        <v>0.00351120917758568</v>
      </c>
      <c r="AC6" s="101">
        <v>3497</v>
      </c>
      <c r="AD6" s="98">
        <v>369035</v>
      </c>
      <c r="AE6" s="102">
        <v>1664888</v>
      </c>
      <c r="AF6" s="100">
        <v>0.00195341302647749</v>
      </c>
      <c r="AG6" s="100">
        <v>0.00352663179671471</v>
      </c>
      <c r="AH6" s="98">
        <v>3576</v>
      </c>
      <c r="AI6" s="98">
        <v>374936</v>
      </c>
      <c r="AJ6" s="102">
        <v>1683162.76</v>
      </c>
      <c r="AK6" s="100">
        <v>0.00200945951944922</v>
      </c>
      <c r="AL6" s="100">
        <v>0.00360755207045668</v>
      </c>
      <c r="AM6" s="101">
        <v>3592</v>
      </c>
      <c r="AN6" s="98">
        <v>378296</v>
      </c>
      <c r="AO6" s="102">
        <v>1701647.55</v>
      </c>
      <c r="AP6" s="100">
        <v>0.00200647972293598</v>
      </c>
      <c r="AQ6" s="100">
        <v>0.00361513325882366</v>
      </c>
      <c r="AR6" s="98">
        <v>3894</v>
      </c>
      <c r="AS6" s="98">
        <v>404724</v>
      </c>
      <c r="AT6" s="102">
        <v>1846350.78</v>
      </c>
      <c r="AU6" s="100">
        <v>0.0021881530673197</v>
      </c>
      <c r="AV6" s="100">
        <v>0.00389416568204577</v>
      </c>
      <c r="AW6" s="101">
        <v>3921</v>
      </c>
      <c r="AX6" s="98">
        <v>408578</v>
      </c>
      <c r="AY6" s="102">
        <v>1863462.24</v>
      </c>
      <c r="AZ6" s="100">
        <v>0.00219025807172383</v>
      </c>
      <c r="BA6" s="100">
        <v>0.00390451899206878</v>
      </c>
      <c r="BB6" s="98">
        <v>3904</v>
      </c>
      <c r="BC6" s="98">
        <v>394317</v>
      </c>
      <c r="BD6" s="102">
        <v>1761869.02</v>
      </c>
      <c r="BE6" s="100">
        <v>0.00219377236127789</v>
      </c>
      <c r="BF6" s="100">
        <v>0.00379403180747186</v>
      </c>
      <c r="BG6" s="101">
        <v>3928</v>
      </c>
      <c r="BH6" s="98">
        <v>397446</v>
      </c>
      <c r="BI6" s="102">
        <v>1777265.34</v>
      </c>
      <c r="BJ6" s="100">
        <v>0.00219416824935761</v>
      </c>
      <c r="BK6" s="100">
        <v>0.00379813757794539</v>
      </c>
      <c r="BL6" s="98">
        <v>3841</v>
      </c>
      <c r="BM6" s="98">
        <v>401880</v>
      </c>
      <c r="BN6" s="102">
        <v>1778156.57</v>
      </c>
      <c r="BO6" s="100">
        <v>0.00215837080934129</v>
      </c>
      <c r="BP6" s="100">
        <v>0.00386680133696186</v>
      </c>
      <c r="BQ6" s="101">
        <v>3871</v>
      </c>
      <c r="BR6" s="98">
        <v>405852</v>
      </c>
      <c r="BS6" s="102">
        <v>1795438.47</v>
      </c>
      <c r="BT6" s="100">
        <v>0.00216232823148252</v>
      </c>
      <c r="BU6" s="100">
        <v>0.00387846835113271</v>
      </c>
      <c r="BV6" s="98">
        <v>3932</v>
      </c>
      <c r="BW6" s="98">
        <v>415878</v>
      </c>
      <c r="BX6" s="102">
        <v>1798967.94</v>
      </c>
      <c r="BY6" s="100">
        <v>0.00220950638436083</v>
      </c>
      <c r="BZ6" s="100">
        <v>0.00400148702700564</v>
      </c>
      <c r="CA6" s="101">
        <v>3956</v>
      </c>
      <c r="CB6" s="98">
        <v>418768</v>
      </c>
      <c r="CC6" s="102">
        <v>1814118.39</v>
      </c>
      <c r="CD6" s="100">
        <v>0.00220980895989275</v>
      </c>
      <c r="CE6" s="100">
        <v>0.00400189831383643</v>
      </c>
      <c r="CF6" s="98">
        <v>3849</v>
      </c>
      <c r="CG6" s="98">
        <v>403449</v>
      </c>
      <c r="CH6" s="102">
        <v>1658325.06</v>
      </c>
      <c r="CI6" s="100">
        <v>0.00216286624450784</v>
      </c>
      <c r="CJ6" s="100">
        <v>0.00388189791130667</v>
      </c>
      <c r="CK6" s="101">
        <v>3868</v>
      </c>
      <c r="CL6" s="98">
        <v>406300</v>
      </c>
      <c r="CM6" s="102">
        <v>1672107.7</v>
      </c>
      <c r="CN6" s="100">
        <v>0.00216065244106804</v>
      </c>
      <c r="CO6" s="100">
        <v>0.00388274960100041</v>
      </c>
      <c r="CP6" s="98">
        <v>3741</v>
      </c>
      <c r="CQ6" s="98">
        <v>385094</v>
      </c>
      <c r="CR6" s="102">
        <v>1571413.48</v>
      </c>
      <c r="CS6" s="100">
        <v>0.00210217786975938</v>
      </c>
      <c r="CT6" s="100">
        <v>0.0037052901215686</v>
      </c>
      <c r="CU6" s="101">
        <v>3770</v>
      </c>
      <c r="CV6" s="98">
        <v>389596</v>
      </c>
      <c r="CW6" s="102">
        <v>1593317.09</v>
      </c>
      <c r="CX6" s="100">
        <v>0.00210590995419506</v>
      </c>
      <c r="CY6" s="100">
        <v>0.00372312014164745</v>
      </c>
      <c r="CZ6" s="98">
        <v>3923</v>
      </c>
      <c r="DA6" s="98">
        <v>417074</v>
      </c>
      <c r="DB6" s="102">
        <v>1729478.64</v>
      </c>
      <c r="DC6" s="100">
        <v>0.00220444901979846</v>
      </c>
      <c r="DD6" s="100">
        <v>0.00401299467704795</v>
      </c>
      <c r="DE6" s="101">
        <v>3939</v>
      </c>
      <c r="DF6" s="98">
        <v>418744</v>
      </c>
      <c r="DG6" s="102">
        <v>1738491.09</v>
      </c>
      <c r="DH6" s="100">
        <v>0.0022003128142107</v>
      </c>
      <c r="DI6" s="100">
        <v>0.00400166896116494</v>
      </c>
      <c r="DJ6" s="98">
        <v>3897</v>
      </c>
      <c r="DK6" s="98">
        <v>414910</v>
      </c>
      <c r="DL6" s="102">
        <v>1710097.77</v>
      </c>
      <c r="DM6" s="100">
        <v>0.00218983885550716</v>
      </c>
      <c r="DN6" s="100">
        <v>0.0039921731430249</v>
      </c>
      <c r="DO6" s="101">
        <v>3913</v>
      </c>
      <c r="DP6" s="98">
        <v>416830</v>
      </c>
      <c r="DQ6" s="102">
        <v>1719501.45</v>
      </c>
      <c r="DR6" s="100">
        <v>0.00218578929728522</v>
      </c>
      <c r="DS6" s="100">
        <v>0.00398337808561408</v>
      </c>
    </row>
    <row r="7" spans="1:123" ht="12.75">
      <c r="A7" s="132"/>
      <c r="B7" s="133" t="s">
        <v>186</v>
      </c>
      <c r="C7" s="134"/>
      <c r="D7" s="98">
        <v>35744</v>
      </c>
      <c r="E7" s="98">
        <v>2376349</v>
      </c>
      <c r="F7" s="99">
        <v>15995673.38</v>
      </c>
      <c r="G7" s="100">
        <v>0.0200856043241591</v>
      </c>
      <c r="H7" s="100">
        <v>0.0228647095906439</v>
      </c>
      <c r="I7" s="101">
        <v>35943</v>
      </c>
      <c r="J7" s="98">
        <v>2390908</v>
      </c>
      <c r="K7" s="102">
        <v>16111364.27</v>
      </c>
      <c r="L7" s="100">
        <v>0.0200776449558709</v>
      </c>
      <c r="M7" s="100">
        <v>0.0228483807113677</v>
      </c>
      <c r="N7" s="98">
        <v>39725</v>
      </c>
      <c r="O7" s="98">
        <v>2642774</v>
      </c>
      <c r="P7" s="102">
        <v>17683659.25</v>
      </c>
      <c r="Q7" s="100">
        <v>0.0223226452489151</v>
      </c>
      <c r="R7" s="100">
        <v>0.0254281925860656</v>
      </c>
      <c r="S7" s="101">
        <v>39937</v>
      </c>
      <c r="T7" s="98">
        <v>2657722</v>
      </c>
      <c r="U7" s="102">
        <v>17800223.83</v>
      </c>
      <c r="V7" s="100">
        <v>0.022308680594347</v>
      </c>
      <c r="W7" s="100">
        <v>0.0253981516984249</v>
      </c>
      <c r="X7" s="98">
        <v>35813</v>
      </c>
      <c r="Y7" s="98">
        <v>2392229</v>
      </c>
      <c r="Z7" s="102">
        <v>15981894.56</v>
      </c>
      <c r="AA7" s="100">
        <v>0.0201243774524706</v>
      </c>
      <c r="AB7" s="100">
        <v>0.0230175034724767</v>
      </c>
      <c r="AC7" s="101">
        <v>36047</v>
      </c>
      <c r="AD7" s="98">
        <v>2407004</v>
      </c>
      <c r="AE7" s="102">
        <v>16084845.4</v>
      </c>
      <c r="AF7" s="100">
        <v>0.0201357390235728</v>
      </c>
      <c r="AG7" s="100">
        <v>0.0230021999030431</v>
      </c>
      <c r="AH7" s="98">
        <v>34997</v>
      </c>
      <c r="AI7" s="98">
        <v>2336848</v>
      </c>
      <c r="AJ7" s="102">
        <v>15565182.56</v>
      </c>
      <c r="AK7" s="100">
        <v>0.0196658430654822</v>
      </c>
      <c r="AL7" s="100">
        <v>0.0224846396204754</v>
      </c>
      <c r="AM7" s="101">
        <v>35173</v>
      </c>
      <c r="AN7" s="98">
        <v>2347932</v>
      </c>
      <c r="AO7" s="102">
        <v>15644322.59</v>
      </c>
      <c r="AP7" s="100">
        <v>0.0196475254161546</v>
      </c>
      <c r="AQ7" s="100">
        <v>0.0224376865276301</v>
      </c>
      <c r="AR7" s="98">
        <v>36118</v>
      </c>
      <c r="AS7" s="98">
        <v>2422965</v>
      </c>
      <c r="AT7" s="102">
        <v>16014363.71</v>
      </c>
      <c r="AU7" s="100">
        <v>0.0202957659181954</v>
      </c>
      <c r="AV7" s="100">
        <v>0.0233132385324271</v>
      </c>
      <c r="AW7" s="101">
        <v>36299</v>
      </c>
      <c r="AX7" s="98">
        <v>2435132</v>
      </c>
      <c r="AY7" s="102">
        <v>16095134.02</v>
      </c>
      <c r="AZ7" s="100">
        <v>0.020276505418389</v>
      </c>
      <c r="BA7" s="100">
        <v>0.0232710012340225</v>
      </c>
      <c r="BB7" s="98">
        <v>32684</v>
      </c>
      <c r="BC7" s="98">
        <v>2181304</v>
      </c>
      <c r="BD7" s="102">
        <v>14386922.87</v>
      </c>
      <c r="BE7" s="100">
        <v>0.0183661003729525</v>
      </c>
      <c r="BF7" s="100">
        <v>0.020988029320992</v>
      </c>
      <c r="BG7" s="101">
        <v>32847</v>
      </c>
      <c r="BH7" s="98">
        <v>2192894</v>
      </c>
      <c r="BI7" s="102">
        <v>14469388.26</v>
      </c>
      <c r="BJ7" s="100">
        <v>0.0183482292481287</v>
      </c>
      <c r="BK7" s="100">
        <v>0.0209560873825651</v>
      </c>
      <c r="BL7" s="98">
        <v>33247</v>
      </c>
      <c r="BM7" s="98">
        <v>2217220</v>
      </c>
      <c r="BN7" s="102">
        <v>14495443.45</v>
      </c>
      <c r="BO7" s="100">
        <v>0.0186824666227987</v>
      </c>
      <c r="BP7" s="100">
        <v>0.0213336052063765</v>
      </c>
      <c r="BQ7" s="101">
        <v>33409</v>
      </c>
      <c r="BR7" s="98">
        <v>2227223</v>
      </c>
      <c r="BS7" s="102">
        <v>14566842.41</v>
      </c>
      <c r="BT7" s="100">
        <v>0.0186621606524411</v>
      </c>
      <c r="BU7" s="100">
        <v>0.0212841477100392</v>
      </c>
      <c r="BV7" s="98">
        <v>31695</v>
      </c>
      <c r="BW7" s="98">
        <v>2106832</v>
      </c>
      <c r="BX7" s="102">
        <v>13625877.32</v>
      </c>
      <c r="BY7" s="100">
        <v>0.0178103522004874</v>
      </c>
      <c r="BZ7" s="100">
        <v>0.0202714760484573</v>
      </c>
      <c r="CA7" s="101">
        <v>31848</v>
      </c>
      <c r="CB7" s="98">
        <v>2117718</v>
      </c>
      <c r="CC7" s="102">
        <v>13706438.12</v>
      </c>
      <c r="CD7" s="100">
        <v>0.0177901910401073</v>
      </c>
      <c r="CE7" s="100">
        <v>0.0202376783645863</v>
      </c>
      <c r="CF7" s="98">
        <v>29397</v>
      </c>
      <c r="CG7" s="98">
        <v>1977838</v>
      </c>
      <c r="CH7" s="102">
        <v>12532118.89</v>
      </c>
      <c r="CI7" s="100">
        <v>0.0165190384488951</v>
      </c>
      <c r="CJ7" s="100">
        <v>0.0190303240337762</v>
      </c>
      <c r="CK7" s="101">
        <v>29535</v>
      </c>
      <c r="CL7" s="98">
        <v>1986312</v>
      </c>
      <c r="CM7" s="102">
        <v>12587640.05</v>
      </c>
      <c r="CN7" s="100">
        <v>0.0164981566305441</v>
      </c>
      <c r="CO7" s="100">
        <v>0.0189819151500427</v>
      </c>
      <c r="CP7" s="98">
        <v>26910</v>
      </c>
      <c r="CQ7" s="98">
        <v>1806481</v>
      </c>
      <c r="CR7" s="102">
        <v>11145630.9</v>
      </c>
      <c r="CS7" s="100">
        <v>0.0151215200414929</v>
      </c>
      <c r="CT7" s="100">
        <v>0.0173815645117851</v>
      </c>
      <c r="CU7" s="101">
        <v>27018</v>
      </c>
      <c r="CV7" s="98">
        <v>1814210</v>
      </c>
      <c r="CW7" s="102">
        <v>11196588.1</v>
      </c>
      <c r="CX7" s="100">
        <v>0.0150921684727963</v>
      </c>
      <c r="CY7" s="100">
        <v>0.0173372462555524</v>
      </c>
      <c r="CZ7" s="98">
        <v>26013</v>
      </c>
      <c r="DA7" s="98">
        <v>1765239</v>
      </c>
      <c r="DB7" s="102">
        <v>10878755.66</v>
      </c>
      <c r="DC7" s="100">
        <v>0.0146174693734431</v>
      </c>
      <c r="DD7" s="100">
        <v>0.0169847430209446</v>
      </c>
      <c r="DE7" s="101">
        <v>26140</v>
      </c>
      <c r="DF7" s="98">
        <v>1774230</v>
      </c>
      <c r="DG7" s="102">
        <v>10936279.27</v>
      </c>
      <c r="DH7" s="100">
        <v>0.0146017204781589</v>
      </c>
      <c r="DI7" s="100">
        <v>0.0169551829303051</v>
      </c>
      <c r="DJ7" s="98">
        <v>23529</v>
      </c>
      <c r="DK7" s="98">
        <v>1590258</v>
      </c>
      <c r="DL7" s="102">
        <v>9739502.86</v>
      </c>
      <c r="DM7" s="100">
        <v>0.0132216367542284</v>
      </c>
      <c r="DN7" s="100">
        <v>0.0153011141647116</v>
      </c>
      <c r="DO7" s="101">
        <v>23645</v>
      </c>
      <c r="DP7" s="98">
        <v>1598303</v>
      </c>
      <c r="DQ7" s="102">
        <v>9797130.56</v>
      </c>
      <c r="DR7" s="100">
        <v>0.0132080214501173</v>
      </c>
      <c r="DS7" s="100">
        <v>0.0152739609537971</v>
      </c>
    </row>
    <row r="8" spans="1:123" ht="12.75">
      <c r="A8" s="131" t="s">
        <v>187</v>
      </c>
      <c r="B8" s="133" t="s">
        <v>188</v>
      </c>
      <c r="C8" s="134"/>
      <c r="D8" s="98">
        <v>42223</v>
      </c>
      <c r="E8" s="98">
        <v>1708934</v>
      </c>
      <c r="F8" s="99">
        <v>13650505.91</v>
      </c>
      <c r="G8" s="100">
        <v>0.0237263448796712</v>
      </c>
      <c r="H8" s="100">
        <v>0.0164429886433253</v>
      </c>
      <c r="I8" s="101">
        <v>42432</v>
      </c>
      <c r="J8" s="98">
        <v>1720447</v>
      </c>
      <c r="K8" s="102">
        <v>13739176.22</v>
      </c>
      <c r="L8" s="100">
        <v>0.0237023796223886</v>
      </c>
      <c r="M8" s="100">
        <v>0.0164412131498704</v>
      </c>
      <c r="N8" s="98">
        <v>48268</v>
      </c>
      <c r="O8" s="98">
        <v>1961386</v>
      </c>
      <c r="P8" s="102">
        <v>15652356.63</v>
      </c>
      <c r="Q8" s="100">
        <v>0.0271232080773979</v>
      </c>
      <c r="R8" s="100">
        <v>0.0188720264932275</v>
      </c>
      <c r="S8" s="101">
        <v>48517</v>
      </c>
      <c r="T8" s="98">
        <v>1974504</v>
      </c>
      <c r="U8" s="102">
        <v>15766661.79</v>
      </c>
      <c r="V8" s="100">
        <v>0.0271014411797565</v>
      </c>
      <c r="W8" s="100">
        <v>0.0188690736356725</v>
      </c>
      <c r="X8" s="98">
        <v>45815</v>
      </c>
      <c r="Y8" s="98">
        <v>1859602</v>
      </c>
      <c r="Z8" s="102">
        <v>14861696.24</v>
      </c>
      <c r="AA8" s="100">
        <v>0.0257447952694536</v>
      </c>
      <c r="AB8" s="100">
        <v>0.0178926831387901</v>
      </c>
      <c r="AC8" s="101">
        <v>46013</v>
      </c>
      <c r="AD8" s="98">
        <v>1871101</v>
      </c>
      <c r="AE8" s="102">
        <v>14954473.66</v>
      </c>
      <c r="AF8" s="100">
        <v>0.0257027147804715</v>
      </c>
      <c r="AG8" s="100">
        <v>0.0178809172069443</v>
      </c>
      <c r="AH8" s="98">
        <v>46443</v>
      </c>
      <c r="AI8" s="98">
        <v>1875327</v>
      </c>
      <c r="AJ8" s="102">
        <v>14936885.88</v>
      </c>
      <c r="AK8" s="100">
        <v>0.026097686930028</v>
      </c>
      <c r="AL8" s="100">
        <v>0.0180439856445722</v>
      </c>
      <c r="AM8" s="101">
        <v>46655</v>
      </c>
      <c r="AN8" s="98">
        <v>1888206</v>
      </c>
      <c r="AO8" s="102">
        <v>15057397.27</v>
      </c>
      <c r="AP8" s="100">
        <v>0.0260613339291699</v>
      </c>
      <c r="AQ8" s="100">
        <v>0.0180443787671833</v>
      </c>
      <c r="AR8" s="98">
        <v>49118</v>
      </c>
      <c r="AS8" s="98">
        <v>1988239</v>
      </c>
      <c r="AT8" s="102">
        <v>15856965.05</v>
      </c>
      <c r="AU8" s="100">
        <v>0.0276008480638442</v>
      </c>
      <c r="AV8" s="100">
        <v>0.0191304001776643</v>
      </c>
      <c r="AW8" s="101">
        <v>49333</v>
      </c>
      <c r="AX8" s="98">
        <v>1999883</v>
      </c>
      <c r="AY8" s="102">
        <v>15956791.33</v>
      </c>
      <c r="AZ8" s="100">
        <v>0.0275572561724947</v>
      </c>
      <c r="BA8" s="100">
        <v>0.0191116045294056</v>
      </c>
      <c r="BB8" s="98">
        <v>46663</v>
      </c>
      <c r="BC8" s="98">
        <v>1878075</v>
      </c>
      <c r="BD8" s="102">
        <v>14944010.15</v>
      </c>
      <c r="BE8" s="100">
        <v>0.0262213113971082</v>
      </c>
      <c r="BF8" s="100">
        <v>0.0180704262986828</v>
      </c>
      <c r="BG8" s="101">
        <v>46871</v>
      </c>
      <c r="BH8" s="98">
        <v>1888894</v>
      </c>
      <c r="BI8" s="102">
        <v>15040066.87</v>
      </c>
      <c r="BJ8" s="100">
        <v>0.0261819908390124</v>
      </c>
      <c r="BK8" s="100">
        <v>0.0180509535437659</v>
      </c>
      <c r="BL8" s="98">
        <v>48395</v>
      </c>
      <c r="BM8" s="98">
        <v>1968176</v>
      </c>
      <c r="BN8" s="102">
        <v>15652270.21</v>
      </c>
      <c r="BO8" s="100">
        <v>0.0271945731106669</v>
      </c>
      <c r="BP8" s="100">
        <v>0.0189373583860263</v>
      </c>
      <c r="BQ8" s="101">
        <v>48598</v>
      </c>
      <c r="BR8" s="98">
        <v>1977772</v>
      </c>
      <c r="BS8" s="102">
        <v>15743639.88</v>
      </c>
      <c r="BT8" s="100">
        <v>0.0271466875209474</v>
      </c>
      <c r="BU8" s="100">
        <v>0.0189003038244396</v>
      </c>
      <c r="BV8" s="98">
        <v>46641</v>
      </c>
      <c r="BW8" s="98">
        <v>1895664</v>
      </c>
      <c r="BX8" s="102">
        <v>14964932.7</v>
      </c>
      <c r="BY8" s="100">
        <v>0.0262089489504002</v>
      </c>
      <c r="BZ8" s="100">
        <v>0.0182396638041964</v>
      </c>
      <c r="CA8" s="101">
        <v>46824</v>
      </c>
      <c r="CB8" s="98">
        <v>1905612</v>
      </c>
      <c r="CC8" s="102">
        <v>15061293.12</v>
      </c>
      <c r="CD8" s="100">
        <v>0.0261557367891856</v>
      </c>
      <c r="CE8" s="100">
        <v>0.0182107167921772</v>
      </c>
      <c r="CF8" s="98">
        <v>45314</v>
      </c>
      <c r="CG8" s="98">
        <v>1856259</v>
      </c>
      <c r="CH8" s="102">
        <v>14694415.57</v>
      </c>
      <c r="CI8" s="100">
        <v>0.0254632686421482</v>
      </c>
      <c r="CJ8" s="100">
        <v>0.0178605175250012</v>
      </c>
      <c r="CK8" s="101">
        <v>45506</v>
      </c>
      <c r="CL8" s="98">
        <v>1868243</v>
      </c>
      <c r="CM8" s="102">
        <v>14801412.42</v>
      </c>
      <c r="CN8" s="100">
        <v>0.0254195062004245</v>
      </c>
      <c r="CO8" s="100">
        <v>0.0178536051263151</v>
      </c>
      <c r="CP8" s="98">
        <v>43632</v>
      </c>
      <c r="CQ8" s="98">
        <v>1793188</v>
      </c>
      <c r="CR8" s="102">
        <v>14281187.22</v>
      </c>
      <c r="CS8" s="100">
        <v>0.0245181033983804</v>
      </c>
      <c r="CT8" s="100">
        <v>0.0172536621773265</v>
      </c>
      <c r="CU8" s="101">
        <v>43835</v>
      </c>
      <c r="CV8" s="98">
        <v>1804755</v>
      </c>
      <c r="CW8" s="102">
        <v>14396745.52</v>
      </c>
      <c r="CX8" s="100">
        <v>0.0244860909395598</v>
      </c>
      <c r="CY8" s="100">
        <v>0.017246890859349</v>
      </c>
      <c r="CZ8" s="98">
        <v>44799</v>
      </c>
      <c r="DA8" s="98">
        <v>1864260</v>
      </c>
      <c r="DB8" s="102">
        <v>14797771.59</v>
      </c>
      <c r="DC8" s="100">
        <v>0.0251738750033013</v>
      </c>
      <c r="DD8" s="100">
        <v>0.0179375013945569</v>
      </c>
      <c r="DE8" s="101">
        <v>45022</v>
      </c>
      <c r="DF8" s="98">
        <v>1876621</v>
      </c>
      <c r="DG8" s="102">
        <v>14913147.22</v>
      </c>
      <c r="DH8" s="100">
        <v>0.0251491453468886</v>
      </c>
      <c r="DI8" s="100">
        <v>0.0179336683213857</v>
      </c>
      <c r="DJ8" s="98">
        <v>43006</v>
      </c>
      <c r="DK8" s="98">
        <v>1790521</v>
      </c>
      <c r="DL8" s="102">
        <v>13775559.58</v>
      </c>
      <c r="DM8" s="100">
        <v>0.0241663355965976</v>
      </c>
      <c r="DN8" s="100">
        <v>0.0172280008874746</v>
      </c>
      <c r="DO8" s="101">
        <v>43225</v>
      </c>
      <c r="DP8" s="98">
        <v>1803660</v>
      </c>
      <c r="DQ8" s="102">
        <v>13890762.54</v>
      </c>
      <c r="DR8" s="100">
        <v>0.0241453468886158</v>
      </c>
      <c r="DS8" s="100">
        <v>0.0172364266437125</v>
      </c>
    </row>
    <row r="9" spans="1:123" s="93" customFormat="1" ht="12.75">
      <c r="A9" s="132"/>
      <c r="B9" s="135" t="s">
        <v>189</v>
      </c>
      <c r="C9" s="136"/>
      <c r="D9" s="103">
        <v>53900</v>
      </c>
      <c r="E9" s="103">
        <v>3175223</v>
      </c>
      <c r="F9" s="104">
        <v>22786404.76</v>
      </c>
      <c r="G9" s="105">
        <v>0.0302879944346513</v>
      </c>
      <c r="H9" s="105">
        <v>0.0305513002427393</v>
      </c>
      <c r="I9" s="106">
        <v>54307</v>
      </c>
      <c r="J9" s="103">
        <v>3201119</v>
      </c>
      <c r="K9" s="107">
        <v>22982765.09</v>
      </c>
      <c r="L9" s="105">
        <v>0.0303357166797006</v>
      </c>
      <c r="M9" s="105">
        <v>0.0305910497661945</v>
      </c>
      <c r="N9" s="103">
        <v>61457</v>
      </c>
      <c r="O9" s="103">
        <v>3608941</v>
      </c>
      <c r="P9" s="107">
        <v>25895131.6</v>
      </c>
      <c r="Q9" s="105">
        <v>0.0345344948788565</v>
      </c>
      <c r="R9" s="105">
        <v>0.0347244398422825</v>
      </c>
      <c r="S9" s="106">
        <v>61981</v>
      </c>
      <c r="T9" s="103">
        <v>3643206</v>
      </c>
      <c r="U9" s="107">
        <v>26155276.67</v>
      </c>
      <c r="V9" s="105">
        <v>0.0346223885599374</v>
      </c>
      <c r="W9" s="105">
        <v>0.0348157928694618</v>
      </c>
      <c r="X9" s="103">
        <v>58034</v>
      </c>
      <c r="Y9" s="103">
        <v>3410317</v>
      </c>
      <c r="Z9" s="107">
        <v>24379751.64</v>
      </c>
      <c r="AA9" s="105">
        <v>0.0326110105569676</v>
      </c>
      <c r="AB9" s="105">
        <v>0.0328133232185323</v>
      </c>
      <c r="AC9" s="106">
        <v>58454</v>
      </c>
      <c r="AD9" s="103">
        <v>3435997</v>
      </c>
      <c r="AE9" s="107">
        <v>24570218.29</v>
      </c>
      <c r="AF9" s="105">
        <v>0.0326522176293152</v>
      </c>
      <c r="AG9" s="105">
        <v>0.0328356287983968</v>
      </c>
      <c r="AH9" s="103">
        <v>57508</v>
      </c>
      <c r="AI9" s="103">
        <v>3370906</v>
      </c>
      <c r="AJ9" s="107">
        <v>23052272.78</v>
      </c>
      <c r="AK9" s="105">
        <v>0.0323154356947667</v>
      </c>
      <c r="AL9" s="105">
        <v>0.0324341192086512</v>
      </c>
      <c r="AM9" s="106">
        <v>57951</v>
      </c>
      <c r="AN9" s="103">
        <v>3399036</v>
      </c>
      <c r="AO9" s="107">
        <v>23253206.12</v>
      </c>
      <c r="AP9" s="105">
        <v>0.0323712434364875</v>
      </c>
      <c r="AQ9" s="105">
        <v>0.0324824161279499</v>
      </c>
      <c r="AR9" s="103">
        <v>60327</v>
      </c>
      <c r="AS9" s="103">
        <v>3542262</v>
      </c>
      <c r="AT9" s="107">
        <v>24190257.18</v>
      </c>
      <c r="AU9" s="105">
        <v>0.0338995146615808</v>
      </c>
      <c r="AV9" s="105">
        <v>0.0340828691088613</v>
      </c>
      <c r="AW9" s="106">
        <v>60798</v>
      </c>
      <c r="AX9" s="103">
        <v>3573099</v>
      </c>
      <c r="AY9" s="107">
        <v>24403496.2</v>
      </c>
      <c r="AZ9" s="105">
        <v>0.033961568539828</v>
      </c>
      <c r="BA9" s="105">
        <v>0.0341458250469726</v>
      </c>
      <c r="BB9" s="103">
        <v>56660</v>
      </c>
      <c r="BC9" s="103">
        <v>3331427</v>
      </c>
      <c r="BD9" s="107">
        <v>22697630.6</v>
      </c>
      <c r="BE9" s="105">
        <v>0.0318389195671121</v>
      </c>
      <c r="BF9" s="105">
        <v>0.0320542609176641</v>
      </c>
      <c r="BG9" s="106">
        <v>57077</v>
      </c>
      <c r="BH9" s="103">
        <v>3358158</v>
      </c>
      <c r="BI9" s="107">
        <v>22889620.73</v>
      </c>
      <c r="BJ9" s="105">
        <v>0.0318830298290694</v>
      </c>
      <c r="BK9" s="105">
        <v>0.0320917711902445</v>
      </c>
      <c r="BL9" s="103">
        <v>58585</v>
      </c>
      <c r="BM9" s="103">
        <v>3440608</v>
      </c>
      <c r="BN9" s="107">
        <v>23469776.27</v>
      </c>
      <c r="BO9" s="105">
        <v>0.0329206336540639</v>
      </c>
      <c r="BP9" s="105">
        <v>0.0331047765859502</v>
      </c>
      <c r="BQ9" s="106">
        <v>58993</v>
      </c>
      <c r="BR9" s="103">
        <v>3465799</v>
      </c>
      <c r="BS9" s="107">
        <v>23642642.06</v>
      </c>
      <c r="BT9" s="105">
        <v>0.0329533013071165</v>
      </c>
      <c r="BU9" s="105">
        <v>0.0331204274782122</v>
      </c>
      <c r="BV9" s="103">
        <v>58189</v>
      </c>
      <c r="BW9" s="103">
        <v>3424238</v>
      </c>
      <c r="BX9" s="107">
        <v>23295798.57</v>
      </c>
      <c r="BY9" s="105">
        <v>0.0326981096133195</v>
      </c>
      <c r="BZ9" s="105">
        <v>0.0329472680314412</v>
      </c>
      <c r="CA9" s="106">
        <v>58646</v>
      </c>
      <c r="CB9" s="103">
        <v>3452024</v>
      </c>
      <c r="CC9" s="107">
        <v>23488971.46</v>
      </c>
      <c r="CD9" s="105">
        <v>0.0327594682158418</v>
      </c>
      <c r="CE9" s="105">
        <v>0.0329887886011416</v>
      </c>
      <c r="CF9" s="103">
        <v>56690</v>
      </c>
      <c r="CG9" s="103">
        <v>3347783</v>
      </c>
      <c r="CH9" s="107">
        <v>22681936.11</v>
      </c>
      <c r="CI9" s="105">
        <v>0.0318557774489866</v>
      </c>
      <c r="CJ9" s="105">
        <v>0.0322116347672394</v>
      </c>
      <c r="CK9" s="106">
        <v>57115</v>
      </c>
      <c r="CL9" s="103">
        <v>3374127</v>
      </c>
      <c r="CM9" s="107">
        <v>22865771.12</v>
      </c>
      <c r="CN9" s="105">
        <v>0.0319042565076528</v>
      </c>
      <c r="CO9" s="105">
        <v>0.0322443767240333</v>
      </c>
      <c r="CP9" s="103">
        <v>54675</v>
      </c>
      <c r="CQ9" s="103">
        <v>3234251</v>
      </c>
      <c r="CR9" s="107">
        <v>20339340.63</v>
      </c>
      <c r="CS9" s="105">
        <v>0.0307234897164111</v>
      </c>
      <c r="CT9" s="105">
        <v>0.0311192547299449</v>
      </c>
      <c r="CU9" s="106">
        <v>55081</v>
      </c>
      <c r="CV9" s="103">
        <v>3258780</v>
      </c>
      <c r="CW9" s="107">
        <v>20498545.02</v>
      </c>
      <c r="CX9" s="105">
        <v>0.0307680706066361</v>
      </c>
      <c r="CY9" s="105">
        <v>0.0311420791157965</v>
      </c>
      <c r="CZ9" s="103">
        <v>57111</v>
      </c>
      <c r="DA9" s="103">
        <v>3389937</v>
      </c>
      <c r="DB9" s="107">
        <v>21253730.72</v>
      </c>
      <c r="DC9" s="105">
        <v>0.0320923497246265</v>
      </c>
      <c r="DD9" s="105">
        <v>0.0326172313223263</v>
      </c>
      <c r="DE9" s="106">
        <v>57579</v>
      </c>
      <c r="DF9" s="103">
        <v>3419237</v>
      </c>
      <c r="DG9" s="107">
        <v>21438846.62</v>
      </c>
      <c r="DH9" s="105">
        <v>0.0321634454250922</v>
      </c>
      <c r="DI9" s="105">
        <v>0.0326754641828104</v>
      </c>
      <c r="DJ9" s="103">
        <v>54387</v>
      </c>
      <c r="DK9" s="103">
        <v>3244214</v>
      </c>
      <c r="DL9" s="107">
        <v>20340925.42</v>
      </c>
      <c r="DM9" s="105">
        <v>0.0305616540504152</v>
      </c>
      <c r="DN9" s="105">
        <v>0.0312151165337673</v>
      </c>
      <c r="DO9" s="106">
        <v>54804</v>
      </c>
      <c r="DP9" s="103">
        <v>3270074</v>
      </c>
      <c r="DQ9" s="107">
        <v>20507863.78</v>
      </c>
      <c r="DR9" s="105">
        <v>0.0306133392916993</v>
      </c>
      <c r="DS9" s="105">
        <v>0.0312500086604524</v>
      </c>
    </row>
    <row r="10" spans="1:123" ht="12.75">
      <c r="A10" s="97" t="s">
        <v>190</v>
      </c>
      <c r="B10" s="133" t="s">
        <v>183</v>
      </c>
      <c r="C10" s="134"/>
      <c r="D10" s="98">
        <v>4</v>
      </c>
      <c r="E10" s="98">
        <v>5</v>
      </c>
      <c r="F10" s="99">
        <v>13.05</v>
      </c>
      <c r="G10" s="100">
        <v>2.24771758327653E-06</v>
      </c>
      <c r="H10" s="100">
        <v>4.81089048591851E-08</v>
      </c>
      <c r="I10" s="101">
        <v>4</v>
      </c>
      <c r="J10" s="98">
        <v>5</v>
      </c>
      <c r="K10" s="102">
        <v>13.05</v>
      </c>
      <c r="L10" s="100">
        <v>2.23438721930511E-06</v>
      </c>
      <c r="M10" s="100">
        <v>4.77818065591978E-08</v>
      </c>
      <c r="N10" s="98">
        <v>4</v>
      </c>
      <c r="O10" s="98">
        <v>4</v>
      </c>
      <c r="P10" s="102">
        <v>10.44</v>
      </c>
      <c r="Q10" s="100">
        <v>2.24771758327653E-06</v>
      </c>
      <c r="R10" s="100">
        <v>3.84871238873481E-08</v>
      </c>
      <c r="S10" s="101">
        <v>4</v>
      </c>
      <c r="T10" s="98">
        <v>4</v>
      </c>
      <c r="U10" s="102">
        <v>10.44</v>
      </c>
      <c r="V10" s="100">
        <v>2.23438721930511E-06</v>
      </c>
      <c r="W10" s="100">
        <v>3.82254452473582E-08</v>
      </c>
      <c r="X10" s="98">
        <v>4</v>
      </c>
      <c r="Y10" s="98">
        <v>6</v>
      </c>
      <c r="Z10" s="102">
        <v>15.66</v>
      </c>
      <c r="AA10" s="100">
        <v>2.24771758327653E-06</v>
      </c>
      <c r="AB10" s="100">
        <v>5.77306858310221E-08</v>
      </c>
      <c r="AC10" s="101">
        <v>4</v>
      </c>
      <c r="AD10" s="98">
        <v>6</v>
      </c>
      <c r="AE10" s="102">
        <v>15.66</v>
      </c>
      <c r="AF10" s="100">
        <v>2.23438721930511E-06</v>
      </c>
      <c r="AG10" s="100">
        <v>5.73381678710374E-08</v>
      </c>
      <c r="AH10" s="98">
        <v>4</v>
      </c>
      <c r="AI10" s="98">
        <v>4</v>
      </c>
      <c r="AJ10" s="102">
        <v>11.74</v>
      </c>
      <c r="AK10" s="100">
        <v>2.24771758327653E-06</v>
      </c>
      <c r="AL10" s="100">
        <v>3.84871238873481E-08</v>
      </c>
      <c r="AM10" s="101">
        <v>4</v>
      </c>
      <c r="AN10" s="98">
        <v>4</v>
      </c>
      <c r="AO10" s="102">
        <v>11.74</v>
      </c>
      <c r="AP10" s="100">
        <v>2.23438721930511E-06</v>
      </c>
      <c r="AQ10" s="100">
        <v>3.82254452473582E-08</v>
      </c>
      <c r="AR10" s="98">
        <v>6</v>
      </c>
      <c r="AS10" s="98">
        <v>6</v>
      </c>
      <c r="AT10" s="102">
        <v>18.26</v>
      </c>
      <c r="AU10" s="100">
        <v>3.3715763749148E-06</v>
      </c>
      <c r="AV10" s="100">
        <v>5.77306858310221E-08</v>
      </c>
      <c r="AW10" s="101">
        <v>6</v>
      </c>
      <c r="AX10" s="98">
        <v>6</v>
      </c>
      <c r="AY10" s="102">
        <v>18.26</v>
      </c>
      <c r="AZ10" s="100">
        <v>3.35158082895766E-06</v>
      </c>
      <c r="BA10" s="100">
        <v>5.73381678710374E-08</v>
      </c>
      <c r="BB10" s="98">
        <v>5</v>
      </c>
      <c r="BC10" s="98">
        <v>5</v>
      </c>
      <c r="BD10" s="102">
        <v>15.65</v>
      </c>
      <c r="BE10" s="100">
        <v>2.80964697909566E-06</v>
      </c>
      <c r="BF10" s="100">
        <v>4.81089048591851E-08</v>
      </c>
      <c r="BG10" s="101">
        <v>5</v>
      </c>
      <c r="BH10" s="98">
        <v>5</v>
      </c>
      <c r="BI10" s="102">
        <v>15.65</v>
      </c>
      <c r="BJ10" s="100">
        <v>2.79298402413138E-06</v>
      </c>
      <c r="BK10" s="100">
        <v>4.77818065591978E-08</v>
      </c>
      <c r="BL10" s="98">
        <v>3</v>
      </c>
      <c r="BM10" s="98">
        <v>3</v>
      </c>
      <c r="BN10" s="102">
        <v>7.83</v>
      </c>
      <c r="BO10" s="100">
        <v>1.6857881874574E-06</v>
      </c>
      <c r="BP10" s="100">
        <v>2.88653429155111E-08</v>
      </c>
      <c r="BQ10" s="101">
        <v>3</v>
      </c>
      <c r="BR10" s="98">
        <v>3</v>
      </c>
      <c r="BS10" s="102">
        <v>7.83</v>
      </c>
      <c r="BT10" s="100">
        <v>1.67579041447883E-06</v>
      </c>
      <c r="BU10" s="100">
        <v>2.86690839355187E-08</v>
      </c>
      <c r="BV10" s="98">
        <v>7</v>
      </c>
      <c r="BW10" s="98">
        <v>26</v>
      </c>
      <c r="BX10" s="102">
        <v>80.86</v>
      </c>
      <c r="BY10" s="100">
        <v>3.93350577073393E-06</v>
      </c>
      <c r="BZ10" s="100">
        <v>2.50166305267762E-07</v>
      </c>
      <c r="CA10" s="101">
        <v>7</v>
      </c>
      <c r="CB10" s="98">
        <v>26</v>
      </c>
      <c r="CC10" s="102">
        <v>80.86</v>
      </c>
      <c r="CD10" s="100">
        <v>3.91017763378393E-06</v>
      </c>
      <c r="CE10" s="100">
        <v>2.48465394107829E-07</v>
      </c>
      <c r="CF10" s="98">
        <v>4</v>
      </c>
      <c r="CG10" s="98">
        <v>4</v>
      </c>
      <c r="CH10" s="102">
        <v>10.44</v>
      </c>
      <c r="CI10" s="100">
        <v>2.24771758327653E-06</v>
      </c>
      <c r="CJ10" s="100">
        <v>3.84871238873481E-08</v>
      </c>
      <c r="CK10" s="101">
        <v>4</v>
      </c>
      <c r="CL10" s="98">
        <v>4</v>
      </c>
      <c r="CM10" s="102">
        <v>10.44</v>
      </c>
      <c r="CN10" s="100">
        <v>2.23438721930511E-06</v>
      </c>
      <c r="CO10" s="100">
        <v>3.82254452473582E-08</v>
      </c>
      <c r="CP10" s="98">
        <v>6</v>
      </c>
      <c r="CQ10" s="98">
        <v>7</v>
      </c>
      <c r="CR10" s="102">
        <v>18.27</v>
      </c>
      <c r="CS10" s="100">
        <v>3.3715763749148E-06</v>
      </c>
      <c r="CT10" s="100">
        <v>6.73524668028591E-08</v>
      </c>
      <c r="CU10" s="101">
        <v>6</v>
      </c>
      <c r="CV10" s="98">
        <v>7</v>
      </c>
      <c r="CW10" s="102">
        <v>18.27</v>
      </c>
      <c r="CX10" s="100">
        <v>3.35158082895766E-06</v>
      </c>
      <c r="CY10" s="100">
        <v>6.68945291828769E-08</v>
      </c>
      <c r="CZ10" s="98">
        <v>6</v>
      </c>
      <c r="DA10" s="98">
        <v>11</v>
      </c>
      <c r="DB10" s="102">
        <v>28.71</v>
      </c>
      <c r="DC10" s="100">
        <v>3.3715763749148E-06</v>
      </c>
      <c r="DD10" s="100">
        <v>1.05839590690207E-07</v>
      </c>
      <c r="DE10" s="101">
        <v>6</v>
      </c>
      <c r="DF10" s="98">
        <v>11</v>
      </c>
      <c r="DG10" s="102">
        <v>28.71</v>
      </c>
      <c r="DH10" s="100">
        <v>3.35158082895766E-06</v>
      </c>
      <c r="DI10" s="100">
        <v>1.05119974430235E-07</v>
      </c>
      <c r="DJ10" s="98">
        <v>7</v>
      </c>
      <c r="DK10" s="98">
        <v>30</v>
      </c>
      <c r="DL10" s="102">
        <v>91.22</v>
      </c>
      <c r="DM10" s="100">
        <v>3.93350577073393E-06</v>
      </c>
      <c r="DN10" s="100">
        <v>2.88653429155111E-07</v>
      </c>
      <c r="DO10" s="101">
        <v>7</v>
      </c>
      <c r="DP10" s="98">
        <v>30</v>
      </c>
      <c r="DQ10" s="102">
        <v>91.22</v>
      </c>
      <c r="DR10" s="100">
        <v>3.91017763378393E-06</v>
      </c>
      <c r="DS10" s="100">
        <v>2.86690839355187E-07</v>
      </c>
    </row>
    <row r="15" ht="12.75">
      <c r="D15" s="108"/>
    </row>
  </sheetData>
  <sheetProtection/>
  <mergeCells count="23">
    <mergeCell ref="A8:A9"/>
    <mergeCell ref="B8:C8"/>
    <mergeCell ref="B9:C9"/>
    <mergeCell ref="B10:C10"/>
    <mergeCell ref="DJ3:DS3"/>
    <mergeCell ref="B5:C5"/>
    <mergeCell ref="A6:A7"/>
    <mergeCell ref="B6:C6"/>
    <mergeCell ref="B7:C7"/>
    <mergeCell ref="BV3:CE3"/>
    <mergeCell ref="CF3:CO3"/>
    <mergeCell ref="CP3:CY3"/>
    <mergeCell ref="CZ3:DI3"/>
    <mergeCell ref="A1:DT1"/>
    <mergeCell ref="A3:A4"/>
    <mergeCell ref="B3:B4"/>
    <mergeCell ref="D3:M3"/>
    <mergeCell ref="N3:W3"/>
    <mergeCell ref="X3:AG3"/>
    <mergeCell ref="AH3:AQ3"/>
    <mergeCell ref="AR3:BA3"/>
    <mergeCell ref="BB3:BK3"/>
    <mergeCell ref="BL3:BU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02" sqref="A102"/>
    </sheetView>
  </sheetViews>
  <sheetFormatPr defaultColWidth="9.140625" defaultRowHeight="12.75" outlineLevelRow="2"/>
  <cols>
    <col min="1" max="1" width="26.140625" style="6" customWidth="1"/>
    <col min="2" max="2" width="11.140625" style="7" customWidth="1"/>
    <col min="3" max="3" width="11.421875" style="7" customWidth="1"/>
    <col min="4" max="4" width="13.28125" style="7" customWidth="1"/>
    <col min="5" max="5" width="11.7109375" style="7" customWidth="1"/>
    <col min="6" max="6" width="12.00390625" style="7" customWidth="1"/>
    <col min="7" max="7" width="10.8515625" style="7" customWidth="1"/>
    <col min="8" max="8" width="11.28125" style="7" customWidth="1"/>
    <col min="9" max="9" width="10.8515625" style="7" customWidth="1"/>
    <col min="10" max="10" width="0.9921875" style="8" customWidth="1"/>
    <col min="11" max="11" width="15.00390625" style="7" bestFit="1" customWidth="1"/>
    <col min="12" max="12" width="16.57421875" style="7" bestFit="1" customWidth="1"/>
    <col min="13" max="13" width="9.28125" style="8" bestFit="1" customWidth="1"/>
    <col min="14" max="16384" width="9.140625" style="6" customWidth="1"/>
  </cols>
  <sheetData>
    <row r="1" spans="2:13" s="9" customFormat="1" ht="258.75" hidden="1" outlineLevel="1">
      <c r="B1" s="10" t="s">
        <v>61</v>
      </c>
      <c r="C1" s="10" t="s">
        <v>62</v>
      </c>
      <c r="D1" s="10" t="s">
        <v>63</v>
      </c>
      <c r="E1" s="10" t="s">
        <v>64</v>
      </c>
      <c r="F1" s="10" t="s">
        <v>65</v>
      </c>
      <c r="G1" s="10" t="s">
        <v>66</v>
      </c>
      <c r="H1" s="10" t="s">
        <v>67</v>
      </c>
      <c r="I1" s="10" t="s">
        <v>68</v>
      </c>
      <c r="J1" s="11" t="s">
        <v>69</v>
      </c>
      <c r="K1" s="10" t="s">
        <v>70</v>
      </c>
      <c r="L1" s="10" t="s">
        <v>71</v>
      </c>
      <c r="M1" s="11" t="s">
        <v>72</v>
      </c>
    </row>
    <row r="2" spans="1:13" ht="11.25" hidden="1" outlineLevel="1">
      <c r="A2" s="6" t="s">
        <v>73</v>
      </c>
      <c r="B2" s="7">
        <v>230177120</v>
      </c>
      <c r="C2" s="7">
        <v>233420147.5</v>
      </c>
      <c r="D2" s="7">
        <v>239422798</v>
      </c>
      <c r="E2" s="7">
        <v>245466642</v>
      </c>
      <c r="F2" s="7">
        <v>249233694.5</v>
      </c>
      <c r="G2" s="7">
        <v>256096856.5</v>
      </c>
      <c r="H2" s="7">
        <v>264952418</v>
      </c>
      <c r="I2" s="7">
        <v>274906063.5</v>
      </c>
      <c r="J2" s="8">
        <v>1</v>
      </c>
      <c r="K2" s="7">
        <v>948486707.5</v>
      </c>
      <c r="L2" s="7">
        <v>1045189032.5</v>
      </c>
      <c r="M2" s="8">
        <v>1</v>
      </c>
    </row>
    <row r="3" spans="1:13" ht="11.25" hidden="1" outlineLevel="1">
      <c r="A3" s="6" t="s">
        <v>74</v>
      </c>
      <c r="B3" s="7">
        <v>151026044</v>
      </c>
      <c r="C3" s="7">
        <v>153208292.5</v>
      </c>
      <c r="D3" s="7">
        <v>155527249</v>
      </c>
      <c r="E3" s="7">
        <v>159068724</v>
      </c>
      <c r="F3" s="7">
        <v>161127879.5</v>
      </c>
      <c r="G3" s="7">
        <v>165543346.5</v>
      </c>
      <c r="H3" s="7">
        <v>170939859</v>
      </c>
      <c r="I3" s="7">
        <v>178023342.5</v>
      </c>
      <c r="J3" s="8">
        <v>0.6475788138</v>
      </c>
      <c r="K3" s="7">
        <v>618830309.5</v>
      </c>
      <c r="L3" s="7">
        <v>675634427.5</v>
      </c>
      <c r="M3" s="8">
        <v>0.646423189</v>
      </c>
    </row>
    <row r="4" spans="1:13" ht="11.25" hidden="1" outlineLevel="2">
      <c r="A4" s="6" t="s">
        <v>75</v>
      </c>
      <c r="B4" s="7">
        <v>32802130</v>
      </c>
      <c r="C4" s="7">
        <v>31498400</v>
      </c>
      <c r="D4" s="7">
        <v>30431365</v>
      </c>
      <c r="E4" s="7">
        <v>31390485</v>
      </c>
      <c r="F4" s="7">
        <v>30316065</v>
      </c>
      <c r="G4" s="7">
        <v>32306380</v>
      </c>
      <c r="H4" s="7">
        <v>35806540</v>
      </c>
      <c r="I4" s="7">
        <v>34667485</v>
      </c>
      <c r="J4" s="8">
        <v>0.1947356145</v>
      </c>
      <c r="K4" s="7">
        <v>126122380</v>
      </c>
      <c r="L4" s="7">
        <v>133096470</v>
      </c>
      <c r="M4" s="8">
        <v>0.1969948016</v>
      </c>
    </row>
    <row r="5" spans="1:13" ht="11.25" hidden="1" outlineLevel="2">
      <c r="A5" s="6" t="s">
        <v>76</v>
      </c>
      <c r="B5" s="7">
        <v>24704175</v>
      </c>
      <c r="C5" s="7">
        <v>23872137.5</v>
      </c>
      <c r="D5" s="7">
        <v>22269825</v>
      </c>
      <c r="E5" s="7">
        <v>22894605</v>
      </c>
      <c r="F5" s="7">
        <v>26071747.5</v>
      </c>
      <c r="G5" s="7">
        <v>32609217.5</v>
      </c>
      <c r="H5" s="7">
        <v>30998685</v>
      </c>
      <c r="I5" s="7">
        <v>29454757.5</v>
      </c>
      <c r="J5" s="8">
        <v>0.1654544684</v>
      </c>
      <c r="K5" s="7">
        <v>93740742.5</v>
      </c>
      <c r="L5" s="7">
        <v>119134407.5</v>
      </c>
      <c r="M5" s="8">
        <v>0.1763296876</v>
      </c>
    </row>
    <row r="6" spans="1:13" ht="11.25" hidden="1" outlineLevel="2">
      <c r="A6" s="6" t="s">
        <v>77</v>
      </c>
      <c r="B6" s="7">
        <v>25048100</v>
      </c>
      <c r="C6" s="7">
        <v>25527500</v>
      </c>
      <c r="D6" s="7">
        <v>24929500</v>
      </c>
      <c r="E6" s="7">
        <v>23999600</v>
      </c>
      <c r="F6" s="7">
        <v>23137000</v>
      </c>
      <c r="G6" s="7">
        <v>23521800</v>
      </c>
      <c r="H6" s="7">
        <v>25516000</v>
      </c>
      <c r="I6" s="7">
        <v>26424900</v>
      </c>
      <c r="J6" s="8">
        <v>0.148435029</v>
      </c>
      <c r="K6" s="7">
        <v>99504700</v>
      </c>
      <c r="L6" s="7">
        <v>98599700</v>
      </c>
      <c r="M6" s="8">
        <v>0.145936465</v>
      </c>
    </row>
    <row r="7" spans="1:13" ht="11.25" hidden="1" outlineLevel="2">
      <c r="A7" s="6" t="s">
        <v>78</v>
      </c>
      <c r="B7" s="7">
        <v>11366500</v>
      </c>
      <c r="C7" s="7">
        <v>16209400</v>
      </c>
      <c r="D7" s="7">
        <v>21319200</v>
      </c>
      <c r="E7" s="7">
        <v>20281700</v>
      </c>
      <c r="F7" s="7">
        <v>20171900</v>
      </c>
      <c r="G7" s="7">
        <v>17987100</v>
      </c>
      <c r="H7" s="7">
        <v>19426500</v>
      </c>
      <c r="I7" s="7">
        <v>22938700</v>
      </c>
      <c r="J7" s="8">
        <v>0.1288522037</v>
      </c>
      <c r="K7" s="7">
        <v>69176800</v>
      </c>
      <c r="L7" s="7">
        <v>80524200</v>
      </c>
      <c r="M7" s="8">
        <v>0.1191830918</v>
      </c>
    </row>
    <row r="8" spans="1:13" ht="11.25" hidden="1" outlineLevel="2">
      <c r="A8" s="6" t="s">
        <v>79</v>
      </c>
      <c r="B8" s="7">
        <v>18705200</v>
      </c>
      <c r="C8" s="7">
        <v>18610000</v>
      </c>
      <c r="D8" s="7">
        <v>18277700</v>
      </c>
      <c r="E8" s="7">
        <v>19550500</v>
      </c>
      <c r="F8" s="7">
        <v>19166300</v>
      </c>
      <c r="G8" s="7">
        <v>16976700</v>
      </c>
      <c r="H8" s="7">
        <v>18469000</v>
      </c>
      <c r="I8" s="7">
        <v>20018100</v>
      </c>
      <c r="J8" s="8">
        <v>0.11244649</v>
      </c>
      <c r="K8" s="7">
        <v>75143400</v>
      </c>
      <c r="L8" s="7">
        <v>74630100</v>
      </c>
      <c r="M8" s="8">
        <v>0.1104592912</v>
      </c>
    </row>
    <row r="9" spans="1:13" ht="11.25" hidden="1" outlineLevel="2">
      <c r="A9" s="6" t="s">
        <v>80</v>
      </c>
      <c r="B9" s="7">
        <v>14681200</v>
      </c>
      <c r="C9" s="7">
        <v>14723400</v>
      </c>
      <c r="D9" s="7">
        <v>15268600</v>
      </c>
      <c r="E9" s="7">
        <v>15713600</v>
      </c>
      <c r="F9" s="7">
        <v>16351800</v>
      </c>
      <c r="G9" s="7">
        <v>16940600</v>
      </c>
      <c r="H9" s="7">
        <v>14930600</v>
      </c>
      <c r="I9" s="7">
        <v>17471200</v>
      </c>
      <c r="J9" s="8">
        <v>0.0981399391</v>
      </c>
      <c r="K9" s="7">
        <v>60386800</v>
      </c>
      <c r="L9" s="7">
        <v>65694200</v>
      </c>
      <c r="M9" s="8">
        <v>0.0972333518</v>
      </c>
    </row>
    <row r="10" spans="1:13" ht="11.25" hidden="1" outlineLevel="1">
      <c r="A10" s="6" t="s">
        <v>81</v>
      </c>
      <c r="B10" s="7">
        <v>10473420</v>
      </c>
      <c r="C10" s="7">
        <v>10529080</v>
      </c>
      <c r="D10" s="7">
        <v>10986780</v>
      </c>
      <c r="E10" s="7">
        <v>11695040</v>
      </c>
      <c r="F10" s="7">
        <v>11765240</v>
      </c>
      <c r="G10" s="7">
        <v>11756000</v>
      </c>
      <c r="H10" s="7">
        <v>12038220</v>
      </c>
      <c r="I10" s="7">
        <v>12078260</v>
      </c>
      <c r="J10" s="8">
        <v>0.067846496</v>
      </c>
      <c r="K10" s="7">
        <v>43684320</v>
      </c>
      <c r="L10" s="7">
        <v>47637720</v>
      </c>
      <c r="M10" s="8">
        <v>0.0705081299</v>
      </c>
    </row>
    <row r="11" spans="1:13" ht="11.25" hidden="1" outlineLevel="1">
      <c r="A11" s="6" t="s">
        <v>82</v>
      </c>
      <c r="B11" s="7">
        <v>7263200</v>
      </c>
      <c r="C11" s="7">
        <v>6725000</v>
      </c>
      <c r="D11" s="7">
        <v>6637500</v>
      </c>
      <c r="E11" s="7">
        <v>6625600</v>
      </c>
      <c r="F11" s="7">
        <v>6400700</v>
      </c>
      <c r="G11" s="7">
        <v>6392000</v>
      </c>
      <c r="H11" s="7">
        <v>6698600</v>
      </c>
      <c r="I11" s="7">
        <v>6645600</v>
      </c>
      <c r="J11" s="8">
        <v>0.0373299361</v>
      </c>
      <c r="K11" s="7">
        <v>27251300</v>
      </c>
      <c r="L11" s="7">
        <v>26136900</v>
      </c>
      <c r="M11" s="8">
        <v>0.0386849736</v>
      </c>
    </row>
    <row r="12" spans="1:13" ht="11.25" hidden="1" outlineLevel="2">
      <c r="A12" s="6" t="s">
        <v>83</v>
      </c>
      <c r="B12" s="7">
        <v>0</v>
      </c>
      <c r="C12" s="7">
        <v>500</v>
      </c>
      <c r="D12" s="7">
        <v>44400</v>
      </c>
      <c r="E12" s="7">
        <v>1375500</v>
      </c>
      <c r="F12" s="7">
        <v>1786700</v>
      </c>
      <c r="G12" s="7">
        <v>1832700</v>
      </c>
      <c r="H12" s="7">
        <v>1853100</v>
      </c>
      <c r="I12" s="7">
        <v>2589200</v>
      </c>
      <c r="J12" s="8">
        <v>0.0145441601</v>
      </c>
      <c r="K12" s="7">
        <v>1420400</v>
      </c>
      <c r="L12" s="7">
        <v>8061700</v>
      </c>
      <c r="M12" s="8">
        <v>0.0119320444</v>
      </c>
    </row>
    <row r="13" spans="1:13" ht="11.25" hidden="1" outlineLevel="1">
      <c r="A13" s="6" t="s">
        <v>84</v>
      </c>
      <c r="B13" s="7">
        <v>1892000</v>
      </c>
      <c r="C13" s="7">
        <v>1797300</v>
      </c>
      <c r="D13" s="7">
        <v>1706800</v>
      </c>
      <c r="E13" s="7">
        <v>1642400</v>
      </c>
      <c r="F13" s="7">
        <v>1994100</v>
      </c>
      <c r="G13" s="7">
        <v>1605400</v>
      </c>
      <c r="H13" s="7">
        <v>1522000</v>
      </c>
      <c r="I13" s="7">
        <v>1473900</v>
      </c>
      <c r="J13" s="8">
        <v>0.0082792514</v>
      </c>
      <c r="K13" s="7">
        <v>7038500</v>
      </c>
      <c r="L13" s="7">
        <v>6595400</v>
      </c>
      <c r="M13" s="8">
        <v>0.0097617879</v>
      </c>
    </row>
    <row r="14" spans="1:13" ht="11.25" hidden="1" outlineLevel="2">
      <c r="A14" s="6" t="s">
        <v>85</v>
      </c>
      <c r="B14" s="7">
        <v>1195425</v>
      </c>
      <c r="C14" s="7">
        <v>925425</v>
      </c>
      <c r="D14" s="7">
        <v>1006925</v>
      </c>
      <c r="E14" s="7">
        <v>1209250</v>
      </c>
      <c r="F14" s="7">
        <v>1293825</v>
      </c>
      <c r="G14" s="7">
        <v>1566725</v>
      </c>
      <c r="H14" s="7">
        <v>1708950</v>
      </c>
      <c r="I14" s="7">
        <v>1956250</v>
      </c>
      <c r="J14" s="8">
        <v>0.0109887275</v>
      </c>
      <c r="K14" s="7">
        <v>4337025</v>
      </c>
      <c r="L14" s="7">
        <v>6525750</v>
      </c>
      <c r="M14" s="8">
        <v>0.0096586996</v>
      </c>
    </row>
    <row r="15" spans="1:13" ht="11.25" hidden="1" outlineLevel="2">
      <c r="A15" s="6" t="s">
        <v>86</v>
      </c>
      <c r="B15" s="7">
        <v>1758600</v>
      </c>
      <c r="C15" s="7">
        <v>1771200</v>
      </c>
      <c r="D15" s="7">
        <v>1725900</v>
      </c>
      <c r="E15" s="7">
        <v>1825400</v>
      </c>
      <c r="F15" s="7">
        <v>1819700</v>
      </c>
      <c r="G15" s="7">
        <v>1121700</v>
      </c>
      <c r="H15" s="7">
        <v>56200</v>
      </c>
      <c r="I15" s="7">
        <v>6000</v>
      </c>
      <c r="J15" s="8">
        <v>3.37034E-05</v>
      </c>
      <c r="K15" s="7">
        <v>7081100</v>
      </c>
      <c r="L15" s="7">
        <v>3003600</v>
      </c>
      <c r="M15" s="8">
        <v>0.0044455994</v>
      </c>
    </row>
    <row r="16" spans="1:13" ht="11.25" hidden="1" outlineLevel="2">
      <c r="A16" s="6" t="s">
        <v>87</v>
      </c>
      <c r="B16" s="7">
        <v>42960</v>
      </c>
      <c r="C16" s="7">
        <v>13980</v>
      </c>
      <c r="D16" s="7">
        <v>3240</v>
      </c>
      <c r="E16" s="7">
        <v>540</v>
      </c>
      <c r="F16" s="7">
        <v>1590</v>
      </c>
      <c r="G16" s="7">
        <v>122940</v>
      </c>
      <c r="H16" s="7">
        <v>1179600</v>
      </c>
      <c r="I16" s="7">
        <v>1589670</v>
      </c>
      <c r="J16" s="8">
        <v>0.0089295593</v>
      </c>
      <c r="K16" s="7">
        <v>60720</v>
      </c>
      <c r="L16" s="7">
        <v>2893800</v>
      </c>
      <c r="M16" s="8">
        <v>0.0042830855</v>
      </c>
    </row>
    <row r="17" spans="1:13" ht="11.25" hidden="1" outlineLevel="2">
      <c r="A17" s="6" t="s">
        <v>88</v>
      </c>
      <c r="B17" s="7">
        <v>800490</v>
      </c>
      <c r="C17" s="7">
        <v>743130</v>
      </c>
      <c r="D17" s="7">
        <v>649650</v>
      </c>
      <c r="E17" s="7">
        <v>718200</v>
      </c>
      <c r="F17" s="7">
        <v>775320</v>
      </c>
      <c r="G17" s="7">
        <v>730380</v>
      </c>
      <c r="H17" s="7">
        <v>670200</v>
      </c>
      <c r="I17" s="7">
        <v>642360</v>
      </c>
      <c r="J17" s="8">
        <v>0.0036082909</v>
      </c>
      <c r="K17" s="7">
        <v>2911470</v>
      </c>
      <c r="L17" s="7">
        <v>2818260</v>
      </c>
      <c r="M17" s="8">
        <v>0.0041712794</v>
      </c>
    </row>
    <row r="18" spans="1:13" ht="11.25" hidden="1" outlineLevel="2">
      <c r="A18" s="6" t="s">
        <v>89</v>
      </c>
      <c r="B18" s="7">
        <v>25848</v>
      </c>
      <c r="C18" s="7">
        <v>43224</v>
      </c>
      <c r="D18" s="7">
        <v>58668</v>
      </c>
      <c r="E18" s="7">
        <v>59688</v>
      </c>
      <c r="F18" s="7">
        <v>62472</v>
      </c>
      <c r="G18" s="7">
        <v>69420</v>
      </c>
      <c r="H18" s="7">
        <v>64140</v>
      </c>
      <c r="I18" s="7">
        <v>62556</v>
      </c>
      <c r="J18" s="8">
        <v>0.0003513921</v>
      </c>
      <c r="K18" s="7">
        <v>187428</v>
      </c>
      <c r="L18" s="7">
        <v>258588</v>
      </c>
      <c r="M18" s="8">
        <v>0.0003827336</v>
      </c>
    </row>
    <row r="19" spans="1:13" ht="11.25" hidden="1" outlineLevel="2">
      <c r="A19" s="6" t="s">
        <v>90</v>
      </c>
      <c r="B19" s="7">
        <v>206160</v>
      </c>
      <c r="C19" s="7">
        <v>186000</v>
      </c>
      <c r="D19" s="7">
        <v>199440</v>
      </c>
      <c r="E19" s="7">
        <v>82320</v>
      </c>
      <c r="F19" s="7">
        <v>11520</v>
      </c>
      <c r="G19" s="7">
        <v>3600</v>
      </c>
      <c r="H19" s="7">
        <v>720</v>
      </c>
      <c r="I19" s="7">
        <v>4080</v>
      </c>
      <c r="J19" s="8">
        <v>2.29183E-05</v>
      </c>
      <c r="K19" s="7">
        <v>673920</v>
      </c>
      <c r="L19" s="7">
        <v>19920</v>
      </c>
      <c r="M19" s="8">
        <v>2.94834E-05</v>
      </c>
    </row>
    <row r="20" spans="1:13" ht="11.25" hidden="1" outlineLevel="2">
      <c r="A20" s="6" t="s">
        <v>91</v>
      </c>
      <c r="B20" s="7">
        <v>57936</v>
      </c>
      <c r="C20" s="7">
        <v>30516</v>
      </c>
      <c r="D20" s="7">
        <v>9456</v>
      </c>
      <c r="E20" s="7">
        <v>2196</v>
      </c>
      <c r="F20" s="7">
        <v>1200</v>
      </c>
      <c r="G20" s="7">
        <v>684</v>
      </c>
      <c r="H20" s="7">
        <v>504</v>
      </c>
      <c r="I20" s="7">
        <v>324</v>
      </c>
      <c r="J20" s="8">
        <v>1.82E-06</v>
      </c>
      <c r="K20" s="7">
        <v>100104</v>
      </c>
      <c r="L20" s="7">
        <v>2712</v>
      </c>
      <c r="M20" s="8">
        <v>4.014E-06</v>
      </c>
    </row>
    <row r="21" spans="1:13" ht="11.25" hidden="1" outlineLevel="2">
      <c r="A21" s="6" t="s">
        <v>92</v>
      </c>
      <c r="B21" s="7">
        <v>1000</v>
      </c>
      <c r="C21" s="7">
        <v>500</v>
      </c>
      <c r="D21" s="7">
        <v>100</v>
      </c>
      <c r="E21" s="7">
        <v>500</v>
      </c>
      <c r="F21" s="7">
        <v>300</v>
      </c>
      <c r="G21" s="7">
        <v>0</v>
      </c>
      <c r="H21" s="7">
        <v>300</v>
      </c>
      <c r="I21" s="7">
        <v>0</v>
      </c>
      <c r="J21" s="8">
        <v>0</v>
      </c>
      <c r="K21" s="7">
        <v>2100</v>
      </c>
      <c r="L21" s="7">
        <v>600</v>
      </c>
      <c r="M21" s="8">
        <v>8.881E-07</v>
      </c>
    </row>
    <row r="22" spans="1:13" ht="11.25" hidden="1" outlineLevel="2">
      <c r="A22" s="6" t="s">
        <v>93</v>
      </c>
      <c r="B22" s="7">
        <v>600</v>
      </c>
      <c r="C22" s="7">
        <v>100</v>
      </c>
      <c r="D22" s="7">
        <v>1300</v>
      </c>
      <c r="E22" s="7">
        <v>600</v>
      </c>
      <c r="F22" s="7">
        <v>400</v>
      </c>
      <c r="G22" s="7">
        <v>0</v>
      </c>
      <c r="H22" s="7">
        <v>0</v>
      </c>
      <c r="I22" s="7">
        <v>0</v>
      </c>
      <c r="J22" s="8">
        <v>0</v>
      </c>
      <c r="K22" s="7">
        <v>2600</v>
      </c>
      <c r="L22" s="7">
        <v>400</v>
      </c>
      <c r="M22" s="8">
        <v>5.92E-07</v>
      </c>
    </row>
    <row r="23" spans="1:13" ht="11.25" hidden="1" outlineLevel="2">
      <c r="A23" s="6" t="s">
        <v>94</v>
      </c>
      <c r="B23" s="7">
        <v>1100</v>
      </c>
      <c r="C23" s="7">
        <v>1500</v>
      </c>
      <c r="D23" s="7">
        <v>900</v>
      </c>
      <c r="E23" s="7">
        <v>1000</v>
      </c>
      <c r="F23" s="7">
        <v>0</v>
      </c>
      <c r="G23" s="7">
        <v>0</v>
      </c>
      <c r="H23" s="7">
        <v>0</v>
      </c>
      <c r="I23" s="7">
        <v>0</v>
      </c>
      <c r="J23" s="8">
        <v>0</v>
      </c>
      <c r="K23" s="7">
        <v>4500</v>
      </c>
      <c r="L23" s="7">
        <v>0</v>
      </c>
      <c r="M23" s="8">
        <v>0</v>
      </c>
    </row>
    <row r="24" spans="1:13" ht="11.25" hidden="1" outlineLevel="1">
      <c r="A24" s="6" t="s">
        <v>95</v>
      </c>
      <c r="B24" s="7">
        <v>47452063</v>
      </c>
      <c r="C24" s="7">
        <v>48329727</v>
      </c>
      <c r="D24" s="7">
        <v>50173226</v>
      </c>
      <c r="E24" s="7">
        <v>51885781</v>
      </c>
      <c r="F24" s="7">
        <v>53291863</v>
      </c>
      <c r="G24" s="7">
        <v>54393024</v>
      </c>
      <c r="H24" s="7">
        <v>56760873</v>
      </c>
      <c r="I24" s="7">
        <v>58959739</v>
      </c>
      <c r="J24" s="8">
        <v>0.2144723119</v>
      </c>
      <c r="K24" s="7">
        <v>197840797</v>
      </c>
      <c r="L24" s="7">
        <v>223405499</v>
      </c>
      <c r="M24" s="8">
        <v>0.2137465014</v>
      </c>
    </row>
    <row r="25" spans="1:13" ht="11.25" hidden="1" outlineLevel="2">
      <c r="A25" s="6" t="s">
        <v>96</v>
      </c>
      <c r="B25" s="7">
        <v>28332300</v>
      </c>
      <c r="C25" s="7">
        <v>30244700</v>
      </c>
      <c r="D25" s="7">
        <v>31352400</v>
      </c>
      <c r="E25" s="7">
        <v>33840800</v>
      </c>
      <c r="F25" s="7">
        <v>35060900</v>
      </c>
      <c r="G25" s="7">
        <v>36188400</v>
      </c>
      <c r="H25" s="7">
        <v>38618600</v>
      </c>
      <c r="I25" s="7">
        <v>41134000</v>
      </c>
      <c r="J25" s="8">
        <v>0.6976625185</v>
      </c>
      <c r="K25" s="7">
        <v>123770200</v>
      </c>
      <c r="L25" s="7">
        <v>151001900</v>
      </c>
      <c r="M25" s="8">
        <v>0.6759095039</v>
      </c>
    </row>
    <row r="26" spans="1:13" ht="11.25" hidden="1" outlineLevel="2">
      <c r="A26" s="6" t="s">
        <v>97</v>
      </c>
      <c r="B26" s="7">
        <v>8263200</v>
      </c>
      <c r="C26" s="7">
        <v>7401100</v>
      </c>
      <c r="D26" s="7">
        <v>7488000</v>
      </c>
      <c r="E26" s="7">
        <v>7352500</v>
      </c>
      <c r="F26" s="7">
        <v>7306500</v>
      </c>
      <c r="G26" s="7">
        <v>7585500</v>
      </c>
      <c r="H26" s="7">
        <v>7712000</v>
      </c>
      <c r="I26" s="7">
        <v>7440300</v>
      </c>
      <c r="J26" s="8">
        <v>0.1261928924</v>
      </c>
      <c r="K26" s="7">
        <v>30504800</v>
      </c>
      <c r="L26" s="7">
        <v>30044300</v>
      </c>
      <c r="M26" s="8">
        <v>0.1344832609</v>
      </c>
    </row>
    <row r="27" spans="1:13" ht="11.25" hidden="1" outlineLevel="2">
      <c r="A27" s="6" t="s">
        <v>98</v>
      </c>
      <c r="B27" s="7">
        <v>5199438</v>
      </c>
      <c r="C27" s="7">
        <v>5228471</v>
      </c>
      <c r="D27" s="7">
        <v>5046072</v>
      </c>
      <c r="E27" s="7">
        <v>5116049</v>
      </c>
      <c r="F27" s="7">
        <v>4974698</v>
      </c>
      <c r="G27" s="7">
        <v>4375798</v>
      </c>
      <c r="H27" s="7">
        <v>4252463</v>
      </c>
      <c r="I27" s="7">
        <v>4398243</v>
      </c>
      <c r="J27" s="8">
        <v>0.074597396</v>
      </c>
      <c r="K27" s="7">
        <v>20590030</v>
      </c>
      <c r="L27" s="7">
        <v>18001202</v>
      </c>
      <c r="M27" s="8">
        <v>0.0805763604</v>
      </c>
    </row>
    <row r="28" spans="1:13" ht="11.25" hidden="1" outlineLevel="2">
      <c r="A28" s="6" t="s">
        <v>99</v>
      </c>
      <c r="B28" s="7">
        <v>3763500</v>
      </c>
      <c r="C28" s="7">
        <v>3520100</v>
      </c>
      <c r="D28" s="7">
        <v>4132300</v>
      </c>
      <c r="E28" s="7">
        <v>3474100</v>
      </c>
      <c r="F28" s="7">
        <v>3724400</v>
      </c>
      <c r="G28" s="7">
        <v>3841300</v>
      </c>
      <c r="H28" s="7">
        <v>3728000</v>
      </c>
      <c r="I28" s="7">
        <v>3478700</v>
      </c>
      <c r="J28" s="8">
        <v>0.0590012788</v>
      </c>
      <c r="K28" s="7">
        <v>14890000</v>
      </c>
      <c r="L28" s="7">
        <v>14772400</v>
      </c>
      <c r="M28" s="8">
        <v>0.0661237081</v>
      </c>
    </row>
    <row r="29" spans="1:13" ht="11.25" hidden="1" outlineLevel="2">
      <c r="A29" s="6" t="s">
        <v>100</v>
      </c>
      <c r="B29" s="7">
        <v>1531101</v>
      </c>
      <c r="C29" s="7">
        <v>1475760</v>
      </c>
      <c r="D29" s="7">
        <v>1626174</v>
      </c>
      <c r="E29" s="7">
        <v>1569414</v>
      </c>
      <c r="F29" s="7">
        <v>1709895</v>
      </c>
      <c r="G29" s="7">
        <v>1759560</v>
      </c>
      <c r="H29" s="7">
        <v>1921326</v>
      </c>
      <c r="I29" s="7">
        <v>2017818</v>
      </c>
      <c r="J29" s="8">
        <v>0.034223659</v>
      </c>
      <c r="K29" s="7">
        <v>6202449</v>
      </c>
      <c r="L29" s="7">
        <v>7408599</v>
      </c>
      <c r="M29" s="8">
        <v>0.0331621157</v>
      </c>
    </row>
    <row r="30" spans="1:13" ht="11.25" hidden="1" outlineLevel="2">
      <c r="A30" s="6" t="s">
        <v>101</v>
      </c>
      <c r="B30" s="7">
        <v>68200</v>
      </c>
      <c r="C30" s="7">
        <v>214200</v>
      </c>
      <c r="D30" s="7">
        <v>274700</v>
      </c>
      <c r="E30" s="7">
        <v>343600</v>
      </c>
      <c r="F30" s="7">
        <v>307100</v>
      </c>
      <c r="G30" s="7">
        <v>416900</v>
      </c>
      <c r="H30" s="7">
        <v>421000</v>
      </c>
      <c r="I30" s="7">
        <v>426500</v>
      </c>
      <c r="J30" s="8">
        <v>0.0072337498</v>
      </c>
      <c r="K30" s="7">
        <v>900700</v>
      </c>
      <c r="L30" s="7">
        <v>1571500</v>
      </c>
      <c r="M30" s="8">
        <v>0.0070342942</v>
      </c>
    </row>
    <row r="31" spans="1:13" ht="11.25" hidden="1" outlineLevel="2">
      <c r="A31" s="6" t="s">
        <v>102</v>
      </c>
      <c r="B31" s="7">
        <v>218600</v>
      </c>
      <c r="C31" s="7">
        <v>185100</v>
      </c>
      <c r="D31" s="7">
        <v>197800</v>
      </c>
      <c r="E31" s="7">
        <v>128100</v>
      </c>
      <c r="F31" s="7">
        <v>142300</v>
      </c>
      <c r="G31" s="7">
        <v>163300</v>
      </c>
      <c r="H31" s="7">
        <v>42600</v>
      </c>
      <c r="I31" s="7">
        <v>600</v>
      </c>
      <c r="J31" s="8">
        <v>1.01764E-05</v>
      </c>
      <c r="K31" s="7">
        <v>729600</v>
      </c>
      <c r="L31" s="7">
        <v>348800</v>
      </c>
      <c r="M31" s="8">
        <v>0.0015612865</v>
      </c>
    </row>
    <row r="32" spans="1:13" ht="11.25" hidden="1" outlineLevel="2">
      <c r="A32" s="6" t="s">
        <v>103</v>
      </c>
      <c r="B32" s="7">
        <v>51024</v>
      </c>
      <c r="C32" s="7">
        <v>54396</v>
      </c>
      <c r="D32" s="7">
        <v>53880</v>
      </c>
      <c r="E32" s="7">
        <v>59118</v>
      </c>
      <c r="F32" s="7">
        <v>65370</v>
      </c>
      <c r="G32" s="7">
        <v>61566</v>
      </c>
      <c r="H32" s="7">
        <v>64284</v>
      </c>
      <c r="I32" s="7">
        <v>61878</v>
      </c>
      <c r="J32" s="8">
        <v>0.0010494958</v>
      </c>
      <c r="K32" s="7">
        <v>218418</v>
      </c>
      <c r="L32" s="7">
        <v>253098</v>
      </c>
      <c r="M32" s="8">
        <v>0.0011329086</v>
      </c>
    </row>
    <row r="33" spans="1:13" ht="11.25" hidden="1" outlineLevel="2">
      <c r="A33" s="6" t="s">
        <v>104</v>
      </c>
      <c r="B33" s="7">
        <v>22800</v>
      </c>
      <c r="C33" s="7">
        <v>5500</v>
      </c>
      <c r="D33" s="7">
        <v>1900</v>
      </c>
      <c r="E33" s="7">
        <v>2100</v>
      </c>
      <c r="F33" s="7">
        <v>700</v>
      </c>
      <c r="G33" s="7">
        <v>700</v>
      </c>
      <c r="H33" s="7">
        <v>400</v>
      </c>
      <c r="I33" s="7">
        <v>1500</v>
      </c>
      <c r="J33" s="8">
        <v>2.54411E-05</v>
      </c>
      <c r="K33" s="7">
        <v>32300</v>
      </c>
      <c r="L33" s="7">
        <v>3300</v>
      </c>
      <c r="M33" s="8">
        <v>1.47713E-05</v>
      </c>
    </row>
    <row r="34" spans="1:13" ht="11.25" hidden="1" outlineLevel="2">
      <c r="A34" s="6" t="s">
        <v>105</v>
      </c>
      <c r="B34" s="7">
        <v>1900</v>
      </c>
      <c r="C34" s="7">
        <v>400</v>
      </c>
      <c r="D34" s="7">
        <v>0</v>
      </c>
      <c r="E34" s="7">
        <v>0</v>
      </c>
      <c r="F34" s="7">
        <v>0</v>
      </c>
      <c r="G34" s="7">
        <v>0</v>
      </c>
      <c r="H34" s="7">
        <v>200</v>
      </c>
      <c r="I34" s="7">
        <v>200</v>
      </c>
      <c r="J34" s="8">
        <v>3.3921E-06</v>
      </c>
      <c r="K34" s="7">
        <v>2300</v>
      </c>
      <c r="L34" s="7">
        <v>400</v>
      </c>
      <c r="M34" s="8">
        <v>1.7905E-06</v>
      </c>
    </row>
    <row r="35" spans="1:13" ht="11.25" hidden="1" outlineLevel="1">
      <c r="A35" s="6" t="s">
        <v>106</v>
      </c>
      <c r="B35" s="7">
        <v>26438311</v>
      </c>
      <c r="C35" s="7">
        <v>26201751</v>
      </c>
      <c r="D35" s="7">
        <v>26518020</v>
      </c>
      <c r="E35" s="7">
        <v>26367545</v>
      </c>
      <c r="F35" s="7">
        <v>25686877</v>
      </c>
      <c r="G35" s="7">
        <v>26013748</v>
      </c>
      <c r="H35" s="7">
        <v>25424531</v>
      </c>
      <c r="I35" s="7">
        <v>25165475</v>
      </c>
      <c r="J35" s="8">
        <v>0.0915420878</v>
      </c>
      <c r="K35" s="7">
        <v>105525627</v>
      </c>
      <c r="L35" s="7">
        <v>102290631</v>
      </c>
      <c r="M35" s="8">
        <v>0.0978680677</v>
      </c>
    </row>
    <row r="36" spans="1:13" ht="11.25" hidden="1" outlineLevel="2">
      <c r="A36" s="6" t="s">
        <v>107</v>
      </c>
      <c r="B36" s="7">
        <v>7671907</v>
      </c>
      <c r="C36" s="7">
        <v>8295235</v>
      </c>
      <c r="D36" s="7">
        <v>8694301</v>
      </c>
      <c r="E36" s="7">
        <v>8959938</v>
      </c>
      <c r="F36" s="7">
        <v>7286392</v>
      </c>
      <c r="G36" s="7">
        <v>8408718</v>
      </c>
      <c r="H36" s="7">
        <v>10884847</v>
      </c>
      <c r="I36" s="7">
        <v>11069622</v>
      </c>
      <c r="J36" s="8">
        <v>0.4398733582</v>
      </c>
      <c r="K36" s="7">
        <v>33621381</v>
      </c>
      <c r="L36" s="7">
        <v>37649579</v>
      </c>
      <c r="M36" s="8">
        <v>0.368064784</v>
      </c>
    </row>
    <row r="37" spans="1:13" ht="11.25" hidden="1" outlineLevel="2">
      <c r="A37" s="6" t="s">
        <v>108</v>
      </c>
      <c r="B37" s="7">
        <v>6946390</v>
      </c>
      <c r="C37" s="7">
        <v>7054200</v>
      </c>
      <c r="D37" s="7">
        <v>7384700</v>
      </c>
      <c r="E37" s="7">
        <v>7279360</v>
      </c>
      <c r="F37" s="7">
        <v>5644845</v>
      </c>
      <c r="G37" s="7">
        <v>4483825</v>
      </c>
      <c r="H37" s="7">
        <v>3898475</v>
      </c>
      <c r="I37" s="7">
        <v>2772805</v>
      </c>
      <c r="J37" s="8">
        <v>0.1101828994</v>
      </c>
      <c r="K37" s="7">
        <v>28664650</v>
      </c>
      <c r="L37" s="7">
        <v>16799950</v>
      </c>
      <c r="M37" s="8">
        <v>0.1642374266</v>
      </c>
    </row>
    <row r="38" spans="1:13" ht="11.25" hidden="1" outlineLevel="2">
      <c r="A38" s="6" t="s">
        <v>109</v>
      </c>
      <c r="B38" s="7">
        <v>0</v>
      </c>
      <c r="C38" s="7">
        <v>0</v>
      </c>
      <c r="D38" s="7">
        <v>0</v>
      </c>
      <c r="E38" s="7">
        <v>50740</v>
      </c>
      <c r="F38" s="7">
        <v>2545795</v>
      </c>
      <c r="G38" s="7">
        <v>3195090</v>
      </c>
      <c r="H38" s="7">
        <v>2612580</v>
      </c>
      <c r="I38" s="7">
        <v>3487405</v>
      </c>
      <c r="J38" s="8">
        <v>0.138578946</v>
      </c>
      <c r="K38" s="7">
        <v>50740</v>
      </c>
      <c r="L38" s="7">
        <v>11840870</v>
      </c>
      <c r="M38" s="8">
        <v>0.1157571313</v>
      </c>
    </row>
    <row r="39" spans="1:13" ht="11.25" hidden="1" outlineLevel="2">
      <c r="A39" s="6" t="s">
        <v>110</v>
      </c>
      <c r="B39" s="7">
        <v>1968750</v>
      </c>
      <c r="C39" s="7">
        <v>2299140</v>
      </c>
      <c r="D39" s="7">
        <v>2311830</v>
      </c>
      <c r="E39" s="7">
        <v>2375550</v>
      </c>
      <c r="F39" s="7">
        <v>2247390</v>
      </c>
      <c r="G39" s="7">
        <v>2107950</v>
      </c>
      <c r="H39" s="7">
        <v>2143080</v>
      </c>
      <c r="I39" s="7">
        <v>2231040</v>
      </c>
      <c r="J39" s="8">
        <v>0.0886547939</v>
      </c>
      <c r="K39" s="7">
        <v>8955270</v>
      </c>
      <c r="L39" s="7">
        <v>8729460</v>
      </c>
      <c r="M39" s="8">
        <v>0.0853397805</v>
      </c>
    </row>
    <row r="40" spans="1:13" ht="11.25" hidden="1" outlineLevel="2">
      <c r="A40" s="6" t="s">
        <v>111</v>
      </c>
      <c r="B40" s="7">
        <v>2120100</v>
      </c>
      <c r="C40" s="7">
        <v>2175150</v>
      </c>
      <c r="D40" s="7">
        <v>2224920</v>
      </c>
      <c r="E40" s="7">
        <v>2042910</v>
      </c>
      <c r="F40" s="7">
        <v>1975080</v>
      </c>
      <c r="G40" s="7">
        <v>1951740</v>
      </c>
      <c r="H40" s="7">
        <v>1838700</v>
      </c>
      <c r="I40" s="7">
        <v>1683960</v>
      </c>
      <c r="J40" s="8">
        <v>0.0669154864</v>
      </c>
      <c r="K40" s="7">
        <v>8563080</v>
      </c>
      <c r="L40" s="7">
        <v>7449480</v>
      </c>
      <c r="M40" s="8">
        <v>0.0728266111</v>
      </c>
    </row>
    <row r="41" spans="1:13" ht="11.25" hidden="1" outlineLevel="2">
      <c r="A41" s="6" t="s">
        <v>112</v>
      </c>
      <c r="B41" s="7">
        <v>3081238</v>
      </c>
      <c r="C41" s="7">
        <v>2793484</v>
      </c>
      <c r="D41" s="7">
        <v>2425599</v>
      </c>
      <c r="E41" s="7">
        <v>2379678</v>
      </c>
      <c r="F41" s="7">
        <v>2265170</v>
      </c>
      <c r="G41" s="7">
        <v>2018896</v>
      </c>
      <c r="H41" s="7">
        <v>1523797</v>
      </c>
      <c r="I41" s="7">
        <v>1485120</v>
      </c>
      <c r="J41" s="8">
        <v>0.0590141851</v>
      </c>
      <c r="K41" s="7">
        <v>10679999</v>
      </c>
      <c r="L41" s="7">
        <v>7292983</v>
      </c>
      <c r="M41" s="8">
        <v>0.071296686</v>
      </c>
    </row>
    <row r="42" spans="1:13" ht="11.25" hidden="1" outlineLevel="2">
      <c r="A42" s="6" t="s">
        <v>113</v>
      </c>
      <c r="B42" s="7">
        <v>1408232</v>
      </c>
      <c r="C42" s="7">
        <v>1678852</v>
      </c>
      <c r="D42" s="7">
        <v>1965180</v>
      </c>
      <c r="E42" s="7">
        <v>1963528</v>
      </c>
      <c r="F42" s="7">
        <v>1818964</v>
      </c>
      <c r="G42" s="7">
        <v>1752044</v>
      </c>
      <c r="H42" s="7">
        <v>1703352</v>
      </c>
      <c r="I42" s="7">
        <v>1718668</v>
      </c>
      <c r="J42" s="8">
        <v>0.0682946775</v>
      </c>
      <c r="K42" s="7">
        <v>7015792</v>
      </c>
      <c r="L42" s="7">
        <v>6993028</v>
      </c>
      <c r="M42" s="8">
        <v>0.068364306</v>
      </c>
    </row>
    <row r="43" spans="1:13" ht="11.25" hidden="1" outlineLevel="2">
      <c r="A43" s="6" t="s">
        <v>114</v>
      </c>
      <c r="B43" s="7">
        <v>3240774</v>
      </c>
      <c r="C43" s="7">
        <v>1905690</v>
      </c>
      <c r="D43" s="7">
        <v>1511490</v>
      </c>
      <c r="E43" s="7">
        <v>1277586</v>
      </c>
      <c r="F43" s="7">
        <v>1096806</v>
      </c>
      <c r="G43" s="7">
        <v>938580</v>
      </c>
      <c r="H43" s="7">
        <v>819450</v>
      </c>
      <c r="I43" s="7">
        <v>716760</v>
      </c>
      <c r="J43" s="8">
        <v>0.0284818784</v>
      </c>
      <c r="K43" s="7">
        <v>7935540</v>
      </c>
      <c r="L43" s="7">
        <v>3571596</v>
      </c>
      <c r="M43" s="8">
        <v>0.0349161596</v>
      </c>
    </row>
    <row r="44" spans="1:13" ht="11.25" hidden="1" outlineLevel="2">
      <c r="A44" s="6" t="s">
        <v>115</v>
      </c>
      <c r="B44" s="7">
        <v>0</v>
      </c>
      <c r="C44" s="7">
        <v>0</v>
      </c>
      <c r="D44" s="7">
        <v>0</v>
      </c>
      <c r="E44" s="7">
        <v>38255</v>
      </c>
      <c r="F44" s="7">
        <v>806435</v>
      </c>
      <c r="G44" s="7">
        <v>1156905</v>
      </c>
      <c r="H44" s="7">
        <v>250</v>
      </c>
      <c r="I44" s="7">
        <v>95</v>
      </c>
      <c r="J44" s="8">
        <v>3.775E-06</v>
      </c>
      <c r="K44" s="7">
        <v>38255</v>
      </c>
      <c r="L44" s="7">
        <v>1963685</v>
      </c>
      <c r="M44" s="8">
        <v>0.0191971149</v>
      </c>
    </row>
    <row r="45" spans="1:13" ht="11.25" hidden="1" outlineLevel="2">
      <c r="A45" s="6" t="s">
        <v>116</v>
      </c>
      <c r="B45" s="7">
        <v>920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8">
        <v>0</v>
      </c>
      <c r="K45" s="7">
        <v>920</v>
      </c>
      <c r="L45" s="7">
        <v>0</v>
      </c>
      <c r="M45" s="8">
        <v>0</v>
      </c>
    </row>
    <row r="46" spans="1:13" ht="11.25" hidden="1" outlineLevel="1">
      <c r="A46" s="6" t="s">
        <v>117</v>
      </c>
      <c r="B46" s="7">
        <v>3568200</v>
      </c>
      <c r="C46" s="7">
        <v>4178600</v>
      </c>
      <c r="D46" s="7">
        <v>5658700</v>
      </c>
      <c r="E46" s="7">
        <v>6583200</v>
      </c>
      <c r="F46" s="7">
        <v>7582900</v>
      </c>
      <c r="G46" s="7">
        <v>8586500</v>
      </c>
      <c r="H46" s="7">
        <v>10423600</v>
      </c>
      <c r="I46" s="7">
        <v>11134800</v>
      </c>
      <c r="J46" s="8">
        <v>0.0405040175</v>
      </c>
      <c r="K46" s="7">
        <v>19988700</v>
      </c>
      <c r="L46" s="7">
        <v>37727800</v>
      </c>
      <c r="M46" s="8">
        <v>0.0360966283</v>
      </c>
    </row>
    <row r="47" spans="1:13" ht="11.25" hidden="1" outlineLevel="2">
      <c r="A47" s="6" t="s">
        <v>118</v>
      </c>
      <c r="B47" s="7">
        <v>2388300</v>
      </c>
      <c r="C47" s="7">
        <v>2921400</v>
      </c>
      <c r="D47" s="7">
        <v>4039600</v>
      </c>
      <c r="E47" s="7">
        <v>4810000</v>
      </c>
      <c r="F47" s="7">
        <v>5385300</v>
      </c>
      <c r="G47" s="7">
        <v>6139200</v>
      </c>
      <c r="H47" s="7">
        <v>7564600</v>
      </c>
      <c r="I47" s="7">
        <v>7963800</v>
      </c>
      <c r="J47" s="8">
        <v>0.715217157</v>
      </c>
      <c r="K47" s="7">
        <v>14159300</v>
      </c>
      <c r="L47" s="7">
        <v>27052900</v>
      </c>
      <c r="M47" s="8">
        <v>0.7170547978</v>
      </c>
    </row>
    <row r="48" spans="1:13" ht="11.25" hidden="1" outlineLevel="2">
      <c r="A48" s="6" t="s">
        <v>119</v>
      </c>
      <c r="B48" s="7">
        <v>1179900</v>
      </c>
      <c r="C48" s="7">
        <v>1257200</v>
      </c>
      <c r="D48" s="7">
        <v>1619100</v>
      </c>
      <c r="E48" s="7">
        <v>1773200</v>
      </c>
      <c r="F48" s="7">
        <v>2197600</v>
      </c>
      <c r="G48" s="7">
        <v>2447300</v>
      </c>
      <c r="H48" s="7">
        <v>2859000</v>
      </c>
      <c r="I48" s="7">
        <v>3171000</v>
      </c>
      <c r="J48" s="8">
        <v>0.284782843</v>
      </c>
      <c r="K48" s="7">
        <v>5829400</v>
      </c>
      <c r="L48" s="7">
        <v>10674900</v>
      </c>
      <c r="M48" s="8">
        <v>0.2829452022</v>
      </c>
    </row>
    <row r="49" spans="1:13" ht="11.25" hidden="1" outlineLevel="1">
      <c r="A49" s="6" t="s">
        <v>120</v>
      </c>
      <c r="B49" s="7">
        <v>1692502</v>
      </c>
      <c r="C49" s="7">
        <v>1501777</v>
      </c>
      <c r="D49" s="7">
        <v>1545603</v>
      </c>
      <c r="E49" s="7">
        <v>1561392</v>
      </c>
      <c r="F49" s="7">
        <v>1544175</v>
      </c>
      <c r="G49" s="7">
        <v>1560238</v>
      </c>
      <c r="H49" s="7">
        <v>1403555</v>
      </c>
      <c r="I49" s="7">
        <v>1622707</v>
      </c>
      <c r="J49" s="8">
        <v>0.005902769</v>
      </c>
      <c r="K49" s="7">
        <v>6301274</v>
      </c>
      <c r="L49" s="7">
        <v>6130675</v>
      </c>
      <c r="M49" s="8">
        <v>0.0058656136</v>
      </c>
    </row>
    <row r="50" spans="1:13" ht="11.25" hidden="1" outlineLevel="1">
      <c r="A50" s="6" t="s">
        <v>121</v>
      </c>
      <c r="B50" s="7">
        <v>1692502</v>
      </c>
      <c r="C50" s="7">
        <v>1501777</v>
      </c>
      <c r="D50" s="7">
        <v>1545603</v>
      </c>
      <c r="E50" s="7">
        <v>1561392</v>
      </c>
      <c r="F50" s="7">
        <v>1544175</v>
      </c>
      <c r="G50" s="7">
        <v>1560238</v>
      </c>
      <c r="H50" s="7">
        <v>1403555</v>
      </c>
      <c r="I50" s="7">
        <v>1622707</v>
      </c>
      <c r="J50" s="8">
        <v>1</v>
      </c>
      <c r="K50" s="7">
        <v>6301274</v>
      </c>
      <c r="L50" s="7">
        <v>6130675</v>
      </c>
      <c r="M50" s="8">
        <v>1</v>
      </c>
    </row>
    <row r="51" ht="11.25" hidden="1" outlineLevel="1" collapsed="1"/>
    <row r="52" ht="11.25" hidden="1" outlineLevel="1"/>
    <row r="53" spans="2:13" s="15" customFormat="1" ht="11.25" hidden="1" outlineLevel="1">
      <c r="B53" s="16" t="s">
        <v>122</v>
      </c>
      <c r="C53" s="16" t="s">
        <v>123</v>
      </c>
      <c r="D53" s="16" t="s">
        <v>125</v>
      </c>
      <c r="E53" s="16" t="s">
        <v>126</v>
      </c>
      <c r="F53" s="16" t="s">
        <v>127</v>
      </c>
      <c r="G53" s="16" t="s">
        <v>124</v>
      </c>
      <c r="H53" s="16" t="s">
        <v>128</v>
      </c>
      <c r="I53" s="16" t="s">
        <v>129</v>
      </c>
      <c r="J53" s="16"/>
      <c r="K53" s="16"/>
      <c r="L53" s="16"/>
      <c r="M53" s="17"/>
    </row>
    <row r="54" spans="1:9" ht="11.25" hidden="1" outlineLevel="1">
      <c r="A54" s="6" t="s">
        <v>73</v>
      </c>
      <c r="B54" s="7">
        <f>B2</f>
        <v>230177120</v>
      </c>
      <c r="C54" s="7">
        <f aca="true" t="shared" si="0" ref="C54:I54">C2</f>
        <v>233420147.5</v>
      </c>
      <c r="D54" s="7">
        <f t="shared" si="0"/>
        <v>239422798</v>
      </c>
      <c r="E54" s="7">
        <f t="shared" si="0"/>
        <v>245466642</v>
      </c>
      <c r="F54" s="7">
        <f t="shared" si="0"/>
        <v>249233694.5</v>
      </c>
      <c r="G54" s="7">
        <f t="shared" si="0"/>
        <v>256096856.5</v>
      </c>
      <c r="H54" s="7">
        <f t="shared" si="0"/>
        <v>264952418</v>
      </c>
      <c r="I54" s="7">
        <f t="shared" si="0"/>
        <v>274906063.5</v>
      </c>
    </row>
    <row r="55" ht="11.25" hidden="1" outlineLevel="1"/>
    <row r="56" ht="11.25" collapsed="1"/>
    <row r="57" spans="1:10" s="20" customFormat="1" ht="23.25">
      <c r="A57" s="137" t="s">
        <v>152</v>
      </c>
      <c r="B57" s="137"/>
      <c r="C57" s="137"/>
      <c r="D57" s="137"/>
      <c r="E57" s="137"/>
      <c r="F57" s="137"/>
      <c r="G57" s="137"/>
      <c r="H57" s="137"/>
      <c r="I57" s="137"/>
      <c r="J57" s="137"/>
    </row>
    <row r="58" s="20" customFormat="1" ht="15" customHeight="1" thickBot="1">
      <c r="A58" s="21"/>
    </row>
    <row r="59" spans="1:10" ht="16.5" thickBot="1">
      <c r="A59" s="22" t="s">
        <v>134</v>
      </c>
      <c r="B59" s="23"/>
      <c r="C59" s="23"/>
      <c r="D59" s="23"/>
      <c r="E59" s="60"/>
      <c r="F59" s="61"/>
      <c r="G59" s="24"/>
      <c r="H59" s="24"/>
      <c r="I59" s="25"/>
      <c r="J59" s="20"/>
    </row>
    <row r="60" spans="1:9" ht="12.75">
      <c r="A60" s="26"/>
      <c r="B60" s="27"/>
      <c r="C60" s="27"/>
      <c r="D60" s="28" t="s">
        <v>135</v>
      </c>
      <c r="E60" s="27"/>
      <c r="F60" s="28"/>
      <c r="G60" s="27"/>
      <c r="H60" s="28"/>
      <c r="I60" s="29"/>
    </row>
    <row r="61" spans="1:9" ht="12.75">
      <c r="A61" s="26"/>
      <c r="B61" s="27"/>
      <c r="C61" s="27"/>
      <c r="D61" s="30" t="s">
        <v>136</v>
      </c>
      <c r="E61" s="27"/>
      <c r="F61" s="30"/>
      <c r="G61" s="27"/>
      <c r="H61" s="30"/>
      <c r="I61" s="29"/>
    </row>
    <row r="62" spans="1:9" ht="12.75">
      <c r="A62" s="31"/>
      <c r="B62" s="27" t="s">
        <v>153</v>
      </c>
      <c r="C62" s="27"/>
      <c r="D62" s="58">
        <f>'IMS raw data'!C55/1000000</f>
        <v>2706.440311</v>
      </c>
      <c r="E62" s="27"/>
      <c r="F62" s="32"/>
      <c r="G62" s="27"/>
      <c r="H62" s="32"/>
      <c r="I62" s="29"/>
    </row>
    <row r="63" spans="1:11" ht="12.75">
      <c r="A63" s="33"/>
      <c r="B63" s="34" t="s">
        <v>137</v>
      </c>
      <c r="C63" s="34"/>
      <c r="D63" s="59">
        <f>'IMS raw data'!D55</f>
        <v>-0.018634373</v>
      </c>
      <c r="E63" s="34"/>
      <c r="F63" s="34"/>
      <c r="G63" s="34"/>
      <c r="H63" s="34"/>
      <c r="I63" s="35"/>
      <c r="K63" s="36"/>
    </row>
    <row r="64" spans="1:9" ht="12.75">
      <c r="A64" s="31"/>
      <c r="B64" s="27"/>
      <c r="C64" s="27"/>
      <c r="D64" s="27"/>
      <c r="E64" s="27"/>
      <c r="F64" s="27"/>
      <c r="G64" s="27"/>
      <c r="H64" s="27"/>
      <c r="I64" s="29"/>
    </row>
    <row r="65" spans="1:9" ht="12.75">
      <c r="A65" s="31" t="s">
        <v>138</v>
      </c>
      <c r="B65" s="27"/>
      <c r="C65" s="27"/>
      <c r="D65" s="28" t="s">
        <v>139</v>
      </c>
      <c r="E65" s="28" t="s">
        <v>139</v>
      </c>
      <c r="F65" s="27"/>
      <c r="G65" s="27"/>
      <c r="H65" s="27"/>
      <c r="I65" s="29"/>
    </row>
    <row r="66" spans="1:9" ht="12.75">
      <c r="A66" s="31"/>
      <c r="B66" s="37" t="s">
        <v>140</v>
      </c>
      <c r="C66" s="37" t="s">
        <v>141</v>
      </c>
      <c r="D66" s="38" t="s">
        <v>142</v>
      </c>
      <c r="E66" s="38" t="s">
        <v>143</v>
      </c>
      <c r="F66" s="39"/>
      <c r="G66" s="27"/>
      <c r="H66" s="27"/>
      <c r="I66" s="29"/>
    </row>
    <row r="67" spans="1:9" ht="12.75">
      <c r="A67" s="40" t="s">
        <v>144</v>
      </c>
      <c r="B67" s="41">
        <f>B54/1000</f>
        <v>230177.12</v>
      </c>
      <c r="C67" s="27"/>
      <c r="D67" s="27"/>
      <c r="E67" s="27"/>
      <c r="F67" s="27"/>
      <c r="G67" s="27"/>
      <c r="H67" s="27"/>
      <c r="I67" s="29"/>
    </row>
    <row r="68" spans="1:9" ht="12.75">
      <c r="A68" s="40" t="s">
        <v>145</v>
      </c>
      <c r="B68" s="41">
        <f>C54/1000</f>
        <v>233420.1475</v>
      </c>
      <c r="C68" s="42">
        <f>B68/B67-1</f>
        <v>0.0140892696024697</v>
      </c>
      <c r="D68" s="27"/>
      <c r="E68" s="27"/>
      <c r="F68" s="27"/>
      <c r="G68" s="27"/>
      <c r="H68" s="27"/>
      <c r="I68" s="29"/>
    </row>
    <row r="69" spans="1:9" ht="12.75">
      <c r="A69" s="40" t="s">
        <v>146</v>
      </c>
      <c r="B69" s="41">
        <f>D54/1000</f>
        <v>239422.798</v>
      </c>
      <c r="C69" s="42">
        <f aca="true" t="shared" si="1" ref="C69:C74">B69/B68-1</f>
        <v>0.025716077058001163</v>
      </c>
      <c r="D69" s="27"/>
      <c r="E69" s="27"/>
      <c r="F69" s="27"/>
      <c r="G69" s="27"/>
      <c r="H69" s="27"/>
      <c r="I69" s="29"/>
    </row>
    <row r="70" spans="1:9" ht="12.75">
      <c r="A70" s="43" t="s">
        <v>147</v>
      </c>
      <c r="B70" s="44">
        <f>E54/1000</f>
        <v>245466.642</v>
      </c>
      <c r="C70" s="45">
        <f t="shared" si="1"/>
        <v>0.025243393906038802</v>
      </c>
      <c r="D70" s="46">
        <f>SUM(B67:B70)</f>
        <v>948486.7075</v>
      </c>
      <c r="E70" s="27"/>
      <c r="F70" s="27"/>
      <c r="G70" s="27"/>
      <c r="H70" s="27"/>
      <c r="I70" s="29"/>
    </row>
    <row r="71" spans="1:9" ht="12.75">
      <c r="A71" s="40" t="s">
        <v>148</v>
      </c>
      <c r="B71" s="41">
        <f>F54/1000</f>
        <v>249233.6945</v>
      </c>
      <c r="C71" s="42">
        <f t="shared" si="1"/>
        <v>0.015346494616568007</v>
      </c>
      <c r="D71" s="27"/>
      <c r="E71" s="27"/>
      <c r="F71" s="27"/>
      <c r="G71" s="27"/>
      <c r="H71" s="27"/>
      <c r="I71" s="29"/>
    </row>
    <row r="72" spans="1:9" ht="12.75">
      <c r="A72" s="40" t="s">
        <v>149</v>
      </c>
      <c r="B72" s="41">
        <f>G54/1000</f>
        <v>256096.8565</v>
      </c>
      <c r="C72" s="42">
        <f t="shared" si="1"/>
        <v>0.02753705518737548</v>
      </c>
      <c r="D72" s="27"/>
      <c r="E72" s="27"/>
      <c r="F72" s="27"/>
      <c r="G72" s="27"/>
      <c r="H72" s="27"/>
      <c r="I72" s="29"/>
    </row>
    <row r="73" spans="1:9" ht="12.75">
      <c r="A73" s="40" t="s">
        <v>150</v>
      </c>
      <c r="B73" s="41">
        <f>H54/1000</f>
        <v>264952.418</v>
      </c>
      <c r="C73" s="42">
        <f t="shared" si="1"/>
        <v>0.03457895431059299</v>
      </c>
      <c r="D73" s="27"/>
      <c r="E73" s="27"/>
      <c r="F73" s="27"/>
      <c r="G73" s="27"/>
      <c r="H73" s="27"/>
      <c r="I73" s="29"/>
    </row>
    <row r="74" spans="1:9" ht="13.5" thickBot="1">
      <c r="A74" s="47" t="s">
        <v>151</v>
      </c>
      <c r="B74" s="48">
        <f>I54/1000</f>
        <v>274906.0635</v>
      </c>
      <c r="C74" s="45">
        <f t="shared" si="1"/>
        <v>0.0375676718677842</v>
      </c>
      <c r="D74" s="46">
        <f>SUM(B71:B74)</f>
        <v>1045189.0325</v>
      </c>
      <c r="E74" s="49">
        <f>D74/D70-1</f>
        <v>0.10195432812641703</v>
      </c>
      <c r="F74" s="50"/>
      <c r="G74" s="50"/>
      <c r="H74" s="50"/>
      <c r="I74" s="51"/>
    </row>
    <row r="75" ht="13.5" thickBot="1">
      <c r="A75" s="52"/>
    </row>
    <row r="76" spans="1:10" ht="8.25" customHeight="1" thickBot="1">
      <c r="A76" s="53"/>
      <c r="B76" s="54"/>
      <c r="C76" s="54"/>
      <c r="D76" s="54"/>
      <c r="E76" s="54"/>
      <c r="F76" s="54"/>
      <c r="G76" s="54"/>
      <c r="H76" s="54"/>
      <c r="I76" s="54"/>
      <c r="J76" s="55"/>
    </row>
    <row r="77" spans="1:10" ht="16.5" thickBot="1">
      <c r="A77" s="138" t="s">
        <v>154</v>
      </c>
      <c r="B77" s="139"/>
      <c r="C77" s="139"/>
      <c r="D77" s="139"/>
      <c r="E77" s="139"/>
      <c r="F77" s="139"/>
      <c r="G77" s="139"/>
      <c r="H77" s="139"/>
      <c r="I77" s="140"/>
      <c r="J77" s="141"/>
    </row>
    <row r="78" spans="1:10" s="56" customFormat="1" ht="12.75">
      <c r="A78" s="69"/>
      <c r="B78" s="64" t="s">
        <v>144</v>
      </c>
      <c r="C78" s="64" t="s">
        <v>145</v>
      </c>
      <c r="D78" s="65" t="s">
        <v>146</v>
      </c>
      <c r="E78" s="65" t="s">
        <v>147</v>
      </c>
      <c r="F78" s="65" t="s">
        <v>148</v>
      </c>
      <c r="G78" s="65" t="s">
        <v>149</v>
      </c>
      <c r="H78" s="65" t="s">
        <v>150</v>
      </c>
      <c r="I78" s="66" t="s">
        <v>151</v>
      </c>
      <c r="J78" s="70"/>
    </row>
    <row r="79" spans="1:10" ht="13.5" customHeight="1" thickBot="1">
      <c r="A79" s="57"/>
      <c r="B79" s="50"/>
      <c r="C79" s="62"/>
      <c r="D79" s="62"/>
      <c r="E79" s="62"/>
      <c r="F79" s="62"/>
      <c r="G79" s="62"/>
      <c r="H79" s="62"/>
      <c r="I79" s="62"/>
      <c r="J79" s="63"/>
    </row>
    <row r="80" spans="1:13" s="12" customFormat="1" ht="11.25">
      <c r="A80" s="71" t="s">
        <v>74</v>
      </c>
      <c r="B80" s="67">
        <f aca="true" t="shared" si="2" ref="B80:I89">B3/B$2</f>
        <v>0.6561296969916037</v>
      </c>
      <c r="C80" s="67">
        <f t="shared" si="2"/>
        <v>0.6563627610594326</v>
      </c>
      <c r="D80" s="67">
        <f t="shared" si="2"/>
        <v>0.6495924794931183</v>
      </c>
      <c r="E80" s="67">
        <f t="shared" si="2"/>
        <v>0.6480258282915689</v>
      </c>
      <c r="F80" s="67">
        <f t="shared" si="2"/>
        <v>0.6464931630662804</v>
      </c>
      <c r="G80" s="67">
        <f t="shared" si="2"/>
        <v>0.6464091311483943</v>
      </c>
      <c r="H80" s="67">
        <f t="shared" si="2"/>
        <v>0.6451719153587796</v>
      </c>
      <c r="I80" s="67">
        <f t="shared" si="2"/>
        <v>0.6475788137717814</v>
      </c>
      <c r="J80" s="72"/>
      <c r="K80" s="14"/>
      <c r="L80" s="14"/>
      <c r="M80" s="13"/>
    </row>
    <row r="81" spans="1:13" s="83" customFormat="1" ht="11.25" outlineLevel="1">
      <c r="A81" s="78" t="s">
        <v>75</v>
      </c>
      <c r="B81" s="79">
        <f t="shared" si="2"/>
        <v>0.14250821280586012</v>
      </c>
      <c r="C81" s="79">
        <f t="shared" si="2"/>
        <v>0.13494293589202705</v>
      </c>
      <c r="D81" s="79">
        <f t="shared" si="2"/>
        <v>0.1271030380323264</v>
      </c>
      <c r="E81" s="79">
        <f t="shared" si="2"/>
        <v>0.12788085885820688</v>
      </c>
      <c r="F81" s="79">
        <f t="shared" si="2"/>
        <v>0.12163710472943297</v>
      </c>
      <c r="G81" s="79">
        <f t="shared" si="2"/>
        <v>0.1261490689168221</v>
      </c>
      <c r="H81" s="79">
        <f t="shared" si="2"/>
        <v>0.13514328448212162</v>
      </c>
      <c r="I81" s="79">
        <f t="shared" si="2"/>
        <v>0.1261066582476454</v>
      </c>
      <c r="J81" s="80"/>
      <c r="K81" s="81"/>
      <c r="L81" s="81"/>
      <c r="M81" s="82"/>
    </row>
    <row r="82" spans="1:13" s="83" customFormat="1" ht="11.25" outlineLevel="1">
      <c r="A82" s="78" t="s">
        <v>76</v>
      </c>
      <c r="B82" s="79">
        <f t="shared" si="2"/>
        <v>0.10732680554870093</v>
      </c>
      <c r="C82" s="79">
        <f t="shared" si="2"/>
        <v>0.10227110965217773</v>
      </c>
      <c r="D82" s="79">
        <f t="shared" si="2"/>
        <v>0.09301463848066799</v>
      </c>
      <c r="E82" s="79">
        <f t="shared" si="2"/>
        <v>0.09326972012759273</v>
      </c>
      <c r="F82" s="79">
        <f t="shared" si="2"/>
        <v>0.10460763562608907</v>
      </c>
      <c r="G82" s="79">
        <f t="shared" si="2"/>
        <v>0.12733158050301957</v>
      </c>
      <c r="H82" s="79">
        <f t="shared" si="2"/>
        <v>0.11699717720636163</v>
      </c>
      <c r="I82" s="79">
        <f t="shared" si="2"/>
        <v>0.10714480839379521</v>
      </c>
      <c r="J82" s="80"/>
      <c r="K82" s="81"/>
      <c r="L82" s="81"/>
      <c r="M82" s="82"/>
    </row>
    <row r="83" spans="1:13" s="83" customFormat="1" ht="11.25" outlineLevel="1">
      <c r="A83" s="78" t="s">
        <v>77</v>
      </c>
      <c r="B83" s="79">
        <f t="shared" si="2"/>
        <v>0.10882098099063886</v>
      </c>
      <c r="C83" s="79">
        <f t="shared" si="2"/>
        <v>0.10936288179665382</v>
      </c>
      <c r="D83" s="79">
        <f t="shared" si="2"/>
        <v>0.10412333415299908</v>
      </c>
      <c r="E83" s="79">
        <f t="shared" si="2"/>
        <v>0.09777132975974796</v>
      </c>
      <c r="F83" s="79">
        <f t="shared" si="2"/>
        <v>0.09283255238187708</v>
      </c>
      <c r="G83" s="79">
        <f t="shared" si="2"/>
        <v>0.0918472812258045</v>
      </c>
      <c r="H83" s="79">
        <f t="shared" si="2"/>
        <v>0.09630408430543178</v>
      </c>
      <c r="I83" s="79">
        <f t="shared" si="2"/>
        <v>0.09612337997775738</v>
      </c>
      <c r="J83" s="80"/>
      <c r="K83" s="81"/>
      <c r="L83" s="81"/>
      <c r="M83" s="82"/>
    </row>
    <row r="84" spans="1:13" s="83" customFormat="1" ht="11.25" outlineLevel="1">
      <c r="A84" s="78" t="s">
        <v>78</v>
      </c>
      <c r="B84" s="79">
        <f t="shared" si="2"/>
        <v>0.04938153713974699</v>
      </c>
      <c r="C84" s="79">
        <f t="shared" si="2"/>
        <v>0.06944302012318795</v>
      </c>
      <c r="D84" s="79">
        <f t="shared" si="2"/>
        <v>0.08904415192742005</v>
      </c>
      <c r="E84" s="79">
        <f t="shared" si="2"/>
        <v>0.08262507620078169</v>
      </c>
      <c r="F84" s="79">
        <f t="shared" si="2"/>
        <v>0.08093568584483668</v>
      </c>
      <c r="G84" s="79">
        <f t="shared" si="2"/>
        <v>0.07023553606172436</v>
      </c>
      <c r="H84" s="79">
        <f t="shared" si="2"/>
        <v>0.07332071224954814</v>
      </c>
      <c r="I84" s="79">
        <f t="shared" si="2"/>
        <v>0.08344195725606467</v>
      </c>
      <c r="J84" s="80"/>
      <c r="K84" s="81"/>
      <c r="L84" s="81"/>
      <c r="M84" s="82"/>
    </row>
    <row r="85" spans="1:13" s="83" customFormat="1" ht="11.25" outlineLevel="1">
      <c r="A85" s="78" t="s">
        <v>79</v>
      </c>
      <c r="B85" s="79">
        <f t="shared" si="2"/>
        <v>0.08126437588583957</v>
      </c>
      <c r="C85" s="79">
        <f t="shared" si="2"/>
        <v>0.07972747939421125</v>
      </c>
      <c r="D85" s="79">
        <f t="shared" si="2"/>
        <v>0.07634068331287315</v>
      </c>
      <c r="E85" s="79">
        <f t="shared" si="2"/>
        <v>0.0796462600404987</v>
      </c>
      <c r="F85" s="79">
        <f t="shared" si="2"/>
        <v>0.07690091838685961</v>
      </c>
      <c r="G85" s="79">
        <f t="shared" si="2"/>
        <v>0.06629015378015778</v>
      </c>
      <c r="H85" s="79">
        <f t="shared" si="2"/>
        <v>0.06970685581740944</v>
      </c>
      <c r="I85" s="79">
        <f t="shared" si="2"/>
        <v>0.07281796459902384</v>
      </c>
      <c r="J85" s="80"/>
      <c r="K85" s="81"/>
      <c r="L85" s="81"/>
      <c r="M85" s="82"/>
    </row>
    <row r="86" spans="1:13" s="83" customFormat="1" ht="11.25" outlineLevel="1">
      <c r="A86" s="78" t="s">
        <v>80</v>
      </c>
      <c r="B86" s="79">
        <f t="shared" si="2"/>
        <v>0.06378218651793019</v>
      </c>
      <c r="C86" s="79">
        <f t="shared" si="2"/>
        <v>0.06307681730858301</v>
      </c>
      <c r="D86" s="79">
        <f t="shared" si="2"/>
        <v>0.06377254015718252</v>
      </c>
      <c r="E86" s="79">
        <f t="shared" si="2"/>
        <v>0.06401521555829162</v>
      </c>
      <c r="F86" s="79">
        <f t="shared" si="2"/>
        <v>0.06560830401685515</v>
      </c>
      <c r="G86" s="79">
        <f t="shared" si="2"/>
        <v>0.06614919148763546</v>
      </c>
      <c r="H86" s="79">
        <f t="shared" si="2"/>
        <v>0.056352005060772835</v>
      </c>
      <c r="I86" s="79">
        <f t="shared" si="2"/>
        <v>0.06355334537755658</v>
      </c>
      <c r="J86" s="80"/>
      <c r="K86" s="81"/>
      <c r="L86" s="81"/>
      <c r="M86" s="82"/>
    </row>
    <row r="87" spans="1:13" s="89" customFormat="1" ht="11.25">
      <c r="A87" s="84" t="s">
        <v>81</v>
      </c>
      <c r="B87" s="85">
        <f t="shared" si="2"/>
        <v>0.045501568531225</v>
      </c>
      <c r="C87" s="85">
        <f t="shared" si="2"/>
        <v>0.04510784571413228</v>
      </c>
      <c r="D87" s="85">
        <f t="shared" si="2"/>
        <v>0.04588861249545668</v>
      </c>
      <c r="E87" s="85">
        <f t="shared" si="2"/>
        <v>0.04764411125158098</v>
      </c>
      <c r="F87" s="85">
        <f t="shared" si="2"/>
        <v>0.04720565581472773</v>
      </c>
      <c r="G87" s="85">
        <f t="shared" si="2"/>
        <v>0.04590450722693662</v>
      </c>
      <c r="H87" s="85">
        <f t="shared" si="2"/>
        <v>0.045435403424021595</v>
      </c>
      <c r="I87" s="85">
        <f t="shared" si="2"/>
        <v>0.043935953417047854</v>
      </c>
      <c r="J87" s="86"/>
      <c r="K87" s="87"/>
      <c r="L87" s="87"/>
      <c r="M87" s="88"/>
    </row>
    <row r="88" spans="1:13" s="83" customFormat="1" ht="11.25">
      <c r="A88" s="78" t="s">
        <v>82</v>
      </c>
      <c r="B88" s="79">
        <f t="shared" si="2"/>
        <v>0.03155483047142131</v>
      </c>
      <c r="C88" s="79">
        <f t="shared" si="2"/>
        <v>0.028810709238370265</v>
      </c>
      <c r="D88" s="79">
        <f t="shared" si="2"/>
        <v>0.027722923862914674</v>
      </c>
      <c r="E88" s="79">
        <f t="shared" si="2"/>
        <v>0.026991854966590532</v>
      </c>
      <c r="F88" s="79">
        <f t="shared" si="2"/>
        <v>0.025681519558744894</v>
      </c>
      <c r="G88" s="79">
        <f t="shared" si="2"/>
        <v>0.02495930675353682</v>
      </c>
      <c r="H88" s="79">
        <f t="shared" si="2"/>
        <v>0.025282275400860844</v>
      </c>
      <c r="I88" s="79">
        <f t="shared" si="2"/>
        <v>0.02417407573842037</v>
      </c>
      <c r="J88" s="80"/>
      <c r="K88" s="81"/>
      <c r="L88" s="81"/>
      <c r="M88" s="82"/>
    </row>
    <row r="89" spans="1:13" s="83" customFormat="1" ht="11.25" outlineLevel="1">
      <c r="A89" s="78" t="s">
        <v>83</v>
      </c>
      <c r="B89" s="79">
        <f t="shared" si="2"/>
        <v>0</v>
      </c>
      <c r="C89" s="79">
        <f t="shared" si="2"/>
        <v>2.142060166421581E-06</v>
      </c>
      <c r="D89" s="79">
        <f t="shared" si="2"/>
        <v>0.00018544599917339535</v>
      </c>
      <c r="E89" s="79">
        <f t="shared" si="2"/>
        <v>0.005603612730401062</v>
      </c>
      <c r="F89" s="79">
        <f t="shared" si="2"/>
        <v>0.007168773883420486</v>
      </c>
      <c r="G89" s="79">
        <f t="shared" si="2"/>
        <v>0.007156276828411598</v>
      </c>
      <c r="H89" s="79">
        <f t="shared" si="2"/>
        <v>0.006994086009813279</v>
      </c>
      <c r="I89" s="79">
        <f t="shared" si="2"/>
        <v>0.009418489963572594</v>
      </c>
      <c r="J89" s="80"/>
      <c r="K89" s="81"/>
      <c r="L89" s="81"/>
      <c r="M89" s="82"/>
    </row>
    <row r="90" spans="1:13" s="89" customFormat="1" ht="11.25">
      <c r="A90" s="84" t="s">
        <v>84</v>
      </c>
      <c r="B90" s="85">
        <f aca="true" t="shared" si="3" ref="B90:I99">B13/B$2</f>
        <v>0.008219757028848045</v>
      </c>
      <c r="C90" s="85">
        <f t="shared" si="3"/>
        <v>0.0076998494742190155</v>
      </c>
      <c r="D90" s="85">
        <f t="shared" si="3"/>
        <v>0.007128811517773675</v>
      </c>
      <c r="E90" s="85">
        <f t="shared" si="3"/>
        <v>0.006690929515384009</v>
      </c>
      <c r="F90" s="85">
        <f t="shared" si="3"/>
        <v>0.008000924610135329</v>
      </c>
      <c r="G90" s="85">
        <f t="shared" si="3"/>
        <v>0.006268722005964958</v>
      </c>
      <c r="H90" s="85">
        <f t="shared" si="3"/>
        <v>0.005744427665498791</v>
      </c>
      <c r="I90" s="85">
        <f t="shared" si="3"/>
        <v>0.0053614677727906864</v>
      </c>
      <c r="J90" s="86"/>
      <c r="K90" s="87"/>
      <c r="L90" s="87"/>
      <c r="M90" s="88"/>
    </row>
    <row r="91" spans="1:13" s="83" customFormat="1" ht="11.25" outlineLevel="1">
      <c r="A91" s="78" t="s">
        <v>85</v>
      </c>
      <c r="B91" s="79">
        <f t="shared" si="3"/>
        <v>0.005193500552965473</v>
      </c>
      <c r="C91" s="79">
        <f t="shared" si="3"/>
        <v>0.003964632059021383</v>
      </c>
      <c r="D91" s="79">
        <f t="shared" si="3"/>
        <v>0.004205635421569169</v>
      </c>
      <c r="E91" s="79">
        <f t="shared" si="3"/>
        <v>0.004926331293520526</v>
      </c>
      <c r="F91" s="79">
        <f t="shared" si="3"/>
        <v>0.005191212217896967</v>
      </c>
      <c r="G91" s="79">
        <f t="shared" si="3"/>
        <v>0.006117704923879063</v>
      </c>
      <c r="H91" s="79">
        <f t="shared" si="3"/>
        <v>0.006450026057131511</v>
      </c>
      <c r="I91" s="79">
        <f t="shared" si="3"/>
        <v>0.007116067121596974</v>
      </c>
      <c r="J91" s="80"/>
      <c r="K91" s="81"/>
      <c r="L91" s="81"/>
      <c r="M91" s="82"/>
    </row>
    <row r="92" spans="1:13" s="83" customFormat="1" ht="11.25" outlineLevel="1">
      <c r="A92" s="78" t="s">
        <v>86</v>
      </c>
      <c r="B92" s="79">
        <f t="shared" si="3"/>
        <v>0.007640203335587829</v>
      </c>
      <c r="C92" s="79">
        <f t="shared" si="3"/>
        <v>0.007588033933531808</v>
      </c>
      <c r="D92" s="79">
        <f t="shared" si="3"/>
        <v>0.00720858671111178</v>
      </c>
      <c r="E92" s="79">
        <f t="shared" si="3"/>
        <v>0.007436448330115666</v>
      </c>
      <c r="F92" s="79">
        <f t="shared" si="3"/>
        <v>0.007301179736755056</v>
      </c>
      <c r="G92" s="79">
        <f t="shared" si="3"/>
        <v>0.004379983477071692</v>
      </c>
      <c r="H92" s="79">
        <f t="shared" si="3"/>
        <v>0.00021211355768793172</v>
      </c>
      <c r="I92" s="79">
        <f t="shared" si="3"/>
        <v>2.1825637178061007E-05</v>
      </c>
      <c r="J92" s="80"/>
      <c r="K92" s="81"/>
      <c r="L92" s="81"/>
      <c r="M92" s="82"/>
    </row>
    <row r="93" spans="1:13" s="83" customFormat="1" ht="11.25" outlineLevel="1">
      <c r="A93" s="78" t="s">
        <v>87</v>
      </c>
      <c r="B93" s="79">
        <f t="shared" si="3"/>
        <v>0.00018663888052817762</v>
      </c>
      <c r="C93" s="79">
        <f t="shared" si="3"/>
        <v>5.9892002253147405E-05</v>
      </c>
      <c r="D93" s="79">
        <f t="shared" si="3"/>
        <v>1.3532545885626146E-05</v>
      </c>
      <c r="E93" s="79">
        <f t="shared" si="3"/>
        <v>2.19989158445407E-06</v>
      </c>
      <c r="F93" s="79">
        <f t="shared" si="3"/>
        <v>6.379554751574731E-06</v>
      </c>
      <c r="G93" s="79">
        <f t="shared" si="3"/>
        <v>0.00048005274910510273</v>
      </c>
      <c r="H93" s="79">
        <f t="shared" si="3"/>
        <v>0.004452120153891179</v>
      </c>
      <c r="I93" s="79">
        <f t="shared" si="3"/>
        <v>0.005782593442141374</v>
      </c>
      <c r="J93" s="80"/>
      <c r="K93" s="81"/>
      <c r="L93" s="81"/>
      <c r="M93" s="82"/>
    </row>
    <row r="94" spans="1:13" s="83" customFormat="1" ht="11.25" outlineLevel="1">
      <c r="A94" s="78" t="s">
        <v>88</v>
      </c>
      <c r="B94" s="79">
        <f t="shared" si="3"/>
        <v>0.0034777131628026276</v>
      </c>
      <c r="C94" s="79">
        <f t="shared" si="3"/>
        <v>0.003183658342945739</v>
      </c>
      <c r="D94" s="79">
        <f t="shared" si="3"/>
        <v>0.002713400751418835</v>
      </c>
      <c r="E94" s="79">
        <f t="shared" si="3"/>
        <v>0.0029258558073239132</v>
      </c>
      <c r="F94" s="79">
        <f t="shared" si="3"/>
        <v>0.003110815339616931</v>
      </c>
      <c r="G94" s="79">
        <f t="shared" si="3"/>
        <v>0.0028519678452203104</v>
      </c>
      <c r="H94" s="79">
        <f t="shared" si="3"/>
        <v>0.0025295107893674707</v>
      </c>
      <c r="I94" s="79">
        <f t="shared" si="3"/>
        <v>0.0023366527162832114</v>
      </c>
      <c r="J94" s="80"/>
      <c r="K94" s="81"/>
      <c r="L94" s="81"/>
      <c r="M94" s="82"/>
    </row>
    <row r="95" spans="1:13" s="83" customFormat="1" ht="11.25" outlineLevel="1">
      <c r="A95" s="78" t="s">
        <v>89</v>
      </c>
      <c r="B95" s="79">
        <f t="shared" si="3"/>
        <v>0.00011229613090997055</v>
      </c>
      <c r="C95" s="79">
        <f t="shared" si="3"/>
        <v>0.00018517681726681285</v>
      </c>
      <c r="D95" s="79">
        <f t="shared" si="3"/>
        <v>0.00024503932161046754</v>
      </c>
      <c r="E95" s="79">
        <f t="shared" si="3"/>
        <v>0.00024316134980165657</v>
      </c>
      <c r="F95" s="79">
        <f t="shared" si="3"/>
        <v>0.0002506563172580985</v>
      </c>
      <c r="G95" s="79">
        <f t="shared" si="3"/>
        <v>0.0002710693170886305</v>
      </c>
      <c r="H95" s="79">
        <f t="shared" si="3"/>
        <v>0.00024208120267088862</v>
      </c>
      <c r="I95" s="79">
        <f t="shared" si="3"/>
        <v>0.00022755409321846407</v>
      </c>
      <c r="J95" s="80"/>
      <c r="K95" s="81"/>
      <c r="L95" s="81"/>
      <c r="M95" s="82"/>
    </row>
    <row r="96" spans="1:13" s="83" customFormat="1" ht="11.25" outlineLevel="1">
      <c r="A96" s="78" t="s">
        <v>90</v>
      </c>
      <c r="B96" s="79">
        <f t="shared" si="3"/>
        <v>0.0008956580914732099</v>
      </c>
      <c r="C96" s="79">
        <f t="shared" si="3"/>
        <v>0.0007968463819088282</v>
      </c>
      <c r="D96" s="79">
        <f t="shared" si="3"/>
        <v>0.000833003380070765</v>
      </c>
      <c r="E96" s="79">
        <f t="shared" si="3"/>
        <v>0.0003353612504301094</v>
      </c>
      <c r="F96" s="79">
        <f t="shared" si="3"/>
        <v>4.6221679709522584E-05</v>
      </c>
      <c r="G96" s="79">
        <f t="shared" si="3"/>
        <v>1.4057181525771676E-05</v>
      </c>
      <c r="H96" s="79">
        <f t="shared" si="3"/>
        <v>2.7174690664646057E-06</v>
      </c>
      <c r="I96" s="79">
        <f t="shared" si="3"/>
        <v>1.4841433281081485E-05</v>
      </c>
      <c r="J96" s="80"/>
      <c r="K96" s="81"/>
      <c r="L96" s="81"/>
      <c r="M96" s="82"/>
    </row>
    <row r="97" spans="1:13" s="83" customFormat="1" ht="11.25" outlineLevel="1">
      <c r="A97" s="78" t="s">
        <v>91</v>
      </c>
      <c r="B97" s="79">
        <f t="shared" si="3"/>
        <v>0.00025170181988548644</v>
      </c>
      <c r="C97" s="79">
        <f t="shared" si="3"/>
        <v>0.00013073421607704195</v>
      </c>
      <c r="D97" s="79">
        <f t="shared" si="3"/>
        <v>3.9494985769901496E-05</v>
      </c>
      <c r="E97" s="79">
        <f t="shared" si="3"/>
        <v>8.946225776779885E-06</v>
      </c>
      <c r="F97" s="79">
        <f t="shared" si="3"/>
        <v>4.814758303075269E-06</v>
      </c>
      <c r="G97" s="79">
        <f t="shared" si="3"/>
        <v>2.6708644898966186E-06</v>
      </c>
      <c r="H97" s="79">
        <f t="shared" si="3"/>
        <v>1.902228346525224E-06</v>
      </c>
      <c r="I97" s="79">
        <f t="shared" si="3"/>
        <v>1.1785844076152944E-06</v>
      </c>
      <c r="J97" s="80"/>
      <c r="K97" s="81"/>
      <c r="L97" s="81"/>
      <c r="M97" s="82"/>
    </row>
    <row r="98" spans="1:13" s="83" customFormat="1" ht="11.25" outlineLevel="1">
      <c r="A98" s="78" t="s">
        <v>92</v>
      </c>
      <c r="B98" s="79">
        <f t="shared" si="3"/>
        <v>4.344480459222012E-06</v>
      </c>
      <c r="C98" s="79">
        <f t="shared" si="3"/>
        <v>2.142060166421581E-06</v>
      </c>
      <c r="D98" s="79">
        <f t="shared" si="3"/>
        <v>4.17671169309449E-07</v>
      </c>
      <c r="E98" s="79">
        <f t="shared" si="3"/>
        <v>2.036936652272287E-06</v>
      </c>
      <c r="F98" s="79">
        <f t="shared" si="3"/>
        <v>1.2036895757688173E-06</v>
      </c>
      <c r="G98" s="79">
        <f t="shared" si="3"/>
        <v>0</v>
      </c>
      <c r="H98" s="79">
        <f t="shared" si="3"/>
        <v>1.1322787776935857E-06</v>
      </c>
      <c r="I98" s="79">
        <f t="shared" si="3"/>
        <v>0</v>
      </c>
      <c r="J98" s="80"/>
      <c r="K98" s="81"/>
      <c r="L98" s="81"/>
      <c r="M98" s="82"/>
    </row>
    <row r="99" spans="1:13" s="83" customFormat="1" ht="11.25" outlineLevel="1">
      <c r="A99" s="78" t="s">
        <v>93</v>
      </c>
      <c r="B99" s="79">
        <f t="shared" si="3"/>
        <v>2.6066882755332067E-06</v>
      </c>
      <c r="C99" s="79">
        <f t="shared" si="3"/>
        <v>4.284120332843162E-07</v>
      </c>
      <c r="D99" s="79">
        <f t="shared" si="3"/>
        <v>5.429725201022837E-06</v>
      </c>
      <c r="E99" s="79">
        <f t="shared" si="3"/>
        <v>2.4443239827267445E-06</v>
      </c>
      <c r="F99" s="79">
        <f t="shared" si="3"/>
        <v>1.604919434358423E-06</v>
      </c>
      <c r="G99" s="79">
        <f t="shared" si="3"/>
        <v>0</v>
      </c>
      <c r="H99" s="79">
        <f t="shared" si="3"/>
        <v>0</v>
      </c>
      <c r="I99" s="79">
        <f t="shared" si="3"/>
        <v>0</v>
      </c>
      <c r="J99" s="80"/>
      <c r="K99" s="81"/>
      <c r="L99" s="81"/>
      <c r="M99" s="82"/>
    </row>
    <row r="100" spans="1:13" s="83" customFormat="1" ht="11.25" outlineLevel="1">
      <c r="A100" s="78" t="s">
        <v>94</v>
      </c>
      <c r="B100" s="79">
        <f aca="true" t="shared" si="4" ref="B100:I109">B23/B$2</f>
        <v>4.778928505144212E-06</v>
      </c>
      <c r="C100" s="79">
        <f t="shared" si="4"/>
        <v>6.426180499264744E-06</v>
      </c>
      <c r="D100" s="79">
        <f t="shared" si="4"/>
        <v>3.759040523785041E-06</v>
      </c>
      <c r="E100" s="79">
        <f t="shared" si="4"/>
        <v>4.073873304544574E-06</v>
      </c>
      <c r="F100" s="79">
        <f t="shared" si="4"/>
        <v>0</v>
      </c>
      <c r="G100" s="79">
        <f t="shared" si="4"/>
        <v>0</v>
      </c>
      <c r="H100" s="79">
        <f t="shared" si="4"/>
        <v>0</v>
      </c>
      <c r="I100" s="79">
        <f t="shared" si="4"/>
        <v>0</v>
      </c>
      <c r="J100" s="80"/>
      <c r="K100" s="81"/>
      <c r="L100" s="81"/>
      <c r="M100" s="82"/>
    </row>
    <row r="101" spans="1:13" s="12" customFormat="1" ht="11.25">
      <c r="A101" s="71" t="s">
        <v>95</v>
      </c>
      <c r="B101" s="67">
        <f t="shared" si="4"/>
        <v>0.20615456045327182</v>
      </c>
      <c r="C101" s="67">
        <f t="shared" si="4"/>
        <v>0.20705036612145916</v>
      </c>
      <c r="D101" s="67">
        <f t="shared" si="4"/>
        <v>0.20955909971447248</v>
      </c>
      <c r="E101" s="67">
        <f t="shared" si="4"/>
        <v>0.21137609810134608</v>
      </c>
      <c r="F101" s="67">
        <f t="shared" si="4"/>
        <v>0.21382286655466642</v>
      </c>
      <c r="G101" s="67">
        <f t="shared" si="4"/>
        <v>0.2123923922510154</v>
      </c>
      <c r="H101" s="67">
        <f t="shared" si="4"/>
        <v>0.2142304396708695</v>
      </c>
      <c r="I101" s="67">
        <f t="shared" si="4"/>
        <v>0.2144723119211956</v>
      </c>
      <c r="J101" s="72"/>
      <c r="K101" s="14"/>
      <c r="L101" s="14"/>
      <c r="M101" s="13"/>
    </row>
    <row r="102" spans="1:13" s="83" customFormat="1" ht="11.25" outlineLevel="1">
      <c r="A102" s="78" t="s">
        <v>96</v>
      </c>
      <c r="B102" s="79">
        <f t="shared" si="4"/>
        <v>0.12308912371481578</v>
      </c>
      <c r="C102" s="79">
        <f t="shared" si="4"/>
        <v>0.1295719342307416</v>
      </c>
      <c r="D102" s="79">
        <f t="shared" si="4"/>
        <v>0.13094993568657567</v>
      </c>
      <c r="E102" s="79">
        <f t="shared" si="4"/>
        <v>0.13786313172443204</v>
      </c>
      <c r="F102" s="79">
        <f t="shared" si="4"/>
        <v>0.14067479949024309</v>
      </c>
      <c r="G102" s="79">
        <f t="shared" si="4"/>
        <v>0.14130747442423214</v>
      </c>
      <c r="H102" s="79">
        <f t="shared" si="4"/>
        <v>0.14575673734745836</v>
      </c>
      <c r="I102" s="79">
        <f t="shared" si="4"/>
        <v>0.14962929328039357</v>
      </c>
      <c r="J102" s="80"/>
      <c r="K102" s="81"/>
      <c r="L102" s="81"/>
      <c r="M102" s="82"/>
    </row>
    <row r="103" spans="1:13" s="83" customFormat="1" ht="11.25" outlineLevel="1">
      <c r="A103" s="78" t="s">
        <v>97</v>
      </c>
      <c r="B103" s="79">
        <f t="shared" si="4"/>
        <v>0.03589931093064332</v>
      </c>
      <c r="C103" s="79">
        <f t="shared" si="4"/>
        <v>0.031707202995405526</v>
      </c>
      <c r="D103" s="79">
        <f t="shared" si="4"/>
        <v>0.03127521715789154</v>
      </c>
      <c r="E103" s="79">
        <f t="shared" si="4"/>
        <v>0.029953153471663982</v>
      </c>
      <c r="F103" s="79">
        <f t="shared" si="4"/>
        <v>0.029315859617849545</v>
      </c>
      <c r="G103" s="79">
        <f t="shared" si="4"/>
        <v>0.029619652906594737</v>
      </c>
      <c r="H103" s="79">
        <f t="shared" si="4"/>
        <v>0.029107113111909777</v>
      </c>
      <c r="I103" s="79">
        <f t="shared" si="4"/>
        <v>0.027064881382654553</v>
      </c>
      <c r="J103" s="80"/>
      <c r="K103" s="81"/>
      <c r="L103" s="81"/>
      <c r="M103" s="82"/>
    </row>
    <row r="104" spans="1:13" s="83" customFormat="1" ht="11.25" outlineLevel="1">
      <c r="A104" s="78" t="s">
        <v>98</v>
      </c>
      <c r="B104" s="79">
        <f t="shared" si="4"/>
        <v>0.022588856789936378</v>
      </c>
      <c r="C104" s="79">
        <f t="shared" si="4"/>
        <v>0.02239939892078082</v>
      </c>
      <c r="D104" s="79">
        <f t="shared" si="4"/>
        <v>0.021075987926596696</v>
      </c>
      <c r="E104" s="79">
        <f t="shared" si="4"/>
        <v>0.020842135445841965</v>
      </c>
      <c r="F104" s="79">
        <f t="shared" si="4"/>
        <v>0.019959973750659946</v>
      </c>
      <c r="G104" s="79">
        <f t="shared" si="4"/>
        <v>0.01708649633503018</v>
      </c>
      <c r="H104" s="79">
        <f t="shared" si="4"/>
        <v>0.01604991202609066</v>
      </c>
      <c r="I104" s="79">
        <f t="shared" si="4"/>
        <v>0.01599907598982443</v>
      </c>
      <c r="J104" s="80"/>
      <c r="K104" s="81"/>
      <c r="L104" s="81"/>
      <c r="M104" s="82"/>
    </row>
    <row r="105" spans="1:13" s="83" customFormat="1" ht="11.25" outlineLevel="1">
      <c r="A105" s="78" t="s">
        <v>99</v>
      </c>
      <c r="B105" s="79">
        <f t="shared" si="4"/>
        <v>0.01635045220828204</v>
      </c>
      <c r="C105" s="79">
        <f t="shared" si="4"/>
        <v>0.015080531983641215</v>
      </c>
      <c r="D105" s="79">
        <f t="shared" si="4"/>
        <v>0.01725942572937436</v>
      </c>
      <c r="E105" s="79">
        <f t="shared" si="4"/>
        <v>0.014153043247318305</v>
      </c>
      <c r="F105" s="79">
        <f t="shared" si="4"/>
        <v>0.014943404853311276</v>
      </c>
      <c r="G105" s="79">
        <f t="shared" si="4"/>
        <v>0.014999403165262984</v>
      </c>
      <c r="H105" s="79">
        <f t="shared" si="4"/>
        <v>0.014070450944138958</v>
      </c>
      <c r="I105" s="79">
        <f t="shared" si="4"/>
        <v>0.012654140675220138</v>
      </c>
      <c r="J105" s="80"/>
      <c r="K105" s="81"/>
      <c r="L105" s="81"/>
      <c r="M105" s="82"/>
    </row>
    <row r="106" spans="1:13" s="83" customFormat="1" ht="11.25" outlineLevel="1">
      <c r="A106" s="78" t="s">
        <v>100</v>
      </c>
      <c r="B106" s="79">
        <f t="shared" si="4"/>
        <v>0.006651838375595281</v>
      </c>
      <c r="C106" s="79">
        <f t="shared" si="4"/>
        <v>0.006322333422396625</v>
      </c>
      <c r="D106" s="79">
        <f t="shared" si="4"/>
        <v>0.006792059960806239</v>
      </c>
      <c r="E106" s="79">
        <f t="shared" si="4"/>
        <v>0.006393593798378518</v>
      </c>
      <c r="F106" s="79">
        <f t="shared" si="4"/>
        <v>0.006860609290530739</v>
      </c>
      <c r="G106" s="79">
        <f t="shared" si="4"/>
        <v>0.00687068175707967</v>
      </c>
      <c r="H106" s="79">
        <f t="shared" si="4"/>
        <v>0.007251588849436354</v>
      </c>
      <c r="I106" s="79">
        <f t="shared" si="4"/>
        <v>0.007340027259893451</v>
      </c>
      <c r="J106" s="80"/>
      <c r="K106" s="81"/>
      <c r="L106" s="81"/>
      <c r="M106" s="82"/>
    </row>
    <row r="107" spans="1:13" s="83" customFormat="1" ht="11.25" outlineLevel="1">
      <c r="A107" s="78" t="s">
        <v>101</v>
      </c>
      <c r="B107" s="79">
        <f t="shared" si="4"/>
        <v>0.00029629356731894116</v>
      </c>
      <c r="C107" s="79">
        <f t="shared" si="4"/>
        <v>0.0009176585752950053</v>
      </c>
      <c r="D107" s="79">
        <f t="shared" si="4"/>
        <v>0.0011473427020930564</v>
      </c>
      <c r="E107" s="79">
        <f t="shared" si="4"/>
        <v>0.0013997828674415158</v>
      </c>
      <c r="F107" s="79">
        <f t="shared" si="4"/>
        <v>0.0012321768957286794</v>
      </c>
      <c r="G107" s="79">
        <f t="shared" si="4"/>
        <v>0.0016278997161372811</v>
      </c>
      <c r="H107" s="79">
        <f t="shared" si="4"/>
        <v>0.001588964551363332</v>
      </c>
      <c r="I107" s="79">
        <f t="shared" si="4"/>
        <v>0.0015514390427405034</v>
      </c>
      <c r="J107" s="80"/>
      <c r="K107" s="81"/>
      <c r="L107" s="81"/>
      <c r="M107" s="82"/>
    </row>
    <row r="108" spans="1:13" s="83" customFormat="1" ht="11.25" outlineLevel="1">
      <c r="A108" s="78" t="s">
        <v>102</v>
      </c>
      <c r="B108" s="79">
        <f t="shared" si="4"/>
        <v>0.0009497034283859316</v>
      </c>
      <c r="C108" s="79">
        <f t="shared" si="4"/>
        <v>0.0007929906736092693</v>
      </c>
      <c r="D108" s="79">
        <f t="shared" si="4"/>
        <v>0.0008261535728940901</v>
      </c>
      <c r="E108" s="79">
        <f t="shared" si="4"/>
        <v>0.00052186317031216</v>
      </c>
      <c r="F108" s="79">
        <f t="shared" si="4"/>
        <v>0.000570950088773009</v>
      </c>
      <c r="G108" s="79">
        <f t="shared" si="4"/>
        <v>0.0006376493730995875</v>
      </c>
      <c r="H108" s="79">
        <f t="shared" si="4"/>
        <v>0.00016078358643248917</v>
      </c>
      <c r="I108" s="79">
        <f t="shared" si="4"/>
        <v>2.1825637178061006E-06</v>
      </c>
      <c r="J108" s="80"/>
      <c r="K108" s="81"/>
      <c r="L108" s="81"/>
      <c r="M108" s="82"/>
    </row>
    <row r="109" spans="1:13" s="83" customFormat="1" ht="11.25" outlineLevel="1">
      <c r="A109" s="78" t="s">
        <v>103</v>
      </c>
      <c r="B109" s="79">
        <f t="shared" si="4"/>
        <v>0.0002216727709513439</v>
      </c>
      <c r="C109" s="79">
        <f t="shared" si="4"/>
        <v>0.00023303900962533665</v>
      </c>
      <c r="D109" s="79">
        <f t="shared" si="4"/>
        <v>0.00022504122602393111</v>
      </c>
      <c r="E109" s="79">
        <f t="shared" si="4"/>
        <v>0.00024083924201806614</v>
      </c>
      <c r="F109" s="79">
        <f t="shared" si="4"/>
        <v>0.0002622839585600253</v>
      </c>
      <c r="G109" s="79">
        <f t="shared" si="4"/>
        <v>0.00024040123272657196</v>
      </c>
      <c r="H109" s="79">
        <f t="shared" si="4"/>
        <v>0.00024262469648418154</v>
      </c>
      <c r="I109" s="79">
        <f t="shared" si="4"/>
        <v>0.00022508779621734318</v>
      </c>
      <c r="J109" s="80"/>
      <c r="K109" s="81"/>
      <c r="L109" s="81"/>
      <c r="M109" s="82"/>
    </row>
    <row r="110" spans="1:13" s="83" customFormat="1" ht="11.25" outlineLevel="1">
      <c r="A110" s="78" t="s">
        <v>104</v>
      </c>
      <c r="B110" s="79">
        <f aca="true" t="shared" si="5" ref="B110:I119">B33/B$2</f>
        <v>9.905415447026186E-05</v>
      </c>
      <c r="C110" s="79">
        <f t="shared" si="5"/>
        <v>2.3562661830637392E-05</v>
      </c>
      <c r="D110" s="79">
        <f t="shared" si="5"/>
        <v>7.93575221687953E-06</v>
      </c>
      <c r="E110" s="79">
        <f t="shared" si="5"/>
        <v>8.555133939543606E-06</v>
      </c>
      <c r="F110" s="79">
        <f t="shared" si="5"/>
        <v>2.8086090101272404E-06</v>
      </c>
      <c r="G110" s="79">
        <f t="shared" si="5"/>
        <v>2.7333408522333814E-06</v>
      </c>
      <c r="H110" s="79">
        <f t="shared" si="5"/>
        <v>1.509705036924781E-06</v>
      </c>
      <c r="I110" s="79">
        <f t="shared" si="5"/>
        <v>5.456409294515252E-06</v>
      </c>
      <c r="J110" s="80"/>
      <c r="K110" s="81"/>
      <c r="L110" s="81"/>
      <c r="M110" s="82"/>
    </row>
    <row r="111" spans="1:13" s="83" customFormat="1" ht="11.25" outlineLevel="1">
      <c r="A111" s="78" t="s">
        <v>105</v>
      </c>
      <c r="B111" s="79">
        <f t="shared" si="5"/>
        <v>8.254512872521822E-06</v>
      </c>
      <c r="C111" s="79">
        <f t="shared" si="5"/>
        <v>1.7136481331372649E-06</v>
      </c>
      <c r="D111" s="79">
        <f t="shared" si="5"/>
        <v>0</v>
      </c>
      <c r="E111" s="79">
        <f t="shared" si="5"/>
        <v>0</v>
      </c>
      <c r="F111" s="79">
        <f t="shared" si="5"/>
        <v>0</v>
      </c>
      <c r="G111" s="79">
        <f t="shared" si="5"/>
        <v>0</v>
      </c>
      <c r="H111" s="79">
        <f t="shared" si="5"/>
        <v>7.548525184623905E-07</v>
      </c>
      <c r="I111" s="79">
        <f t="shared" si="5"/>
        <v>7.275212392687002E-07</v>
      </c>
      <c r="J111" s="80"/>
      <c r="K111" s="81"/>
      <c r="L111" s="81"/>
      <c r="M111" s="82"/>
    </row>
    <row r="112" spans="1:13" s="12" customFormat="1" ht="11.25">
      <c r="A112" s="71" t="s">
        <v>106</v>
      </c>
      <c r="B112" s="67">
        <f t="shared" si="5"/>
        <v>0.11486072551433435</v>
      </c>
      <c r="C112" s="67">
        <f t="shared" si="5"/>
        <v>0.11225145421519366</v>
      </c>
      <c r="D112" s="67">
        <f t="shared" si="5"/>
        <v>0.11075812421171354</v>
      </c>
      <c r="E112" s="67">
        <f t="shared" si="5"/>
        <v>0.10741803768187777</v>
      </c>
      <c r="F112" s="67">
        <f t="shared" si="5"/>
        <v>0.10306342026318596</v>
      </c>
      <c r="G112" s="67">
        <f t="shared" si="5"/>
        <v>0.10157777161157774</v>
      </c>
      <c r="H112" s="67">
        <f t="shared" si="5"/>
        <v>0.09595885628037559</v>
      </c>
      <c r="I112" s="67">
        <f t="shared" si="5"/>
        <v>0.09154208779392747</v>
      </c>
      <c r="J112" s="72"/>
      <c r="K112" s="14"/>
      <c r="L112" s="14"/>
      <c r="M112" s="13"/>
    </row>
    <row r="113" spans="1:13" s="83" customFormat="1" ht="11.25" hidden="1" outlineLevel="1">
      <c r="A113" s="78" t="s">
        <v>107</v>
      </c>
      <c r="B113" s="79">
        <f t="shared" si="5"/>
        <v>0.03333045004646856</v>
      </c>
      <c r="C113" s="79">
        <f t="shared" si="5"/>
        <v>0.035537784929212245</v>
      </c>
      <c r="D113" s="79">
        <f t="shared" si="5"/>
        <v>0.03631358864998312</v>
      </c>
      <c r="E113" s="79">
        <f t="shared" si="5"/>
        <v>0.0365016522285745</v>
      </c>
      <c r="F113" s="79">
        <f t="shared" si="5"/>
        <v>0.029235180317884347</v>
      </c>
      <c r="G113" s="79">
        <f t="shared" si="5"/>
        <v>0.03283413203472882</v>
      </c>
      <c r="H113" s="79">
        <f t="shared" si="5"/>
        <v>0.04108227085513898</v>
      </c>
      <c r="I113" s="79">
        <f t="shared" si="5"/>
        <v>0.04026692557838034</v>
      </c>
      <c r="J113" s="80"/>
      <c r="K113" s="81"/>
      <c r="L113" s="81"/>
      <c r="M113" s="82"/>
    </row>
    <row r="114" spans="1:13" s="83" customFormat="1" ht="11.25" hidden="1" outlineLevel="1">
      <c r="A114" s="78" t="s">
        <v>108</v>
      </c>
      <c r="B114" s="79">
        <f t="shared" si="5"/>
        <v>0.030178455617135187</v>
      </c>
      <c r="C114" s="79">
        <f t="shared" si="5"/>
        <v>0.030221041651942233</v>
      </c>
      <c r="D114" s="79">
        <f t="shared" si="5"/>
        <v>0.03084376283999488</v>
      </c>
      <c r="E114" s="79">
        <f t="shared" si="5"/>
        <v>0.029655190378169594</v>
      </c>
      <c r="F114" s="79">
        <f t="shared" si="5"/>
        <v>0.02264880361110243</v>
      </c>
      <c r="G114" s="79">
        <f t="shared" si="5"/>
        <v>0.017508317209664774</v>
      </c>
      <c r="H114" s="79">
        <f t="shared" si="5"/>
        <v>0.014713868359563339</v>
      </c>
      <c r="I114" s="79">
        <f t="shared" si="5"/>
        <v>0.010086372649252242</v>
      </c>
      <c r="J114" s="80"/>
      <c r="K114" s="81"/>
      <c r="L114" s="81"/>
      <c r="M114" s="82"/>
    </row>
    <row r="115" spans="1:13" s="83" customFormat="1" ht="11.25" hidden="1" outlineLevel="1">
      <c r="A115" s="78" t="s">
        <v>109</v>
      </c>
      <c r="B115" s="79">
        <f t="shared" si="5"/>
        <v>0</v>
      </c>
      <c r="C115" s="79">
        <f t="shared" si="5"/>
        <v>0</v>
      </c>
      <c r="D115" s="79">
        <f t="shared" si="5"/>
        <v>0</v>
      </c>
      <c r="E115" s="79">
        <f t="shared" si="5"/>
        <v>0.0002067083314725917</v>
      </c>
      <c r="F115" s="79">
        <f t="shared" si="5"/>
        <v>0.010214489678481254</v>
      </c>
      <c r="G115" s="79">
        <f t="shared" si="5"/>
        <v>0.012476100033660507</v>
      </c>
      <c r="H115" s="79">
        <f t="shared" si="5"/>
        <v>0.00986056296342236</v>
      </c>
      <c r="I115" s="79">
        <f t="shared" si="5"/>
        <v>0.012685806037159308</v>
      </c>
      <c r="J115" s="80"/>
      <c r="K115" s="81"/>
      <c r="L115" s="81"/>
      <c r="M115" s="82"/>
    </row>
    <row r="116" spans="1:13" s="83" customFormat="1" ht="11.25" hidden="1" outlineLevel="1">
      <c r="A116" s="78" t="s">
        <v>110</v>
      </c>
      <c r="B116" s="79">
        <f t="shared" si="5"/>
        <v>0.008553195904093334</v>
      </c>
      <c r="C116" s="79">
        <f t="shared" si="5"/>
        <v>0.009849792422053028</v>
      </c>
      <c r="D116" s="79">
        <f t="shared" si="5"/>
        <v>0.009655847393446633</v>
      </c>
      <c r="E116" s="79">
        <f t="shared" si="5"/>
        <v>0.009677689728610864</v>
      </c>
      <c r="F116" s="79">
        <f t="shared" si="5"/>
        <v>0.009017199718956941</v>
      </c>
      <c r="G116" s="79">
        <f t="shared" si="5"/>
        <v>0.008231065499236223</v>
      </c>
      <c r="H116" s="79">
        <f t="shared" si="5"/>
        <v>0.008088546676331899</v>
      </c>
      <c r="I116" s="79">
        <f t="shared" si="5"/>
        <v>0.008115644928290205</v>
      </c>
      <c r="J116" s="80"/>
      <c r="K116" s="81"/>
      <c r="L116" s="81"/>
      <c r="M116" s="82"/>
    </row>
    <row r="117" spans="1:13" s="83" customFormat="1" ht="11.25" hidden="1" outlineLevel="1">
      <c r="A117" s="78" t="s">
        <v>111</v>
      </c>
      <c r="B117" s="79">
        <f t="shared" si="5"/>
        <v>0.009210733021596586</v>
      </c>
      <c r="C117" s="79">
        <f t="shared" si="5"/>
        <v>0.009318604341983804</v>
      </c>
      <c r="D117" s="79">
        <f t="shared" si="5"/>
        <v>0.009292849380199792</v>
      </c>
      <c r="E117" s="79">
        <f t="shared" si="5"/>
        <v>0.008322556512587157</v>
      </c>
      <c r="F117" s="79">
        <f t="shared" si="5"/>
        <v>0.007924610691031585</v>
      </c>
      <c r="G117" s="79">
        <f t="shared" si="5"/>
        <v>0.007621100964197114</v>
      </c>
      <c r="H117" s="79">
        <f t="shared" si="5"/>
        <v>0.006939736628483987</v>
      </c>
      <c r="I117" s="79">
        <f t="shared" si="5"/>
        <v>0.006125583330394602</v>
      </c>
      <c r="J117" s="80"/>
      <c r="K117" s="81"/>
      <c r="L117" s="81"/>
      <c r="M117" s="82"/>
    </row>
    <row r="118" spans="1:13" s="83" customFormat="1" ht="11.25" hidden="1" outlineLevel="1">
      <c r="A118" s="78" t="s">
        <v>112</v>
      </c>
      <c r="B118" s="79">
        <f t="shared" si="5"/>
        <v>0.013386378281212311</v>
      </c>
      <c r="C118" s="79">
        <f t="shared" si="5"/>
        <v>0.011967621603872047</v>
      </c>
      <c r="D118" s="79">
        <f t="shared" si="5"/>
        <v>0.010131027706058301</v>
      </c>
      <c r="E118" s="79">
        <f t="shared" si="5"/>
        <v>0.009694506677612024</v>
      </c>
      <c r="F118" s="79">
        <f t="shared" si="5"/>
        <v>0.009088538387814173</v>
      </c>
      <c r="G118" s="79">
        <f t="shared" si="5"/>
        <v>0.007883329876015093</v>
      </c>
      <c r="H118" s="79">
        <f t="shared" si="5"/>
        <v>0.005751210015377176</v>
      </c>
      <c r="I118" s="79">
        <f t="shared" si="5"/>
        <v>0.00540228171431366</v>
      </c>
      <c r="J118" s="80"/>
      <c r="K118" s="81"/>
      <c r="L118" s="81"/>
      <c r="M118" s="82"/>
    </row>
    <row r="119" spans="1:13" s="83" customFormat="1" ht="11.25" hidden="1" outlineLevel="1">
      <c r="A119" s="78" t="s">
        <v>113</v>
      </c>
      <c r="B119" s="79">
        <f t="shared" si="5"/>
        <v>0.006118036406051131</v>
      </c>
      <c r="C119" s="79">
        <f t="shared" si="5"/>
        <v>0.007192403989034408</v>
      </c>
      <c r="D119" s="79">
        <f t="shared" si="5"/>
        <v>0.00820799028503543</v>
      </c>
      <c r="E119" s="79">
        <f t="shared" si="5"/>
        <v>0.007999164301925798</v>
      </c>
      <c r="F119" s="79">
        <f t="shared" si="5"/>
        <v>0.007298226684995837</v>
      </c>
      <c r="G119" s="79">
        <f t="shared" si="5"/>
        <v>0.006841333485871975</v>
      </c>
      <c r="H119" s="79">
        <f t="shared" si="5"/>
        <v>0.006428897735139749</v>
      </c>
      <c r="I119" s="79">
        <f t="shared" si="5"/>
        <v>0.006251837366257292</v>
      </c>
      <c r="J119" s="80"/>
      <c r="K119" s="81"/>
      <c r="L119" s="81"/>
      <c r="M119" s="82"/>
    </row>
    <row r="120" spans="1:13" s="83" customFormat="1" ht="11.25" hidden="1" outlineLevel="1">
      <c r="A120" s="78" t="s">
        <v>114</v>
      </c>
      <c r="B120" s="79">
        <f aca="true" t="shared" si="6" ref="B120:I127">B43/B$2</f>
        <v>0.014079479315754755</v>
      </c>
      <c r="C120" s="79">
        <f t="shared" si="6"/>
        <v>0.008164205277095885</v>
      </c>
      <c r="D120" s="79">
        <f t="shared" si="6"/>
        <v>0.0063130579569953904</v>
      </c>
      <c r="E120" s="79">
        <f t="shared" si="6"/>
        <v>0.005204723499659884</v>
      </c>
      <c r="F120" s="79">
        <f t="shared" si="6"/>
        <v>0.004400713162802311</v>
      </c>
      <c r="G120" s="79">
        <f t="shared" si="6"/>
        <v>0.0036649415101274387</v>
      </c>
      <c r="H120" s="79">
        <f t="shared" si="6"/>
        <v>0.0030928194812700296</v>
      </c>
      <c r="I120" s="79">
        <f t="shared" si="6"/>
        <v>0.002607290617291168</v>
      </c>
      <c r="J120" s="80"/>
      <c r="K120" s="81"/>
      <c r="L120" s="81"/>
      <c r="M120" s="82"/>
    </row>
    <row r="121" spans="1:13" s="83" customFormat="1" ht="11.25" hidden="1" outlineLevel="1">
      <c r="A121" s="78" t="s">
        <v>115</v>
      </c>
      <c r="B121" s="79">
        <f t="shared" si="6"/>
        <v>0</v>
      </c>
      <c r="C121" s="79">
        <f t="shared" si="6"/>
        <v>0</v>
      </c>
      <c r="D121" s="79">
        <f t="shared" si="6"/>
        <v>0</v>
      </c>
      <c r="E121" s="79">
        <f t="shared" si="6"/>
        <v>0.00015584602326535268</v>
      </c>
      <c r="F121" s="79">
        <f t="shared" si="6"/>
        <v>0.003235658010117087</v>
      </c>
      <c r="G121" s="79">
        <f t="shared" si="6"/>
        <v>0.0045174509980758</v>
      </c>
      <c r="H121" s="79">
        <f t="shared" si="6"/>
        <v>9.435656480779881E-07</v>
      </c>
      <c r="I121" s="79">
        <f t="shared" si="6"/>
        <v>3.455725886526326E-07</v>
      </c>
      <c r="J121" s="80"/>
      <c r="K121" s="81"/>
      <c r="L121" s="81"/>
      <c r="M121" s="82"/>
    </row>
    <row r="122" spans="1:13" s="83" customFormat="1" ht="11.25" hidden="1" outlineLevel="1">
      <c r="A122" s="78" t="s">
        <v>116</v>
      </c>
      <c r="B122" s="79">
        <f t="shared" si="6"/>
        <v>3.996922022484251E-06</v>
      </c>
      <c r="C122" s="79">
        <f t="shared" si="6"/>
        <v>0</v>
      </c>
      <c r="D122" s="79">
        <f t="shared" si="6"/>
        <v>0</v>
      </c>
      <c r="E122" s="79">
        <f t="shared" si="6"/>
        <v>0</v>
      </c>
      <c r="F122" s="79">
        <f t="shared" si="6"/>
        <v>0</v>
      </c>
      <c r="G122" s="79">
        <f t="shared" si="6"/>
        <v>0</v>
      </c>
      <c r="H122" s="79">
        <f t="shared" si="6"/>
        <v>0</v>
      </c>
      <c r="I122" s="79">
        <f t="shared" si="6"/>
        <v>0</v>
      </c>
      <c r="J122" s="80"/>
      <c r="K122" s="81"/>
      <c r="L122" s="81"/>
      <c r="M122" s="82"/>
    </row>
    <row r="123" spans="1:13" s="12" customFormat="1" ht="11.25" collapsed="1">
      <c r="A123" s="71" t="s">
        <v>117</v>
      </c>
      <c r="B123" s="67">
        <f t="shared" si="6"/>
        <v>0.015501975174595981</v>
      </c>
      <c r="C123" s="67">
        <f t="shared" si="6"/>
        <v>0.017901625222818438</v>
      </c>
      <c r="D123" s="67">
        <f t="shared" si="6"/>
        <v>0.02363475845771379</v>
      </c>
      <c r="E123" s="67">
        <f t="shared" si="6"/>
        <v>0.026819122738477842</v>
      </c>
      <c r="F123" s="67">
        <f t="shared" si="6"/>
        <v>0.030424858946991214</v>
      </c>
      <c r="G123" s="67">
        <f t="shared" si="6"/>
        <v>0.03352833032528847</v>
      </c>
      <c r="H123" s="67">
        <f t="shared" si="6"/>
        <v>0.03934140355722287</v>
      </c>
      <c r="I123" s="67">
        <f t="shared" si="6"/>
        <v>0.04050401747504562</v>
      </c>
      <c r="J123" s="72"/>
      <c r="K123" s="14"/>
      <c r="L123" s="14"/>
      <c r="M123" s="13"/>
    </row>
    <row r="124" spans="1:13" s="83" customFormat="1" ht="11.25">
      <c r="A124" s="78" t="s">
        <v>118</v>
      </c>
      <c r="B124" s="79">
        <f t="shared" si="6"/>
        <v>0.01037592268075993</v>
      </c>
      <c r="C124" s="79">
        <f t="shared" si="6"/>
        <v>0.012515629140368014</v>
      </c>
      <c r="D124" s="79">
        <f t="shared" si="6"/>
        <v>0.0168722445554245</v>
      </c>
      <c r="E124" s="79">
        <f t="shared" si="6"/>
        <v>0.019595330594859402</v>
      </c>
      <c r="F124" s="79">
        <f t="shared" si="6"/>
        <v>0.021607431574626038</v>
      </c>
      <c r="G124" s="79">
        <f t="shared" si="6"/>
        <v>0.023972180228615966</v>
      </c>
      <c r="H124" s="79">
        <f t="shared" si="6"/>
        <v>0.028550786805802995</v>
      </c>
      <c r="I124" s="79">
        <f t="shared" si="6"/>
        <v>0.028969168226440373</v>
      </c>
      <c r="J124" s="80"/>
      <c r="K124" s="81"/>
      <c r="L124" s="81"/>
      <c r="M124" s="82"/>
    </row>
    <row r="125" spans="1:13" s="83" customFormat="1" ht="11.25">
      <c r="A125" s="78" t="s">
        <v>119</v>
      </c>
      <c r="B125" s="79">
        <f t="shared" si="6"/>
        <v>0.005126052493836051</v>
      </c>
      <c r="C125" s="79">
        <f t="shared" si="6"/>
        <v>0.005385996082450424</v>
      </c>
      <c r="D125" s="79">
        <f t="shared" si="6"/>
        <v>0.006762513902289288</v>
      </c>
      <c r="E125" s="79">
        <f t="shared" si="6"/>
        <v>0.007223792143618439</v>
      </c>
      <c r="F125" s="79">
        <f t="shared" si="6"/>
        <v>0.008817427372365176</v>
      </c>
      <c r="G125" s="79">
        <f t="shared" si="6"/>
        <v>0.009556150096672506</v>
      </c>
      <c r="H125" s="79">
        <f t="shared" si="6"/>
        <v>0.010790616751419872</v>
      </c>
      <c r="I125" s="79">
        <f t="shared" si="6"/>
        <v>0.011534849248605242</v>
      </c>
      <c r="J125" s="80"/>
      <c r="K125" s="81"/>
      <c r="L125" s="81"/>
      <c r="M125" s="82"/>
    </row>
    <row r="126" spans="1:13" s="12" customFormat="1" ht="11.25">
      <c r="A126" s="71" t="s">
        <v>120</v>
      </c>
      <c r="B126" s="67">
        <f t="shared" si="6"/>
        <v>0.007353041866194172</v>
      </c>
      <c r="C126" s="67">
        <f t="shared" si="6"/>
        <v>0.006433793381096205</v>
      </c>
      <c r="D126" s="67">
        <f t="shared" si="6"/>
        <v>0.006455538122981923</v>
      </c>
      <c r="E126" s="67">
        <f t="shared" si="6"/>
        <v>0.006360913186729462</v>
      </c>
      <c r="F126" s="67">
        <f t="shared" si="6"/>
        <v>0.006195691168876045</v>
      </c>
      <c r="G126" s="67">
        <f t="shared" si="6"/>
        <v>0.006092374663724152</v>
      </c>
      <c r="H126" s="67">
        <f t="shared" si="6"/>
        <v>0.005297385132752403</v>
      </c>
      <c r="I126" s="67">
        <f t="shared" si="6"/>
        <v>0.005902769038049974</v>
      </c>
      <c r="J126" s="72"/>
      <c r="K126" s="14"/>
      <c r="L126" s="14"/>
      <c r="M126" s="13"/>
    </row>
    <row r="127" spans="1:10" ht="11.25" hidden="1" outlineLevel="1">
      <c r="A127" s="73" t="s">
        <v>121</v>
      </c>
      <c r="B127" s="68">
        <f t="shared" si="6"/>
        <v>0.007353041866194172</v>
      </c>
      <c r="C127" s="68">
        <f t="shared" si="6"/>
        <v>0.006433793381096205</v>
      </c>
      <c r="D127" s="68">
        <f t="shared" si="6"/>
        <v>0.006455538122981923</v>
      </c>
      <c r="E127" s="68">
        <f t="shared" si="6"/>
        <v>0.006360913186729462</v>
      </c>
      <c r="F127" s="68">
        <f t="shared" si="6"/>
        <v>0.006195691168876045</v>
      </c>
      <c r="G127" s="68">
        <f t="shared" si="6"/>
        <v>0.006092374663724152</v>
      </c>
      <c r="H127" s="68">
        <f t="shared" si="6"/>
        <v>0.005297385132752403</v>
      </c>
      <c r="I127" s="68">
        <f t="shared" si="6"/>
        <v>0.005902769038049974</v>
      </c>
      <c r="J127" s="74"/>
    </row>
    <row r="128" spans="1:10" ht="6.75" customHeight="1" collapsed="1" thickBot="1">
      <c r="A128" s="75"/>
      <c r="B128" s="76"/>
      <c r="C128" s="76"/>
      <c r="D128" s="76"/>
      <c r="E128" s="76"/>
      <c r="F128" s="76"/>
      <c r="G128" s="76"/>
      <c r="H128" s="76"/>
      <c r="I128" s="76"/>
      <c r="J128" s="77"/>
    </row>
  </sheetData>
  <sheetProtection/>
  <mergeCells count="2">
    <mergeCell ref="A57:J57"/>
    <mergeCell ref="A77:J77"/>
  </mergeCells>
  <printOptions/>
  <pageMargins left="0.4" right="0.4" top="1" bottom="1" header="0.5" footer="0.5"/>
  <pageSetup horizontalDpi="600" verticalDpi="600" orientation="portrait" scale="80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0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0" sqref="A10"/>
    </sheetView>
  </sheetViews>
  <sheetFormatPr defaultColWidth="9.140625" defaultRowHeight="12.75" outlineLevelRow="2"/>
  <cols>
    <col min="1" max="1" width="36.28125" style="0" customWidth="1"/>
    <col min="2" max="2" width="11.57421875" style="0" customWidth="1"/>
    <col min="3" max="3" width="12.00390625" style="0" customWidth="1"/>
    <col min="4" max="9" width="9.28125" style="0" bestFit="1" customWidth="1"/>
    <col min="10" max="10" width="11.8515625" style="0" customWidth="1"/>
    <col min="11" max="11" width="12.7109375" style="0" customWidth="1"/>
    <col min="12" max="12" width="13.28125" style="0" customWidth="1"/>
  </cols>
  <sheetData>
    <row r="1" ht="12.75">
      <c r="A1" s="5" t="s">
        <v>0</v>
      </c>
    </row>
    <row r="2" spans="2:12" ht="42" customHeight="1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2.75">
      <c r="A3" s="2" t="s">
        <v>12</v>
      </c>
      <c r="B3" s="3">
        <v>230177.12</v>
      </c>
      <c r="C3" s="3">
        <v>233420.1475</v>
      </c>
      <c r="D3" s="3">
        <v>239422.798</v>
      </c>
      <c r="E3" s="3">
        <v>245466.642</v>
      </c>
      <c r="F3" s="3">
        <v>249233.6945</v>
      </c>
      <c r="G3" s="3">
        <v>256096.8565</v>
      </c>
      <c r="H3" s="3">
        <v>264952.418</v>
      </c>
      <c r="I3" s="3">
        <v>274906.0635</v>
      </c>
      <c r="J3" s="3">
        <v>948486.7075</v>
      </c>
      <c r="K3" s="3">
        <v>1045189.0325</v>
      </c>
      <c r="L3" s="4">
        <v>100</v>
      </c>
    </row>
    <row r="4" spans="1:12" ht="12.75" outlineLevel="1">
      <c r="A4" s="2" t="s">
        <v>13</v>
      </c>
      <c r="B4" s="3">
        <v>151026.044</v>
      </c>
      <c r="C4" s="3">
        <v>153208.2925</v>
      </c>
      <c r="D4" s="3">
        <v>155527.249</v>
      </c>
      <c r="E4" s="3">
        <v>159068.724</v>
      </c>
      <c r="F4" s="3">
        <v>161127.8795</v>
      </c>
      <c r="G4" s="3">
        <v>165543.3465</v>
      </c>
      <c r="H4" s="3">
        <v>170939.859</v>
      </c>
      <c r="I4" s="3">
        <v>178023.3425</v>
      </c>
      <c r="J4" s="3">
        <v>618830.3095</v>
      </c>
      <c r="K4" s="3">
        <v>675634.4275</v>
      </c>
      <c r="L4" s="4">
        <v>64.64231890033729</v>
      </c>
    </row>
    <row r="5" spans="1:12" ht="12.75" outlineLevel="2">
      <c r="A5" s="2" t="s">
        <v>14</v>
      </c>
      <c r="B5" s="3">
        <v>32802.13</v>
      </c>
      <c r="C5" s="3">
        <v>31498.4</v>
      </c>
      <c r="D5" s="3">
        <v>30431.365</v>
      </c>
      <c r="E5" s="3">
        <v>31390.485</v>
      </c>
      <c r="F5" s="3">
        <v>30316.065</v>
      </c>
      <c r="G5" s="3">
        <v>32306.38</v>
      </c>
      <c r="H5" s="3">
        <v>35806.54</v>
      </c>
      <c r="I5" s="3">
        <v>34667.485</v>
      </c>
      <c r="J5" s="3">
        <v>126122.38</v>
      </c>
      <c r="K5" s="3">
        <v>133096.47</v>
      </c>
      <c r="L5" s="4">
        <v>19.699480160075176</v>
      </c>
    </row>
    <row r="6" spans="1:12" ht="12.75" outlineLevel="2">
      <c r="A6" s="2" t="s">
        <v>15</v>
      </c>
      <c r="B6" s="3">
        <v>24704.175</v>
      </c>
      <c r="C6" s="3">
        <v>23872.1375</v>
      </c>
      <c r="D6" s="3">
        <v>22269.825</v>
      </c>
      <c r="E6" s="3">
        <v>22894.605</v>
      </c>
      <c r="F6" s="3">
        <v>26071.7475</v>
      </c>
      <c r="G6" s="3">
        <v>32609.2175</v>
      </c>
      <c r="H6" s="3">
        <v>30998.685</v>
      </c>
      <c r="I6" s="3">
        <v>29454.7575</v>
      </c>
      <c r="J6" s="3">
        <v>93740.7425</v>
      </c>
      <c r="K6" s="3">
        <v>119134.4075</v>
      </c>
      <c r="L6" s="4">
        <v>17.632968755133486</v>
      </c>
    </row>
    <row r="7" spans="1:12" ht="12.75" outlineLevel="2">
      <c r="A7" s="2" t="s">
        <v>16</v>
      </c>
      <c r="B7" s="3">
        <v>25048.1</v>
      </c>
      <c r="C7" s="3">
        <v>25527.5</v>
      </c>
      <c r="D7" s="3">
        <v>24929.5</v>
      </c>
      <c r="E7" s="3">
        <v>23999.6</v>
      </c>
      <c r="F7" s="3">
        <v>23137</v>
      </c>
      <c r="G7" s="3">
        <v>23521.8</v>
      </c>
      <c r="H7" s="3">
        <v>25516</v>
      </c>
      <c r="I7" s="3">
        <v>26424.9</v>
      </c>
      <c r="J7" s="3">
        <v>99504.7</v>
      </c>
      <c r="K7" s="3">
        <v>98599.7</v>
      </c>
      <c r="L7" s="4">
        <v>14.593646502716146</v>
      </c>
    </row>
    <row r="8" spans="1:12" ht="12.75" outlineLevel="2">
      <c r="A8" s="2" t="s">
        <v>17</v>
      </c>
      <c r="B8" s="3">
        <v>11366.5</v>
      </c>
      <c r="C8" s="3">
        <v>16209.4</v>
      </c>
      <c r="D8" s="3">
        <v>21319.2</v>
      </c>
      <c r="E8" s="3">
        <v>20281.7</v>
      </c>
      <c r="F8" s="3">
        <v>20171.9</v>
      </c>
      <c r="G8" s="3">
        <v>17987.1</v>
      </c>
      <c r="H8" s="3">
        <v>19426.5</v>
      </c>
      <c r="I8" s="3">
        <v>22938.7</v>
      </c>
      <c r="J8" s="3">
        <v>69176.8</v>
      </c>
      <c r="K8" s="3">
        <v>80524.2</v>
      </c>
      <c r="L8" s="4">
        <v>11.91830918059604</v>
      </c>
    </row>
    <row r="9" spans="1:12" ht="12.75" outlineLevel="2">
      <c r="A9" s="2" t="s">
        <v>18</v>
      </c>
      <c r="B9" s="3">
        <v>18705.2</v>
      </c>
      <c r="C9" s="3">
        <v>18610</v>
      </c>
      <c r="D9" s="3">
        <v>18277.7</v>
      </c>
      <c r="E9" s="3">
        <v>19550.5</v>
      </c>
      <c r="F9" s="3">
        <v>19166.3</v>
      </c>
      <c r="G9" s="3">
        <v>16976.7</v>
      </c>
      <c r="H9" s="3">
        <v>18469</v>
      </c>
      <c r="I9" s="3">
        <v>20018.1</v>
      </c>
      <c r="J9" s="3">
        <v>75143.4</v>
      </c>
      <c r="K9" s="3">
        <v>74630.1</v>
      </c>
      <c r="L9" s="4">
        <v>11.045929124149021</v>
      </c>
    </row>
    <row r="10" spans="1:12" ht="12.75" outlineLevel="2">
      <c r="A10" s="2" t="s">
        <v>19</v>
      </c>
      <c r="B10" s="3">
        <v>14681.2</v>
      </c>
      <c r="C10" s="3">
        <v>14723.4</v>
      </c>
      <c r="D10" s="3">
        <v>15268.6</v>
      </c>
      <c r="E10" s="3">
        <v>15713.6</v>
      </c>
      <c r="F10" s="3">
        <v>16351.8</v>
      </c>
      <c r="G10" s="3">
        <v>16940.6</v>
      </c>
      <c r="H10" s="3">
        <v>14930.6</v>
      </c>
      <c r="I10" s="3">
        <v>17471.2</v>
      </c>
      <c r="J10" s="3">
        <v>60386.8</v>
      </c>
      <c r="K10" s="3">
        <v>65694.2</v>
      </c>
      <c r="L10" s="4">
        <v>9.72333518335994</v>
      </c>
    </row>
    <row r="11" spans="1:14" s="93" customFormat="1" ht="12.75" outlineLevel="2">
      <c r="A11" s="90" t="s">
        <v>20</v>
      </c>
      <c r="B11" s="91">
        <v>10473.42</v>
      </c>
      <c r="C11" s="91">
        <v>10529.08</v>
      </c>
      <c r="D11" s="91">
        <v>10986.78</v>
      </c>
      <c r="E11" s="91">
        <v>11695.04</v>
      </c>
      <c r="F11" s="91">
        <v>11765.24</v>
      </c>
      <c r="G11" s="91">
        <v>11756</v>
      </c>
      <c r="H11" s="91">
        <v>12038.22</v>
      </c>
      <c r="I11" s="91">
        <v>12078.26</v>
      </c>
      <c r="J11" s="91">
        <v>43684.32</v>
      </c>
      <c r="K11" s="91">
        <v>47637.72</v>
      </c>
      <c r="L11" s="92">
        <v>7.050812993096034</v>
      </c>
      <c r="M11" s="94">
        <f>K11/J11-1</f>
        <v>0.09049929127888445</v>
      </c>
      <c r="N11" s="93">
        <f>K11/K4</f>
        <v>0.07050812993096034</v>
      </c>
    </row>
    <row r="12" spans="1:12" ht="12.75" outlineLevel="2">
      <c r="A12" s="2" t="s">
        <v>21</v>
      </c>
      <c r="B12" s="3">
        <v>7263.2</v>
      </c>
      <c r="C12" s="3">
        <v>6725</v>
      </c>
      <c r="D12" s="3">
        <v>6637.5</v>
      </c>
      <c r="E12" s="3">
        <v>6625.6</v>
      </c>
      <c r="F12" s="3">
        <v>6400.7</v>
      </c>
      <c r="G12" s="3">
        <v>6392</v>
      </c>
      <c r="H12" s="3">
        <v>6698.6</v>
      </c>
      <c r="I12" s="3">
        <v>6645.6</v>
      </c>
      <c r="J12" s="3">
        <v>27251.3</v>
      </c>
      <c r="K12" s="3">
        <v>26136.9</v>
      </c>
      <c r="L12" s="4">
        <v>3.8684973613189655</v>
      </c>
    </row>
    <row r="13" spans="1:12" ht="12.75" outlineLevel="2">
      <c r="A13" s="2" t="s">
        <v>22</v>
      </c>
      <c r="B13" s="3">
        <v>0</v>
      </c>
      <c r="C13" s="3">
        <v>0.5</v>
      </c>
      <c r="D13" s="3">
        <v>44.4</v>
      </c>
      <c r="E13" s="3">
        <v>1375.5</v>
      </c>
      <c r="F13" s="3">
        <v>1786.7</v>
      </c>
      <c r="G13" s="3">
        <v>1832.7</v>
      </c>
      <c r="H13" s="3">
        <v>1853.1</v>
      </c>
      <c r="I13" s="3">
        <v>2589.2</v>
      </c>
      <c r="J13" s="3">
        <v>1420.4</v>
      </c>
      <c r="K13" s="3">
        <v>8061.7</v>
      </c>
      <c r="L13" s="4">
        <v>1.1932044419095267</v>
      </c>
    </row>
    <row r="14" spans="1:12" ht="12.75" outlineLevel="2">
      <c r="A14" s="2" t="s">
        <v>23</v>
      </c>
      <c r="B14" s="3">
        <v>1892</v>
      </c>
      <c r="C14" s="3">
        <v>1797.3</v>
      </c>
      <c r="D14" s="3">
        <v>1706.8</v>
      </c>
      <c r="E14" s="3">
        <v>1642.4</v>
      </c>
      <c r="F14" s="3">
        <v>1994.1</v>
      </c>
      <c r="G14" s="3">
        <v>1605.4</v>
      </c>
      <c r="H14" s="3">
        <v>1522</v>
      </c>
      <c r="I14" s="3">
        <v>1473.9</v>
      </c>
      <c r="J14" s="3">
        <v>7038.5</v>
      </c>
      <c r="K14" s="3">
        <v>6595.4</v>
      </c>
      <c r="L14" s="4">
        <v>0.9761787930796347</v>
      </c>
    </row>
    <row r="15" spans="1:12" ht="12.75" outlineLevel="2">
      <c r="A15" s="2" t="s">
        <v>24</v>
      </c>
      <c r="B15" s="3">
        <v>1195.425</v>
      </c>
      <c r="C15" s="3">
        <v>925.425</v>
      </c>
      <c r="D15" s="3">
        <v>1006.925</v>
      </c>
      <c r="E15" s="3">
        <v>1209.25</v>
      </c>
      <c r="F15" s="3">
        <v>1293.825</v>
      </c>
      <c r="G15" s="3">
        <v>1566.725</v>
      </c>
      <c r="H15" s="3">
        <v>1708.95</v>
      </c>
      <c r="I15" s="3">
        <v>1956.25</v>
      </c>
      <c r="J15" s="3">
        <v>4337.025</v>
      </c>
      <c r="K15" s="3">
        <v>6525.75</v>
      </c>
      <c r="L15" s="4">
        <v>0.9658699637534383</v>
      </c>
    </row>
    <row r="16" spans="1:12" ht="12.75" outlineLevel="2">
      <c r="A16" s="2" t="s">
        <v>25</v>
      </c>
      <c r="B16" s="3">
        <v>1758.6</v>
      </c>
      <c r="C16" s="3">
        <v>1771.2</v>
      </c>
      <c r="D16" s="3">
        <v>1725.9</v>
      </c>
      <c r="E16" s="3">
        <v>1825.4</v>
      </c>
      <c r="F16" s="3">
        <v>1819.7</v>
      </c>
      <c r="G16" s="3">
        <v>1121.7</v>
      </c>
      <c r="H16" s="3">
        <v>56.2</v>
      </c>
      <c r="I16" s="3">
        <v>6</v>
      </c>
      <c r="J16" s="3">
        <v>7081.1</v>
      </c>
      <c r="K16" s="3">
        <v>3003.6</v>
      </c>
      <c r="L16" s="4">
        <v>0.4445599391839753</v>
      </c>
    </row>
    <row r="17" spans="1:12" ht="12.75" outlineLevel="2">
      <c r="A17" s="2" t="s">
        <v>26</v>
      </c>
      <c r="B17" s="3">
        <v>42.96</v>
      </c>
      <c r="C17" s="3">
        <v>13.98</v>
      </c>
      <c r="D17" s="3">
        <v>3.24</v>
      </c>
      <c r="E17" s="3">
        <v>0.54</v>
      </c>
      <c r="F17" s="3">
        <v>1.59</v>
      </c>
      <c r="G17" s="3">
        <v>122.94</v>
      </c>
      <c r="H17" s="3">
        <v>1179.6</v>
      </c>
      <c r="I17" s="3">
        <v>1589.67</v>
      </c>
      <c r="J17" s="3">
        <v>60.72</v>
      </c>
      <c r="K17" s="3">
        <v>2893.8</v>
      </c>
      <c r="L17" s="4">
        <v>0.42830854708036614</v>
      </c>
    </row>
    <row r="18" spans="1:12" ht="12.75" outlineLevel="2">
      <c r="A18" s="2" t="s">
        <v>27</v>
      </c>
      <c r="B18" s="3">
        <v>800.49</v>
      </c>
      <c r="C18" s="3">
        <v>743.13</v>
      </c>
      <c r="D18" s="3">
        <v>649.65</v>
      </c>
      <c r="E18" s="3">
        <v>718.2</v>
      </c>
      <c r="F18" s="3">
        <v>775.32</v>
      </c>
      <c r="G18" s="3">
        <v>730.38</v>
      </c>
      <c r="H18" s="3">
        <v>670.2</v>
      </c>
      <c r="I18" s="3">
        <v>642.36</v>
      </c>
      <c r="J18" s="3">
        <v>2911.47</v>
      </c>
      <c r="K18" s="3">
        <v>2818.26</v>
      </c>
      <c r="L18" s="4">
        <v>0.4171279445347684</v>
      </c>
    </row>
    <row r="19" spans="1:12" ht="12.75" outlineLevel="2">
      <c r="A19" s="2" t="s">
        <v>28</v>
      </c>
      <c r="B19" s="3">
        <v>25.848</v>
      </c>
      <c r="C19" s="3">
        <v>43.224</v>
      </c>
      <c r="D19" s="3">
        <v>58.668</v>
      </c>
      <c r="E19" s="3">
        <v>59.688</v>
      </c>
      <c r="F19" s="3">
        <v>62.472</v>
      </c>
      <c r="G19" s="3">
        <v>69.42</v>
      </c>
      <c r="H19" s="3">
        <v>64.14</v>
      </c>
      <c r="I19" s="3">
        <v>62.556</v>
      </c>
      <c r="J19" s="3">
        <v>187.428</v>
      </c>
      <c r="K19" s="3">
        <v>258.588</v>
      </c>
      <c r="L19" s="4">
        <v>0.038273360485319555</v>
      </c>
    </row>
    <row r="20" spans="1:12" ht="12.75" outlineLevel="2">
      <c r="A20" s="2" t="s">
        <v>29</v>
      </c>
      <c r="B20" s="3">
        <v>206.16</v>
      </c>
      <c r="C20" s="3">
        <v>186</v>
      </c>
      <c r="D20" s="3">
        <v>199.44</v>
      </c>
      <c r="E20" s="3">
        <v>82.32</v>
      </c>
      <c r="F20" s="3">
        <v>11.52</v>
      </c>
      <c r="G20" s="3">
        <v>3.6</v>
      </c>
      <c r="H20" s="3">
        <v>0.72</v>
      </c>
      <c r="I20" s="3">
        <v>4.08</v>
      </c>
      <c r="J20" s="3">
        <v>673.92</v>
      </c>
      <c r="K20" s="3">
        <v>19.92</v>
      </c>
      <c r="L20" s="4">
        <v>0.0029483399881957612</v>
      </c>
    </row>
    <row r="21" spans="1:12" ht="12.75" outlineLevel="2">
      <c r="A21" s="2" t="s">
        <v>30</v>
      </c>
      <c r="B21" s="3">
        <v>57.936</v>
      </c>
      <c r="C21" s="3">
        <v>30.516</v>
      </c>
      <c r="D21" s="3">
        <v>9.456</v>
      </c>
      <c r="E21" s="3">
        <v>2.196</v>
      </c>
      <c r="F21" s="3">
        <v>1.2</v>
      </c>
      <c r="G21" s="3">
        <v>0.684</v>
      </c>
      <c r="H21" s="3">
        <v>0.504</v>
      </c>
      <c r="I21" s="3">
        <v>0.324</v>
      </c>
      <c r="J21" s="3">
        <v>100.104</v>
      </c>
      <c r="K21" s="3">
        <v>2.712</v>
      </c>
      <c r="L21" s="4">
        <v>0.00040140050441701326</v>
      </c>
    </row>
    <row r="22" spans="1:12" ht="12.75" outlineLevel="2">
      <c r="A22" s="2" t="s">
        <v>31</v>
      </c>
      <c r="B22" s="3">
        <v>1</v>
      </c>
      <c r="C22" s="3">
        <v>0.5</v>
      </c>
      <c r="D22" s="3">
        <v>0.1</v>
      </c>
      <c r="E22" s="3">
        <v>0.5</v>
      </c>
      <c r="F22" s="3">
        <v>0.3</v>
      </c>
      <c r="G22" s="3">
        <v>0</v>
      </c>
      <c r="H22" s="3">
        <v>0.3</v>
      </c>
      <c r="I22" s="3">
        <v>0</v>
      </c>
      <c r="J22" s="3">
        <v>2.1</v>
      </c>
      <c r="K22" s="3">
        <v>0.6</v>
      </c>
      <c r="L22" s="4">
        <v>8.880542133119763E-05</v>
      </c>
    </row>
    <row r="23" spans="1:12" ht="12.75" outlineLevel="2">
      <c r="A23" s="2" t="s">
        <v>32</v>
      </c>
      <c r="B23" s="3">
        <v>0.6</v>
      </c>
      <c r="C23" s="3">
        <v>0.1</v>
      </c>
      <c r="D23" s="3">
        <v>1.3</v>
      </c>
      <c r="E23" s="3">
        <v>0.6</v>
      </c>
      <c r="F23" s="3">
        <v>0.4</v>
      </c>
      <c r="G23" s="3">
        <v>0</v>
      </c>
      <c r="H23" s="3">
        <v>0</v>
      </c>
      <c r="I23" s="3">
        <v>0</v>
      </c>
      <c r="J23" s="3">
        <v>2.6</v>
      </c>
      <c r="K23" s="3">
        <v>0.4</v>
      </c>
      <c r="L23" s="4">
        <v>5.920361422079842E-05</v>
      </c>
    </row>
    <row r="24" spans="1:12" ht="12.75" outlineLevel="2">
      <c r="A24" s="2" t="s">
        <v>33</v>
      </c>
      <c r="B24" s="3">
        <v>1.1</v>
      </c>
      <c r="C24" s="3">
        <v>1.5</v>
      </c>
      <c r="D24" s="3">
        <v>0.9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4.5</v>
      </c>
      <c r="K24" s="3">
        <v>0</v>
      </c>
      <c r="L24" s="4">
        <v>0</v>
      </c>
    </row>
    <row r="25" spans="1:12" ht="12.75" outlineLevel="1">
      <c r="A25" s="2" t="s">
        <v>34</v>
      </c>
      <c r="B25" s="3">
        <v>47452.063</v>
      </c>
      <c r="C25" s="3">
        <v>48329.727</v>
      </c>
      <c r="D25" s="3">
        <v>50173.226</v>
      </c>
      <c r="E25" s="3">
        <v>51885.781</v>
      </c>
      <c r="F25" s="3">
        <v>53291.863</v>
      </c>
      <c r="G25" s="3">
        <v>54393.024</v>
      </c>
      <c r="H25" s="3">
        <v>56760.873</v>
      </c>
      <c r="I25" s="3">
        <v>58959.739</v>
      </c>
      <c r="J25" s="3">
        <v>197840.797</v>
      </c>
      <c r="K25" s="3">
        <v>223405.499</v>
      </c>
      <c r="L25" s="4">
        <v>21.37465014014104</v>
      </c>
    </row>
    <row r="26" spans="1:12" ht="12.75" outlineLevel="2">
      <c r="A26" s="2" t="s">
        <v>35</v>
      </c>
      <c r="B26" s="3">
        <v>28332.3</v>
      </c>
      <c r="C26" s="3">
        <v>30244.7</v>
      </c>
      <c r="D26" s="3">
        <v>31352.4</v>
      </c>
      <c r="E26" s="3">
        <v>33840.8</v>
      </c>
      <c r="F26" s="3">
        <v>35060.9</v>
      </c>
      <c r="G26" s="3">
        <v>36188.4</v>
      </c>
      <c r="H26" s="3">
        <v>38618.6</v>
      </c>
      <c r="I26" s="3">
        <v>41134</v>
      </c>
      <c r="J26" s="3">
        <v>123770.2</v>
      </c>
      <c r="K26" s="3">
        <v>151001.9</v>
      </c>
      <c r="L26" s="4">
        <v>67.59095039106445</v>
      </c>
    </row>
    <row r="27" spans="1:12" ht="12.75" outlineLevel="2">
      <c r="A27" s="2" t="s">
        <v>36</v>
      </c>
      <c r="B27" s="3">
        <v>8263.2</v>
      </c>
      <c r="C27" s="3">
        <v>7401.1</v>
      </c>
      <c r="D27" s="3">
        <v>7488</v>
      </c>
      <c r="E27" s="3">
        <v>7352.5</v>
      </c>
      <c r="F27" s="3">
        <v>7306.5</v>
      </c>
      <c r="G27" s="3">
        <v>7585.5</v>
      </c>
      <c r="H27" s="3">
        <v>7712</v>
      </c>
      <c r="I27" s="3">
        <v>7440.3</v>
      </c>
      <c r="J27" s="3">
        <v>30504.8</v>
      </c>
      <c r="K27" s="3">
        <v>30044.3</v>
      </c>
      <c r="L27" s="4">
        <v>13.448326086190027</v>
      </c>
    </row>
    <row r="28" spans="1:12" ht="12.75" outlineLevel="2">
      <c r="A28" s="2" t="s">
        <v>37</v>
      </c>
      <c r="B28" s="3">
        <v>5199.438</v>
      </c>
      <c r="C28" s="3">
        <v>5228.471</v>
      </c>
      <c r="D28" s="3">
        <v>5046.072</v>
      </c>
      <c r="E28" s="3">
        <v>5116.049</v>
      </c>
      <c r="F28" s="3">
        <v>4974.698</v>
      </c>
      <c r="G28" s="3">
        <v>4375.798</v>
      </c>
      <c r="H28" s="3">
        <v>4252.463</v>
      </c>
      <c r="I28" s="3">
        <v>4398.243</v>
      </c>
      <c r="J28" s="3">
        <v>20590.03</v>
      </c>
      <c r="K28" s="3">
        <v>18001.202</v>
      </c>
      <c r="L28" s="4">
        <v>8.057636038761965</v>
      </c>
    </row>
    <row r="29" spans="1:12" ht="12.75" outlineLevel="2">
      <c r="A29" s="2" t="s">
        <v>38</v>
      </c>
      <c r="B29" s="3">
        <v>3763.5</v>
      </c>
      <c r="C29" s="3">
        <v>3520.1</v>
      </c>
      <c r="D29" s="3">
        <v>4132.3</v>
      </c>
      <c r="E29" s="3">
        <v>3474.1</v>
      </c>
      <c r="F29" s="3">
        <v>3724.4</v>
      </c>
      <c r="G29" s="3">
        <v>3841.3</v>
      </c>
      <c r="H29" s="3">
        <v>3728</v>
      </c>
      <c r="I29" s="3">
        <v>3478.7</v>
      </c>
      <c r="J29" s="3">
        <v>14890</v>
      </c>
      <c r="K29" s="3">
        <v>14772.4</v>
      </c>
      <c r="L29" s="4">
        <v>6.612370808294204</v>
      </c>
    </row>
    <row r="30" spans="1:12" ht="12.75" outlineLevel="2">
      <c r="A30" s="2" t="s">
        <v>39</v>
      </c>
      <c r="B30" s="3">
        <v>1531.101</v>
      </c>
      <c r="C30" s="3">
        <v>1475.76</v>
      </c>
      <c r="D30" s="3">
        <v>1626.174</v>
      </c>
      <c r="E30" s="3">
        <v>1569.414</v>
      </c>
      <c r="F30" s="3">
        <v>1709.895</v>
      </c>
      <c r="G30" s="3">
        <v>1759.56</v>
      </c>
      <c r="H30" s="3">
        <v>1921.326</v>
      </c>
      <c r="I30" s="3">
        <v>2017.818</v>
      </c>
      <c r="J30" s="3">
        <v>6202.449</v>
      </c>
      <c r="K30" s="3">
        <v>7408.599</v>
      </c>
      <c r="L30" s="4">
        <v>3.316211567379548</v>
      </c>
    </row>
    <row r="31" spans="1:12" ht="12.75" outlineLevel="2">
      <c r="A31" s="2" t="s">
        <v>40</v>
      </c>
      <c r="B31" s="3">
        <v>68.2</v>
      </c>
      <c r="C31" s="3">
        <v>214.2</v>
      </c>
      <c r="D31" s="3">
        <v>274.7</v>
      </c>
      <c r="E31" s="3">
        <v>343.6</v>
      </c>
      <c r="F31" s="3">
        <v>307.1</v>
      </c>
      <c r="G31" s="3">
        <v>416.9</v>
      </c>
      <c r="H31" s="3">
        <v>421</v>
      </c>
      <c r="I31" s="3">
        <v>426.5</v>
      </c>
      <c r="J31" s="3">
        <v>900.7</v>
      </c>
      <c r="K31" s="3">
        <v>1571.5</v>
      </c>
      <c r="L31" s="4">
        <v>0.7034294173752634</v>
      </c>
    </row>
    <row r="32" spans="1:12" ht="12.75" outlineLevel="2">
      <c r="A32" s="2" t="s">
        <v>41</v>
      </c>
      <c r="B32" s="3">
        <v>218.6</v>
      </c>
      <c r="C32" s="3">
        <v>185.1</v>
      </c>
      <c r="D32" s="3">
        <v>197.8</v>
      </c>
      <c r="E32" s="3">
        <v>128.1</v>
      </c>
      <c r="F32" s="3">
        <v>142.3</v>
      </c>
      <c r="G32" s="3">
        <v>163.3</v>
      </c>
      <c r="H32" s="3">
        <v>42.6</v>
      </c>
      <c r="I32" s="3">
        <v>0.6</v>
      </c>
      <c r="J32" s="3">
        <v>729.6</v>
      </c>
      <c r="K32" s="3">
        <v>348.8</v>
      </c>
      <c r="L32" s="4">
        <v>0.15612865464873807</v>
      </c>
    </row>
    <row r="33" spans="1:12" ht="12.75" outlineLevel="2">
      <c r="A33" s="2" t="s">
        <v>42</v>
      </c>
      <c r="B33" s="3">
        <v>51.024</v>
      </c>
      <c r="C33" s="3">
        <v>54.396</v>
      </c>
      <c r="D33" s="3">
        <v>53.88</v>
      </c>
      <c r="E33" s="3">
        <v>59.118</v>
      </c>
      <c r="F33" s="3">
        <v>65.37</v>
      </c>
      <c r="G33" s="3">
        <v>61.566</v>
      </c>
      <c r="H33" s="3">
        <v>64.284</v>
      </c>
      <c r="I33" s="3">
        <v>61.878</v>
      </c>
      <c r="J33" s="3">
        <v>218.418</v>
      </c>
      <c r="K33" s="3">
        <v>253.098</v>
      </c>
      <c r="L33" s="4">
        <v>0.11329085502949057</v>
      </c>
    </row>
    <row r="34" spans="1:12" ht="12.75" outlineLevel="2">
      <c r="A34" s="2" t="s">
        <v>43</v>
      </c>
      <c r="B34" s="3">
        <v>22.8</v>
      </c>
      <c r="C34" s="3">
        <v>5.5</v>
      </c>
      <c r="D34" s="3">
        <v>1.9</v>
      </c>
      <c r="E34" s="3">
        <v>2.1</v>
      </c>
      <c r="F34" s="3">
        <v>0.7</v>
      </c>
      <c r="G34" s="3">
        <v>0.7</v>
      </c>
      <c r="H34" s="3">
        <v>0.4</v>
      </c>
      <c r="I34" s="3">
        <v>1.5</v>
      </c>
      <c r="J34" s="3">
        <v>32.3</v>
      </c>
      <c r="K34" s="3">
        <v>3.3</v>
      </c>
      <c r="L34" s="4">
        <v>0.0014771346340046894</v>
      </c>
    </row>
    <row r="35" spans="1:12" ht="12.75" outlineLevel="2">
      <c r="A35" s="2" t="s">
        <v>44</v>
      </c>
      <c r="B35" s="3">
        <v>1.9</v>
      </c>
      <c r="C35" s="3">
        <v>0.4</v>
      </c>
      <c r="D35" s="3">
        <v>0</v>
      </c>
      <c r="E35" s="3">
        <v>0</v>
      </c>
      <c r="F35" s="3">
        <v>0</v>
      </c>
      <c r="G35" s="3">
        <v>0</v>
      </c>
      <c r="H35" s="3">
        <v>0.2</v>
      </c>
      <c r="I35" s="3">
        <v>0.2</v>
      </c>
      <c r="J35" s="3">
        <v>2.3</v>
      </c>
      <c r="K35" s="3">
        <v>0.4</v>
      </c>
      <c r="L35" s="4">
        <v>0.00017904662230359871</v>
      </c>
    </row>
    <row r="36" spans="1:12" ht="12.75" outlineLevel="1">
      <c r="A36" s="2" t="s">
        <v>45</v>
      </c>
      <c r="B36" s="3">
        <v>26438.311</v>
      </c>
      <c r="C36" s="3">
        <v>26201.751</v>
      </c>
      <c r="D36" s="3">
        <v>26518.02</v>
      </c>
      <c r="E36" s="3">
        <v>26367.545</v>
      </c>
      <c r="F36" s="3">
        <v>25686.877</v>
      </c>
      <c r="G36" s="3">
        <v>26013.748</v>
      </c>
      <c r="H36" s="3">
        <v>25424.531</v>
      </c>
      <c r="I36" s="3">
        <v>25165.475</v>
      </c>
      <c r="J36" s="3">
        <v>105525.627</v>
      </c>
      <c r="K36" s="3">
        <v>102290.631</v>
      </c>
      <c r="L36" s="4">
        <v>9.786806770764695</v>
      </c>
    </row>
    <row r="37" spans="1:12" ht="12.75" outlineLevel="2">
      <c r="A37" s="2" t="s">
        <v>46</v>
      </c>
      <c r="B37" s="3">
        <v>7671.907</v>
      </c>
      <c r="C37" s="3">
        <v>8295.235</v>
      </c>
      <c r="D37" s="3">
        <v>8694.301</v>
      </c>
      <c r="E37" s="3">
        <v>8959.938</v>
      </c>
      <c r="F37" s="3">
        <v>7286.392</v>
      </c>
      <c r="G37" s="3">
        <v>8408.718</v>
      </c>
      <c r="H37" s="3">
        <v>10884.847</v>
      </c>
      <c r="I37" s="3">
        <v>11069.622</v>
      </c>
      <c r="J37" s="3">
        <v>33621.381</v>
      </c>
      <c r="K37" s="3">
        <v>37649.579</v>
      </c>
      <c r="L37" s="4">
        <v>36.80647839585621</v>
      </c>
    </row>
    <row r="38" spans="1:12" ht="12.75" outlineLevel="2">
      <c r="A38" s="2" t="s">
        <v>47</v>
      </c>
      <c r="B38" s="3">
        <v>6946.39</v>
      </c>
      <c r="C38" s="3">
        <v>7054.2</v>
      </c>
      <c r="D38" s="3">
        <v>7384.7</v>
      </c>
      <c r="E38" s="3">
        <v>7279.36</v>
      </c>
      <c r="F38" s="3">
        <v>5644.845</v>
      </c>
      <c r="G38" s="3">
        <v>4483.825</v>
      </c>
      <c r="H38" s="3">
        <v>3898.475</v>
      </c>
      <c r="I38" s="3">
        <v>2772.805</v>
      </c>
      <c r="J38" s="3">
        <v>28664.65</v>
      </c>
      <c r="K38" s="3">
        <v>16799.95</v>
      </c>
      <c r="L38" s="4">
        <v>16.423742659286166</v>
      </c>
    </row>
    <row r="39" spans="1:12" ht="12.75" outlineLevel="2">
      <c r="A39" s="2" t="s">
        <v>48</v>
      </c>
      <c r="B39" s="3">
        <v>0</v>
      </c>
      <c r="C39" s="3">
        <v>0</v>
      </c>
      <c r="D39" s="3">
        <v>0</v>
      </c>
      <c r="E39" s="3">
        <v>50.74</v>
      </c>
      <c r="F39" s="3">
        <v>2545.795</v>
      </c>
      <c r="G39" s="3">
        <v>3195.09</v>
      </c>
      <c r="H39" s="3">
        <v>2612.58</v>
      </c>
      <c r="I39" s="3">
        <v>3487.405</v>
      </c>
      <c r="J39" s="3">
        <v>50.74</v>
      </c>
      <c r="K39" s="3">
        <v>11840.87</v>
      </c>
      <c r="L39" s="4">
        <v>11.575713126649887</v>
      </c>
    </row>
    <row r="40" spans="1:12" ht="12.75" outlineLevel="2">
      <c r="A40" s="2" t="s">
        <v>49</v>
      </c>
      <c r="B40" s="3">
        <v>1968.75</v>
      </c>
      <c r="C40" s="3">
        <v>2299.14</v>
      </c>
      <c r="D40" s="3">
        <v>2311.83</v>
      </c>
      <c r="E40" s="3">
        <v>2375.55</v>
      </c>
      <c r="F40" s="3">
        <v>2247.39</v>
      </c>
      <c r="G40" s="3">
        <v>2107.95</v>
      </c>
      <c r="H40" s="3">
        <v>2143.08</v>
      </c>
      <c r="I40" s="3">
        <v>2231.04</v>
      </c>
      <c r="J40" s="3">
        <v>8955.27</v>
      </c>
      <c r="K40" s="3">
        <v>8729.46</v>
      </c>
      <c r="L40" s="4">
        <v>8.533978053180649</v>
      </c>
    </row>
    <row r="41" spans="1:12" ht="12.75" outlineLevel="2">
      <c r="A41" s="2" t="s">
        <v>50</v>
      </c>
      <c r="B41" s="3">
        <v>2120.1</v>
      </c>
      <c r="C41" s="3">
        <v>2175.15</v>
      </c>
      <c r="D41" s="3">
        <v>2224.92</v>
      </c>
      <c r="E41" s="3">
        <v>2042.91</v>
      </c>
      <c r="F41" s="3">
        <v>1975.08</v>
      </c>
      <c r="G41" s="3">
        <v>1951.74</v>
      </c>
      <c r="H41" s="3">
        <v>1838.7</v>
      </c>
      <c r="I41" s="3">
        <v>1683.96</v>
      </c>
      <c r="J41" s="3">
        <v>8563.08</v>
      </c>
      <c r="K41" s="3">
        <v>7449.48</v>
      </c>
      <c r="L41" s="4">
        <v>7.282661107056813</v>
      </c>
    </row>
    <row r="42" spans="1:12" ht="12.75" outlineLevel="2">
      <c r="A42" s="2" t="s">
        <v>51</v>
      </c>
      <c r="B42" s="3">
        <v>3081.238</v>
      </c>
      <c r="C42" s="3">
        <v>2793.484</v>
      </c>
      <c r="D42" s="3">
        <v>2425.599</v>
      </c>
      <c r="E42" s="3">
        <v>2379.678</v>
      </c>
      <c r="F42" s="3">
        <v>2265.17</v>
      </c>
      <c r="G42" s="3">
        <v>2018.896</v>
      </c>
      <c r="H42" s="3">
        <v>1523.797</v>
      </c>
      <c r="I42" s="3">
        <v>1485.12</v>
      </c>
      <c r="J42" s="3">
        <v>10679.999</v>
      </c>
      <c r="K42" s="3">
        <v>7292.983</v>
      </c>
      <c r="L42" s="4">
        <v>7.129668600832074</v>
      </c>
    </row>
    <row r="43" spans="1:12" ht="12.75" outlineLevel="2">
      <c r="A43" s="2" t="s">
        <v>52</v>
      </c>
      <c r="B43" s="3">
        <v>1408.232</v>
      </c>
      <c r="C43" s="3">
        <v>1678.852</v>
      </c>
      <c r="D43" s="3">
        <v>1965.18</v>
      </c>
      <c r="E43" s="3">
        <v>1963.528</v>
      </c>
      <c r="F43" s="3">
        <v>1818.964</v>
      </c>
      <c r="G43" s="3">
        <v>1752.044</v>
      </c>
      <c r="H43" s="3">
        <v>1703.352</v>
      </c>
      <c r="I43" s="3">
        <v>1718.668</v>
      </c>
      <c r="J43" s="3">
        <v>7015.792</v>
      </c>
      <c r="K43" s="3">
        <v>6993.028</v>
      </c>
      <c r="L43" s="4">
        <v>6.836430601351946</v>
      </c>
    </row>
    <row r="44" spans="1:12" ht="12.75" outlineLevel="2">
      <c r="A44" s="2" t="s">
        <v>53</v>
      </c>
      <c r="B44" s="3">
        <v>3240.774</v>
      </c>
      <c r="C44" s="3">
        <v>1905.69</v>
      </c>
      <c r="D44" s="3">
        <v>1511.49</v>
      </c>
      <c r="E44" s="3">
        <v>1277.586</v>
      </c>
      <c r="F44" s="3">
        <v>1096.806</v>
      </c>
      <c r="G44" s="3">
        <v>938.58</v>
      </c>
      <c r="H44" s="3">
        <v>819.45</v>
      </c>
      <c r="I44" s="3">
        <v>716.76</v>
      </c>
      <c r="J44" s="3">
        <v>7935.54</v>
      </c>
      <c r="K44" s="3">
        <v>3571.596</v>
      </c>
      <c r="L44" s="4">
        <v>3.491615962365116</v>
      </c>
    </row>
    <row r="45" spans="1:12" ht="12.75" outlineLevel="2">
      <c r="A45" s="2" t="s">
        <v>54</v>
      </c>
      <c r="B45" s="3">
        <v>0</v>
      </c>
      <c r="C45" s="3">
        <v>0</v>
      </c>
      <c r="D45" s="3">
        <v>0</v>
      </c>
      <c r="E45" s="3">
        <v>38.255</v>
      </c>
      <c r="F45" s="3">
        <v>806.435</v>
      </c>
      <c r="G45" s="3">
        <v>1156.905</v>
      </c>
      <c r="H45" s="3">
        <v>0.25</v>
      </c>
      <c r="I45" s="3">
        <v>0.095</v>
      </c>
      <c r="J45" s="3">
        <v>38.255</v>
      </c>
      <c r="K45" s="3">
        <v>1963.685</v>
      </c>
      <c r="L45" s="4">
        <v>1.9197114934211323</v>
      </c>
    </row>
    <row r="46" spans="1:12" ht="12.75" outlineLevel="2">
      <c r="A46" s="2" t="s">
        <v>55</v>
      </c>
      <c r="B46" s="3">
        <v>0.92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0.92</v>
      </c>
      <c r="K46" s="3">
        <v>0</v>
      </c>
      <c r="L46" s="4">
        <v>0</v>
      </c>
    </row>
    <row r="47" spans="1:12" ht="12.75" outlineLevel="1">
      <c r="A47" s="2" t="s">
        <v>56</v>
      </c>
      <c r="B47" s="3">
        <v>3568.2</v>
      </c>
      <c r="C47" s="3">
        <v>4178.6</v>
      </c>
      <c r="D47" s="3">
        <v>5658.7</v>
      </c>
      <c r="E47" s="3">
        <v>6583.2</v>
      </c>
      <c r="F47" s="3">
        <v>7582.9</v>
      </c>
      <c r="G47" s="3">
        <v>8586.5</v>
      </c>
      <c r="H47" s="3">
        <v>10423.6</v>
      </c>
      <c r="I47" s="3">
        <v>11134.8</v>
      </c>
      <c r="J47" s="3">
        <v>19988.7</v>
      </c>
      <c r="K47" s="3">
        <v>37727.8</v>
      </c>
      <c r="L47" s="4">
        <v>3.609662829101682</v>
      </c>
    </row>
    <row r="48" spans="1:12" ht="12.75" outlineLevel="2">
      <c r="A48" s="2" t="s">
        <v>57</v>
      </c>
      <c r="B48" s="3">
        <v>2388.3</v>
      </c>
      <c r="C48" s="3">
        <v>2921.4</v>
      </c>
      <c r="D48" s="3">
        <v>4039.6</v>
      </c>
      <c r="E48" s="3">
        <v>4810</v>
      </c>
      <c r="F48" s="3">
        <v>5385.3</v>
      </c>
      <c r="G48" s="3">
        <v>6139.2</v>
      </c>
      <c r="H48" s="3">
        <v>7564.6</v>
      </c>
      <c r="I48" s="3">
        <v>7963.8</v>
      </c>
      <c r="J48" s="3">
        <v>14159.3</v>
      </c>
      <c r="K48" s="3">
        <v>27052.9</v>
      </c>
      <c r="L48" s="4">
        <v>71.70547977883682</v>
      </c>
    </row>
    <row r="49" spans="1:12" ht="12.75" outlineLevel="2">
      <c r="A49" s="2" t="s">
        <v>58</v>
      </c>
      <c r="B49" s="3">
        <v>1179.9</v>
      </c>
      <c r="C49" s="3">
        <v>1257.2</v>
      </c>
      <c r="D49" s="3">
        <v>1619.1</v>
      </c>
      <c r="E49" s="3">
        <v>1773.2</v>
      </c>
      <c r="F49" s="3">
        <v>2197.6</v>
      </c>
      <c r="G49" s="3">
        <v>2447.3</v>
      </c>
      <c r="H49" s="3">
        <v>2859</v>
      </c>
      <c r="I49" s="3">
        <v>3171</v>
      </c>
      <c r="J49" s="3">
        <v>5829.4</v>
      </c>
      <c r="K49" s="3">
        <v>10674.9</v>
      </c>
      <c r="L49" s="4">
        <v>28.29452022116317</v>
      </c>
    </row>
    <row r="50" spans="1:12" ht="12.75" outlineLevel="1">
      <c r="A50" s="2" t="s">
        <v>59</v>
      </c>
      <c r="B50" s="3">
        <v>1692.502</v>
      </c>
      <c r="C50" s="3">
        <v>1501.777</v>
      </c>
      <c r="D50" s="3">
        <v>1545.603</v>
      </c>
      <c r="E50" s="3">
        <v>1561.392</v>
      </c>
      <c r="F50" s="3">
        <v>1544.175</v>
      </c>
      <c r="G50" s="3">
        <v>1560.238</v>
      </c>
      <c r="H50" s="3">
        <v>1403.555</v>
      </c>
      <c r="I50" s="3">
        <v>1622.707</v>
      </c>
      <c r="J50" s="3">
        <v>6301.274</v>
      </c>
      <c r="K50" s="3">
        <v>6130.675</v>
      </c>
      <c r="L50" s="4">
        <v>0.5865613596552928</v>
      </c>
    </row>
    <row r="51" spans="1:12" ht="12.75" outlineLevel="2">
      <c r="A51" s="2" t="s">
        <v>60</v>
      </c>
      <c r="B51" s="3">
        <v>1692.502</v>
      </c>
      <c r="C51" s="3">
        <v>1501.777</v>
      </c>
      <c r="D51" s="3">
        <v>1545.603</v>
      </c>
      <c r="E51" s="3">
        <v>1561.392</v>
      </c>
      <c r="F51" s="3">
        <v>1544.175</v>
      </c>
      <c r="G51" s="3">
        <v>1560.238</v>
      </c>
      <c r="H51" s="3">
        <v>1403.555</v>
      </c>
      <c r="I51" s="3">
        <v>1622.707</v>
      </c>
      <c r="J51" s="3">
        <v>6301.274</v>
      </c>
      <c r="K51" s="3">
        <v>6130.675</v>
      </c>
      <c r="L51" s="4">
        <v>100</v>
      </c>
    </row>
    <row r="54" spans="2:5" s="1" customFormat="1" ht="76.5">
      <c r="B54" s="1" t="s">
        <v>130</v>
      </c>
      <c r="C54" s="1" t="s">
        <v>131</v>
      </c>
      <c r="D54" s="1" t="s">
        <v>132</v>
      </c>
      <c r="E54" s="1" t="s">
        <v>133</v>
      </c>
    </row>
    <row r="55" spans="1:5" ht="12.75">
      <c r="A55" t="s">
        <v>73</v>
      </c>
      <c r="B55" s="18">
        <v>2757830758</v>
      </c>
      <c r="C55" s="18">
        <v>2706440311</v>
      </c>
      <c r="D55" s="19">
        <v>-0.018634373</v>
      </c>
      <c r="E55" s="19">
        <v>1</v>
      </c>
    </row>
    <row r="56" spans="1:5" ht="12.75">
      <c r="A56" t="s">
        <v>106</v>
      </c>
      <c r="B56" s="18">
        <v>2029622261</v>
      </c>
      <c r="C56" s="18">
        <v>1836357961</v>
      </c>
      <c r="D56" s="19">
        <v>-0.0952218074</v>
      </c>
      <c r="E56" s="19">
        <v>0.6785141182</v>
      </c>
    </row>
    <row r="57" spans="1:5" ht="12.75">
      <c r="A57" t="s">
        <v>107</v>
      </c>
      <c r="B57" s="18">
        <v>497626479</v>
      </c>
      <c r="C57" s="18">
        <v>540433753</v>
      </c>
      <c r="D57" s="19">
        <v>0.0860229023</v>
      </c>
      <c r="E57" s="19">
        <v>0.1996843421</v>
      </c>
    </row>
    <row r="58" spans="1:5" ht="12.75">
      <c r="A58" t="s">
        <v>112</v>
      </c>
      <c r="B58" s="18">
        <v>350702442</v>
      </c>
      <c r="C58" s="18">
        <v>282780221</v>
      </c>
      <c r="D58" s="19">
        <v>-0.1936747877</v>
      </c>
      <c r="E58" s="19">
        <v>0.104484189</v>
      </c>
    </row>
    <row r="59" spans="1:5" ht="12.75">
      <c r="A59" t="s">
        <v>108</v>
      </c>
      <c r="B59" s="18">
        <v>393444297</v>
      </c>
      <c r="C59" s="18">
        <v>246522008</v>
      </c>
      <c r="D59" s="19">
        <v>-0.3734258957</v>
      </c>
      <c r="E59" s="19">
        <v>0.0910871771</v>
      </c>
    </row>
    <row r="60" spans="1:5" ht="12.75">
      <c r="A60" t="s">
        <v>110</v>
      </c>
      <c r="B60" s="18">
        <v>182556313</v>
      </c>
      <c r="C60" s="18">
        <v>166485383</v>
      </c>
      <c r="D60" s="19">
        <v>-0.0880327266</v>
      </c>
      <c r="E60" s="19">
        <v>0.0615145224</v>
      </c>
    </row>
    <row r="61" spans="1:5" ht="12.75">
      <c r="A61" t="s">
        <v>113</v>
      </c>
      <c r="B61" s="18">
        <v>142398997</v>
      </c>
      <c r="C61" s="18">
        <v>162208934</v>
      </c>
      <c r="D61" s="19">
        <v>0.139115706</v>
      </c>
      <c r="E61" s="19">
        <v>0.0599344214</v>
      </c>
    </row>
    <row r="62" spans="1:5" ht="12.75">
      <c r="A62" t="s">
        <v>114</v>
      </c>
      <c r="B62" s="18">
        <v>281265589</v>
      </c>
      <c r="C62" s="18">
        <v>152067676</v>
      </c>
      <c r="D62" s="19">
        <v>-0.459344897</v>
      </c>
      <c r="E62" s="19">
        <v>0.0561873378</v>
      </c>
    </row>
    <row r="63" spans="1:5" ht="12.75">
      <c r="A63" t="s">
        <v>111</v>
      </c>
      <c r="B63" s="18">
        <v>180583191</v>
      </c>
      <c r="C63" s="18">
        <v>148100819</v>
      </c>
      <c r="D63" s="19">
        <v>-0.1798748367</v>
      </c>
      <c r="E63" s="19">
        <v>0.0547216277</v>
      </c>
    </row>
    <row r="64" spans="1:5" ht="12.75">
      <c r="A64" t="s">
        <v>109</v>
      </c>
      <c r="B64" s="18">
        <v>497050</v>
      </c>
      <c r="C64" s="18">
        <v>119639634</v>
      </c>
      <c r="D64" s="19">
        <v>239.6993944271</v>
      </c>
      <c r="E64" s="19">
        <v>0.0442055321</v>
      </c>
    </row>
    <row r="65" spans="1:5" ht="12.75">
      <c r="A65" t="s">
        <v>115</v>
      </c>
      <c r="B65" s="18">
        <v>545610</v>
      </c>
      <c r="C65" s="18">
        <v>18119533</v>
      </c>
      <c r="D65" s="19">
        <v>32.2096790748</v>
      </c>
      <c r="E65" s="19">
        <v>0.0066949686</v>
      </c>
    </row>
    <row r="66" spans="1:5" ht="12.75">
      <c r="A66" t="s">
        <v>116</v>
      </c>
      <c r="B66" s="18">
        <v>2293</v>
      </c>
      <c r="C66" s="18">
        <v>0</v>
      </c>
      <c r="D66" s="19">
        <v>-1</v>
      </c>
      <c r="E66" s="19">
        <v>0</v>
      </c>
    </row>
    <row r="67" spans="1:5" ht="12.75">
      <c r="A67" t="s">
        <v>74</v>
      </c>
      <c r="B67" s="18">
        <v>592215369</v>
      </c>
      <c r="C67" s="18">
        <v>636367199</v>
      </c>
      <c r="D67" s="19">
        <v>0.0745536714</v>
      </c>
      <c r="E67" s="19">
        <v>0.2351306978</v>
      </c>
    </row>
    <row r="68" spans="1:5" ht="12.75">
      <c r="A68" t="s">
        <v>81</v>
      </c>
      <c r="B68" s="18">
        <v>214389556</v>
      </c>
      <c r="C68" s="18">
        <v>264980038</v>
      </c>
      <c r="D68" s="19">
        <v>0.235974564</v>
      </c>
      <c r="E68" s="19">
        <v>0.0979072167</v>
      </c>
    </row>
    <row r="69" spans="1:5" ht="12.75">
      <c r="A69" t="s">
        <v>82</v>
      </c>
      <c r="B69" s="18">
        <v>165717152</v>
      </c>
      <c r="C69" s="18">
        <v>172441951</v>
      </c>
      <c r="D69" s="19">
        <v>0.0405799817</v>
      </c>
      <c r="E69" s="19">
        <v>0.0637154089</v>
      </c>
    </row>
    <row r="70" spans="1:5" ht="12.75">
      <c r="A70" t="s">
        <v>75</v>
      </c>
      <c r="B70" s="18">
        <v>60100823</v>
      </c>
      <c r="C70" s="18">
        <v>51328063</v>
      </c>
      <c r="D70" s="19">
        <v>-0.1459673855</v>
      </c>
      <c r="E70" s="19">
        <v>0.0189651561</v>
      </c>
    </row>
    <row r="71" spans="1:5" ht="12.75">
      <c r="A71" t="s">
        <v>79</v>
      </c>
      <c r="B71" s="18">
        <v>45915183</v>
      </c>
      <c r="C71" s="18">
        <v>37947484</v>
      </c>
      <c r="D71" s="19">
        <v>-0.1735308122</v>
      </c>
      <c r="E71" s="19">
        <v>0.014021179</v>
      </c>
    </row>
    <row r="72" spans="1:5" ht="12.75">
      <c r="A72" t="s">
        <v>78</v>
      </c>
      <c r="B72" s="18">
        <v>31715595</v>
      </c>
      <c r="C72" s="18">
        <v>34562538</v>
      </c>
      <c r="D72" s="19">
        <v>0.0897647671</v>
      </c>
      <c r="E72" s="19">
        <v>0.0127704786</v>
      </c>
    </row>
    <row r="73" spans="1:5" ht="12.75">
      <c r="A73" t="s">
        <v>76</v>
      </c>
      <c r="B73" s="18">
        <v>31165497</v>
      </c>
      <c r="C73" s="18">
        <v>32491600</v>
      </c>
      <c r="D73" s="19">
        <v>0.0425503562</v>
      </c>
      <c r="E73" s="19">
        <v>0.0120052897</v>
      </c>
    </row>
    <row r="74" spans="1:5" ht="12.75">
      <c r="A74" t="s">
        <v>84</v>
      </c>
      <c r="B74" s="18">
        <v>22466702</v>
      </c>
      <c r="C74" s="18">
        <v>20755726</v>
      </c>
      <c r="D74" s="19">
        <v>-0.076156082</v>
      </c>
      <c r="E74" s="19">
        <v>0.007669013</v>
      </c>
    </row>
    <row r="75" spans="1:5" ht="12.75">
      <c r="A75" t="s">
        <v>77</v>
      </c>
      <c r="B75" s="18">
        <v>7186044</v>
      </c>
      <c r="C75" s="18">
        <v>7183278</v>
      </c>
      <c r="D75" s="19">
        <v>-0.0003849128</v>
      </c>
      <c r="E75" s="19">
        <v>0.0026541424</v>
      </c>
    </row>
    <row r="76" spans="1:5" ht="12.75">
      <c r="A76" t="s">
        <v>85</v>
      </c>
      <c r="B76" s="18">
        <v>4359835</v>
      </c>
      <c r="C76" s="18">
        <v>5249826</v>
      </c>
      <c r="D76" s="19">
        <v>0.2041341014</v>
      </c>
      <c r="E76" s="19">
        <v>0.0019397531</v>
      </c>
    </row>
    <row r="77" spans="1:5" ht="12.75">
      <c r="A77" t="s">
        <v>80</v>
      </c>
      <c r="B77" s="18">
        <v>4828852</v>
      </c>
      <c r="C77" s="18">
        <v>4695130</v>
      </c>
      <c r="D77" s="19">
        <v>-0.0276922962</v>
      </c>
      <c r="E77" s="19">
        <v>0.001734799</v>
      </c>
    </row>
    <row r="78" spans="1:5" ht="12.75">
      <c r="A78" t="s">
        <v>88</v>
      </c>
      <c r="B78" s="18">
        <v>1414908</v>
      </c>
      <c r="C78" s="18">
        <v>1344469</v>
      </c>
      <c r="D78" s="19">
        <v>-0.0497834488</v>
      </c>
      <c r="E78" s="19">
        <v>0.0004967665</v>
      </c>
    </row>
    <row r="79" spans="1:5" ht="12.75">
      <c r="A79" t="s">
        <v>86</v>
      </c>
      <c r="B79" s="18">
        <v>2164045</v>
      </c>
      <c r="C79" s="18">
        <v>992460</v>
      </c>
      <c r="D79" s="19">
        <v>-0.5413866163</v>
      </c>
      <c r="E79" s="19">
        <v>0.0003667031</v>
      </c>
    </row>
    <row r="80" spans="1:5" ht="12.75">
      <c r="A80" t="s">
        <v>87</v>
      </c>
      <c r="B80" s="18">
        <v>18759</v>
      </c>
      <c r="C80" s="18">
        <v>838543</v>
      </c>
      <c r="D80" s="19">
        <v>43.7008369316</v>
      </c>
      <c r="E80" s="19">
        <v>0.0003098324</v>
      </c>
    </row>
    <row r="81" spans="1:5" ht="12.75">
      <c r="A81" t="s">
        <v>89</v>
      </c>
      <c r="B81" s="18">
        <v>276099</v>
      </c>
      <c r="C81" s="18">
        <v>807397</v>
      </c>
      <c r="D81" s="19">
        <v>1.9243025147</v>
      </c>
      <c r="E81" s="19">
        <v>0.0002983243</v>
      </c>
    </row>
    <row r="82" spans="1:5" ht="12.75">
      <c r="A82" t="s">
        <v>83</v>
      </c>
      <c r="B82" s="18">
        <v>134075</v>
      </c>
      <c r="C82" s="18">
        <v>736219</v>
      </c>
      <c r="D82" s="19">
        <v>4.4910982659</v>
      </c>
      <c r="E82" s="19">
        <v>0.0002720248</v>
      </c>
    </row>
    <row r="83" spans="1:5" ht="12.75">
      <c r="A83" t="s">
        <v>90</v>
      </c>
      <c r="B83" s="18">
        <v>255106</v>
      </c>
      <c r="C83" s="18">
        <v>8118</v>
      </c>
      <c r="D83" s="19">
        <v>-0.9681779339</v>
      </c>
      <c r="E83" s="19">
        <v>2.9995E-06</v>
      </c>
    </row>
    <row r="84" spans="1:5" ht="12.75">
      <c r="A84" t="s">
        <v>91</v>
      </c>
      <c r="B84" s="18">
        <v>98348</v>
      </c>
      <c r="C84" s="18">
        <v>3306</v>
      </c>
      <c r="D84" s="19">
        <v>-0.9663846748</v>
      </c>
      <c r="E84" s="19">
        <v>1.2215E-06</v>
      </c>
    </row>
    <row r="85" spans="1:5" ht="12.75">
      <c r="A85" t="s">
        <v>92</v>
      </c>
      <c r="B85" s="18">
        <v>3571</v>
      </c>
      <c r="C85" s="18">
        <v>947</v>
      </c>
      <c r="D85" s="19">
        <v>-0.734808177</v>
      </c>
      <c r="E85" s="19">
        <v>3.499E-07</v>
      </c>
    </row>
    <row r="86" spans="1:5" ht="12.75">
      <c r="A86" t="s">
        <v>93</v>
      </c>
      <c r="B86" s="18">
        <v>4397</v>
      </c>
      <c r="C86" s="18">
        <v>106</v>
      </c>
      <c r="D86" s="19">
        <v>-0.9758926541</v>
      </c>
      <c r="E86" s="19">
        <v>3.92E-08</v>
      </c>
    </row>
    <row r="87" spans="1:5" ht="12.75">
      <c r="A87" t="s">
        <v>94</v>
      </c>
      <c r="B87" s="18">
        <v>822</v>
      </c>
      <c r="C87" s="18">
        <v>0</v>
      </c>
      <c r="D87" s="19">
        <v>-1</v>
      </c>
      <c r="E87" s="19">
        <v>0</v>
      </c>
    </row>
    <row r="88" spans="1:5" ht="12.75">
      <c r="A88" t="s">
        <v>117</v>
      </c>
      <c r="B88" s="18">
        <v>81126839</v>
      </c>
      <c r="C88" s="18">
        <v>176156364</v>
      </c>
      <c r="D88" s="19">
        <v>1.1713697485</v>
      </c>
      <c r="E88" s="19">
        <v>0.0650878437</v>
      </c>
    </row>
    <row r="89" spans="1:5" ht="12.75">
      <c r="A89" t="s">
        <v>118</v>
      </c>
      <c r="B89" s="18">
        <v>65344776</v>
      </c>
      <c r="C89" s="18">
        <v>143974061</v>
      </c>
      <c r="D89" s="19">
        <v>1.2032987151</v>
      </c>
      <c r="E89" s="19">
        <v>0.0531968359</v>
      </c>
    </row>
    <row r="90" spans="1:5" ht="12.75">
      <c r="A90" t="s">
        <v>119</v>
      </c>
      <c r="B90" s="18">
        <v>15782063</v>
      </c>
      <c r="C90" s="18">
        <v>32182303</v>
      </c>
      <c r="D90" s="19">
        <v>1.039169594</v>
      </c>
      <c r="E90" s="19">
        <v>0.0118910079</v>
      </c>
    </row>
    <row r="91" spans="1:5" ht="12.75">
      <c r="A91" t="s">
        <v>95</v>
      </c>
      <c r="B91" s="18">
        <v>51008974</v>
      </c>
      <c r="C91" s="18">
        <v>53048326</v>
      </c>
      <c r="D91" s="19">
        <v>0.0399802592</v>
      </c>
      <c r="E91" s="19">
        <v>0.0196007744</v>
      </c>
    </row>
    <row r="92" spans="1:5" ht="12.75">
      <c r="A92" t="s">
        <v>96</v>
      </c>
      <c r="B92" s="18">
        <v>18799329</v>
      </c>
      <c r="C92" s="18">
        <v>22552080</v>
      </c>
      <c r="D92" s="19">
        <v>0.1996215397</v>
      </c>
      <c r="E92" s="19">
        <v>0.0083327461</v>
      </c>
    </row>
    <row r="93" spans="1:5" ht="12.75">
      <c r="A93" t="s">
        <v>98</v>
      </c>
      <c r="B93" s="18">
        <v>17368706</v>
      </c>
      <c r="C93" s="18">
        <v>15558612</v>
      </c>
      <c r="D93" s="19">
        <v>-0.1042158236</v>
      </c>
      <c r="E93" s="19">
        <v>0.0057487364</v>
      </c>
    </row>
    <row r="94" spans="1:5" ht="12.75">
      <c r="A94" t="s">
        <v>97</v>
      </c>
      <c r="B94" s="18">
        <v>8920546</v>
      </c>
      <c r="C94" s="18">
        <v>9047683</v>
      </c>
      <c r="D94" s="19">
        <v>0.0142521545</v>
      </c>
      <c r="E94" s="19">
        <v>0.0033430196</v>
      </c>
    </row>
    <row r="95" spans="1:5" ht="12.75">
      <c r="A95" t="s">
        <v>99</v>
      </c>
      <c r="B95" s="18">
        <v>3175840</v>
      </c>
      <c r="C95" s="18">
        <v>2509273</v>
      </c>
      <c r="D95" s="19">
        <v>-0.2098868331</v>
      </c>
      <c r="E95" s="19">
        <v>0.0009271488</v>
      </c>
    </row>
    <row r="96" spans="1:5" ht="12.75">
      <c r="A96" t="s">
        <v>100</v>
      </c>
      <c r="B96" s="18">
        <v>1514931</v>
      </c>
      <c r="C96" s="18">
        <v>1811357</v>
      </c>
      <c r="D96" s="19">
        <v>0.1956696378</v>
      </c>
      <c r="E96" s="19">
        <v>0.0006692765</v>
      </c>
    </row>
    <row r="97" spans="1:5" ht="12.75">
      <c r="A97" t="s">
        <v>103</v>
      </c>
      <c r="B97" s="18">
        <v>777121</v>
      </c>
      <c r="C97" s="18">
        <v>1152987</v>
      </c>
      <c r="D97" s="19">
        <v>0.483664706</v>
      </c>
      <c r="E97" s="19">
        <v>0.000426016</v>
      </c>
    </row>
    <row r="98" spans="1:5" ht="12.75">
      <c r="A98" t="s">
        <v>102</v>
      </c>
      <c r="B98" s="18">
        <v>351450</v>
      </c>
      <c r="C98" s="18">
        <v>244348</v>
      </c>
      <c r="D98" s="19">
        <v>-0.3047432067</v>
      </c>
      <c r="E98" s="19">
        <v>9.02839E-05</v>
      </c>
    </row>
    <row r="99" spans="1:5" ht="12.75">
      <c r="A99" t="s">
        <v>101</v>
      </c>
      <c r="B99" s="18">
        <v>96882</v>
      </c>
      <c r="C99" s="18">
        <v>171545</v>
      </c>
      <c r="D99" s="19">
        <v>0.7706591524</v>
      </c>
      <c r="E99" s="19">
        <v>6.3384E-05</v>
      </c>
    </row>
    <row r="100" spans="1:5" ht="12.75">
      <c r="A100" t="s">
        <v>104</v>
      </c>
      <c r="B100" s="18">
        <v>3936</v>
      </c>
      <c r="C100" s="18">
        <v>391</v>
      </c>
      <c r="D100" s="19">
        <v>-0.9006605691</v>
      </c>
      <c r="E100" s="19">
        <v>1.445E-07</v>
      </c>
    </row>
    <row r="101" spans="1:5" ht="12.75">
      <c r="A101" t="s">
        <v>105</v>
      </c>
      <c r="B101" s="18">
        <v>233</v>
      </c>
      <c r="C101" s="18">
        <v>50</v>
      </c>
      <c r="D101" s="19">
        <v>-0.7854077253</v>
      </c>
      <c r="E101" s="19">
        <v>1.85E-08</v>
      </c>
    </row>
    <row r="102" spans="1:5" ht="12.75">
      <c r="A102" t="s">
        <v>120</v>
      </c>
      <c r="B102" s="18">
        <v>3857315</v>
      </c>
      <c r="C102" s="18">
        <v>4510461</v>
      </c>
      <c r="D102" s="19">
        <v>0.1693265912</v>
      </c>
      <c r="E102" s="19">
        <v>0.0016665659</v>
      </c>
    </row>
    <row r="103" spans="1:5" ht="12.75">
      <c r="A103" t="s">
        <v>121</v>
      </c>
      <c r="B103" s="18">
        <v>3857315</v>
      </c>
      <c r="C103" s="18">
        <v>4510461</v>
      </c>
      <c r="D103" s="19">
        <v>0.1693265912</v>
      </c>
      <c r="E103" s="19">
        <v>0.0016665659</v>
      </c>
    </row>
    <row r="104" spans="4:5" ht="12.75">
      <c r="D104" s="19"/>
      <c r="E104" s="19"/>
    </row>
  </sheetData>
  <sheetProtection/>
  <printOptions/>
  <pageMargins left="0.28" right="0.56" top="0.65" bottom="0.32" header="0.5" footer="0.23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McCormack</dc:creator>
  <cp:keywords/>
  <dc:description/>
  <cp:lastModifiedBy>Kirsten McCormack</cp:lastModifiedBy>
  <cp:lastPrinted>2008-12-29T23:24:27Z</cp:lastPrinted>
  <dcterms:created xsi:type="dcterms:W3CDTF">2005-06-28T15:18:12Z</dcterms:created>
  <dcterms:modified xsi:type="dcterms:W3CDTF">2022-05-30T22:20:19Z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ved to">
    <vt:lpwstr/>
  </property>
  <property fmtid="{D5CDD505-2E9C-101B-9397-08002B2CF9AE}" pid="3" name="Date">
    <vt:lpwstr/>
  </property>
</Properties>
</file>