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I24" i="1"/>
  <c r="I25" i="1" s="1"/>
  <c r="I26" i="1" s="1"/>
  <c r="B24" i="1"/>
  <c r="B25" i="1" s="1"/>
  <c r="N5" i="1"/>
  <c r="L7" i="1" s="1"/>
  <c r="L11" i="1"/>
  <c r="B26" i="1" l="1"/>
  <c r="H24" i="1"/>
  <c r="H25" i="1" s="1"/>
  <c r="H26" i="1" s="1"/>
  <c r="G24" i="1"/>
  <c r="G25" i="1" s="1"/>
  <c r="G26" i="1" s="1"/>
  <c r="F24" i="1"/>
  <c r="F25" i="1" s="1"/>
  <c r="F26" i="1" s="1"/>
  <c r="E24" i="1"/>
  <c r="E25" i="1" s="1"/>
  <c r="E26" i="1" s="1"/>
  <c r="D24" i="1"/>
  <c r="D25" i="1" s="1"/>
  <c r="D26" i="1" s="1"/>
  <c r="C24" i="1"/>
  <c r="C25" i="1" s="1"/>
  <c r="C26" i="1" s="1"/>
  <c r="B18" i="1"/>
  <c r="B12" i="1"/>
  <c r="B9" i="1"/>
  <c r="B5" i="1"/>
  <c r="C18" i="1" l="1"/>
  <c r="I18" i="1"/>
  <c r="B13" i="1"/>
  <c r="E21" i="1" s="1"/>
  <c r="E29" i="1" s="1"/>
  <c r="E30" i="1" s="1"/>
  <c r="G18" i="1"/>
  <c r="H18" i="1"/>
  <c r="D18" i="1"/>
  <c r="E18" i="1"/>
  <c r="F18" i="1"/>
  <c r="D21" i="1" l="1"/>
  <c r="D29" i="1" s="1"/>
  <c r="D30" i="1" s="1"/>
  <c r="C21" i="1"/>
  <c r="C29" i="1" s="1"/>
  <c r="C30" i="1" s="1"/>
  <c r="G21" i="1"/>
  <c r="G29" i="1" s="1"/>
  <c r="G30" i="1" s="1"/>
  <c r="F21" i="1"/>
  <c r="F29" i="1" s="1"/>
  <c r="F30" i="1" s="1"/>
  <c r="B21" i="1"/>
  <c r="B29" i="1" s="1"/>
  <c r="B30" i="1" s="1"/>
  <c r="H21" i="1"/>
  <c r="H29" i="1" s="1"/>
  <c r="H30" i="1" s="1"/>
  <c r="I21" i="1"/>
  <c r="I29" i="1" s="1"/>
  <c r="I30" i="1" s="1"/>
</calcChain>
</file>

<file path=xl/sharedStrings.xml><?xml version="1.0" encoding="utf-8"?>
<sst xmlns="http://schemas.openxmlformats.org/spreadsheetml/2006/main" count="33" uniqueCount="22">
  <si>
    <t>Power At 3200</t>
  </si>
  <si>
    <t>Amps</t>
  </si>
  <si>
    <t>Main</t>
  </si>
  <si>
    <t>Volts</t>
  </si>
  <si>
    <t>Watts</t>
  </si>
  <si>
    <t>Minilab</t>
  </si>
  <si>
    <t>Remaining</t>
  </si>
  <si>
    <t>Building Basic Use (est.)</t>
  </si>
  <si>
    <t>BTU/ton</t>
  </si>
  <si>
    <t>amps per ton at 480 v</t>
  </si>
  <si>
    <t>Watts/ton</t>
  </si>
  <si>
    <t>BTU</t>
  </si>
  <si>
    <t>Ton</t>
  </si>
  <si>
    <t>BTU/watt</t>
  </si>
  <si>
    <t>tons/watt</t>
  </si>
  <si>
    <t>watts/ton</t>
  </si>
  <si>
    <t>Final Building Power</t>
  </si>
  <si>
    <t>Heat Generated</t>
  </si>
  <si>
    <t>Heat Remediated</t>
  </si>
  <si>
    <t>HVAC power to remove heat</t>
  </si>
  <si>
    <t>Italics are control values</t>
  </si>
  <si>
    <t>Residual Power after Device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</si>
</sst>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1"/>
    <xf numFmtId="1" fontId="0" fillId="0" borderId="0" xfId="0" applyNumberFormat="1"/>
    <xf numFmtId="0" fontId="3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C18" sqref="C18"/>
    </sheetView>
  </sheetViews>
  <sheetFormatPr defaultRowHeight="15" x14ac:dyDescent="0.25"/>
  <cols>
    <col min="2" max="2" width="12" bestFit="1" customWidth="1"/>
  </cols>
  <sheetData>
    <row r="1" spans="1:15" ht="18.75" x14ac:dyDescent="0.3">
      <c r="A1" s="6" t="s">
        <v>0</v>
      </c>
    </row>
    <row r="2" spans="1:15" x14ac:dyDescent="0.25">
      <c r="A2" s="1" t="s">
        <v>2</v>
      </c>
    </row>
    <row r="3" spans="1:15" x14ac:dyDescent="0.25">
      <c r="A3" t="s">
        <v>1</v>
      </c>
      <c r="B3" s="5">
        <v>800</v>
      </c>
      <c r="D3" s="5" t="s">
        <v>20</v>
      </c>
    </row>
    <row r="4" spans="1:15" x14ac:dyDescent="0.25">
      <c r="A4" t="s">
        <v>3</v>
      </c>
      <c r="B4">
        <v>480</v>
      </c>
      <c r="L4" s="1" t="s">
        <v>17</v>
      </c>
    </row>
    <row r="5" spans="1:15" x14ac:dyDescent="0.25">
      <c r="A5" t="s">
        <v>4</v>
      </c>
      <c r="B5">
        <f>B3*B4</f>
        <v>384000</v>
      </c>
      <c r="L5">
        <v>3.4119999999999999</v>
      </c>
      <c r="M5" t="s">
        <v>13</v>
      </c>
      <c r="N5">
        <f>L5/L6</f>
        <v>2.8433333333333332E-4</v>
      </c>
      <c r="O5" t="s">
        <v>14</v>
      </c>
    </row>
    <row r="6" spans="1:15" x14ac:dyDescent="0.25">
      <c r="L6">
        <v>12000</v>
      </c>
      <c r="M6" t="s">
        <v>8</v>
      </c>
    </row>
    <row r="7" spans="1:15" x14ac:dyDescent="0.25">
      <c r="A7" s="1" t="s">
        <v>7</v>
      </c>
      <c r="L7">
        <f>1/N5</f>
        <v>3516.9988276670574</v>
      </c>
      <c r="M7" t="s">
        <v>15</v>
      </c>
    </row>
    <row r="8" spans="1:15" x14ac:dyDescent="0.25">
      <c r="A8" t="s">
        <v>1</v>
      </c>
      <c r="B8" s="5">
        <v>400</v>
      </c>
    </row>
    <row r="9" spans="1:15" x14ac:dyDescent="0.25">
      <c r="A9" t="s">
        <v>4</v>
      </c>
      <c r="B9">
        <f>B8*B4</f>
        <v>192000</v>
      </c>
      <c r="L9" s="1" t="s">
        <v>18</v>
      </c>
      <c r="M9" s="3"/>
    </row>
    <row r="10" spans="1:15" x14ac:dyDescent="0.25">
      <c r="L10">
        <v>4</v>
      </c>
      <c r="M10" t="s">
        <v>9</v>
      </c>
    </row>
    <row r="11" spans="1:15" x14ac:dyDescent="0.25">
      <c r="A11" s="1" t="s">
        <v>6</v>
      </c>
      <c r="L11">
        <f>L10*480</f>
        <v>1920</v>
      </c>
      <c r="M11" t="s">
        <v>10</v>
      </c>
    </row>
    <row r="12" spans="1:15" x14ac:dyDescent="0.25">
      <c r="A12" t="s">
        <v>1</v>
      </c>
      <c r="B12">
        <f>B3-B8</f>
        <v>400</v>
      </c>
    </row>
    <row r="13" spans="1:15" x14ac:dyDescent="0.25">
      <c r="A13" t="s">
        <v>4</v>
      </c>
      <c r="B13">
        <f>B5-B9</f>
        <v>192000</v>
      </c>
    </row>
    <row r="15" spans="1:15" x14ac:dyDescent="0.25">
      <c r="A15" s="1" t="s">
        <v>5</v>
      </c>
      <c r="B15">
        <v>1</v>
      </c>
      <c r="C15">
        <v>20</v>
      </c>
      <c r="D15">
        <v>50</v>
      </c>
      <c r="E15">
        <v>100</v>
      </c>
      <c r="F15">
        <v>150</v>
      </c>
      <c r="G15">
        <v>200</v>
      </c>
      <c r="H15">
        <v>300</v>
      </c>
      <c r="I15">
        <v>380</v>
      </c>
    </row>
    <row r="16" spans="1:15" x14ac:dyDescent="0.25">
      <c r="A16" s="1" t="s">
        <v>3</v>
      </c>
      <c r="B16">
        <v>120</v>
      </c>
    </row>
    <row r="17" spans="1:9" x14ac:dyDescent="0.25">
      <c r="A17" t="s">
        <v>4</v>
      </c>
      <c r="B17" s="5">
        <v>500</v>
      </c>
      <c r="C17">
        <f>$B$17*C$15</f>
        <v>10000</v>
      </c>
      <c r="D17">
        <f t="shared" ref="D17:I17" si="0">$B$17*D$15</f>
        <v>25000</v>
      </c>
      <c r="E17">
        <f t="shared" si="0"/>
        <v>50000</v>
      </c>
      <c r="F17">
        <f t="shared" si="0"/>
        <v>75000</v>
      </c>
      <c r="G17">
        <f t="shared" si="0"/>
        <v>100000</v>
      </c>
      <c r="H17">
        <f t="shared" si="0"/>
        <v>150000</v>
      </c>
      <c r="I17">
        <f t="shared" si="0"/>
        <v>190000</v>
      </c>
    </row>
    <row r="18" spans="1:9" x14ac:dyDescent="0.25">
      <c r="A18" t="s">
        <v>1</v>
      </c>
      <c r="B18">
        <f>B17/B16</f>
        <v>4.166666666666667</v>
      </c>
      <c r="C18">
        <f>$B18*C$15</f>
        <v>83.333333333333343</v>
      </c>
      <c r="D18">
        <f t="shared" ref="D18:I18" si="1">$B18*D$15</f>
        <v>208.33333333333334</v>
      </c>
      <c r="E18">
        <f t="shared" si="1"/>
        <v>416.66666666666669</v>
      </c>
      <c r="F18">
        <f t="shared" si="1"/>
        <v>625</v>
      </c>
      <c r="G18">
        <f t="shared" si="1"/>
        <v>833.33333333333337</v>
      </c>
      <c r="H18">
        <f t="shared" si="1"/>
        <v>1250</v>
      </c>
      <c r="I18">
        <f t="shared" si="1"/>
        <v>1583.3333333333335</v>
      </c>
    </row>
    <row r="20" spans="1:9" x14ac:dyDescent="0.25">
      <c r="A20" s="1" t="s">
        <v>21</v>
      </c>
    </row>
    <row r="21" spans="1:9" x14ac:dyDescent="0.25">
      <c r="A21" t="s">
        <v>4</v>
      </c>
      <c r="B21">
        <f t="shared" ref="B21:G21" si="2">$B$13-B17</f>
        <v>191500</v>
      </c>
      <c r="C21">
        <f t="shared" si="2"/>
        <v>182000</v>
      </c>
      <c r="D21">
        <f t="shared" si="2"/>
        <v>167000</v>
      </c>
      <c r="E21">
        <f t="shared" si="2"/>
        <v>142000</v>
      </c>
      <c r="F21">
        <f t="shared" si="2"/>
        <v>117000</v>
      </c>
      <c r="G21">
        <f t="shared" si="2"/>
        <v>92000</v>
      </c>
      <c r="H21">
        <f>$B$13-H17</f>
        <v>42000</v>
      </c>
      <c r="I21">
        <f t="shared" ref="I21" si="3">$B$13-I17</f>
        <v>2000</v>
      </c>
    </row>
    <row r="23" spans="1:9" x14ac:dyDescent="0.25">
      <c r="A23" s="1" t="s">
        <v>19</v>
      </c>
    </row>
    <row r="24" spans="1:9" x14ac:dyDescent="0.25">
      <c r="A24" s="2" t="s">
        <v>11</v>
      </c>
      <c r="B24">
        <f>B17*$L$5</f>
        <v>1706</v>
      </c>
      <c r="C24">
        <f t="shared" ref="C24:H24" si="4">C17*$L$5</f>
        <v>34120</v>
      </c>
      <c r="D24">
        <f t="shared" si="4"/>
        <v>85300</v>
      </c>
      <c r="E24">
        <f t="shared" si="4"/>
        <v>170600</v>
      </c>
      <c r="F24">
        <f t="shared" si="4"/>
        <v>255900</v>
      </c>
      <c r="G24">
        <f t="shared" si="4"/>
        <v>341200</v>
      </c>
      <c r="H24">
        <f t="shared" si="4"/>
        <v>511800</v>
      </c>
      <c r="I24">
        <f t="shared" ref="I24" si="5">I17*$L$5</f>
        <v>648280</v>
      </c>
    </row>
    <row r="25" spans="1:9" x14ac:dyDescent="0.25">
      <c r="A25" s="1" t="s">
        <v>12</v>
      </c>
      <c r="B25">
        <f>B24/$L$6</f>
        <v>0.14216666666666666</v>
      </c>
      <c r="C25">
        <f t="shared" ref="C25:I25" si="6">C24/$L$6</f>
        <v>2.8433333333333333</v>
      </c>
      <c r="D25">
        <f t="shared" si="6"/>
        <v>7.1083333333333334</v>
      </c>
      <c r="E25">
        <f t="shared" si="6"/>
        <v>14.216666666666667</v>
      </c>
      <c r="F25">
        <f t="shared" si="6"/>
        <v>21.324999999999999</v>
      </c>
      <c r="G25">
        <f t="shared" si="6"/>
        <v>28.433333333333334</v>
      </c>
      <c r="H25">
        <f t="shared" si="6"/>
        <v>42.65</v>
      </c>
      <c r="I25">
        <f t="shared" si="6"/>
        <v>54.023333333333333</v>
      </c>
    </row>
    <row r="26" spans="1:9" x14ac:dyDescent="0.25">
      <c r="A26" t="s">
        <v>4</v>
      </c>
      <c r="B26" s="4">
        <f t="shared" ref="B26:I26" si="7">B$25*$L$11</f>
        <v>272.95999999999998</v>
      </c>
      <c r="C26" s="4">
        <f t="shared" si="7"/>
        <v>5459.2</v>
      </c>
      <c r="D26" s="4">
        <f t="shared" si="7"/>
        <v>13648</v>
      </c>
      <c r="E26" s="4">
        <f t="shared" si="7"/>
        <v>27296</v>
      </c>
      <c r="F26" s="4">
        <f t="shared" si="7"/>
        <v>40944</v>
      </c>
      <c r="G26" s="4">
        <f t="shared" si="7"/>
        <v>54592</v>
      </c>
      <c r="H26" s="4">
        <f t="shared" si="7"/>
        <v>81888</v>
      </c>
      <c r="I26" s="4">
        <f t="shared" si="7"/>
        <v>103724.8</v>
      </c>
    </row>
    <row r="28" spans="1:9" x14ac:dyDescent="0.25">
      <c r="A28" s="1" t="s">
        <v>16</v>
      </c>
    </row>
    <row r="29" spans="1:9" x14ac:dyDescent="0.25">
      <c r="A29" t="s">
        <v>4</v>
      </c>
      <c r="B29" s="4">
        <f t="shared" ref="B29:I29" si="8">B21-B26</f>
        <v>191227.04</v>
      </c>
      <c r="C29" s="4">
        <f t="shared" si="8"/>
        <v>176540.79999999999</v>
      </c>
      <c r="D29" s="4">
        <f t="shared" si="8"/>
        <v>153352</v>
      </c>
      <c r="E29" s="4">
        <f t="shared" si="8"/>
        <v>114704</v>
      </c>
      <c r="F29" s="4">
        <f t="shared" si="8"/>
        <v>76056</v>
      </c>
      <c r="G29" s="4">
        <f t="shared" si="8"/>
        <v>37408</v>
      </c>
      <c r="H29" s="4">
        <f t="shared" si="8"/>
        <v>-39888</v>
      </c>
      <c r="I29" s="4">
        <f t="shared" si="8"/>
        <v>-101724.8</v>
      </c>
    </row>
    <row r="30" spans="1:9" x14ac:dyDescent="0.25">
      <c r="A30" t="s">
        <v>1</v>
      </c>
      <c r="B30" s="4">
        <f>B29/$B$4</f>
        <v>398.3896666666667</v>
      </c>
      <c r="C30" s="4">
        <f t="shared" ref="C30:I30" si="9">C29/$B$4</f>
        <v>367.79333333333329</v>
      </c>
      <c r="D30" s="4">
        <f t="shared" si="9"/>
        <v>319.48333333333335</v>
      </c>
      <c r="E30" s="4">
        <f t="shared" si="9"/>
        <v>238.96666666666667</v>
      </c>
      <c r="F30" s="4">
        <f t="shared" si="9"/>
        <v>158.44999999999999</v>
      </c>
      <c r="G30" s="4">
        <f t="shared" si="9"/>
        <v>77.933333333333337</v>
      </c>
      <c r="H30" s="4">
        <f t="shared" si="9"/>
        <v>-83.1</v>
      </c>
      <c r="I30" s="4">
        <f t="shared" si="9"/>
        <v>-211.92666666666668</v>
      </c>
    </row>
  </sheetData>
  <conditionalFormatting sqref="B29:H29">
    <cfRule type="cellIs" dxfId="5" priority="6" operator="lessThan">
      <formula>0</formula>
    </cfRule>
  </conditionalFormatting>
  <conditionalFormatting sqref="B21:H21">
    <cfRule type="cellIs" dxfId="4" priority="5" operator="lessThan">
      <formula>0</formula>
    </cfRule>
  </conditionalFormatting>
  <conditionalFormatting sqref="E30:H30">
    <cfRule type="cellIs" dxfId="3" priority="4" operator="lessThan">
      <formula>0</formula>
    </cfRule>
  </conditionalFormatting>
  <conditionalFormatting sqref="I29">
    <cfRule type="cellIs" dxfId="2" priority="3" operator="lessThan">
      <formula>0</formula>
    </cfRule>
  </conditionalFormatting>
  <conditionalFormatting sqref="I21">
    <cfRule type="cellIs" dxfId="1" priority="2" operator="lessThan">
      <formula>0</formula>
    </cfRule>
  </conditionalFormatting>
  <conditionalFormatting sqref="I3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2013-01-21T19:17:58Z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7cc4011c-bd08-4ec9-97be-d5a8fbfcbf1c</vt:lpwstr>
  </property>
  <property fmtid="{D5CDD505-2E9C-101B-9397-08002B2CF9AE}" pid="3" name="TheranosClassification">
    <vt:lpwstr>Theranos Internal Only</vt:lpwstr>
  </property>
</Properties>
</file>