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dsbutler\Documents\PG&amp;E\System hardening\Board SH Project Tracker for End of Month\"/>
    </mc:Choice>
  </mc:AlternateContent>
  <xr:revisionPtr revIDLastSave="0" documentId="13_ncr:1_{E102F083-3634-472E-B3EC-556B6BF36E57}" xr6:coauthVersionLast="45" xr6:coauthVersionMax="45" xr10:uidLastSave="{00000000-0000-0000-0000-000000000000}"/>
  <bookViews>
    <workbookView xWindow="28680" yWindow="105" windowWidth="29040" windowHeight="15990" tabRatio="827" activeTab="1" xr2:uid="{00000000-000D-0000-FFFF-FFFF00000000}"/>
  </bookViews>
  <sheets>
    <sheet name="Workbook Description" sheetId="20" r:id="rId1"/>
    <sheet name="Summary Reporting" sheetId="9" r:id="rId2"/>
    <sheet name="08W Project List" sheetId="1" r:id="rId3"/>
    <sheet name="HFTD CPZ" sheetId="5" r:id="rId4"/>
    <sheet name="Approved CPZ List" sheetId="18" r:id="rId5"/>
    <sheet name="Mapping"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2" hidden="1">'08W Project List'!$B$3:$U$448</definedName>
    <definedName name="_xlnm._FilterDatabase" localSheetId="4" hidden="1">'Approved CPZ List'!$A$2:$R$117</definedName>
    <definedName name="_xlnm._FilterDatabase" localSheetId="3" hidden="1">'HFTD CPZ'!$A$1:$M$3636</definedName>
    <definedName name="_xlnm._FilterDatabase" localSheetId="5" hidden="1">Mapping!$C$26:$C$29</definedName>
    <definedName name="_xlnm._FilterDatabase" localSheetId="1" hidden="1">'Summary Reporting'!$G$10:$G$13</definedName>
    <definedName name="_xlnm._FilterDatabase" localSheetId="0"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4">[12]!CalculateEverything</definedName>
    <definedName name="CalculateEverything" localSheetId="0">[12]!CalculateEverything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2">'08W Project List'!$B$3:$U$448</definedName>
    <definedName name="_xlnm.Print_Area" localSheetId="4">'Approved CPZ List'!$A$2:$R$118</definedName>
    <definedName name="_xlnm.Print_Area" localSheetId="3">'HFTD CPZ'!$A$1:$M$3636</definedName>
    <definedName name="_xlnm.Print_Area" localSheetId="1">'Summary Reporting'!$A$1:$I$47</definedName>
    <definedName name="_xlnm.Print_Area">[4]REV_EST!$A$382:$AQ$425</definedName>
    <definedName name="Print_Area_MI">#REF!</definedName>
    <definedName name="Print_input_summary">#REF!,#REF!,#REF!,#REF!</definedName>
    <definedName name="Print_RatPR2" localSheetId="4">[35]!Print_RatPR2</definedName>
    <definedName name="Print_RatPR2" localSheetId="0">[35]!Print_RatPR2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4">[12]!PrintSheet</definedName>
    <definedName name="PrintSheet" localSheetId="0">[12]!PrintSheet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9" l="1"/>
  <c r="H12" i="9"/>
  <c r="E12" i="9"/>
  <c r="F12" i="9"/>
  <c r="D12" i="9"/>
  <c r="T422"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D448" i="1"/>
  <c r="T4" i="1" l="1"/>
  <c r="S4" i="1"/>
  <c r="C8" i="9" l="1"/>
  <c r="U1" i="1" l="1"/>
  <c r="T1" i="1"/>
  <c r="S1" i="1"/>
  <c r="R1" i="1"/>
  <c r="Q1" i="1"/>
  <c r="P1" i="1"/>
  <c r="O1" i="1"/>
  <c r="N1" i="1"/>
  <c r="M1" i="1"/>
  <c r="L1" i="1"/>
  <c r="K1" i="1"/>
  <c r="J1" i="1"/>
  <c r="I1" i="1"/>
  <c r="H1" i="1"/>
  <c r="L4" i="5" s="1"/>
  <c r="G1" i="1"/>
  <c r="D1" i="1"/>
  <c r="C1" i="1"/>
  <c r="B1" i="1"/>
  <c r="R1" i="18"/>
  <c r="Q1" i="18"/>
  <c r="P1" i="18"/>
  <c r="O1" i="18"/>
  <c r="N1" i="18"/>
  <c r="M1" i="18"/>
  <c r="L1" i="18"/>
  <c r="K1" i="18"/>
  <c r="J1" i="18"/>
  <c r="I1" i="18"/>
  <c r="H1" i="18"/>
  <c r="G1" i="18"/>
  <c r="F1" i="18"/>
  <c r="E1" i="18"/>
  <c r="D1" i="18"/>
  <c r="C1" i="18"/>
  <c r="B1" i="18"/>
  <c r="A1" i="18"/>
  <c r="D8" i="9"/>
  <c r="L6" i="5" l="1"/>
  <c r="L5" i="5"/>
  <c r="L3" i="5"/>
  <c r="L2" i="5"/>
  <c r="L14" i="5"/>
  <c r="L17" i="5"/>
  <c r="L18" i="5"/>
  <c r="L20" i="5"/>
  <c r="L25" i="5"/>
  <c r="L26" i="5"/>
  <c r="L27" i="5"/>
  <c r="L29" i="5"/>
  <c r="L32" i="5"/>
  <c r="L33" i="5"/>
  <c r="L35" i="5"/>
  <c r="L41" i="5"/>
  <c r="L45" i="5"/>
  <c r="L47" i="5"/>
  <c r="L52" i="5"/>
  <c r="L56" i="5"/>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R448" i="1"/>
  <c r="Q448" i="1"/>
  <c r="P448" i="1"/>
  <c r="O448" i="1"/>
  <c r="L448" i="1"/>
  <c r="J448"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C12" i="9" l="1"/>
  <c r="P57" i="18"/>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J118" i="18" l="1"/>
  <c r="E8" i="9" s="1"/>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P118" i="18" l="1"/>
  <c r="L118" i="18"/>
  <c r="N118" i="18"/>
  <c r="M118" i="18"/>
  <c r="O118" i="18"/>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l="1"/>
  <c r="M2" i="5"/>
  <c r="K4" i="5" l="1"/>
  <c r="M3" i="5"/>
  <c r="K5" i="5" l="1"/>
  <c r="M4" i="5"/>
  <c r="K6" i="5" l="1"/>
  <c r="M5" i="5"/>
  <c r="L16" i="5"/>
  <c r="K7" i="5" l="1"/>
  <c r="M6" i="5"/>
  <c r="K8" i="5" l="1"/>
  <c r="L7" i="5"/>
  <c r="M7" i="5" s="1"/>
  <c r="K9" i="5" l="1"/>
  <c r="L8" i="5"/>
  <c r="M8" i="5" s="1"/>
  <c r="K10" i="5" l="1"/>
  <c r="L9" i="5"/>
  <c r="M9" i="5" s="1"/>
  <c r="K11" i="5" l="1"/>
  <c r="L10" i="5"/>
  <c r="M10" i="5" s="1"/>
  <c r="L11" i="5" l="1"/>
  <c r="M11" i="5" s="1"/>
  <c r="K12" i="5"/>
  <c r="L12" i="5" l="1"/>
  <c r="M12" i="5" s="1"/>
  <c r="K13" i="5"/>
  <c r="K14" i="5" l="1"/>
  <c r="M13" i="5"/>
  <c r="L31" i="5"/>
  <c r="K15" i="5" l="1"/>
  <c r="M14" i="5"/>
  <c r="L34" i="5"/>
  <c r="K16" i="5" l="1"/>
  <c r="L15" i="5"/>
  <c r="M15" i="5" s="1"/>
  <c r="K17" i="5" l="1"/>
  <c r="M16" i="5"/>
  <c r="K18" i="5" l="1"/>
  <c r="M17" i="5"/>
  <c r="K19" i="5" l="1"/>
  <c r="M18" i="5"/>
  <c r="K20" i="5" l="1"/>
  <c r="L19" i="5"/>
  <c r="M19" i="5" s="1"/>
  <c r="K21" i="5" l="1"/>
  <c r="M20" i="5"/>
  <c r="K22" i="5" l="1"/>
  <c r="L21" i="5"/>
  <c r="M21" i="5" s="1"/>
  <c r="K23" i="5" l="1"/>
  <c r="L22" i="5"/>
  <c r="M22" i="5" s="1"/>
  <c r="K24" i="5" l="1"/>
  <c r="L23" i="5"/>
  <c r="M23" i="5" s="1"/>
  <c r="K25" i="5" l="1"/>
  <c r="L24" i="5"/>
  <c r="M24" i="5" s="1"/>
  <c r="L48" i="5"/>
  <c r="K26" i="5" l="1"/>
  <c r="M25" i="5"/>
  <c r="K27" i="5" l="1"/>
  <c r="M26" i="5"/>
  <c r="K28" i="5" l="1"/>
  <c r="M27" i="5"/>
  <c r="L28" i="5" l="1"/>
  <c r="M28" i="5" s="1"/>
  <c r="K29" i="5"/>
  <c r="K30" i="5" l="1"/>
  <c r="M29" i="5"/>
  <c r="L30" i="5" l="1"/>
  <c r="M30" i="5" s="1"/>
  <c r="K31" i="5"/>
  <c r="K32" i="5" l="1"/>
  <c r="M31" i="5"/>
  <c r="K33" i="5" l="1"/>
  <c r="M32" i="5"/>
  <c r="K34" i="5" l="1"/>
  <c r="M33" i="5"/>
  <c r="K35" i="5" l="1"/>
  <c r="M34" i="5"/>
  <c r="K36" i="5" l="1"/>
  <c r="M35" i="5"/>
  <c r="K37" i="5" l="1"/>
  <c r="L36" i="5"/>
  <c r="M36" i="5" s="1"/>
  <c r="K38" i="5" l="1"/>
  <c r="L37" i="5"/>
  <c r="M37" i="5" s="1"/>
  <c r="K39" i="5" l="1"/>
  <c r="L38" i="5"/>
  <c r="M38" i="5" s="1"/>
  <c r="K40" i="5" l="1"/>
  <c r="L39" i="5"/>
  <c r="M39" i="5" s="1"/>
  <c r="L339" i="5"/>
  <c r="K41" i="5" l="1"/>
  <c r="L40" i="5"/>
  <c r="M40" i="5" s="1"/>
  <c r="K42" i="5" l="1"/>
  <c r="M41" i="5"/>
  <c r="K43" i="5" l="1"/>
  <c r="L42" i="5"/>
  <c r="M42" i="5" s="1"/>
  <c r="K44" i="5" l="1"/>
  <c r="L43" i="5"/>
  <c r="M43" i="5" s="1"/>
  <c r="K45" i="5" l="1"/>
  <c r="L44" i="5"/>
  <c r="M44" i="5" s="1"/>
  <c r="K46" i="5" l="1"/>
  <c r="M45" i="5"/>
  <c r="K47" i="5" l="1"/>
  <c r="L46" i="5"/>
  <c r="M46" i="5" s="1"/>
  <c r="K48" i="5" l="1"/>
  <c r="M47" i="5"/>
  <c r="K49" i="5" l="1"/>
  <c r="M48" i="5"/>
  <c r="K50" i="5" l="1"/>
  <c r="L49" i="5"/>
  <c r="M49" i="5" s="1"/>
  <c r="K51" i="5" l="1"/>
  <c r="L50" i="5"/>
  <c r="M50" i="5" s="1"/>
  <c r="K52" i="5" l="1"/>
  <c r="L51" i="5"/>
  <c r="M51" i="5" s="1"/>
  <c r="K53" i="5" l="1"/>
  <c r="M52" i="5"/>
  <c r="K54" i="5" l="1"/>
  <c r="L53" i="5"/>
  <c r="M53" i="5" s="1"/>
  <c r="K55" i="5" l="1"/>
  <c r="L54" i="5"/>
  <c r="M54" i="5" s="1"/>
  <c r="L55" i="5" l="1"/>
  <c r="M55" i="5" s="1"/>
  <c r="K56" i="5"/>
  <c r="K57" i="5" l="1"/>
  <c r="K58" i="5" s="1"/>
  <c r="K59" i="5" s="1"/>
  <c r="K60" i="5" s="1"/>
  <c r="K61" i="5" s="1"/>
  <c r="K62" i="5" s="1"/>
  <c r="K63" i="5" s="1"/>
  <c r="K64" i="5" s="1"/>
  <c r="K65" i="5" s="1"/>
  <c r="K66" i="5" s="1"/>
  <c r="K67" i="5" s="1"/>
  <c r="K68" i="5" s="1"/>
  <c r="K69" i="5" s="1"/>
  <c r="M56" i="5"/>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L1478" i="5"/>
  <c r="K340" i="5" l="1"/>
  <c r="K341" i="5" s="1"/>
  <c r="M339" i="5"/>
  <c r="L341" i="5" l="1"/>
  <c r="M341" i="5" s="1"/>
  <c r="K342" i="5"/>
  <c r="K343" i="5" s="1"/>
  <c r="K344" i="5" s="1"/>
  <c r="K345" i="5" s="1"/>
  <c r="K346" i="5" s="1"/>
  <c r="K347" i="5" s="1"/>
  <c r="K348" i="5" s="1"/>
  <c r="K349" i="5" s="1"/>
  <c r="K350" i="5" s="1"/>
  <c r="K351" i="5" s="1"/>
  <c r="K352" i="5" s="1"/>
  <c r="K353" i="5" s="1"/>
  <c r="K354" i="5" s="1"/>
  <c r="K355" i="5" s="1"/>
  <c r="K356"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L378" i="5"/>
  <c r="M378" i="5" s="1"/>
  <c r="K415" i="5" l="1"/>
  <c r="K416" i="5" s="1"/>
  <c r="K417" i="5" s="1"/>
  <c r="K418" i="5" s="1"/>
  <c r="K419" i="5" s="1"/>
  <c r="K420" i="5" s="1"/>
  <c r="K421" i="5" s="1"/>
  <c r="K422" i="5" s="1"/>
  <c r="L414" i="5"/>
  <c r="M414"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L482" i="5"/>
  <c r="M482" i="5" s="1"/>
  <c r="K587" i="5" l="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586" i="5"/>
  <c r="M586"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L946" i="5" l="1"/>
  <c r="M946" i="5" s="1"/>
  <c r="K947" i="5"/>
  <c r="K948" i="5" s="1"/>
  <c r="K949" i="5" s="1"/>
  <c r="K950" i="5" s="1"/>
  <c r="K951" i="5" s="1"/>
  <c r="K952" i="5" s="1"/>
  <c r="L952" i="5" l="1"/>
  <c r="M952" i="5" s="1"/>
  <c r="K953" i="5"/>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L1317" i="5" l="1"/>
  <c r="M1317" i="5" s="1"/>
  <c r="K1318" i="5"/>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M1478" i="5"/>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L1756" i="5"/>
  <c r="M1756" i="5" s="1"/>
  <c r="K1796" i="5" l="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95" i="5"/>
  <c r="M1795"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L1865" i="5"/>
  <c r="M1865" i="5" s="1"/>
  <c r="K1977" i="5" l="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976" i="5"/>
  <c r="M1976" i="5" s="1"/>
  <c r="K2001" i="5" l="1"/>
  <c r="K2002" i="5" s="1"/>
  <c r="K2003" i="5" s="1"/>
  <c r="K2004" i="5" s="1"/>
  <c r="K2005" i="5" s="1"/>
  <c r="K2006" i="5" s="1"/>
  <c r="K2007" i="5" s="1"/>
  <c r="K2008" i="5" s="1"/>
  <c r="K2009" i="5" s="1"/>
  <c r="K2010" i="5" s="1"/>
  <c r="K2011" i="5" s="1"/>
  <c r="L2000" i="5"/>
  <c r="M2000" i="5" s="1"/>
  <c r="L2011" i="5" l="1"/>
  <c r="M2011" i="5" s="1"/>
  <c r="K2012" i="5"/>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L2135" i="5"/>
  <c r="M2135" i="5" s="1"/>
  <c r="K2142" i="5" l="1"/>
  <c r="K2143" i="5" s="1"/>
  <c r="K2144" i="5" s="1"/>
  <c r="K2145" i="5" s="1"/>
  <c r="L2141" i="5"/>
  <c r="M2141"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L2370" i="5"/>
  <c r="M2370" i="5" s="1"/>
  <c r="K2388" i="5" l="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87" i="5"/>
  <c r="M2387"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L3099" i="5"/>
  <c r="M3099" i="5" s="1"/>
  <c r="K3285" i="5" l="1"/>
  <c r="K3286" i="5" s="1"/>
  <c r="K3287" i="5" s="1"/>
  <c r="K3288" i="5" s="1"/>
  <c r="K3289" i="5" s="1"/>
  <c r="K3290" i="5" s="1"/>
  <c r="K3291" i="5" s="1"/>
  <c r="K3292" i="5" s="1"/>
  <c r="K3293" i="5" s="1"/>
  <c r="K3294" i="5" s="1"/>
  <c r="K3295" i="5" s="1"/>
  <c r="K3296" i="5" s="1"/>
  <c r="K3297" i="5" s="1"/>
  <c r="K3298" i="5" s="1"/>
  <c r="K3299" i="5" s="1"/>
  <c r="K3300" i="5" s="1"/>
  <c r="K3301" i="5" s="1"/>
  <c r="K3302" i="5" s="1"/>
  <c r="K3303" i="5" s="1"/>
  <c r="L3284" i="5"/>
  <c r="M3284"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<sst xmlns="http://schemas.openxmlformats.org/spreadsheetml/2006/main" count="9417" uniqueCount="4596">
  <si>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</si>
  <si>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</si>
  <si>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</si>
  <si>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</si>
  <si>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</si>
  <si>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</si>
  <si>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</si>
  <si>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</si>
  <si>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</si>
  <si>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</si>
  <si>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</si>
  <si>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</si>
  <si>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</si>
  <si>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</si>
  <si>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</si>
  <si>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</si>
  <si>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</si>
  <si>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</si>
  <si>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</si>
  <si>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</si>
  <si>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</si>
  <si>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</si>
  <si>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</si>
  <si>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</si>
  <si>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</si>
  <si>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</si>
  <si>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</si>
  <si>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</si>
  <si>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</si>
  <si>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</si>
  <si>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</si>
  <si>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</si>
  <si>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</si>
  <si>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</si>
  <si>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</si>
  <si>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</si>
  <si>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</si>
  <si>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</si>
  <si>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</si>
  <si>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</si>
  <si>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</si>
  <si>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</si>
  <si>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</si>
  <si>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</si>
  <si>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</si>
  <si>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</si>
  <si>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</si>
  <si>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</si>
  <si>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</si>
  <si>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</si>
  <si>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</si>
  <si>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</si>
  <si>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</si>
  <si>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</si>
  <si>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</si>
  <si>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</si>
  <si>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</si>
  <si>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</si>
  <si>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</si>
  <si>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</si>
  <si>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</si>
  <si>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</si>
  <si>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</si>
  <si>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</si>
  <si>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</si>
  <si>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</si>
  <si>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</si>
  <si>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</si>
  <si>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</si>
  <si>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</si>
  <si>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</si>
  <si>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</si>
  <si>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</si>
  <si>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</si>
  <si>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</si>
  <si>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</si>
  <si>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</si>
  <si>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</si>
  <si>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</si>
  <si>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</si>
  <si>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</si>
  <si>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</si>
  <si>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</si>
  <si>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</si>
  <si>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</si>
  <si>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</si>
  <si>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</si>
  <si>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</si>
  <si>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</si>
  <si>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</si>
  <si>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</si>
  <si>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</si>
  <si>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</si>
  <si>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</si>
  <si>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</si>
  <si>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</si>
  <si>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</si>
  <si>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</si>
  <si>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</si>
  <si>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</si>
  <si>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</si>
  <si>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</si>
  <si>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</si>
  <si>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</si>
  <si>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</si>
  <si>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</si>
  <si>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</si>
  <si>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</si>
  <si>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</si>
  <si>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</si>
  <si>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</si>
  <si>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</si>
  <si>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</si>
  <si>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</si>
  <si>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</si>
  <si>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</si>
  <si>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</si>
  <si>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</si>
  <si>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</si>
  <si>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</si>
  <si>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</si>
  <si>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</si>
  <si>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</si>
  <si>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</si>
  <si>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</si>
  <si>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</si>
  <si>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</si>
  <si>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</si>
  <si>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</si>
  <si>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</si>
  <si>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</si>
  <si>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</si>
  <si>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</si>
  <si>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</si>
  <si>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</si>
  <si>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</si>
  <si>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</si>
  <si>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</si>
  <si>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</si>
  <si>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</si>
  <si>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</si>
  <si>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</si>
  <si>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</si>
  <si>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</si>
  <si>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</si>
  <si>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</si>
  <si>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</si>
  <si>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</si>
  <si>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</si>
  <si>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</si>
  <si>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</si>
  <si>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</si>
  <si>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</si>
  <si>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</si>
  <si>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</si>
  <si>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</si>
  <si>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</si>
  <si>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</si>
  <si>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</si>
  <si>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</si>
  <si>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</si>
  <si>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</si>
  <si>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</si>
  <si>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</si>
  <si>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</si>
  <si>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</si>
  <si>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</si>
  <si>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</si>
  <si>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</si>
  <si>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</si>
  <si>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</si>
  <si>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</si>
  <si>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</si>
  <si>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</si>
  <si>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</si>
  <si>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</si>
  <si>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</si>
  <si>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</si>
  <si>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</si>
  <si>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</si>
  <si>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</si>
  <si>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</si>
  <si>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</si>
  <si>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</si>
  <si>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</si>
  <si>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</si>
  <si>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</si>
  <si>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</si>
  <si>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</si>
  <si>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</si>
  <si>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</si>
  <si>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</si>
  <si>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</si>
  <si>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</si>
  <si>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</si>
  <si>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</si>
  <si>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</si>
  <si>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</si>
  <si>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</si>
  <si>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</si>
  <si>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</si>
  <si>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</si>
  <si>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</si>
  <si>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</si>
  <si>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</si>
  <si>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</si>
  <si>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</si>
  <si>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</si>
  <si>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</si>
  <si>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</si>
  <si>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</si>
  <si>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</si>
  <si>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</si>
  <si>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</si>
  <si>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</si>
  <si>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</si>
  <si>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</si>
  <si>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</si>
  <si>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</si>
  <si>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</si>
  <si>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</si>
  <si>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</si>
  <si>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</si>
  <si>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</si>
  <si>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</si>
  <si>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</si>
  <si>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</si>
  <si>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</si>
  <si>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</si>
  <si>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</si>
  <si>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</si>
  <si>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</si>
  <si>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</si>
  <si>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</si>
  <si>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</si>
  <si>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</si>
  <si>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</si>
  <si>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</si>
  <si>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</si>
  <si>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</si>
  <si>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</si>
  <si>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</si>
  <si>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</si>
  <si>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</si>
  <si>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</si>
  <si>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</si>
  <si>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</si>
  <si>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</si>
  <si>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</si>
  <si>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</si>
  <si>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</si>
  <si>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</si>
  <si>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</si>
  <si>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</si>
  <si>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</si>
  <si>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</si>
  <si>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</si>
  <si>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</si>
  <si>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</si>
  <si>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</si>
  <si>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</si>
  <si>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</si>
  <si>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</si>
  <si>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</si>
  <si>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</si>
  <si>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</si>
  <si>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</si>
  <si>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</si>
  <si>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</si>
  <si>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</si>
  <si>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</si>
  <si>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</si>
  <si>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</si>
  <si>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</si>
  <si>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</si>
  <si>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</si>
  <si>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</si>
  <si>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</si>
  <si>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</si>
  <si>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</si>
  <si>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</si>
  <si>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</si>
  <si>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</si>
  <si>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</si>
  <si>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</si>
  <si>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</si>
  <si>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</si>
  <si>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</si>
  <si>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</si>
  <si>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</si>
  <si>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</si>
  <si>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</si>
  <si>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</si>
  <si>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</si>
  <si>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</si>
  <si>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</si>
  <si>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</si>
  <si>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</si>
  <si>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</si>
  <si>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</si>
  <si>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</si>
  <si>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</si>
  <si>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</si>
  <si>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</si>
  <si>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</si>
  <si>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</si>
  <si>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</si>
  <si>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</si>
  <si>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</si>
  <si>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</si>
  <si>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</si>
  <si>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</si>
  <si>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</si>
  <si>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</si>
  <si>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</si>
  <si>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</si>
  <si>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</si>
  <si>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</si>
  <si>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</si>
  <si>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</si>
  <si>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</si>
  <si>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</si>
  <si>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</si>
  <si>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</si>
  <si>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</si>
  <si>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</si>
  <si>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</si>
  <si>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</si>
  <si>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</si>
  <si>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</si>
  <si>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</si>
  <si>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</si>
  <si>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</si>
  <si>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</si>
  <si>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</si>
  <si>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</si>
  <si>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</si>
  <si>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</si>
  <si>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</si>
  <si>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</si>
  <si>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</si>
  <si>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</si>
  <si>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</si>
  <si>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</si>
  <si>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</si>
  <si>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</si>
  <si>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</si>
  <si>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</si>
  <si>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</si>
  <si>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</si>
  <si>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</si>
  <si>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</si>
  <si>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</si>
  <si>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</si>
  <si>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</si>
  <si>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</si>
  <si>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</si>
  <si>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</si>
  <si>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</si>
  <si>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</si>
  <si>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</si>
  <si>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</si>
  <si>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</si>
  <si>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</si>
  <si>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</si>
  <si>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</si>
  <si>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</si>
  <si>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</si>
  <si>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</si>
  <si>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</si>
  <si>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</si>
  <si>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</si>
  <si>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</si>
  <si>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</si>
  <si>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</si>
  <si>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</si>
  <si>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</si>
  <si>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</si>
  <si>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</si>
  <si>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</si>
  <si>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</si>
  <si>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</si>
  <si>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</si>
  <si>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</si>
  <si>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</si>
  <si>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</si>
  <si>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</si>
  <si>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</si>
  <si>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</si>
  <si>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</si>
  <si>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</si>
  <si>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</si>
  <si>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</si>
  <si>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</si>
  <si>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</si>
  <si>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</si>
  <si>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</si>
  <si>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</si>
  <si>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</si>
  <si>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</si>
  <si>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</si>
  <si>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</si>
  <si>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</si>
  <si>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</si>
  <si>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</si>
  <si>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</si>
  <si>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</si>
  <si>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</si>
  <si>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</si>
  <si>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</si>
  <si>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</si>
  <si>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</si>
  <si>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</si>
  <si>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</si>
  <si>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</si>
  <si>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</si>
  <si>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</si>
  <si>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</si>
  <si>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</si>
  <si>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</si>
  <si>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</si>
  <si>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</si>
  <si>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</si>
  <si>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</si>
  <si>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</si>
  <si>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</si>
  <si>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</si>
  <si>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</si>
  <si>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</si>
  <si>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</si>
  <si>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</si>
  <si>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</si>
  <si>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</si>
  <si>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</si>
  <si>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</si>
  <si>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</si>
  <si>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</si>
  <si>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</si>
  <si>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</si>
  <si>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</si>
  <si>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</si>
  <si>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</si>
  <si>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</si>
  <si>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</si>
  <si>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</si>
  <si>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</si>
  <si>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</si>
  <si>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</si>
  <si>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</si>
  <si>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</si>
  <si>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</si>
  <si>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</si>
  <si>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</si>
  <si>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</si>
  <si>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</si>
  <si>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</si>
  <si>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</si>
  <si>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</si>
  <si>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</si>
  <si>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</si>
  <si>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</si>
  <si>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</si>
  <si>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</si>
  <si>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</si>
  <si>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</si>
  <si>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</si>
  <si>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</si>
  <si>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</si>
  <si>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</si>
  <si>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</si>
  <si>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</si>
  <si>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</si>
  <si>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</si>
  <si>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</si>
  <si>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</si>
  <si>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</si>
  <si>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</si>
  <si>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</si>
  <si>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</si>
  <si>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</si>
  <si>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</si>
  <si>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</si>
  <si>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</si>
  <si>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</si>
  <si>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</si>
  <si>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</si>
  <si>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</si>
  <si>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</si>
  <si>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</si>
  <si>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</si>
  <si>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</si>
  <si>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</si>
  <si>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</si>
  <si>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</si>
  <si>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</si>
  <si>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</si>
  <si>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</si>
  <si>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</si>
  <si>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</si>
  <si>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</si>
  <si>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</si>
  <si>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</si>
  <si>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</si>
  <si>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</si>
  <si>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</si>
  <si>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</si>
  <si>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</si>
  <si>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</si>
  <si>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</si>
  <si>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</si>
  <si>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</si>
  <si>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</si>
  <si>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</si>
  <si>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</si>
  <si>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</si>
  <si>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</si>
  <si>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</si>
  <si>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</si>
  <si>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</si>
  <si>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</si>
  <si>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</si>
  <si>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</si>
  <si>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</si>
  <si>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</si>
  <si>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</si>
  <si>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</si>
  <si>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</si>
  <si>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</si>
  <si>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</si>
  <si>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</si>
  <si>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</si>
  <si>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</si>
  <si>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</si>
  <si>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</si>
  <si>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</si>
  <si>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</si>
  <si>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</si>
  <si>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</si>
  <si>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</si>
  <si>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</si>
  <si>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</si>
  <si>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</si>
  <si>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</si>
  <si>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</si>
  <si>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</si>
  <si>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</si>
  <si>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</si>
  <si>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</si>
  <si>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</si>
  <si>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</si>
  <si>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</si>
  <si>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</si>
  <si>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</si>
  <si>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</si>
  <si>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</si>
  <si>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</si>
  <si>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</si>
  <si>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</si>
  <si>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</si>
  <si>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</si>
  <si>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</si>
  <si>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</si>
  <si>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</si>
  <si>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</si>
  <si>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</si>
  <si>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</si>
  <si>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</si>
  <si>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</si>
  <si>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</si>
  <si>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</si>
  <si>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</si>
  <si>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</si>
  <si>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</si>
  <si>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</si>
  <si>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</si>
  <si>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</si>
  <si>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</si>
  <si>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</si>
  <si>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</si>
  <si>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</si>
  <si>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</si>
  <si>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</si>
  <si>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</si>
  <si>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</si>
  <si>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</si>
  <si>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</si>
  <si>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</si>
  <si>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</si>
  <si>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</si>
  <si>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</si>
  <si>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</si>
  <si>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</si>
  <si>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</si>
  <si>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</si>
  <si>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</si>
  <si>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</si>
  <si>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</si>
  <si>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</si>
  <si>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</si>
  <si>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</si>
  <si>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</si>
  <si>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</si>
  <si>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</si>
  <si>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</si>
  <si>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</si>
  <si>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</si>
  <si>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</si>
  <si>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</si>
  <si>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</si>
  <si>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</si>
  <si>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</si>
  <si>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</si>
  <si>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</si>
  <si>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</si>
  <si>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</si>
  <si>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</si>
  <si>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</si>
  <si>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</si>
  <si>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</si>
  <si>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</si>
  <si>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</si>
  <si>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</si>
  <si>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</si>
  <si>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</si>
  <si>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</si>
  <si>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</si>
  <si>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</si>
  <si>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</si>
  <si>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</si>
  <si>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</si>
  <si>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</si>
  <si>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</si>
  <si>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</si>
  <si>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</si>
  <si>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</si>
  <si>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</si>
  <si>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</si>
  <si>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</si>
  <si>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</si>
  <si>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</si>
  <si>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</si>
  <si>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</si>
  <si>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</si>
  <si>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</si>
  <si>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</si>
  <si>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</si>
  <si>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</si>
  <si>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</si>
  <si>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</si>
  <si>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</si>
  <si>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</si>
  <si>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</si>
  <si>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</si>
  <si>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</si>
  <si>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</si>
  <si>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</si>
  <si>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</si>
  <si>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</si>
  <si>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</si>
  <si>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</si>
  <si>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</si>
  <si>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</si>
  <si>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</si>
  <si>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</si>
  <si>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</si>
  <si>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</si>
  <si>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</si>
  <si>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</si>
  <si>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</si>
  <si>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</si>
  <si>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</si>
  <si>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</si>
  <si>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</si>
  <si>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</si>
  <si>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</si>
  <si>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</si>
  <si>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</si>
  <si>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</si>
  <si>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</si>
  <si>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</si>
  <si>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</si>
  <si>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</si>
  <si>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</si>
  <si>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</si>
  <si>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</si>
  <si>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</si>
  <si>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</si>
  <si>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</si>
  <si>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</si>
  <si>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</si>
  <si>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</si>
  <si>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</si>
  <si>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</si>
  <si>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</si>
  <si>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</si>
  <si>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</si>
  <si>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</si>
  <si>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</si>
  <si>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</si>
  <si>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</si>
  <si>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</si>
  <si>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</si>
  <si>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</si>
  <si>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</si>
  <si>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</si>
  <si>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</si>
  <si>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</si>
  <si>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</si>
  <si>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</si>
  <si>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</si>
  <si>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</si>
  <si>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</si>
  <si>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</si>
  <si>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</si>
  <si>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</si>
  <si>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</si>
  <si>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</si>
  <si>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</si>
  <si>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</si>
  <si>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</si>
  <si>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</si>
  <si>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</si>
  <si>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</si>
  <si>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</si>
  <si>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</si>
  <si>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</si>
  <si>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</si>
  <si>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</si>
  <si>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</si>
  <si>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</si>
  <si>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</si>
  <si>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</si>
  <si>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</si>
  <si>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</si>
  <si>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</si>
  <si>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</si>
  <si>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</si>
  <si>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</si>
  <si>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</si>
  <si>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</si>
  <si>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</si>
  <si>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</si>
  <si>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</si>
  <si>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</si>
  <si>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</si>
  <si>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</si>
  <si>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</si>
  <si>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</si>
  <si>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</si>
  <si>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</si>
  <si>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</si>
  <si>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</si>
  <si>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</si>
  <si>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</si>
  <si>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</si>
  <si>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</si>
  <si>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</si>
  <si>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</si>
  <si>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</si>
  <si>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</si>
  <si>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</si>
  <si>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</si>
  <si>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</si>
  <si>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</si>
  <si>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</si>
  <si>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</si>
  <si>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</si>
  <si>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</si>
  <si>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</si>
  <si>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</si>
  <si>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</si>
  <si>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</si>
  <si>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</si>
  <si>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</si>
  <si>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</si>
  <si>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</si>
  <si>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</si>
  <si>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</si>
  <si>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</si>
  <si>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</si>
  <si>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</si>
  <si>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</si>
  <si>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</si>
  <si>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</si>
  <si>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</si>
  <si>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</si>
  <si>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</si>
  <si>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</si>
  <si>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</si>
  <si>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</si>
  <si>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</si>
  <si>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</si>
  <si>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</si>
  <si>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</si>
  <si>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</si>
  <si>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</si>
  <si>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</si>
  <si>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</si>
  <si>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</si>
  <si>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</si>
  <si>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</si>
  <si>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</si>
  <si>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</si>
  <si>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</si>
  <si>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</si>
  <si>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</si>
  <si>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</si>
  <si>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</si>
  <si>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</si>
  <si>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</si>
  <si>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</si>
  <si>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</si>
  <si>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</si>
  <si>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</si>
  <si>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</si>
  <si>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</si>
  <si>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</si>
  <si>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</si>
  <si>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</si>
  <si>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</si>
  <si>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</si>
  <si>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</si>
  <si>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</si>
  <si>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</si>
  <si>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</si>
  <si>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</si>
  <si>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</si>
  <si>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</si>
  <si>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</si>
  <si>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</si>
  <si>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</si>
  <si>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</si>
  <si>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</si>
  <si>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</si>
  <si>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</si>
  <si>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</si>
  <si>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</si>
  <si>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</si>
  <si>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</si>
  <si>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</si>
  <si>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</si>
  <si>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</si>
  <si>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</si>
  <si>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</si>
  <si>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</si>
  <si>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</si>
  <si>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</si>
  <si>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</si>
  <si>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</si>
  <si>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</si>
  <si>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</si>
  <si>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</si>
  <si>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</si>
  <si>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</si>
  <si>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</si>
  <si>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</si>
  <si>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</si>
  <si>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</si>
  <si>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</si>
  <si>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</si>
  <si>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</si>
  <si>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</si>
  <si>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</si>
  <si>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</si>
  <si>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</si>
  <si>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</si>
  <si>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</si>
  <si>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</si>
  <si>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</si>
  <si>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</si>
  <si>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</si>
  <si>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</si>
  <si>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</si>
  <si>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</si>
  <si>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</si>
  <si>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</si>
  <si>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</si>
  <si>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</si>
  <si>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</si>
  <si>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</si>
  <si>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</si>
  <si>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</si>
  <si>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</si>
  <si>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</si>
  <si>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</si>
  <si>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</si>
  <si>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</si>
  <si>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</si>
  <si>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</si>
  <si>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</si>
  <si>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</si>
  <si>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</si>
  <si>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</si>
  <si>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</si>
  <si>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</si>
  <si>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</si>
  <si>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</si>
  <si>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</si>
  <si>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</si>
  <si>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</si>
  <si>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</si>
  <si>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</si>
  <si>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</si>
  <si>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</si>
  <si>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</si>
  <si>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</si>
  <si>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</si>
  <si>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</si>
  <si>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</si>
  <si>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</si>
  <si>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</si>
  <si>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</si>
  <si>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</si>
  <si>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</si>
  <si>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</si>
  <si>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</si>
  <si>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</si>
  <si>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</si>
  <si>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</si>
  <si>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</si>
  <si>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</si>
  <si>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</si>
  <si>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</si>
  <si>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</si>
  <si>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</si>
  <si>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</si>
  <si>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</si>
  <si>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</si>
  <si>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</si>
  <si>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</si>
  <si>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</si>
  <si>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</si>
  <si>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</si>
  <si>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</si>
  <si>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</si>
  <si>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</si>
  <si>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</si>
  <si>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</si>
  <si>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</si>
  <si>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</si>
  <si>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</si>
  <si>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</si>
  <si>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</si>
  <si>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</si>
  <si>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</si>
  <si>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</si>
  <si>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</si>
  <si>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</si>
  <si>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</si>
  <si>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</si>
  <si>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</si>
  <si>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</si>
  <si>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</si>
  <si>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</si>
  <si>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</si>
  <si>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</si>
  <si>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</si>
  <si>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</si>
  <si>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</si>
  <si>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</si>
  <si>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</si>
  <si>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</si>
  <si>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</si>
  <si>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</si>
  <si>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</si>
  <si>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</si>
  <si>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</si>
  <si>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</si>
  <si>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</si>
  <si>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</si>
  <si>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</si>
  <si>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</si>
  <si>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</si>
  <si>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</si>
  <si>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</si>
  <si>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</si>
  <si>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</si>
  <si>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</si>
  <si>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</si>
  <si>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</si>
  <si>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</si>
  <si>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</si>
  <si>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</si>
  <si>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</si>
  <si>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</si>
  <si>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</si>
  <si>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</si>
  <si>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</si>
  <si>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</si>
  <si>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</si>
  <si>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</si>
  <si>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</si>
  <si>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</si>
  <si>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</si>
  <si>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</si>
  <si>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</si>
  <si>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</si>
  <si>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</si>
  <si>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</si>
  <si>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</si>
  <si>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</si>
  <si>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</si>
  <si>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</si>
  <si>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</si>
  <si>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</si>
  <si>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</si>
  <si>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</si>
  <si>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</si>
  <si>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</si>
  <si>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</si>
  <si>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</si>
  <si>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</si>
  <si>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</si>
  <si>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</si>
  <si>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</si>
  <si>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</si>
  <si>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</si>
  <si>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</si>
  <si>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</si>
  <si>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</si>
  <si>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</si>
  <si>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</si>
  <si>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</si>
  <si>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</si>
  <si>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</si>
  <si>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</si>
  <si>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</si>
  <si>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</si>
  <si>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</si>
  <si>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</si>
  <si>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</si>
  <si>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</si>
  <si>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</si>
  <si>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</si>
  <si>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</si>
  <si>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</si>
  <si>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</si>
  <si>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</si>
  <si>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</si>
  <si>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</si>
  <si>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</si>
  <si>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</si>
  <si>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</si>
  <si>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</si>
  <si>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</si>
  <si>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</si>
  <si>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</si>
  <si>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</si>
  <si>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</si>
  <si>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</si>
  <si>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</si>
  <si>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</si>
  <si>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</si>
  <si>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</si>
  <si>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</si>
  <si>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</si>
  <si>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</si>
  <si>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</si>
  <si>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</si>
  <si>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</si>
  <si>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</si>
  <si>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</si>
  <si>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</si>
  <si>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</si>
  <si>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</si>
  <si>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</si>
  <si>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</si>
  <si>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</si>
  <si>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</si>
  <si>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</si>
  <si>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</si>
  <si>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</si>
  <si>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</si>
  <si>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</si>
  <si>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</si>
  <si>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</si>
  <si>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</si>
  <si>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</si>
  <si>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</si>
  <si>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</si>
  <si>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</si>
  <si>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</si>
  <si>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</si>
  <si>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</si>
  <si>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</si>
  <si>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</si>
  <si>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</si>
  <si>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</si>
  <si>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</si>
  <si>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</si>
  <si>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</si>
  <si>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</si>
  <si>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</si>
  <si>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</si>
  <si>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</si>
  <si>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</si>
  <si>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</si>
  <si>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</si>
  <si>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</si>
  <si>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</si>
  <si>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</si>
  <si>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</si>
  <si>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</si>
  <si>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</si>
  <si>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</si>
  <si>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</si>
  <si>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</si>
  <si>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</si>
  <si>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</si>
  <si>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</si>
  <si>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</si>
  <si>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</si>
  <si>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</si>
  <si>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</si>
  <si>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</si>
  <si>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</si>
  <si>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</si>
  <si>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</si>
  <si>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</si>
  <si>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</si>
  <si>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</si>
  <si>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</si>
  <si>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</si>
  <si>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</si>
  <si>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</si>
  <si>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</si>
  <si>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</si>
  <si>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</si>
  <si>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</si>
  <si>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</si>
  <si>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</si>
  <si>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</si>
  <si>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</si>
  <si>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</si>
  <si>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</si>
  <si>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</si>
  <si>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</si>
  <si>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</si>
  <si>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</si>
  <si>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</si>
  <si>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</si>
  <si>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</si>
  <si>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</si>
  <si>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</si>
  <si>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</si>
  <si>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</si>
  <si>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</si>
  <si>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</si>
  <si>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</si>
  <si>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</si>
  <si>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</si>
  <si>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</si>
  <si>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</si>
  <si>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</si>
  <si>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</si>
  <si>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</si>
  <si>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</si>
  <si>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</si>
  <si>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</si>
  <si>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</si>
  <si>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</si>
  <si>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</si>
  <si>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</si>
  <si>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</si>
  <si>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</si>
  <si>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</si>
  <si>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</si>
  <si>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</si>
  <si>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</si>
  <si>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</si>
  <si>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</si>
  <si>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</si>
  <si>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</si>
  <si>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</si>
  <si>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</si>
  <si>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</si>
  <si>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</si>
  <si>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</si>
  <si>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</si>
  <si>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</si>
  <si>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</si>
  <si>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</si>
  <si>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</si>
  <si>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</si>
  <si>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</si>
  <si>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</si>
  <si>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</si>
  <si>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</si>
  <si>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</si>
  <si>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</si>
  <si>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</si>
  <si>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</si>
  <si>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</si>
  <si>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</si>
  <si>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</si>
  <si>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</si>
  <si>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</si>
  <si>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</si>
  <si>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</si>
  <si>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</si>
  <si>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</si>
  <si>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</si>
  <si>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</si>
  <si>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</si>
  <si>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</si>
  <si>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</si>
  <si>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</si>
  <si>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</si>
  <si>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</si>
  <si>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</si>
  <si>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</si>
  <si>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</si>
  <si>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</si>
  <si>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</si>
  <si>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</si>
  <si>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</si>
  <si>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</si>
  <si>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</si>
  <si>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</si>
  <si>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</si>
  <si>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</si>
  <si>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</si>
  <si>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</si>
  <si>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</si>
  <si>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</si>
  <si>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</si>
  <si>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</si>
  <si>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</si>
  <si>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</si>
  <si>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</si>
  <si>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</si>
  <si>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</si>
  <si>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</si>
  <si>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</si>
  <si>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</si>
  <si>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</si>
  <si>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</si>
  <si>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</si>
  <si>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</si>
  <si>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</si>
  <si>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</si>
  <si>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</si>
  <si>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</si>
  <si>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</si>
  <si>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</si>
  <si>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</si>
  <si>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</si>
  <si>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</si>
  <si>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</si>
  <si>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</si>
  <si>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</si>
  <si>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</si>
  <si>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</si>
  <si>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</si>
  <si>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</si>
  <si>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</si>
  <si>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</si>
  <si>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</si>
  <si>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</si>
  <si>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</si>
  <si>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</si>
  <si>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</si>
  <si>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</si>
  <si>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</si>
  <si>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</si>
  <si>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</si>
  <si>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</si>
  <si>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</si>
  <si>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</si>
  <si>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</si>
  <si>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</si>
  <si>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</si>
  <si>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</si>
  <si>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</si>
  <si>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</si>
  <si>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</si>
  <si>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</si>
  <si>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</si>
  <si>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</si>
  <si>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</si>
  <si>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</si>
  <si>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</si>
  <si>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</si>
  <si>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</si>
  <si>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</si>
  <si>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</si>
  <si>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</si>
  <si>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</si>
  <si>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</si>
  <si>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</si>
  <si>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</si>
  <si>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</si>
  <si>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</si>
  <si>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</si>
  <si>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</si>
  <si>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</si>
  <si>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</si>
  <si>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</si>
  <si>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</si>
  <si>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</si>
  <si>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</si>
  <si>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</si>
  <si>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</si>
  <si>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</si>
  <si>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</si>
  <si>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</si>
  <si>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</si>
  <si>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</si>
  <si>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</si>
  <si>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</si>
  <si>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</si>
  <si>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</si>
  <si>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</si>
  <si>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</si>
  <si>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</si>
  <si>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</si>
  <si>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</si>
  <si>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</si>
  <si>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</si>
  <si>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</si>
  <si>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</si>
  <si>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</si>
  <si>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</si>
  <si>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</si>
  <si>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</si>
  <si>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</si>
  <si>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</si>
  <si>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</si>
  <si>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</si>
  <si>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</si>
  <si>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</si>
  <si>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</si>
  <si>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</si>
  <si>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</si>
  <si>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</si>
  <si>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</si>
  <si>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</si>
  <si>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</si>
  <si>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</si>
  <si>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</si>
  <si>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</si>
  <si>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</si>
  <si>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</si>
  <si>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</si>
  <si>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</si>
  <si>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</si>
  <si>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</si>
  <si>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</si>
  <si>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</si>
  <si>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</si>
  <si>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</si>
  <si>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</si>
  <si>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</si>
  <si>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</si>
  <si>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</si>
  <si>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</si>
  <si>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</si>
  <si>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</si>
  <si>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</si>
  <si>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</si>
  <si>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</si>
  <si>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</si>
  <si>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</si>
  <si>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</si>
  <si>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</si>
  <si>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</si>
  <si>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</si>
  <si>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</si>
  <si>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</si>
  <si>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</si>
  <si>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</si>
  <si>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</si>
  <si>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</si>
  <si>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</si>
  <si>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</si>
  <si>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</si>
  <si>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</si>
  <si>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</si>
  <si>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</si>
  <si>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</si>
  <si>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</si>
  <si>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</si>
  <si>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</si>
  <si>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</si>
  <si>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</si>
  <si>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</si>
  <si>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</si>
  <si>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</si>
  <si>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</si>
  <si>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</si>
  <si>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</si>
  <si>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</si>
  <si>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</si>
  <si>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</si>
  <si>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</si>
  <si>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</si>
  <si>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</si>
  <si>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</si>
  <si>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</si>
  <si>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</si>
  <si>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</si>
  <si>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</si>
  <si>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</si>
  <si>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</si>
  <si>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</si>
  <si>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</si>
  <si>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</si>
  <si>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</si>
  <si>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</si>
  <si>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</si>
  <si>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</si>
  <si>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</si>
  <si>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</si>
  <si>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</si>
  <si>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</si>
  <si>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</si>
  <si>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</si>
  <si>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</si>
  <si>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</si>
  <si>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</si>
  <si>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</si>
  <si>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</si>
  <si>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</si>
  <si>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</si>
  <si>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</si>
  <si>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</si>
  <si>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</si>
  <si>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</si>
  <si>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</si>
  <si>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</si>
  <si>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</si>
  <si>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</si>
  <si>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</si>
  <si>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</si>
  <si>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</si>
  <si>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</si>
  <si>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</si>
  <si>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</si>
  <si>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</si>
  <si>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</si>
  <si>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</si>
  <si>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</si>
  <si>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</si>
  <si>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</si>
  <si>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</si>
  <si>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</si>
  <si>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</si>
  <si>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</si>
  <si>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</si>
  <si>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</si>
  <si>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</si>
  <si>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</si>
  <si>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</si>
  <si>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</si>
  <si>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</si>
  <si>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</si>
  <si>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</si>
  <si>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</si>
  <si>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</si>
  <si>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</si>
  <si>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</si>
  <si>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</si>
  <si>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</si>
  <si>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</si>
  <si>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</si>
  <si>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</si>
  <si>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</si>
  <si>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</si>
  <si>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</si>
  <si>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</si>
  <si>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</si>
  <si>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</si>
  <si>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</si>
  <si>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</si>
  <si>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</si>
  <si>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</si>
  <si>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</si>
  <si>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</si>
  <si>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</si>
  <si>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</si>
  <si>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</si>
  <si>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</si>
  <si>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</si>
  <si>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</si>
  <si>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</si>
  <si>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</si>
  <si>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</si>
  <si>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</si>
  <si>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</si>
  <si>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</si>
  <si>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</si>
  <si>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</si>
  <si>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</si>
  <si>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</si>
  <si>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</si>
  <si>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</si>
  <si>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</si>
  <si>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</si>
  <si>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</si>
  <si>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</si>
  <si>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</si>
  <si>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</si>
  <si>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</si>
  <si>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</si>
  <si>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</si>
  <si>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</si>
  <si>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</si>
  <si>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</si>
  <si>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</si>
  <si>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</si>
  <si>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</si>
  <si>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</si>
  <si>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</si>
  <si>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</si>
  <si>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</si>
  <si>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</si>
  <si>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</si>
  <si>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</si>
  <si>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</si>
  <si>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</si>
  <si>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</si>
  <si>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</si>
  <si>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</si>
  <si>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</si>
  <si>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</si>
  <si>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</si>
  <si>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</si>
  <si>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</si>
  <si>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</si>
  <si>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</si>
  <si>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</si>
  <si>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</si>
  <si>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</si>
  <si>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</si>
  <si>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</si>
  <si>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</si>
  <si>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</si>
  <si>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</si>
  <si>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</si>
  <si>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</si>
  <si>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</si>
  <si>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</si>
  <si>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</si>
  <si>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</si>
  <si>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</si>
  <si>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</si>
  <si>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</si>
  <si>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</si>
  <si>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</si>
  <si>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</si>
  <si>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</si>
  <si>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</si>
  <si>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</si>
  <si>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</si>
  <si>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</si>
  <si>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</si>
  <si>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</si>
  <si>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</si>
  <si>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</si>
  <si>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</si>
  <si>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</si>
  <si>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</si>
  <si>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</si>
  <si>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</si>
  <si>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</si>
  <si>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</si>
  <si>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</si>
  <si>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</si>
  <si>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</si>
  <si>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</si>
  <si>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</si>
  <si>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</si>
  <si>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</si>
  <si>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</si>
  <si>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</si>
  <si>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</si>
  <si>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</si>
  <si>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</si>
  <si>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</si>
  <si>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</si>
  <si>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</si>
  <si>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</si>
  <si>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</si>
  <si>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</si>
  <si>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</si>
  <si>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</si>
  <si>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</si>
  <si>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</si>
  <si>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</si>
  <si>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</si>
  <si>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</si>
  <si>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</si>
  <si>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</si>
  <si>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</si>
  <si>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</si>
  <si>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</si>
  <si>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</si>
  <si>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</si>
  <si>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</si>
  <si>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</si>
  <si>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</si>
  <si>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</si>
  <si>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</si>
  <si>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</si>
  <si>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</si>
  <si>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</si>
  <si>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</si>
  <si>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</si>
  <si>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</si>
  <si>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</si>
  <si>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</si>
  <si>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</si>
  <si>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</si>
  <si>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</si>
  <si>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</si>
  <si>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</si>
  <si>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</si>
  <si>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</si>
  <si>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</si>
  <si>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</si>
  <si>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</si>
  <si>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</si>
  <si>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</si>
  <si>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</si>
  <si>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</si>
  <si>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</si>
  <si>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</si>
  <si>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</si>
  <si>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</si>
  <si>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</si>
  <si>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</si>
  <si>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</si>
  <si>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</si>
  <si>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</si>
  <si>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</si>
  <si>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</si>
  <si>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</si>
  <si>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</si>
  <si>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</si>
  <si>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</si>
  <si>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</si>
  <si>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</si>
  <si>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</si>
  <si>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</si>
  <si>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</si>
  <si>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</si>
  <si>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</si>
  <si>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</si>
  <si>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</si>
  <si>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</si>
  <si>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</si>
  <si>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</si>
  <si>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</si>
  <si>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</si>
  <si>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</si>
  <si>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</si>
  <si>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</si>
  <si>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</si>
  <si>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</si>
  <si>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</si>
  <si>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</si>
  <si>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</si>
  <si>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</si>
  <si>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</si>
  <si>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</si>
  <si>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</si>
  <si>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</si>
  <si>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</si>
  <si>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</si>
  <si>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</si>
  <si>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</si>
  <si>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</si>
  <si>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</si>
  <si>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</si>
  <si>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</si>
  <si>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</si>
  <si>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</si>
  <si>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</si>
  <si>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</si>
  <si>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</si>
  <si>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</si>
  <si>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</si>
  <si>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</si>
  <si>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</si>
  <si>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</si>
  <si>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</si>
  <si>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</si>
  <si>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</si>
  <si>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</si>
  <si>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</si>
  <si>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</si>
  <si>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</si>
  <si>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</si>
  <si>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</si>
  <si>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</si>
  <si>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</si>
  <si>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</si>
  <si>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</si>
  <si>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</si>
  <si>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</si>
  <si>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</si>
  <si>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</si>
  <si>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</si>
  <si>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</si>
  <si>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</si>
  <si>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</si>
  <si>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</si>
  <si>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</si>
  <si>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</si>
  <si>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</si>
  <si>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</si>
  <si>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</si>
  <si>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</si>
  <si>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</si>
  <si>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</si>
  <si>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</si>
  <si>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</si>
  <si>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</si>
  <si>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</si>
  <si>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</si>
  <si>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</si>
  <si>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</si>
  <si>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</si>
  <si>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</si>
  <si>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</si>
  <si>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</si>
  <si>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</si>
  <si>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</si>
  <si>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</si>
  <si>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</si>
  <si>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</si>
  <si>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</si>
  <si>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</si>
  <si>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</si>
  <si>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</si>
  <si>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</si>
  <si>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</si>
  <si>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</si>
  <si>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</si>
  <si>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</si>
  <si>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</si>
  <si>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</si>
  <si>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</si>
  <si>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</si>
  <si>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</si>
  <si>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</si>
  <si>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</si>
  <si>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</si>
  <si>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</si>
  <si>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</si>
  <si>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</si>
  <si>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</si>
  <si>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</si>
  <si>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</si>
  <si>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</si>
  <si>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</si>
  <si>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</si>
  <si>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</si>
  <si>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</si>
  <si>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</si>
  <si>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</si>
  <si>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</si>
  <si>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</si>
  <si>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</si>
  <si>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</si>
  <si>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</si>
  <si>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</si>
  <si>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</si>
  <si>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</si>
  <si>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</si>
  <si>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</si>
  <si>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</si>
  <si>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</si>
  <si>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</si>
  <si>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</si>
  <si>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</si>
  <si>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</si>
  <si>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</si>
  <si>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</si>
  <si>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</si>
  <si>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</si>
  <si>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</si>
  <si>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</si>
  <si>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</si>
  <si>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</si>
  <si>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</si>
  <si>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</si>
  <si>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</si>
  <si>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</si>
  <si>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</si>
  <si>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</si>
  <si>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</si>
  <si>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</si>
  <si>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</si>
  <si>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</si>
  <si>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</si>
  <si>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</si>
  <si>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</si>
  <si>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</si>
  <si>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</si>
  <si>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</si>
  <si>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</si>
  <si>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</si>
  <si>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</si>
  <si>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</si>
  <si>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</si>
  <si>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</si>
  <si>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</si>
  <si>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</si>
  <si>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</si>
  <si>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</si>
  <si>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</si>
  <si>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</si>
  <si>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</si>
  <si>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</si>
  <si>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</si>
  <si>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</si>
  <si>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</si>
  <si>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</si>
  <si>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</si>
  <si>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</si>
  <si>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</si>
  <si>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</si>
  <si>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</si>
  <si>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</si>
  <si>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</si>
  <si>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</si>
  <si>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</si>
  <si>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</si>
  <si>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</si>
  <si>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</si>
  <si>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</si>
  <si>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</si>
  <si>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</si>
  <si>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</si>
  <si>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</si>
  <si>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</si>
  <si>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</si>
  <si>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</si>
  <si>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</si>
  <si>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</si>
  <si>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</si>
  <si>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</si>
  <si>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</si>
  <si>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</si>
  <si>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</si>
  <si>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</si>
  <si>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</si>
  <si>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</si>
  <si>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</si>
  <si>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</si>
  <si>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</si>
  <si>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</si>
  <si>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</si>
  <si>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</si>
  <si>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</si>
  <si>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</si>
  <si>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</si>
  <si>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</si>
  <si>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</si>
  <si>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</si>
  <si>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</si>
  <si>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</si>
  <si>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</si>
  <si>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</si>
  <si>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</si>
  <si>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</si>
  <si>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</si>
  <si>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</si>
  <si>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</si>
  <si>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</si>
  <si>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</si>
  <si>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</si>
  <si>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</si>
  <si>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</si>
  <si>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</si>
  <si>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</si>
  <si>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</si>
  <si>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</si>
  <si>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</si>
  <si>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</si>
  <si>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</si>
  <si>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</si>
  <si>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</si>
  <si>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</si>
  <si>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</si>
  <si>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</si>
  <si>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</si>
  <si>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</si>
  <si>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</si>
  <si>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</si>
  <si>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</si>
  <si>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</si>
  <si>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</si>
  <si>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</si>
  <si>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</si>
  <si>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</si>
  <si>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</si>
  <si>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</si>
  <si>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</si>
  <si>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</si>
  <si>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</si>
  <si>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</si>
  <si>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</si>
  <si>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</si>
  <si>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</si>
  <si>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</si>
  <si>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</si>
  <si>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</si>
  <si>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</si>
  <si>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</si>
  <si>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</si>
  <si>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</si>
  <si>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</si>
  <si>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</si>
  <si>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</si>
  <si>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</si>
  <si>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</si>
  <si>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</si>
  <si>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</si>
  <si>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</si>
  <si>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</si>
  <si>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</si>
  <si>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</si>
  <si>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</si>
  <si>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</si>
  <si>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</si>
  <si>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</si>
  <si>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</si>
  <si>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</si>
  <si>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</si>
  <si>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</si>
  <si>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</si>
  <si>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</si>
  <si>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</si>
  <si>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</si>
  <si>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</si>
  <si>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</si>
  <si>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</si>
  <si>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</si>
  <si>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</si>
  <si>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</si>
  <si>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</si>
  <si>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</si>
  <si>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</si>
  <si>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</si>
  <si>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</si>
  <si>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</si>
  <si>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</si>
  <si>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</si>
  <si>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</si>
  <si>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</si>
  <si>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</si>
  <si>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</si>
  <si>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</si>
  <si>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</si>
  <si>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</si>
  <si>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</si>
  <si>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</si>
  <si>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</si>
  <si>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</si>
  <si>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</si>
  <si>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</si>
  <si>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</si>
  <si>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</si>
  <si>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</si>
  <si>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</si>
  <si>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</si>
  <si>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</si>
  <si>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</si>
  <si>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</si>
  <si>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</si>
  <si>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</si>
  <si>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</si>
  <si>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</si>
  <si>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</si>
  <si>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</si>
  <si>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</si>
  <si>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</si>
  <si>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</si>
  <si>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</si>
  <si>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</si>
  <si>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</si>
  <si>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</si>
  <si>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</si>
  <si>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</si>
  <si>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</si>
  <si>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</si>
  <si>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</si>
  <si>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</si>
  <si>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</si>
  <si>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</si>
  <si>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</si>
  <si>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</si>
  <si>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</si>
  <si>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</si>
  <si>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</si>
  <si>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</si>
  <si>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</si>
  <si>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</si>
  <si>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</si>
  <si>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</si>
  <si>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</si>
  <si>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</si>
  <si>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</si>
  <si>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</si>
  <si>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</si>
  <si>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</si>
  <si>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</si>
  <si>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</si>
  <si>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</si>
  <si>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</si>
  <si>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</si>
  <si>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</si>
  <si>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</si>
  <si>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</si>
  <si>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</si>
  <si>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</si>
  <si>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</si>
  <si>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</si>
  <si>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</si>
  <si>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</si>
  <si>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</si>
  <si>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</si>
  <si>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</si>
  <si>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</si>
  <si>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</si>
  <si>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</si>
  <si>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</si>
  <si>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</si>
  <si>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</si>
  <si>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</si>
  <si>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</si>
  <si>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</si>
  <si>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</si>
  <si>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</si>
  <si>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</si>
  <si>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</si>
  <si>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</si>
  <si>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</si>
  <si>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</si>
  <si>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</si>
  <si>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</si>
  <si>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</si>
  <si>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</si>
  <si>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</si>
  <si>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</si>
  <si>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</si>
  <si>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</si>
  <si>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</si>
  <si>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</si>
  <si>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</si>
  <si>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</si>
  <si>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</si>
  <si>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</si>
  <si>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</si>
  <si>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</si>
  <si>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</si>
  <si>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</si>
  <si>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</si>
  <si>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</si>
  <si>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</si>
  <si>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</si>
  <si>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</si>
  <si>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</si>
  <si>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</si>
  <si>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</si>
  <si>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</si>
  <si>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</si>
  <si>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</si>
  <si>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</si>
  <si>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</si>
  <si>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</si>
  <si>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</si>
  <si>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</si>
  <si>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</si>
  <si>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</si>
  <si>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</si>
  <si>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</si>
  <si>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</si>
  <si>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</si>
  <si>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</si>
  <si>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</si>
  <si>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</si>
  <si>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</si>
  <si>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</si>
  <si>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</si>
  <si>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</si>
  <si>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</si>
  <si>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</si>
  <si>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</si>
  <si>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</si>
  <si>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</si>
  <si>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</si>
  <si>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</si>
  <si>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</si>
  <si>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</si>
  <si>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</si>
  <si>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</si>
  <si>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</si>
  <si>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</si>
  <si>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</si>
  <si>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</si>
  <si>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</si>
  <si>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</si>
  <si>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</si>
  <si>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</si>
  <si>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</si>
  <si>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</si>
  <si>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</si>
  <si>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</si>
  <si>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</si>
  <si>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</si>
  <si>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</si>
  <si>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</si>
  <si>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</si>
  <si>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</si>
  <si>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</si>
  <si>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</si>
  <si>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</si>
  <si>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</si>
  <si>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</si>
  <si>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</si>
  <si>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</si>
  <si>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</si>
  <si>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</si>
  <si>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</si>
  <si>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</si>
  <si>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</si>
  <si>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</si>
  <si>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</si>
  <si>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</si>
  <si>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</si>
  <si>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</si>
  <si>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</si>
  <si>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</si>
  <si>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</si>
  <si>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</si>
  <si>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</si>
  <si>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</si>
  <si>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</si>
  <si>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</si>
  <si>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</si>
  <si>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</si>
  <si>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</si>
  <si>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</si>
  <si>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</si>
  <si>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</si>
  <si>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</si>
  <si>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</si>
  <si>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</si>
  <si>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</si>
  <si>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</si>
  <si>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</si>
  <si>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</si>
  <si>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</si>
  <si>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</si>
  <si>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</si>
  <si>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</si>
  <si>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</si>
  <si>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</si>
  <si>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</si>
  <si>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</si>
  <si>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</si>
  <si>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</si>
  <si>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</si>
  <si>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</si>
  <si>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</si>
  <si>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</si>
  <si>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</si>
  <si>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</si>
  <si>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</si>
  <si>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</si>
  <si>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</si>
  <si>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</si>
  <si>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</si>
  <si>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</si>
  <si>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</si>
  <si>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</si>
  <si>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</si>
  <si>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</si>
  <si>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</si>
  <si>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</si>
  <si>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</si>
  <si>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</si>
  <si>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</si>
  <si>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</si>
  <si>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</si>
  <si>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</si>
  <si>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</si>
  <si>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</si>
  <si>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</si>
  <si>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</si>
  <si>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</si>
  <si>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</si>
  <si>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</si>
  <si>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</si>
  <si>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</si>
  <si>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</si>
  <si>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</si>
  <si>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</si>
  <si>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</si>
  <si>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</si>
  <si>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</si>
  <si>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</si>
  <si>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</si>
  <si>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</si>
  <si>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</si>
  <si>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</si>
  <si>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</si>
  <si>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</si>
  <si>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</si>
  <si>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</si>
  <si>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</si>
  <si>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</si>
  <si>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</si>
  <si>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</si>
  <si>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</si>
  <si>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</si>
  <si>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</si>
  <si>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</si>
  <si>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</si>
  <si>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</si>
  <si>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</si>
  <si>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</si>
  <si>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</si>
  <si>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</si>
  <si>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</si>
  <si>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</si>
  <si>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</si>
  <si>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</si>
  <si>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</si>
  <si>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</si>
  <si>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</si>
  <si>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</si>
  <si>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</si>
  <si>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</si>
  <si>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</si>
  <si>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</si>
  <si>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</si>
  <si>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</si>
  <si>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</si>
  <si>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</si>
  <si>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</si>
  <si>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</si>
  <si>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</si>
  <si>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</si>
  <si>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</si>
  <si>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</si>
  <si>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</si>
  <si>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</si>
  <si>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</si>
  <si>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</si>
  <si>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</si>
  <si>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</si>
  <si>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</si>
  <si>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</si>
  <si>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</si>
  <si>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</si>
  <si>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</si>
  <si>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</si>
  <si>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</si>
  <si>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</si>
  <si>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</si>
  <si>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</si>
  <si>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</si>
  <si>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</si>
  <si>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</si>
  <si>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</si>
  <si>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</si>
  <si>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</si>
  <si>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</si>
  <si>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</si>
  <si>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</si>
  <si>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</si>
  <si>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</si>
  <si>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</si>
  <si>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</si>
  <si>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</si>
  <si>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</si>
  <si>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</si>
  <si>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</si>
  <si>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</si>
  <si>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</si>
  <si>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</si>
  <si>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</si>
  <si>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</si>
  <si>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</si>
  <si>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</si>
  <si>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</si>
  <si>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</si>
  <si>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</si>
  <si>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</si>
  <si>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</si>
  <si>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</si>
  <si>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</si>
  <si>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</si>
  <si>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</si>
  <si>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</si>
  <si>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</si>
  <si>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</si>
  <si>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</si>
  <si>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</si>
  <si>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</si>
  <si>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</si>
  <si>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</si>
  <si>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</si>
  <si>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</si>
  <si>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</si>
  <si>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</si>
  <si>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</si>
  <si>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</si>
  <si>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</si>
  <si>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</si>
  <si>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</si>
  <si>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</si>
  <si>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</si>
  <si>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</si>
  <si>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</si>
  <si>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</si>
  <si>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</si>
  <si>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</si>
  <si>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</si>
  <si>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</si>
  <si>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</si>
  <si>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</si>
  <si>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</si>
  <si>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</si>
  <si>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</si>
  <si>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</si>
  <si>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</si>
  <si>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</si>
  <si>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</si>
  <si>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</si>
  <si>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</si>
  <si>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</si>
  <si>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</si>
  <si>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</si>
  <si>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</si>
  <si>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</si>
  <si>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</si>
  <si>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</si>
  <si>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</si>
  <si>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</si>
  <si>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</si>
  <si>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</si>
  <si>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</si>
  <si>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</si>
  <si>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</si>
  <si>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</si>
  <si>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</si>
  <si>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</si>
  <si>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</si>
  <si>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</si>
  <si>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</si>
  <si>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</si>
  <si>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</si>
  <si>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</si>
  <si>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</si>
  <si>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</si>
  <si>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</si>
  <si>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</si>
  <si>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</si>
  <si>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</si>
  <si>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</si>
  <si>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</si>
  <si>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</si>
  <si>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</si>
  <si>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</si>
  <si>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</si>
  <si>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</si>
  <si>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</si>
  <si>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</si>
  <si>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</si>
  <si>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</si>
  <si>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</si>
  <si>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</si>
  <si>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</si>
  <si>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</si>
  <si>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</si>
  <si>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</si>
  <si>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</si>
  <si>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</si>
  <si>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</si>
  <si>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</si>
  <si>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</si>
  <si>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</si>
  <si>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</si>
  <si>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</si>
  <si>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</si>
  <si>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</si>
  <si>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</si>
  <si>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</si>
  <si>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</si>
  <si>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</si>
  <si>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</si>
  <si>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</si>
  <si>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</si>
  <si>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</si>
  <si>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</si>
  <si>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</si>
  <si>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</si>
  <si>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</si>
  <si>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</si>
  <si>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</si>
  <si>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</si>
  <si>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</si>
  <si>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</si>
  <si>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</si>
  <si>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</si>
  <si>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</si>
  <si>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</si>
  <si>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</si>
  <si>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</si>
  <si>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</si>
  <si>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</si>
  <si>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</si>
  <si>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</si>
  <si>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</si>
  <si>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</si>
  <si>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</si>
  <si>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</si>
  <si>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</si>
  <si>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</si>
  <si>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</si>
  <si>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</si>
  <si>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</si>
  <si>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</si>
  <si>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</si>
  <si>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</si>
  <si>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</si>
  <si>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</si>
  <si>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</si>
  <si>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</si>
  <si>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</si>
  <si>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</si>
  <si>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</si>
  <si>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</si>
  <si>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</si>
  <si>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</si>
  <si>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</si>
  <si>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</si>
  <si>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</si>
  <si>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</si>
  <si>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</si>
  <si>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</si>
  <si>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</si>
  <si>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</si>
  <si>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</si>
  <si>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</si>
  <si>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</si>
  <si>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</si>
  <si>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</si>
  <si>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</si>
  <si>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</si>
  <si>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</si>
  <si>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</si>
  <si>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</si>
  <si>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</si>
  <si>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</si>
  <si>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</si>
  <si>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</si>
  <si>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</si>
  <si>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</si>
  <si>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</si>
  <si>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</si>
  <si>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</si>
  <si>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</si>
  <si>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</si>
  <si>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</si>
  <si>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</si>
  <si>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</si>
  <si>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</si>
  <si>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</si>
  <si>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</si>
  <si>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</si>
  <si>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</si>
  <si>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</si>
  <si>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</si>
  <si>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</si>
  <si>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</si>
  <si>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</si>
  <si>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</si>
  <si>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</si>
  <si>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</si>
  <si>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</si>
  <si>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</si>
  <si>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</si>
  <si>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</si>
  <si>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</si>
  <si>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</si>
  <si>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</si>
  <si>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</si>
  <si>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</si>
  <si>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</si>
  <si>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</si>
  <si>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</si>
  <si>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</si>
  <si>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</si>
  <si>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</si>
  <si>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</si>
  <si>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</si>
  <si>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</si>
  <si>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</si>
  <si>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</si>
  <si>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</si>
  <si>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</si>
  <si>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</si>
  <si>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</si>
  <si>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</si>
  <si>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</si>
  <si>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</si>
  <si>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</si>
  <si>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</si>
  <si>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</si>
  <si>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</si>
  <si>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</si>
  <si>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</si>
  <si>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</si>
  <si>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</si>
  <si>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</si>
  <si>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</si>
  <si>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</si>
  <si>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</si>
  <si>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</si>
  <si>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</si>
  <si>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</si>
  <si>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</si>
  <si>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</si>
  <si>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</si>
  <si>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</si>
  <si>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</si>
  <si>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</si>
  <si>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</si>
  <si>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</si>
  <si>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</si>
  <si>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</si>
  <si>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</si>
  <si>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</si>
  <si>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</si>
  <si>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</si>
  <si>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</si>
  <si>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</si>
  <si>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</si>
  <si>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</si>
  <si>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</si>
  <si>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</si>
  <si>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</si>
  <si>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</si>
  <si>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</si>
  <si>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</si>
  <si>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</si>
  <si>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</si>
  <si>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</si>
  <si>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</si>
  <si>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</si>
  <si>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</si>
  <si>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</si>
  <si>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</si>
  <si>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</si>
  <si>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</si>
  <si>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</si>
  <si>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</si>
  <si>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</si>
  <si>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</si>
  <si>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</si>
  <si>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</si>
  <si>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</si>
  <si>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</si>
  <si>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</si>
  <si>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</si>
  <si>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</si>
  <si>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</si>
  <si>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</si>
  <si>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</si>
  <si>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</si>
  <si>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</si>
  <si>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</si>
  <si>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</si>
  <si>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</si>
  <si>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</si>
  <si>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</si>
  <si>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</si>
  <si>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</si>
  <si>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</si>
  <si>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</si>
  <si>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</si>
  <si>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</si>
  <si>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</si>
  <si>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</si>
  <si>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</si>
  <si>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</si>
  <si>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</si>
  <si>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</si>
  <si>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</si>
  <si>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</si>
  <si>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</si>
  <si>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</si>
  <si>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</si>
  <si>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</si>
  <si>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</si>
  <si>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</si>
  <si>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</si>
  <si>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</si>
  <si>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</si>
  <si>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</si>
  <si>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</si>
  <si>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</si>
  <si>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</si>
  <si>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</si>
  <si>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</si>
  <si>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</si>
  <si>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</si>
  <si>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</si>
  <si>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</si>
  <si>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</si>
  <si>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</si>
  <si>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</si>
  <si>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</si>
  <si>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</si>
  <si>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</si>
  <si>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</si>
  <si>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</si>
  <si>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</si>
  <si>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</si>
  <si>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</si>
  <si>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</si>
  <si>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</si>
  <si>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</si>
  <si>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</si>
  <si>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</si>
  <si>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</si>
  <si>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</si>
  <si>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</si>
  <si>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</si>
  <si>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</si>
  <si>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</si>
  <si>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</si>
  <si>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</si>
  <si>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</si>
  <si>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</si>
  <si>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</si>
  <si>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</si>
  <si>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</si>
  <si>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</si>
  <si>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</si>
  <si>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</si>
  <si>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</si>
  <si>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</si>
  <si>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</si>
  <si>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</si>
  <si>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</si>
  <si>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</si>
  <si>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</si>
  <si>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</si>
  <si>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</si>
  <si>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</si>
  <si>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</si>
  <si>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</si>
  <si>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</si>
  <si>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</si>
  <si>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</si>
  <si>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</si>
  <si>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</si>
  <si>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</si>
  <si>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</si>
  <si>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</si>
  <si>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</si>
  <si>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</si>
  <si>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</si>
  <si>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</si>
  <si>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</si>
  <si>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</si>
  <si>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</si>
  <si>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</si>
  <si>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</si>
  <si>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</si>
  <si>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</si>
  <si>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</si>
  <si>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</si>
  <si>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</si>
  <si>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</si>
  <si>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</si>
  <si>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</si>
  <si>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</si>
  <si>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</si>
  <si>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</si>
  <si>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</si>
  <si>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</si>
  <si>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</si>
  <si>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</si>
  <si>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</si>
  <si>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</si>
  <si>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</si>
  <si>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</si>
  <si>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</si>
  <si>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</si>
  <si>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</si>
  <si>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</si>
  <si>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</si>
  <si>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</si>
  <si>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</si>
  <si>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</si>
  <si>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</si>
  <si>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</si>
  <si>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</si>
  <si>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</si>
  <si>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</si>
  <si>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</si>
  <si>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</si>
  <si>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</si>
  <si>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</si>
  <si>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</si>
  <si>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</si>
  <si>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</si>
  <si>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</si>
  <si>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</si>
  <si>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</si>
  <si>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</si>
  <si>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</si>
  <si>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</si>
  <si>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</si>
  <si>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</si>
  <si>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</si>
  <si>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</si>
  <si>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</si>
  <si>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</si>
  <si>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</si>
  <si>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</si>
  <si>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</si>
  <si>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</si>
  <si>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</si>
  <si>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</si>
  <si>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</si>
  <si>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</si>
  <si>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</si>
  <si>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</si>
  <si>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</si>
  <si>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</si>
  <si>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</si>
  <si>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</si>
  <si>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</si>
  <si>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</si>
  <si>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</si>
  <si>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</si>
  <si>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</si>
  <si>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</si>
  <si>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</si>
  <si>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</si>
  <si>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</si>
  <si>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</si>
  <si>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</si>
  <si>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</si>
  <si>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</si>
  <si>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</si>
  <si>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</si>
  <si>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</si>
  <si>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</si>
  <si>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</si>
  <si>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</si>
  <si>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</si>
  <si>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</si>
  <si>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</si>
  <si>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</si>
  <si>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</si>
  <si>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</si>
  <si>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</si>
  <si>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</si>
  <si>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</si>
  <si>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</si>
  <si>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</si>
  <si>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</si>
  <si>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</si>
  <si>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</si>
  <si>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</si>
  <si>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</si>
  <si>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</si>
  <si>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</si>
  <si>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</si>
  <si>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</si>
  <si>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</si>
  <si>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</si>
  <si>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</si>
  <si>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</si>
  <si>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</si>
  <si>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</si>
  <si>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</si>
  <si>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</si>
  <si>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</si>
  <si>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</si>
  <si>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</si>
  <si>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</si>
  <si>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</si>
  <si>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</si>
  <si>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</si>
  <si>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</si>
  <si>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</si>
  <si>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</si>
  <si>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</si>
  <si>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</si>
  <si>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</si>
  <si>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</si>
  <si>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</si>
  <si>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</si>
  <si>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</si>
  <si>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</si>
  <si>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</si>
  <si>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</si>
  <si>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</si>
  <si>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</si>
  <si>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</si>
  <si>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</si>
  <si>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</si>
  <si>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</si>
  <si>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</si>
  <si>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</si>
  <si>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</si>
  <si>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</si>
  <si>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</si>
  <si>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</si>
  <si>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</si>
  <si>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</si>
  <si>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</si>
  <si>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</si>
  <si>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</si>
  <si>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</si>
  <si>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</si>
  <si>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</si>
  <si>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</si>
  <si>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</si>
  <si>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</si>
  <si>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</si>
  <si>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</si>
  <si>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</si>
  <si>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</si>
  <si>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</si>
  <si>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</si>
  <si>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</si>
  <si>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</si>
  <si>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</si>
  <si>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</si>
  <si>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</si>
  <si>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</si>
  <si>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</si>
  <si>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</si>
  <si>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</si>
  <si>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</si>
  <si>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</si>
  <si>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</si>
  <si>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</si>
  <si>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</si>
  <si>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</si>
  <si>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</si>
  <si>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</si>
  <si>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</si>
  <si>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</si>
  <si>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</si>
  <si>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</si>
  <si>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</si>
  <si>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</si>
  <si>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</si>
  <si>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</si>
  <si>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</si>
  <si>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</si>
  <si>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</si>
  <si>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</si>
  <si>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</si>
  <si>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</si>
  <si>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</si>
  <si>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</si>
  <si>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</si>
  <si>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</si>
  <si>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</si>
  <si>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</si>
  <si>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</si>
  <si>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</si>
  <si>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</si>
  <si>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</si>
  <si>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</si>
  <si>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</si>
  <si>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</si>
  <si>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</si>
  <si>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</si>
  <si>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</si>
  <si>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</si>
  <si>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</si>
  <si>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</si>
  <si>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</si>
  <si>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</si>
  <si>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</si>
  <si>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</si>
  <si>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</si>
  <si>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</si>
  <si>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</si>
  <si>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</si>
  <si>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</si>
  <si>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</si>
  <si>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</si>
  <si>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</si>
  <si>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</si>
  <si>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</si>
  <si>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</si>
  <si>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</si>
  <si>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</si>
  <si>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</si>
  <si>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</si>
  <si>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</si>
  <si>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</si>
  <si>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</si>
  <si>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</si>
  <si>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</si>
  <si>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</si>
  <si>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</si>
  <si>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</si>
  <si>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</si>
  <si>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</si>
  <si>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</si>
  <si>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</si>
  <si>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</si>
  <si>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</si>
  <si>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</si>
  <si>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</si>
  <si>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</si>
  <si>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</si>
  <si>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</si>
  <si>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</si>
  <si>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</si>
  <si>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</si>
  <si>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</si>
  <si>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</si>
  <si>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</si>
  <si>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</si>
  <si>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</si>
  <si>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</si>
  <si>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</si>
  <si>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</si>
  <si>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</si>
  <si>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</si>
  <si>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</si>
  <si>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</si>
  <si>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</si>
  <si>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</si>
  <si>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</si>
  <si>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</si>
  <si>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</si>
  <si>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</si>
  <si>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</si>
  <si>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</si>
  <si>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</si>
  <si>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</si>
  <si>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</si>
  <si>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</si>
  <si>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</si>
  <si>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</si>
  <si>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</si>
  <si>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</si>
  <si>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</si>
  <si>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</si>
  <si>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</si>
  <si>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</si>
  <si>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</si>
  <si>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</si>
  <si>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</si>
  <si>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</si>
  <si>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</si>
  <si>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</si>
  <si>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</si>
  <si>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</si>
  <si>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</si>
  <si>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</si>
  <si>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</si>
  <si>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</si>
  <si>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</si>
  <si>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</si>
  <si>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</si>
  <si>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</si>
  <si>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</si>
  <si>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</si>
  <si>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</si>
  <si>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</si>
  <si>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</si>
  <si>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</si>
  <si>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</si>
  <si>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</si>
  <si>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</si>
  <si>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</si>
  <si>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</si>
  <si>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</si>
  <si>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</si>
  <si>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</si>
  <si>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</si>
  <si>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</si>
  <si>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</si>
  <si>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</si>
  <si>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</si>
  <si>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</si>
  <si>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</si>
  <si>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</si>
  <si>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</si>
  <si>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</si>
  <si>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</si>
  <si>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</si>
  <si>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</si>
  <si>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</si>
  <si>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</si>
  <si>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</si>
  <si>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</si>
  <si>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</si>
  <si>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</si>
  <si>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</si>
  <si>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</si>
  <si>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</si>
  <si>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</si>
  <si>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</si>
  <si>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</si>
  <si>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</si>
  <si>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</si>
  <si>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</si>
  <si>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</si>
  <si>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</si>
  <si>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</si>
  <si>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</si>
  <si>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</si>
  <si>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</si>
  <si>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</si>
  <si>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</si>
  <si>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</si>
  <si>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</si>
  <si>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</si>
  <si>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</si>
  <si>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</si>
  <si>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</si>
  <si>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</si>
  <si>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</si>
  <si>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</si>
  <si>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</si>
  <si>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</si>
  <si>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</si>
  <si>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</si>
  <si>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</si>
  <si>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</si>
  <si>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</si>
  <si>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</si>
  <si>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</si>
  <si>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</si>
  <si>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</si>
  <si>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</si>
  <si>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</si>
  <si>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</si>
  <si>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</si>
  <si>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</si>
  <si>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</si>
  <si>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</si>
  <si>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</si>
  <si>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</si>
  <si>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</si>
  <si>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</si>
  <si>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</si>
  <si>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</si>
  <si>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</si>
  <si>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</si>
  <si>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</si>
  <si>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</si>
  <si>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</si>
  <si>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</si>
  <si>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</si>
  <si>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</si>
  <si>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</si>
  <si>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</si>
  <si>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</si>
  <si>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</si>
  <si>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</si>
  <si>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</si>
  <si>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</si>
  <si>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</si>
  <si>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</si>
  <si>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</si>
  <si>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</si>
  <si>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</si>
  <si>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</si>
  <si>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</si>
  <si>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</si>
  <si>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</si>
  <si>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</si>
  <si>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</si>
  <si>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</si>
  <si>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</si>
  <si>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</si>
  <si>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</si>
  <si>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</si>
  <si>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</si>
  <si>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</si>
  <si>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</si>
  <si>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</si>
  <si>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</si>
  <si>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</si>
  <si>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</si>
  <si>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</si>
  <si>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</si>
  <si>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</si>
  <si>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</si>
  <si>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</si>
  <si>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</si>
  <si>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</si>
  <si>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</si>
  <si>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</si>
  <si>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</si>
  <si>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</si>
  <si>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</si>
  <si>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</si>
  <si>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</si>
  <si>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</si>
  <si>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</si>
  <si>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</si>
  <si>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</si>
  <si>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</si>
  <si>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</si>
  <si>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</si>
  <si>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</si>
  <si>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</si>
  <si>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</si>
  <si>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</si>
  <si>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</si>
  <si>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</si>
  <si>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</si>
  <si>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</si>
  <si>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</si>
  <si>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</si>
  <si>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</si>
  <si>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</si>
  <si>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</si>
  <si>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</si>
  <si>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</si>
  <si>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</si>
  <si>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</si>
  <si>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</si>
  <si>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</si>
  <si>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</si>
  <si>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</si>
  <si>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</si>
  <si>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</si>
  <si>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</si>
  <si>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</si>
  <si>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</si>
  <si>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</si>
  <si>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</si>
  <si>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</si>
  <si>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</si>
  <si>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</si>
  <si>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</si>
  <si>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</si>
  <si>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</si>
  <si>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</si>
  <si>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</si>
  <si>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</si>
  <si>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</si>
  <si>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</si>
  <si>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</si>
  <si>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</si>
  <si>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</si>
  <si>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</si>
  <si>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</si>
  <si>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</si>
  <si>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</si>
  <si>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</si>
  <si>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</si>
  <si>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</si>
  <si>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</si>
  <si>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</si>
  <si>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</si>
  <si>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</si>
  <si>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</si>
  <si>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</si>
  <si>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</si>
  <si>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</si>
  <si>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</si>
  <si>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</si>
  <si>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</si>
  <si>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</si>
  <si>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</si>
  <si>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</si>
  <si>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</si>
  <si>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</si>
  <si>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</si>
  <si>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</si>
  <si>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</si>
  <si>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</si>
  <si>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</si>
  <si>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</si>
  <si>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</si>
  <si>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</si>
  <si>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</si>
  <si>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</si>
  <si>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</si>
  <si>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</si>
  <si>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</si>
  <si>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</si>
  <si>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</si>
  <si>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</si>
  <si>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</si>
  <si>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</si>
  <si>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</si>
  <si>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</si>
  <si>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</si>
  <si>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</si>
  <si>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</si>
  <si>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</si>
  <si>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</si>
  <si>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</si>
  <si>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</si>
  <si>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</si>
  <si>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</si>
  <si>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</si>
  <si>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</si>
  <si>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</si>
  <si>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</si>
  <si>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</si>
  <si>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</si>
  <si>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</si>
  <si>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</si>
  <si>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</si>
  <si>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</si>
  <si>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</si>
  <si>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</si>
  <si>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</si>
  <si>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</si>
  <si>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</si>
  <si>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</si>
  <si>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</si>
  <si>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</si>
  <si>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</si>
  <si>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</si>
  <si>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</si>
  <si>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</si>
  <si>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</si>
  <si>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</si>
  <si>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</si>
  <si>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</si>
  <si>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</si>
  <si>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</si>
  <si>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</si>
  <si>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</si>
  <si>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</si>
  <si>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</si>
  <si>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</si>
  <si>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</si>
  <si>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</si>
  <si>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</si>
  <si>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</si>
  <si>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</si>
  <si>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</si>
  <si>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</si>
  <si>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</si>
  <si>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</si>
  <si>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</si>
  <si>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</si>
  <si>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</si>
  <si>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</si>
  <si>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</si>
  <si>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</si>
  <si>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</si>
  <si>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</si>
  <si>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</si>
  <si>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</si>
  <si>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</si>
  <si>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</si>
  <si>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</si>
  <si>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</si>
  <si>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</si>
  <si>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</si>
  <si>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</si>
  <si>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</si>
  <si>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</si>
  <si>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</si>
  <si>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</si>
  <si>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</si>
  <si>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</si>
  <si>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</si>
  <si>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</si>
  <si>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</si>
  <si>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</si>
  <si>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</si>
  <si>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</si>
  <si>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</si>
  <si>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</si>
  <si>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</si>
  <si>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</si>
  <si>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</si>
  <si>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</si>
  <si>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</si>
  <si>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</si>
  <si>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</si>
  <si>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</si>
  <si>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</si>
  <si>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</si>
  <si>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</si>
  <si>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</si>
  <si>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</si>
  <si>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</si>
  <si>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</si>
  <si>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</si>
  <si>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</si>
  <si>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</si>
  <si>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</si>
  <si>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</si>
  <si>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</si>
  <si>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</si>
  <si>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</si>
  <si>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</si>
  <si>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</si>
  <si>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</si>
  <si>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</si>
  <si>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</si>
  <si>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</si>
  <si>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</si>
  <si>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</si>
  <si>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</si>
  <si>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</si>
  <si>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</si>
  <si>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</si>
  <si>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</si>
  <si>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</si>
  <si>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</si>
  <si>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</si>
  <si>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</si>
  <si>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</si>
  <si>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</si>
  <si>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</si>
  <si>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</si>
  <si>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</si>
  <si>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</si>
  <si>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</si>
  <si>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</si>
  <si>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</si>
  <si>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</si>
  <si>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</si>
  <si>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</si>
  <si>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</si>
  <si>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</si>
  <si>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</si>
  <si>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</si>
  <si>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</si>
  <si>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</si>
  <si>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</si>
  <si>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</si>
  <si>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</si>
  <si>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</si>
  <si>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</si>
  <si>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</si>
  <si>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</si>
  <si>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</si>
  <si>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</si>
  <si>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</si>
  <si>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</si>
  <si>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</si>
  <si>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</si>
  <si>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</si>
  <si>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</si>
  <si>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</si>
  <si>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</si>
  <si>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</si>
  <si>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</si>
  <si>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</si>
  <si>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</si>
  <si>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</si>
  <si>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</si>
  <si>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</si>
  <si>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</si>
  <si>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</si>
  <si>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</si>
  <si>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</si>
  <si>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</si>
  <si>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</si>
  <si>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</si>
  <si>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</si>
  <si>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</si>
  <si>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</si>
  <si>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</si>
  <si>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</si>
  <si>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</si>
  <si>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</si>
  <si>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</si>
  <si>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</si>
  <si>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</si>
  <si>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</si>
  <si>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</si>
  <si>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</si>
  <si>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</si>
  <si>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</si>
  <si>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</si>
  <si>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</si>
  <si>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</si>
  <si>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</si>
  <si>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</si>
  <si>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</si>
  <si>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</si>
  <si>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</si>
  <si>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</si>
  <si>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</si>
  <si>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</si>
  <si>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</si>
  <si>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</si>
  <si>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</si>
  <si>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</si>
  <si>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</si>
  <si>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</si>
  <si>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</si>
  <si>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</si>
  <si>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</si>
  <si>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</si>
  <si>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</si>
  <si>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</si>
  <si>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</si>
  <si>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</si>
  <si>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</si>
  <si>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</si>
  <si>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</si>
  <si>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</si>
  <si>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</si>
  <si>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</si>
  <si>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</si>
  <si>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</si>
  <si>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</si>
  <si>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</si>
  <si>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</si>
  <si>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</si>
  <si>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</si>
  <si>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</si>
  <si>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</si>
  <si>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</si>
  <si>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</si>
  <si>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</si>
  <si>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</si>
  <si>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</si>
  <si>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</si>
  <si>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</si>
  <si>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</si>
  <si>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</si>
  <si>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</si>
  <si>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</si>
  <si>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</si>
  <si>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</si>
  <si>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</si>
  <si>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</si>
  <si>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</si>
  <si>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</si>
  <si>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</si>
  <si>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</si>
  <si>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</si>
  <si>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</si>
  <si>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</si>
  <si>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</si>
  <si>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</si>
  <si>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</si>
  <si>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</si>
  <si>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</si>
  <si>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</si>
  <si>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</si>
  <si>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</si>
  <si>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</si>
  <si>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</si>
  <si>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</si>
  <si>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</si>
  <si>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</si>
  <si>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</si>
  <si>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</si>
  <si>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</si>
  <si>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</si>
  <si>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</si>
  <si>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</si>
  <si>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</si>
  <si>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</si>
  <si>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</si>
  <si>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</si>
  <si>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</si>
  <si>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</si>
  <si>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</si>
  <si>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</si>
  <si>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</si>
  <si>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</si>
  <si>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</si>
  <si>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</si>
  <si>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</si>
  <si>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</si>
  <si>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</si>
  <si>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</si>
  <si>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</si>
  <si>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</si>
  <si>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</si>
  <si>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</si>
  <si>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</si>
  <si>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</si>
  <si>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</si>
  <si>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</si>
  <si>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</si>
  <si>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</si>
  <si>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</si>
  <si>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</si>
  <si>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</si>
  <si>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</si>
  <si>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</si>
  <si>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</si>
  <si>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</si>
  <si>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</si>
  <si>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</si>
  <si>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</si>
  <si>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</si>
  <si>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</si>
  <si>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</si>
  <si>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</si>
  <si>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</si>
  <si>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</si>
  <si>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</si>
  <si>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</si>
  <si>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</si>
  <si>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</si>
  <si>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</si>
  <si>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</si>
  <si>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</si>
  <si>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</si>
  <si>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</si>
  <si>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</si>
  <si>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</si>
  <si>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</si>
  <si>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</si>
  <si>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</si>
  <si>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</si>
  <si>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</si>
  <si>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</si>
  <si>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</si>
  <si>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</si>
  <si>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</si>
  <si>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</si>
  <si>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</si>
  <si>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</si>
  <si>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</si>
  <si>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</si>
  <si>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</si>
  <si>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</si>
  <si>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</si>
  <si>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</si>
  <si>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</si>
  <si>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</si>
  <si>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</si>
  <si>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</si>
  <si>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</si>
  <si>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</si>
  <si>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</si>
  <si>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</si>
  <si>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</si>
  <si>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</si>
  <si>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</si>
  <si>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</si>
  <si>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</si>
  <si>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</si>
  <si>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</si>
  <si>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</si>
  <si>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</si>
  <si>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</si>
  <si>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</si>
  <si>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</si>
  <si>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</si>
  <si>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</si>
  <si>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</si>
  <si>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</si>
  <si>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</si>
  <si>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</si>
  <si>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</si>
  <si>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</si>
  <si>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</si>
  <si>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</si>
  <si>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</si>
  <si>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</si>
  <si>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</si>
  <si>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</si>
  <si>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</si>
  <si>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</si>
  <si>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</si>
  <si>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</si>
  <si>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</si>
  <si>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</si>
  <si>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</si>
  <si>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</si>
  <si>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</si>
  <si>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</si>
  <si>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</si>
  <si>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</si>
  <si>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</si>
  <si>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</si>
  <si>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</si>
  <si>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</si>
  <si>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</si>
  <si>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</si>
  <si>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</si>
  <si>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</si>
  <si>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</si>
  <si>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</si>
  <si>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</si>
  <si>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</si>
  <si>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</si>
  <si>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</si>
  <si>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</si>
  <si>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</si>
  <si>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</si>
  <si>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</si>
  <si>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</si>
  <si>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</si>
  <si>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</si>
  <si>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</si>
  <si>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</si>
  <si>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</si>
  <si>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</si>
  <si>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</si>
  <si>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</si>
  <si>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</si>
  <si>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</si>
  <si>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</si>
  <si>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</si>
  <si>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</si>
  <si>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</si>
  <si>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</si>
  <si>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</si>
  <si>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</si>
  <si>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</si>
  <si>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</si>
  <si>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</si>
  <si>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</si>
  <si>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</si>
  <si>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</si>
  <si>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</si>
  <si>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</si>
  <si>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</si>
  <si>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</si>
  <si>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</si>
  <si>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</si>
  <si>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</si>
  <si>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</si>
  <si>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</si>
  <si>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</si>
  <si>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</si>
  <si>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</si>
  <si>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</si>
  <si>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</si>
  <si>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</si>
  <si>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</si>
  <si>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</si>
  <si>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</si>
  <si>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</si>
  <si>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</si>
  <si>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</si>
  <si>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</si>
  <si>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</si>
  <si>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</si>
  <si>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</si>
  <si>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</si>
  <si>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</si>
  <si>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</si>
  <si>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</si>
  <si>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</si>
  <si>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</si>
  <si>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</si>
  <si>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</si>
  <si>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</si>
  <si>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</si>
  <si>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</si>
  <si>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</si>
  <si>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</si>
  <si>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</si>
  <si>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</si>
  <si>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</si>
  <si>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</si>
  <si>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</si>
  <si>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</si>
  <si>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</si>
  <si>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</si>
  <si>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</si>
  <si>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</si>
  <si>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</si>
  <si>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</si>
  <si>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</si>
  <si>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</si>
  <si>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</si>
  <si>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</si>
  <si>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</si>
  <si>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</si>
  <si>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</si>
  <si>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</si>
  <si>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</si>
  <si>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</si>
  <si>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</si>
  <si>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</si>
  <si>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</si>
  <si>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</si>
  <si>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</si>
  <si>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</si>
  <si>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</si>
  <si>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</si>
  <si>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</si>
  <si>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</si>
  <si>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</si>
  <si>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</si>
  <si>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</si>
  <si>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</si>
  <si>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</si>
  <si>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</si>
  <si>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</si>
  <si>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</si>
  <si>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</si>
  <si>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</si>
  <si>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</si>
  <si>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</si>
  <si>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</si>
  <si>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</si>
  <si>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</si>
  <si>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</si>
  <si>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</si>
  <si>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</si>
  <si>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</si>
  <si>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</si>
  <si>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</si>
  <si>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</si>
  <si>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</si>
  <si>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</si>
  <si>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</si>
  <si>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</si>
  <si>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</si>
  <si>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</si>
  <si>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</si>
  <si>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</si>
  <si>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</si>
  <si>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</si>
  <si>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</si>
  <si>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</si>
  <si>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</si>
  <si>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</si>
  <si>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</si>
  <si>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</si>
  <si>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</si>
  <si>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</si>
  <si>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</si>
  <si>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</si>
  <si>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</si>
  <si>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</si>
  <si>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</si>
  <si>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</si>
  <si>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</si>
  <si>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</si>
  <si>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</si>
  <si>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</si>
  <si>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</si>
  <si>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</si>
  <si>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</si>
  <si>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</si>
  <si>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</si>
  <si>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</si>
  <si>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</si>
  <si>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</si>
  <si>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</si>
  <si>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</si>
  <si>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</si>
  <si>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</si>
  <si>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</si>
  <si>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</si>
  <si>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</si>
  <si>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</si>
  <si>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</si>
  <si>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</si>
  <si>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</si>
  <si>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</si>
  <si>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</si>
  <si>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</si>
  <si>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</si>
  <si>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</si>
  <si>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</si>
  <si>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</si>
  <si>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</si>
  <si>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</si>
  <si>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</si>
  <si>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</si>
  <si>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</si>
  <si>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</si>
  <si>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</si>
  <si>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</si>
  <si>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</si>
  <si>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</si>
  <si>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</si>
  <si>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</si>
  <si>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</si>
  <si>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</si>
  <si>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</si>
  <si>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</si>
  <si>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</si>
  <si>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</si>
  <si>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</si>
  <si>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</si>
  <si>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</si>
  <si>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</si>
  <si>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</si>
  <si>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</si>
  <si>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</si>
  <si>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</si>
  <si>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</si>
  <si>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</si>
  <si>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</si>
  <si>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</si>
  <si>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</si>
  <si>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</si>
  <si>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</si>
  <si>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</si>
  <si>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</si>
  <si>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</si>
  <si>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</si>
  <si>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</si>
  <si>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</si>
  <si>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</si>
  <si>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</si>
  <si>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</si>
  <si>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</si>
  <si>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</si>
  <si>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</si>
  <si>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</si>
  <si>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</si>
  <si>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</si>
  <si>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</si>
  <si>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</si>
  <si>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</si>
  <si>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</si>
  <si>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</si>
  <si>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</si>
  <si>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</si>
  <si>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</si>
  <si>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</si>
  <si>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</si>
  <si>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</si>
  <si>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</si>
  <si>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</si>
  <si>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</si>
  <si>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</si>
  <si>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</si>
  <si>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</si>
  <si>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</si>
  <si>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</si>
  <si>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</si>
  <si>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</si>
  <si>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</si>
  <si>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</si>
  <si>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</si>
  <si>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</si>
  <si>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</si>
  <si>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</si>
  <si>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</si>
  <si>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</si>
  <si>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</si>
  <si>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</si>
  <si>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</si>
  <si>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</si>
  <si>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</si>
  <si>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</si>
  <si>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</si>
  <si>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</si>
  <si>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</si>
  <si>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</si>
  <si>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</si>
  <si>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</si>
  <si>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</si>
  <si>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</si>
  <si>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</si>
  <si>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</si>
  <si>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</si>
  <si>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</si>
  <si>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</si>
  <si>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</si>
  <si>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</si>
  <si>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</si>
  <si>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</si>
  <si>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</si>
  <si>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</si>
  <si>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</si>
  <si>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</si>
  <si>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</si>
  <si>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</si>
  <si>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</si>
  <si>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</si>
  <si>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</si>
  <si>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</si>
  <si>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</si>
  <si>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</si>
  <si>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</si>
  <si>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</si>
  <si>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</si>
  <si>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</si>
  <si>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</si>
  <si>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</si>
  <si>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</si>
  <si>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</si>
  <si>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</si>
  <si>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</si>
  <si>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</si>
  <si>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</si>
  <si>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</si>
  <si>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</si>
  <si>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</si>
  <si>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</si>
  <si>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</si>
  <si>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</si>
  <si>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</si>
  <si>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</si>
  <si>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</si>
  <si>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</si>
  <si>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</si>
  <si>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</si>
  <si>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</si>
  <si>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</si>
  <si>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</si>
  <si>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</si>
  <si>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</si>
  <si>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</si>
  <si>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</si>
  <si>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</si>
  <si>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</si>
  <si>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</si>
  <si>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</si>
  <si>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</si>
  <si>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</si>
  <si>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</si>
  <si>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</si>
  <si>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</si>
  <si>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</si>
  <si>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</si>
  <si>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</si>
  <si>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</si>
  <si>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</si>
  <si>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</si>
  <si>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</si>
  <si>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</si>
  <si>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</si>
  <si>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</si>
  <si>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</si>
  <si>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</si>
  <si>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</si>
  <si>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</si>
  <si>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</si>
  <si>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</si>
  <si>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</si>
  <si>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</si>
  <si>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</si>
  <si>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</si>
  <si>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</si>
  <si>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</si>
  <si>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</si>
  <si>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</si>
  <si>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</si>
  <si>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</si>
  <si>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</si>
  <si>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</si>
  <si>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</si>
  <si>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</si>
  <si>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</si>
  <si>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</si>
  <si>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</si>
  <si>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</si>
  <si>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</si>
  <si>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</si>
  <si>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</si>
  <si>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</si>
  <si>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</si>
  <si>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</si>
  <si>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</si>
  <si>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</si>
  <si>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</si>
  <si>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</si>
  <si>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</si>
  <si>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</si>
  <si>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</si>
  <si>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</si>
  <si>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</si>
  <si>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</si>
  <si>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</si>
  <si>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</si>
  <si>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</si>
  <si>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</si>
  <si>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</si>
  <si>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</si>
  <si>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</si>
  <si>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</si>
  <si>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</si>
  <si>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</si>
  <si>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</si>
  <si>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</si>
  <si>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</si>
  <si>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</si>
  <si>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</si>
  <si>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</si>
  <si>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</si>
  <si>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</si>
  <si>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</si>
  <si>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</si>
  <si>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</si>
  <si>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</si>
  <si>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</si>
  <si>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</si>
  <si>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</si>
  <si>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</si>
  <si>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</si>
  <si>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</si>
  <si>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</si>
  <si>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</si>
  <si>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</si>
  <si>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</si>
  <si>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</si>
  <si>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</si>
  <si>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</si>
  <si>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</si>
  <si>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</si>
  <si>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</si>
  <si>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</si>
  <si>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</si>
  <si>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</si>
  <si>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</si>
  <si>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</si>
  <si>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</si>
  <si>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</si>
  <si>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</si>
  <si>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</si>
  <si>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</si>
  <si>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</si>
  <si>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</si>
  <si>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</si>
  <si>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</si>
  <si>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</si>
  <si>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</si>
  <si>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</si>
  <si>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</si>
  <si>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</si>
  <si>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</si>
  <si>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</si>
  <si>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</si>
  <si>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</si>
  <si>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</si>
  <si>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</si>
  <si>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</si>
  <si>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</si>
  <si>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</si>
  <si>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</si>
  <si>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</si>
  <si>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</si>
  <si>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</si>
  <si>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</si>
  <si>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</si>
  <si>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</si>
  <si>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</si>
  <si>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</si>
  <si>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</si>
  <si>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</si>
  <si>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</si>
  <si>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</si>
  <si>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</si>
  <si>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</si>
  <si>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</si>
  <si>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</si>
  <si>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</si>
  <si>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</si>
  <si>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</si>
  <si>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</si>
  <si>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</si>
  <si>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</si>
  <si>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</si>
  <si>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</si>
  <si>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</si>
  <si>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</si>
  <si>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</si>
  <si>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</si>
  <si>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</si>
  <si>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</si>
  <si>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</si>
  <si>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</si>
  <si>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</si>
  <si>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</si>
  <si>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</si>
  <si>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</si>
  <si>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</si>
  <si>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</si>
  <si>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</si>
  <si>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</si>
  <si>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</si>
  <si>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</si>
  <si>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</si>
  <si>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</si>
  <si>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</si>
  <si>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</si>
  <si>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</si>
  <si>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</si>
  <si>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</si>
  <si>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</si>
  <si>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</si>
  <si>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</si>
  <si>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</si>
  <si>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</si>
  <si>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</si>
  <si>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</si>
  <si>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</si>
  <si>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</si>
  <si>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</si>
  <si>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</si>
  <si>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</si>
  <si>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</si>
  <si>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</si>
  <si>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</si>
  <si>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</si>
  <si>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</si>
  <si>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</si>
  <si>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</si>
  <si>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</si>
  <si>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</si>
  <si>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</si>
  <si>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</si>
  <si>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</si>
  <si>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</si>
  <si>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</si>
  <si>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</si>
  <si>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</si>
  <si>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</si>
  <si>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</si>
  <si>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</si>
  <si>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</si>
  <si>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</si>
  <si>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</si>
  <si>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</si>
  <si>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</si>
  <si>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</si>
  <si>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</si>
  <si>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</si>
  <si>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</si>
  <si>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</si>
  <si>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</si>
  <si>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</si>
  <si>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</si>
  <si>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</si>
  <si>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</si>
  <si>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</si>
  <si>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</si>
  <si>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</si>
  <si>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</si>
  <si>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</si>
  <si>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</si>
  <si>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</si>
  <si>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</si>
  <si>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</si>
  <si>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</si>
  <si>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</si>
  <si>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</si>
  <si>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</si>
  <si>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</si>
  <si>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</si>
  <si>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</si>
  <si>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</si>
  <si>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</si>
  <si>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</si>
  <si>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</si>
  <si>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</si>
  <si>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</si>
  <si>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</si>
  <si>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</si>
  <si>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</si>
  <si>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</si>
  <si>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</si>
  <si>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</si>
  <si>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</si>
  <si>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</si>
  <si>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</si>
  <si>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</si>
  <si>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</si>
  <si>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</si>
  <si>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</si>
  <si>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</si>
  <si>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</si>
  <si>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</si>
  <si>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</si>
  <si>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</si>
  <si>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</si>
  <si>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</si>
  <si>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</si>
  <si>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</si>
  <si>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</si>
  <si>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</si>
  <si>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</si>
  <si>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</si>
  <si>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</si>
  <si>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</si>
  <si>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</si>
  <si>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</si>
  <si>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</si>
  <si>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</si>
  <si>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</si>
  <si>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</si>
  <si>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</si>
  <si>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</si>
  <si>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</si>
  <si>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</si>
  <si>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</si>
  <si>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</si>
  <si>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</si>
  <si>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</si>
  <si>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</si>
  <si>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</si>
  <si>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</si>
  <si>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</si>
  <si>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</si>
  <si>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</si>
  <si>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</si>
  <si>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</si>
  <si>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</si>
  <si>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</si>
  <si>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</si>
  <si>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</si>
  <si>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</si>
  <si>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</si>
  <si>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</si>
  <si>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</si>
  <si>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</si>
  <si>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</si>
  <si>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</si>
  <si>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</si>
  <si>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</si>
  <si>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</si>
  <si>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</si>
  <si>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</si>
  <si>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</si>
  <si>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</si>
  <si>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</si>
  <si>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</si>
  <si>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</si>
  <si>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</si>
  <si>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</si>
  <si>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</si>
  <si>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</si>
  <si>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</si>
  <si>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</si>
  <si>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</si>
  <si>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</si>
  <si>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</si>
  <si>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</si>
  <si>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</si>
  <si>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</si>
  <si>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</si>
  <si>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</si>
  <si>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</si>
  <si>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</si>
  <si>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</si>
  <si>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</si>
  <si>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</si>
  <si>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</si>
  <si>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</si>
  <si>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</si>
  <si>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</si>
  <si>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</si>
  <si>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</si>
  <si>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</si>
  <si>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</si>
  <si>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</si>
  <si>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</si>
  <si>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</si>
  <si>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</si>
  <si>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</si>
  <si>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</si>
  <si>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</si>
  <si>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</si>
  <si>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</si>
  <si>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</si>
  <si>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</si>
  <si>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</si>
  <si>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</si>
  <si>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</si>
  <si>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</si>
  <si>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</si>
  <si>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</si>
  <si>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</si>
  <si>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</si>
  <si>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</si>
  <si>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</si>
  <si>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</si>
  <si>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</si>
  <si>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</si>
  <si>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</si>
  <si>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</si>
  <si>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</si>
  <si>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</si>
  <si>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</si>
  <si>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</si>
  <si>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</si>
  <si>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</si>
  <si>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</si>
  <si>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</si>
  <si>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</si>
  <si>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</si>
  <si>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</si>
  <si>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</si>
  <si>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</si>
  <si>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</si>
  <si>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</si>
  <si>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</si>
  <si>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</si>
  <si>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</si>
  <si>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</si>
  <si>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</si>
  <si>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</si>
  <si>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</si>
  <si>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</si>
  <si>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</si>
  <si>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</si>
  <si>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</si>
  <si>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</si>
  <si>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</si>
  <si>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</si>
  <si>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</si>
  <si>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</si>
  <si>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</si>
  <si>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</si>
  <si>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</si>
  <si>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</si>
  <si>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</si>
  <si>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</si>
  <si>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</si>
  <si>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</si>
  <si>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</si>
  <si>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</si>
  <si>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</si>
  <si>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</si>
  <si>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</si>
  <si>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</si>
  <si>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</si>
  <si>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</si>
  <si>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</si>
  <si>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</si>
  <si>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</si>
  <si>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</si>
  <si>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</si>
  <si>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</si>
  <si>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</si>
  <si>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</si>
  <si>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</si>
  <si>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</si>
  <si>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</si>
  <si>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</si>
  <si>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</si>
  <si>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</si>
  <si>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</si>
  <si>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</si>
  <si>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</si>
  <si>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</si>
  <si>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</si>
  <si>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</si>
  <si>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</si>
  <si>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</si>
  <si>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</si>
  <si>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</si>
  <si>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</si>
  <si>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</si>
  <si>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</si>
  <si>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</si>
  <si>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</si>
  <si>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</si>
  <si>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</si>
  <si>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</si>
  <si>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</si>
  <si>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</si>
  <si>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</si>
  <si>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</si>
  <si>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</si>
  <si>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</si>
  <si>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</si>
  <si>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</si>
  <si>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</si>
  <si>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</si>
  <si>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</si>
  <si>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</si>
  <si>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</si>
  <si>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</si>
  <si>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</si>
  <si>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</si>
  <si>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</si>
  <si>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</si>
  <si>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</si>
  <si>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</si>
  <si>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</si>
  <si>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</si>
  <si>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</si>
  <si>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</si>
  <si>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</si>
  <si>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</si>
  <si>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</si>
  <si>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</si>
  <si>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</si>
  <si>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</si>
  <si>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</si>
  <si>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</si>
  <si>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</si>
  <si>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</si>
  <si>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</si>
  <si>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</si>
  <si>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</si>
  <si>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</si>
  <si>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</si>
  <si>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</si>
  <si>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</si>
  <si>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</si>
  <si>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</si>
  <si>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</si>
  <si>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</si>
  <si>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</si>
  <si>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</si>
  <si>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</si>
  <si>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</si>
  <si>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</si>
  <si>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</si>
  <si>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</si>
  <si>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</si>
  <si>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</si>
  <si>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</si>
  <si>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</si>
  <si>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</si>
  <si>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</si>
  <si>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</si>
  <si>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</si>
  <si>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</si>
  <si>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</si>
  <si>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</si>
  <si>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</si>
  <si>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</si>
  <si>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</si>
  <si>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</si>
  <si>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</si>
  <si>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</si>
  <si>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</si>
  <si>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</si>
  <si>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</si>
  <si>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</si>
  <si>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</si>
  <si>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</si>
  <si>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</si>
  <si>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</si>
  <si>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</si>
  <si>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</si>
  <si>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</si>
  <si>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</si>
  <si>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</si>
  <si>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</si>
  <si>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</si>
  <si>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</si>
  <si>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</si>
  <si>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</si>
  <si>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</si>
  <si>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</si>
  <si>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</si>
  <si>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</si>
  <si>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</si>
  <si>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</si>
  <si>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</si>
  <si>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</si>
  <si>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</si>
  <si>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</si>
  <si>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</si>
  <si>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</si>
  <si>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</si>
  <si>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</si>
  <si>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</si>
  <si>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</si>
  <si>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</si>
  <si>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</si>
  <si>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</si>
  <si>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</si>
  <si>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</si>
  <si>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</si>
  <si>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</si>
  <si>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</si>
  <si>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</si>
  <si>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</si>
  <si>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</si>
  <si>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</si>
  <si>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</si>
  <si>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</si>
  <si>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</si>
  <si>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</si>
  <si>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</si>
  <si>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</si>
  <si>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</si>
  <si>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</si>
  <si>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</si>
  <si>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</si>
  <si>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</si>
  <si>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</si>
  <si>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</si>
  <si>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</si>
  <si>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</si>
  <si>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</si>
  <si>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</si>
  <si>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</si>
  <si>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</si>
  <si>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</si>
  <si>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</si>
  <si>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</si>
  <si>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</si>
  <si>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</si>
  <si>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</si>
  <si>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</si>
  <si>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</si>
  <si>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</si>
  <si>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</si>
  <si>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</si>
  <si>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</si>
  <si>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</si>
  <si>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</si>
  <si>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</si>
  <si>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</si>
  <si>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</si>
  <si>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</si>
  <si>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</si>
  <si>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</si>
  <si>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</si>
  <si>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</si>
  <si>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</si>
  <si>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</si>
  <si>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</si>
  <si>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</si>
  <si>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</si>
  <si>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</si>
  <si>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</si>
  <si>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</si>
  <si>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</si>
  <si>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</si>
  <si>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</si>
  <si>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</si>
  <si>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</si>
  <si>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</si>
  <si>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</si>
  <si>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</si>
  <si>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</si>
  <si>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</si>
  <si>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</si>
  <si>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</si>
  <si>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</si>
  <si>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</si>
  <si>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</si>
  <si>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</si>
  <si>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</si>
  <si>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</si>
  <si>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</si>
  <si>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</si>
  <si>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</si>
  <si>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</si>
  <si>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</si>
  <si>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</si>
  <si>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</si>
  <si>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</si>
  <si>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</si>
  <si>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</si>
  <si>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</si>
  <si>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</si>
  <si>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</si>
  <si>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</si>
  <si>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</si>
  <si>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</si>
  <si>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</si>
  <si>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</si>
  <si>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</si>
  <si>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</si>
  <si>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</si>
  <si>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</si>
  <si>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</si>
  <si>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</si>
  <si>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</si>
  <si>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</si>
  <si>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</si>
  <si>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</si>
  <si>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</si>
  <si>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</si>
  <si>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</si>
  <si>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</si>
  <si>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</si>
  <si>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</si>
  <si>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</si>
  <si>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</si>
  <si>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</si>
  <si>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</si>
  <si>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</si>
  <si>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</si>
  <si>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Information Updated as of 3 March, 2021</t>
  </si>
  <si>
    <t>Rio Dell 11024230</t>
  </si>
  <si>
    <t>PSPS</t>
  </si>
  <si>
    <t>FRRB</t>
  </si>
  <si>
    <t>Storm Rebuild</t>
  </si>
  <si>
    <t>PSS Approved</t>
  </si>
  <si>
    <t>CWSP 2022-2023</t>
  </si>
  <si>
    <t>Planned Miles (SAP EST)</t>
  </si>
  <si>
    <t>Number of miles remaining to be hardened within the CPZ, based on current assumptions on the mitigaiton.</t>
  </si>
  <si>
    <t>*Total approved CPZ miles (1,201) reflects the miles which the hardening team has been approved to scope by the Wildfire Governance Committee (WGC). Planned miles (830) reflects the number of miles that the system hardening team has estimated based on existing projects in the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</si>
</sst>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 numFmtId="170" formatCode="0.000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5">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3" applyFont="1" applyFill="1"/>
    <xf numFmtId="167" fontId="0" fillId="0" borderId="0" xfId="3" applyNumberFormat="1" applyFont="1" applyFill="1" applyBorder="1" applyAlignment="1">
      <alignment horizontal="center"/>
    </xf>
    <xf numFmtId="0" fontId="0" fillId="0" borderId="0" xfId="3" applyFont="1"/>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2" fontId="0" fillId="6" borderId="11" xfId="0" applyNumberFormat="1" applyFont="1" applyFill="1" applyBorder="1"/>
    <xf numFmtId="166" fontId="6" fillId="6" borderId="11" xfId="12" applyNumberFormat="1" applyFont="1" applyFill="1" applyBorder="1" applyAlignment="1">
      <alignment vertical="center"/>
    </xf>
    <xf numFmtId="0" fontId="0" fillId="0" borderId="0" xfId="0" applyFont="1" applyBorder="1"/>
    <xf numFmtId="0" fontId="16" fillId="0" borderId="0" xfId="0" applyFont="1" applyBorder="1"/>
    <xf numFmtId="0" fontId="6" fillId="0" borderId="0" xfId="0" applyFont="1" applyBorder="1"/>
    <xf numFmtId="0" fontId="0" fillId="0" borderId="0" xfId="0" applyFont="1" applyFill="1" applyBorder="1"/>
    <xf numFmtId="1" fontId="1" fillId="0" borderId="0" xfId="0" applyNumberFormat="1" applyFont="1" applyAlignment="1">
      <alignment horizontal="center"/>
    </xf>
    <xf numFmtId="2" fontId="1" fillId="0" borderId="0" xfId="3" applyNumberFormat="1" applyAlignment="1">
      <alignment horizontal="center"/>
    </xf>
    <xf numFmtId="0" fontId="1" fillId="0" borderId="0" xfId="3" quotePrefix="1" applyAlignment="1">
      <alignment horizontal="center"/>
    </xf>
    <xf numFmtId="170" fontId="1" fillId="0" borderId="0" xfId="3" applyNumberFormat="1" applyAlignment="1">
      <alignment horizontal="center"/>
    </xf>
    <xf numFmtId="2" fontId="1" fillId="0" borderId="0" xfId="3" quotePrefix="1" applyNumberFormat="1" applyAlignment="1">
      <alignment horizontal="center"/>
    </xf>
    <xf numFmtId="167" fontId="1" fillId="0" borderId="0" xfId="3" applyNumberFormat="1" applyAlignment="1">
      <alignment horizontal="center"/>
    </xf>
    <xf numFmtId="1" fontId="1" fillId="0" borderId="0" xfId="3" applyNumberFormat="1" applyAlignment="1">
      <alignment horizontal="center"/>
    </xf>
    <xf numFmtId="1" fontId="1" fillId="0" borderId="0" xfId="4" applyNumberFormat="1" applyFont="1" applyAlignment="1">
      <alignment horizontal="center"/>
    </xf>
    <xf numFmtId="0" fontId="0" fillId="0" borderId="0" xfId="0" applyFont="1" applyBorder="1" applyAlignment="1">
      <alignment horizontal="left" vertical="top" wrapText="1"/>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23076.668520441119</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22356.45373005786</c:v>
                </c:pt>
                <c:pt idx="76">
                  <c:v>#N/A</c:v>
                </c:pt>
                <c:pt idx="77">
                  <c:v>22346.38072579393</c:v>
                </c:pt>
                <c:pt idx="78">
                  <c:v>#N/A</c:v>
                </c:pt>
                <c:pt idx="79">
                  <c:v>#N/A</c:v>
                </c:pt>
                <c:pt idx="80">
                  <c:v>#N/A</c:v>
                </c:pt>
                <c:pt idx="81">
                  <c:v>#N/A</c:v>
                </c:pt>
                <c:pt idx="82">
                  <c:v>#N/A</c:v>
                </c:pt>
                <c:pt idx="83">
                  <c:v>#N/A</c:v>
                </c:pt>
                <c:pt idx="84">
                  <c:v>22200.537678321267</c:v>
                </c:pt>
                <c:pt idx="85">
                  <c:v>22147.723300362883</c:v>
                </c:pt>
                <c:pt idx="86">
                  <c:v>#N/A</c:v>
                </c:pt>
                <c:pt idx="87">
                  <c:v>#N/A</c:v>
                </c:pt>
                <c:pt idx="88">
                  <c:v>#N/A</c:v>
                </c:pt>
                <c:pt idx="89">
                  <c:v>#N/A</c:v>
                </c:pt>
                <c:pt idx="90">
                  <c:v>#N/A</c:v>
                </c:pt>
                <c:pt idx="91">
                  <c:v>22018.825243552856</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21502.984620730171</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20766.751307972907</c:v>
                </c:pt>
                <c:pt idx="132">
                  <c:v>#N/A</c:v>
                </c:pt>
                <c:pt idx="133">
                  <c:v>#N/A</c:v>
                </c:pt>
                <c:pt idx="134">
                  <c:v>#N/A</c:v>
                </c:pt>
                <c:pt idx="135">
                  <c:v>#N/A</c:v>
                </c:pt>
                <c:pt idx="136">
                  <c:v>20593.19873352769</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19850.308062718759</c:v>
                </c:pt>
                <c:pt idx="153">
                  <c:v>#N/A</c:v>
                </c:pt>
                <c:pt idx="154">
                  <c:v>#N/A</c:v>
                </c:pt>
                <c:pt idx="155">
                  <c:v>#N/A</c:v>
                </c:pt>
                <c:pt idx="156">
                  <c:v>19756.287656458069</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19119.63434308943</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15151.072823368626</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12192.826965414355</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10076.235591665249</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4829.2107121187355</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1375.1863337395357</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1111.7688819143336</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266.7448405064053</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55.860288676412765</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23076.668520441119</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22356.45373005786</c:v>
                </c:pt>
                <c:pt idx="76">
                  <c:v>#N/A</c:v>
                </c:pt>
                <c:pt idx="77">
                  <c:v>22346.38072579393</c:v>
                </c:pt>
                <c:pt idx="78">
                  <c:v>#N/A</c:v>
                </c:pt>
                <c:pt idx="79">
                  <c:v>#N/A</c:v>
                </c:pt>
                <c:pt idx="80">
                  <c:v>#N/A</c:v>
                </c:pt>
                <c:pt idx="81">
                  <c:v>#N/A</c:v>
                </c:pt>
                <c:pt idx="82">
                  <c:v>#N/A</c:v>
                </c:pt>
                <c:pt idx="83">
                  <c:v>#N/A</c:v>
                </c:pt>
                <c:pt idx="84">
                  <c:v>22200.537678321267</c:v>
                </c:pt>
                <c:pt idx="85">
                  <c:v>22147.723300362883</c:v>
                </c:pt>
                <c:pt idx="86">
                  <c:v>#N/A</c:v>
                </c:pt>
                <c:pt idx="87">
                  <c:v>#N/A</c:v>
                </c:pt>
                <c:pt idx="88">
                  <c:v>#N/A</c:v>
                </c:pt>
                <c:pt idx="89">
                  <c:v>#N/A</c:v>
                </c:pt>
                <c:pt idx="90">
                  <c:v>#N/A</c:v>
                </c:pt>
                <c:pt idx="91">
                  <c:v>22018.825243552856</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21502.984620730171</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20766.751307972907</c:v>
                </c:pt>
                <c:pt idx="132">
                  <c:v>#N/A</c:v>
                </c:pt>
                <c:pt idx="133">
                  <c:v>#N/A</c:v>
                </c:pt>
                <c:pt idx="134">
                  <c:v>#N/A</c:v>
                </c:pt>
                <c:pt idx="135">
                  <c:v>#N/A</c:v>
                </c:pt>
                <c:pt idx="136">
                  <c:v>20593.19873352769</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19850.308062718759</c:v>
                </c:pt>
                <c:pt idx="153">
                  <c:v>#N/A</c:v>
                </c:pt>
                <c:pt idx="154">
                  <c:v>#N/A</c:v>
                </c:pt>
                <c:pt idx="155">
                  <c:v>#N/A</c:v>
                </c:pt>
                <c:pt idx="156">
                  <c:v>19756.287656458069</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19119.63434308943</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15151.072823368626</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12192.826965414355</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10076.235591665249</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4829.2107121187355</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1375.1863337395357</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1111.7688819143336</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266.7448405064053</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55.860288676412765</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9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 val="Detail_Record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A3">
            <v>1010010</v>
          </cell>
        </row>
      </sheetData>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6"/>
  <sheetViews>
    <sheetView showGridLines="0" zoomScale="72" zoomScaleNormal="72" zoomScaleSheetLayoutView="70" workbookViewId="0">
      <selection activeCell="C11" sqref="C11:I12"/>
    </sheetView>
  </sheetViews>
  <sheetFormatPr defaultColWidth="8.90625" defaultRowHeight="14.5" x14ac:dyDescent="0.35"/>
  <cols>
    <col min="1" max="1" width="11.36328125" style="39" customWidth="1"/>
    <col min="2" max="2" width="3.453125" style="72" customWidth="1"/>
    <col min="3" max="3" width="35.54296875" style="39" customWidth="1"/>
    <col min="4" max="4" width="23.6328125" style="39" bestFit="1" customWidth="1"/>
    <col min="5" max="7" width="16.453125" style="39" customWidth="1"/>
    <col min="8" max="8" width="22.453125" style="39" customWidth="1"/>
    <col min="9" max="9" width="47.54296875" style="39" customWidth="1"/>
    <col min="10" max="10" width="8.984375E-2" style="39" hidden="1" customWidth="1"/>
    <col min="11" max="18" width="16.453125" style="39" customWidth="1"/>
    <col min="19" max="16384" width="8.90625" style="39"/>
  </cols>
  <sheetData>
    <row r="1" spans="2:12" ht="30" customHeight="1" x14ac:dyDescent="0.35">
      <c r="C1" s="72"/>
      <c r="D1" s="72"/>
      <c r="E1" s="72"/>
      <c r="F1" s="72"/>
      <c r="G1" s="72"/>
      <c r="H1" s="72"/>
      <c r="I1" s="72"/>
      <c r="J1" s="72"/>
      <c r="K1" s="72"/>
      <c r="L1" s="72"/>
    </row>
    <row r="2" spans="2:12" ht="28.5" x14ac:dyDescent="0.65">
      <c r="B2" s="73" t="s">
        <v>4516</v>
      </c>
      <c r="C2" s="72"/>
      <c r="D2" s="72"/>
      <c r="E2" s="72"/>
      <c r="F2" s="72"/>
      <c r="G2" s="72"/>
      <c r="H2" s="72"/>
      <c r="I2" s="72"/>
      <c r="J2" s="72"/>
      <c r="K2" s="72"/>
      <c r="L2" s="72"/>
    </row>
    <row r="3" spans="2:12" x14ac:dyDescent="0.35">
      <c r="B3" s="72" t="s">
        <v>4586</v>
      </c>
      <c r="C3" s="72"/>
      <c r="D3" s="72"/>
      <c r="E3" s="72"/>
      <c r="F3" s="72"/>
      <c r="G3" s="72"/>
      <c r="H3" s="72"/>
      <c r="I3" s="72"/>
      <c r="J3" s="72"/>
      <c r="K3" s="72"/>
      <c r="L3" s="72"/>
    </row>
    <row r="4" spans="2:12" ht="7.25" customHeight="1" x14ac:dyDescent="0.35">
      <c r="B4" s="38"/>
      <c r="C4" s="38"/>
      <c r="D4" s="38"/>
      <c r="E4" s="38"/>
      <c r="F4" s="38"/>
      <c r="G4" s="38"/>
      <c r="H4" s="38"/>
      <c r="I4" s="38"/>
      <c r="J4" s="72"/>
      <c r="K4" s="72"/>
      <c r="L4" s="72"/>
    </row>
    <row r="5" spans="2:12" ht="15" customHeight="1" x14ac:dyDescent="0.35">
      <c r="C5" s="72"/>
      <c r="D5" s="72"/>
      <c r="E5" s="72"/>
      <c r="F5" s="72"/>
      <c r="G5" s="72"/>
      <c r="H5" s="72"/>
      <c r="I5" s="72"/>
      <c r="J5" s="72"/>
      <c r="K5" s="72"/>
      <c r="L5" s="72"/>
    </row>
    <row r="6" spans="2:12" ht="15" customHeight="1" x14ac:dyDescent="0.35">
      <c r="B6" s="74" t="s">
        <v>4518</v>
      </c>
      <c r="C6" s="72"/>
      <c r="D6" s="72"/>
      <c r="E6" s="72"/>
      <c r="F6" s="72"/>
      <c r="G6" s="72"/>
      <c r="H6" s="72"/>
      <c r="I6" s="72"/>
      <c r="J6" s="72"/>
      <c r="K6" s="72"/>
      <c r="L6" s="72"/>
    </row>
    <row r="7" spans="2:12" ht="15" customHeight="1" x14ac:dyDescent="0.35">
      <c r="B7" s="74">
        <v>1</v>
      </c>
      <c r="C7" s="72" t="s">
        <v>4570</v>
      </c>
      <c r="D7" s="72"/>
      <c r="E7" s="72"/>
      <c r="F7" s="72"/>
      <c r="G7" s="72"/>
      <c r="H7" s="72"/>
      <c r="I7" s="72"/>
      <c r="J7" s="72"/>
      <c r="K7" s="72"/>
      <c r="L7" s="72"/>
    </row>
    <row r="8" spans="2:12" ht="15" customHeight="1" x14ac:dyDescent="0.35">
      <c r="B8" s="74">
        <v>2</v>
      </c>
      <c r="C8" s="72" t="s">
        <v>4571</v>
      </c>
      <c r="D8" s="72"/>
      <c r="E8" s="72"/>
      <c r="F8" s="72"/>
      <c r="G8" s="72"/>
      <c r="H8" s="72"/>
      <c r="I8" s="72"/>
      <c r="J8" s="72"/>
      <c r="K8" s="72"/>
      <c r="L8" s="72"/>
    </row>
    <row r="9" spans="2:12" ht="15" hidden="1" customHeight="1" x14ac:dyDescent="0.35">
      <c r="B9" s="74">
        <v>3</v>
      </c>
      <c r="C9" s="72" t="s">
        <v>4578</v>
      </c>
      <c r="D9" s="72"/>
      <c r="E9" s="72"/>
      <c r="F9" s="72"/>
      <c r="G9" s="72"/>
      <c r="H9" s="72"/>
      <c r="I9" s="72"/>
      <c r="J9" s="72"/>
      <c r="K9" s="72"/>
      <c r="L9" s="72"/>
    </row>
    <row r="10" spans="2:12" ht="15" customHeight="1" x14ac:dyDescent="0.35">
      <c r="B10" s="74">
        <v>3</v>
      </c>
      <c r="C10" s="72" t="s">
        <v>4572</v>
      </c>
      <c r="D10" s="72"/>
      <c r="E10" s="72"/>
      <c r="F10" s="72"/>
      <c r="G10" s="72"/>
      <c r="H10" s="72"/>
      <c r="I10" s="72"/>
      <c r="J10" s="72"/>
      <c r="K10" s="72"/>
      <c r="L10" s="72"/>
    </row>
    <row r="11" spans="2:12" ht="15" customHeight="1" x14ac:dyDescent="0.35">
      <c r="C11" s="84" t="s">
        <v>4595</v>
      </c>
      <c r="D11" s="84"/>
      <c r="E11" s="84"/>
      <c r="F11" s="84"/>
      <c r="G11" s="84"/>
      <c r="H11" s="84"/>
      <c r="I11" s="84"/>
      <c r="J11" s="72"/>
      <c r="K11" s="72"/>
      <c r="L11" s="72"/>
    </row>
    <row r="12" spans="2:12" ht="15" customHeight="1" x14ac:dyDescent="0.35">
      <c r="C12" s="84"/>
      <c r="D12" s="84"/>
      <c r="E12" s="84"/>
      <c r="F12" s="84"/>
      <c r="G12" s="84"/>
      <c r="H12" s="84"/>
      <c r="I12" s="84"/>
      <c r="J12" s="72"/>
      <c r="K12" s="72"/>
      <c r="L12" s="72"/>
    </row>
    <row r="13" spans="2:12" ht="15" customHeight="1" x14ac:dyDescent="0.35">
      <c r="C13" s="72"/>
      <c r="D13" s="72"/>
      <c r="E13" s="72"/>
      <c r="F13" s="72"/>
      <c r="G13" s="72"/>
      <c r="H13" s="72"/>
      <c r="I13" s="72"/>
      <c r="J13" s="72"/>
      <c r="K13" s="72"/>
      <c r="L13" s="72"/>
    </row>
    <row r="14" spans="2:12" ht="15" customHeight="1" x14ac:dyDescent="0.35">
      <c r="B14" s="74" t="s">
        <v>4563</v>
      </c>
      <c r="C14" s="72"/>
      <c r="D14" s="72"/>
      <c r="E14" s="72"/>
      <c r="F14" s="72"/>
      <c r="G14" s="72"/>
      <c r="H14" s="72"/>
      <c r="I14" s="72"/>
      <c r="J14" s="72"/>
      <c r="K14" s="72"/>
      <c r="L14" s="72"/>
    </row>
    <row r="15" spans="2:12" ht="15" customHeight="1" x14ac:dyDescent="0.35">
      <c r="B15" s="74" t="s">
        <v>4517</v>
      </c>
      <c r="C15" s="72"/>
      <c r="D15" s="72"/>
      <c r="E15" s="72"/>
      <c r="F15" s="72"/>
      <c r="G15" s="72"/>
      <c r="H15" s="72"/>
      <c r="I15" s="72"/>
      <c r="J15" s="72"/>
      <c r="K15" s="72"/>
      <c r="L15" s="72"/>
    </row>
    <row r="16" spans="2:12" ht="15" customHeight="1" x14ac:dyDescent="0.35">
      <c r="C16" s="72" t="s">
        <v>4503</v>
      </c>
      <c r="D16" s="72" t="s">
        <v>4577</v>
      </c>
      <c r="E16" s="72"/>
      <c r="F16" s="72"/>
      <c r="G16" s="72"/>
      <c r="H16" s="72"/>
      <c r="I16" s="72"/>
      <c r="J16" s="72"/>
      <c r="K16" s="72"/>
      <c r="L16" s="72"/>
    </row>
    <row r="17" spans="2:12" ht="15" customHeight="1" x14ac:dyDescent="0.35">
      <c r="C17" s="72" t="s">
        <v>4521</v>
      </c>
      <c r="D17" s="72" t="s">
        <v>4524</v>
      </c>
      <c r="E17" s="72"/>
      <c r="F17" s="72"/>
      <c r="G17" s="72"/>
      <c r="H17" s="72"/>
      <c r="I17" s="72"/>
      <c r="J17" s="72"/>
      <c r="K17" s="72"/>
      <c r="L17" s="72"/>
    </row>
    <row r="18" spans="2:12" ht="15" customHeight="1" x14ac:dyDescent="0.35">
      <c r="C18" s="72" t="s">
        <v>4504</v>
      </c>
      <c r="D18" s="72" t="s">
        <v>4525</v>
      </c>
      <c r="E18" s="72"/>
      <c r="F18" s="72"/>
      <c r="G18" s="72"/>
      <c r="H18" s="72"/>
      <c r="I18" s="72"/>
      <c r="J18" s="72"/>
      <c r="K18" s="72"/>
      <c r="L18" s="72"/>
    </row>
    <row r="19" spans="2:12" ht="15" customHeight="1" x14ac:dyDescent="0.35">
      <c r="C19" s="72" t="s">
        <v>4522</v>
      </c>
      <c r="D19" s="72" t="s">
        <v>4526</v>
      </c>
      <c r="E19" s="72"/>
      <c r="F19" s="72"/>
      <c r="G19" s="72"/>
      <c r="H19" s="72"/>
      <c r="I19" s="72"/>
      <c r="J19" s="72"/>
      <c r="K19" s="72"/>
      <c r="L19" s="72"/>
    </row>
    <row r="20" spans="2:12" ht="15" customHeight="1" x14ac:dyDescent="0.35">
      <c r="C20" s="72" t="s">
        <v>4498</v>
      </c>
      <c r="D20" s="72" t="s">
        <v>4527</v>
      </c>
      <c r="E20" s="72"/>
      <c r="F20" s="72"/>
      <c r="G20" s="72"/>
      <c r="H20" s="72"/>
      <c r="I20" s="72"/>
      <c r="J20" s="72"/>
      <c r="K20" s="72"/>
      <c r="L20" s="72"/>
    </row>
    <row r="21" spans="2:12" ht="15" customHeight="1" x14ac:dyDescent="0.35">
      <c r="C21" s="72" t="s">
        <v>4499</v>
      </c>
      <c r="D21" s="72" t="s">
        <v>4528</v>
      </c>
      <c r="E21" s="72"/>
      <c r="F21" s="72"/>
      <c r="G21" s="72"/>
      <c r="H21" s="72"/>
      <c r="I21" s="72"/>
      <c r="J21" s="72"/>
      <c r="K21" s="72"/>
      <c r="L21" s="72"/>
    </row>
    <row r="22" spans="2:12" ht="15" customHeight="1" x14ac:dyDescent="0.35">
      <c r="C22" s="72" t="s">
        <v>4491</v>
      </c>
      <c r="D22" s="72" t="s">
        <v>4529</v>
      </c>
      <c r="E22" s="72"/>
      <c r="F22" s="72"/>
      <c r="G22" s="72"/>
      <c r="H22" s="72"/>
      <c r="I22" s="72"/>
      <c r="J22" s="72"/>
      <c r="K22" s="72"/>
      <c r="L22" s="72"/>
    </row>
    <row r="23" spans="2:12" ht="15" customHeight="1" x14ac:dyDescent="0.35">
      <c r="C23" s="72" t="s">
        <v>4470</v>
      </c>
      <c r="D23" s="72" t="s">
        <v>4530</v>
      </c>
      <c r="E23" s="72"/>
      <c r="F23" s="72"/>
      <c r="G23" s="72"/>
      <c r="H23" s="72"/>
      <c r="I23" s="72"/>
      <c r="J23" s="72"/>
      <c r="K23" s="72"/>
      <c r="L23" s="72"/>
    </row>
    <row r="24" spans="2:12" ht="15" customHeight="1" x14ac:dyDescent="0.35">
      <c r="C24" s="72" t="s">
        <v>4492</v>
      </c>
      <c r="D24" s="72" t="s">
        <v>4573</v>
      </c>
      <c r="E24" s="72"/>
      <c r="F24" s="72"/>
      <c r="G24" s="72"/>
      <c r="H24" s="72"/>
      <c r="I24" s="72"/>
      <c r="J24" s="72"/>
      <c r="K24" s="72"/>
      <c r="L24" s="72"/>
    </row>
    <row r="25" spans="2:12" ht="15" customHeight="1" x14ac:dyDescent="0.35">
      <c r="C25" s="72" t="s">
        <v>4494</v>
      </c>
      <c r="D25" s="72" t="s">
        <v>4531</v>
      </c>
      <c r="E25" s="72"/>
      <c r="F25" s="72"/>
      <c r="G25" s="72"/>
      <c r="H25" s="72"/>
      <c r="I25" s="72"/>
      <c r="J25" s="72"/>
      <c r="K25" s="72"/>
      <c r="L25" s="72"/>
    </row>
    <row r="26" spans="2:12" ht="15" customHeight="1" x14ac:dyDescent="0.35">
      <c r="C26" s="72" t="s">
        <v>4493</v>
      </c>
      <c r="D26" s="72" t="s">
        <v>4532</v>
      </c>
      <c r="E26" s="72"/>
      <c r="F26" s="72"/>
      <c r="G26" s="72"/>
      <c r="H26" s="72"/>
      <c r="I26" s="72"/>
      <c r="J26" s="72"/>
      <c r="K26" s="72"/>
      <c r="L26" s="72"/>
    </row>
    <row r="27" spans="2:12" ht="15" customHeight="1" x14ac:dyDescent="0.35">
      <c r="C27" s="72" t="s">
        <v>4489</v>
      </c>
      <c r="D27" s="72" t="s">
        <v>4533</v>
      </c>
      <c r="E27" s="72"/>
      <c r="F27" s="72"/>
      <c r="G27" s="72"/>
      <c r="H27" s="72"/>
      <c r="I27" s="72"/>
      <c r="J27" s="72"/>
      <c r="K27" s="72"/>
      <c r="L27" s="72"/>
    </row>
    <row r="28" spans="2:12" ht="15" customHeight="1" x14ac:dyDescent="0.35">
      <c r="C28" s="72" t="s">
        <v>4488</v>
      </c>
      <c r="D28" s="72" t="s">
        <v>4534</v>
      </c>
      <c r="E28" s="72"/>
      <c r="F28" s="72"/>
      <c r="G28" s="72"/>
      <c r="H28" s="72"/>
      <c r="I28" s="72"/>
      <c r="J28" s="72"/>
      <c r="K28" s="72"/>
      <c r="L28" s="72"/>
    </row>
    <row r="29" spans="2:12" ht="15" customHeight="1" x14ac:dyDescent="0.35">
      <c r="C29" s="72" t="s">
        <v>4487</v>
      </c>
      <c r="D29" s="72" t="s">
        <v>4535</v>
      </c>
      <c r="E29" s="72"/>
      <c r="F29" s="72"/>
      <c r="G29" s="72"/>
      <c r="H29" s="72"/>
      <c r="I29" s="72"/>
      <c r="J29" s="72"/>
      <c r="K29" s="72"/>
      <c r="L29" s="72"/>
    </row>
    <row r="30" spans="2:12" ht="15" customHeight="1" x14ac:dyDescent="0.35">
      <c r="C30" s="72" t="s">
        <v>4466</v>
      </c>
      <c r="D30" s="72" t="s">
        <v>4536</v>
      </c>
      <c r="E30" s="72"/>
      <c r="F30" s="72"/>
      <c r="G30" s="72"/>
      <c r="H30" s="72"/>
      <c r="I30" s="72"/>
      <c r="J30" s="72"/>
      <c r="K30" s="72"/>
      <c r="L30" s="72"/>
    </row>
    <row r="31" spans="2:12" ht="15" hidden="1" customHeight="1" x14ac:dyDescent="0.35">
      <c r="B31" s="74" t="s">
        <v>4519</v>
      </c>
      <c r="C31" s="72"/>
      <c r="D31" s="72"/>
      <c r="E31" s="72"/>
      <c r="F31" s="72"/>
      <c r="G31" s="72"/>
      <c r="H31" s="72"/>
      <c r="I31" s="72"/>
      <c r="J31" s="72"/>
      <c r="K31" s="72"/>
      <c r="L31" s="72"/>
    </row>
    <row r="32" spans="2:12" ht="15" hidden="1" customHeight="1" x14ac:dyDescent="0.35">
      <c r="C32" s="72" t="s">
        <v>0</v>
      </c>
      <c r="D32" s="72" t="s">
        <v>4538</v>
      </c>
      <c r="E32" s="72"/>
      <c r="F32" s="72"/>
      <c r="G32" s="72"/>
      <c r="H32" s="72"/>
      <c r="I32" s="72"/>
      <c r="J32" s="72"/>
      <c r="K32" s="72"/>
      <c r="L32" s="72"/>
    </row>
    <row r="33" spans="3:12" ht="15" hidden="1" customHeight="1" x14ac:dyDescent="0.35">
      <c r="C33" s="72" t="s">
        <v>1</v>
      </c>
      <c r="D33" s="72" t="s">
        <v>4554</v>
      </c>
      <c r="E33" s="72"/>
      <c r="F33" s="72"/>
      <c r="G33" s="72"/>
      <c r="H33" s="72"/>
      <c r="I33" s="72"/>
      <c r="J33" s="72"/>
      <c r="K33" s="72"/>
      <c r="L33" s="72"/>
    </row>
    <row r="34" spans="3:12" ht="15" hidden="1" customHeight="1" x14ac:dyDescent="0.35">
      <c r="C34" s="72" t="s">
        <v>2</v>
      </c>
      <c r="D34" s="72" t="s">
        <v>4574</v>
      </c>
      <c r="E34" s="72"/>
      <c r="F34" s="72"/>
      <c r="G34" s="72"/>
      <c r="H34" s="72"/>
      <c r="I34" s="72"/>
      <c r="J34" s="72"/>
      <c r="K34" s="72"/>
      <c r="L34" s="72"/>
    </row>
    <row r="35" spans="3:12" ht="15" hidden="1" customHeight="1" x14ac:dyDescent="0.35">
      <c r="C35" s="72" t="s">
        <v>3</v>
      </c>
      <c r="D35" s="72" t="s">
        <v>4555</v>
      </c>
      <c r="E35" s="72"/>
      <c r="F35" s="72"/>
      <c r="G35" s="72"/>
      <c r="H35" s="72"/>
      <c r="I35" s="72"/>
      <c r="J35" s="72"/>
      <c r="K35" s="72"/>
      <c r="L35" s="72"/>
    </row>
    <row r="36" spans="3:12" ht="15" hidden="1" customHeight="1" x14ac:dyDescent="0.35">
      <c r="C36" s="72" t="s">
        <v>4</v>
      </c>
      <c r="D36" s="72" t="s">
        <v>4539</v>
      </c>
      <c r="E36" s="72"/>
      <c r="F36" s="72"/>
      <c r="G36" s="72"/>
      <c r="H36" s="72"/>
      <c r="I36" s="72"/>
      <c r="J36" s="72"/>
      <c r="K36" s="72"/>
      <c r="L36" s="72"/>
    </row>
    <row r="37" spans="3:12" ht="15" hidden="1" customHeight="1" x14ac:dyDescent="0.35">
      <c r="C37" s="72" t="s">
        <v>5</v>
      </c>
      <c r="D37" s="72" t="s">
        <v>4579</v>
      </c>
      <c r="E37" s="72"/>
      <c r="F37" s="72"/>
      <c r="G37" s="72"/>
      <c r="H37" s="72"/>
      <c r="I37" s="72"/>
      <c r="J37" s="72"/>
      <c r="K37" s="72"/>
      <c r="L37" s="72"/>
    </row>
    <row r="38" spans="3:12" ht="15" hidden="1" customHeight="1" x14ac:dyDescent="0.35">
      <c r="C38" s="72" t="s">
        <v>6</v>
      </c>
      <c r="D38" s="72" t="s">
        <v>4580</v>
      </c>
      <c r="E38" s="72"/>
      <c r="F38" s="72"/>
      <c r="G38" s="72"/>
      <c r="H38" s="72"/>
      <c r="I38" s="72"/>
      <c r="J38" s="72"/>
      <c r="K38" s="72"/>
      <c r="L38" s="72"/>
    </row>
    <row r="39" spans="3:12" ht="15" hidden="1" customHeight="1" x14ac:dyDescent="0.35">
      <c r="C39" s="72" t="s">
        <v>7</v>
      </c>
      <c r="D39" s="72" t="s">
        <v>4541</v>
      </c>
      <c r="E39" s="72"/>
      <c r="F39" s="72"/>
      <c r="G39" s="72"/>
      <c r="H39" s="72"/>
      <c r="I39" s="72"/>
      <c r="J39" s="72"/>
      <c r="K39" s="72"/>
      <c r="L39" s="72"/>
    </row>
    <row r="40" spans="3:12" ht="15" hidden="1" customHeight="1" x14ac:dyDescent="0.35">
      <c r="C40" s="72" t="s">
        <v>8</v>
      </c>
      <c r="D40" s="72" t="s">
        <v>4545</v>
      </c>
      <c r="E40" s="72"/>
      <c r="F40" s="72"/>
      <c r="G40" s="72"/>
      <c r="H40" s="72"/>
      <c r="I40" s="72"/>
      <c r="J40" s="72"/>
      <c r="K40" s="72"/>
      <c r="L40" s="72"/>
    </row>
    <row r="41" spans="3:12" ht="15" hidden="1" customHeight="1" x14ac:dyDescent="0.35">
      <c r="C41" s="72" t="s">
        <v>4500</v>
      </c>
      <c r="D41" s="72" t="s">
        <v>4546</v>
      </c>
      <c r="E41" s="72"/>
      <c r="F41" s="72"/>
      <c r="G41" s="72"/>
      <c r="H41" s="72"/>
      <c r="I41" s="72"/>
      <c r="J41" s="72"/>
      <c r="K41" s="72"/>
      <c r="L41" s="72"/>
    </row>
    <row r="42" spans="3:12" ht="15" hidden="1" customHeight="1" x14ac:dyDescent="0.35">
      <c r="C42" s="72" t="s">
        <v>4520</v>
      </c>
      <c r="D42" s="72" t="s">
        <v>4542</v>
      </c>
      <c r="E42" s="72"/>
      <c r="F42" s="72"/>
      <c r="G42" s="72"/>
      <c r="H42" s="72"/>
      <c r="I42" s="72"/>
      <c r="J42" s="72"/>
      <c r="K42" s="72"/>
      <c r="L42" s="72"/>
    </row>
    <row r="43" spans="3:12" ht="15" hidden="1" customHeight="1" x14ac:dyDescent="0.35">
      <c r="C43" s="72" t="s">
        <v>4491</v>
      </c>
      <c r="D43" s="72" t="s">
        <v>4547</v>
      </c>
      <c r="E43" s="72"/>
      <c r="F43" s="72"/>
      <c r="G43" s="72"/>
      <c r="H43" s="72"/>
      <c r="I43" s="72"/>
      <c r="J43" s="72"/>
      <c r="K43" s="72"/>
      <c r="L43" s="72"/>
    </row>
    <row r="44" spans="3:12" ht="15" hidden="1" customHeight="1" x14ac:dyDescent="0.35">
      <c r="C44" s="72" t="s">
        <v>4470</v>
      </c>
      <c r="D44" s="72" t="s">
        <v>4548</v>
      </c>
      <c r="E44" s="72"/>
      <c r="F44" s="72"/>
      <c r="G44" s="72"/>
      <c r="H44" s="72"/>
      <c r="I44" s="72"/>
      <c r="J44" s="72"/>
      <c r="K44" s="72"/>
      <c r="L44" s="72"/>
    </row>
    <row r="45" spans="3:12" ht="15" hidden="1" customHeight="1" x14ac:dyDescent="0.35">
      <c r="C45" s="72" t="s">
        <v>4492</v>
      </c>
      <c r="D45" s="72" t="s">
        <v>4575</v>
      </c>
      <c r="E45" s="72"/>
      <c r="F45" s="72"/>
      <c r="G45" s="72"/>
      <c r="H45" s="72"/>
      <c r="I45" s="72"/>
      <c r="J45" s="72"/>
      <c r="K45" s="72"/>
      <c r="L45" s="72"/>
    </row>
    <row r="46" spans="3:12" ht="15" hidden="1" customHeight="1" x14ac:dyDescent="0.35">
      <c r="C46" s="72" t="s">
        <v>4494</v>
      </c>
      <c r="D46" s="72" t="s">
        <v>4549</v>
      </c>
      <c r="E46" s="72"/>
      <c r="F46" s="72"/>
      <c r="G46" s="72"/>
      <c r="H46" s="72"/>
      <c r="I46" s="72"/>
      <c r="J46" s="72"/>
      <c r="K46" s="72"/>
      <c r="L46" s="72"/>
    </row>
    <row r="47" spans="3:12" ht="15" hidden="1" customHeight="1" x14ac:dyDescent="0.35">
      <c r="C47" s="72" t="s">
        <v>4493</v>
      </c>
      <c r="D47" s="72" t="s">
        <v>4550</v>
      </c>
      <c r="E47" s="72"/>
      <c r="F47" s="72"/>
      <c r="G47" s="72"/>
      <c r="H47" s="72"/>
      <c r="I47" s="72"/>
      <c r="J47" s="72"/>
      <c r="K47" s="72"/>
      <c r="L47" s="72"/>
    </row>
    <row r="48" spans="3:12" ht="15" hidden="1" customHeight="1" x14ac:dyDescent="0.35">
      <c r="C48" s="72" t="s">
        <v>4501</v>
      </c>
      <c r="D48" s="72" t="s">
        <v>4543</v>
      </c>
      <c r="E48" s="72"/>
      <c r="F48" s="72"/>
      <c r="G48" s="72"/>
      <c r="H48" s="72"/>
      <c r="I48" s="72"/>
      <c r="J48" s="72"/>
      <c r="K48" s="72"/>
      <c r="L48" s="72"/>
    </row>
    <row r="49" spans="2:12" ht="15" hidden="1" customHeight="1" x14ac:dyDescent="0.35">
      <c r="C49" s="72" t="s">
        <v>4495</v>
      </c>
      <c r="D49" s="72" t="s">
        <v>4544</v>
      </c>
      <c r="E49" s="72"/>
      <c r="F49" s="72"/>
      <c r="G49" s="72"/>
      <c r="H49" s="72"/>
      <c r="I49" s="72"/>
      <c r="J49" s="72"/>
      <c r="K49" s="72"/>
      <c r="L49" s="72"/>
    </row>
    <row r="50" spans="2:12" ht="15" customHeight="1" x14ac:dyDescent="0.35">
      <c r="B50" s="74" t="s">
        <v>4582</v>
      </c>
      <c r="C50" s="72"/>
      <c r="D50" s="72"/>
      <c r="E50" s="72"/>
      <c r="F50" s="72"/>
      <c r="G50" s="72"/>
      <c r="H50" s="72"/>
      <c r="I50" s="72"/>
      <c r="J50" s="72"/>
      <c r="K50" s="72"/>
      <c r="L50" s="72"/>
    </row>
    <row r="51" spans="2:12" ht="15" customHeight="1" x14ac:dyDescent="0.35">
      <c r="C51" s="72" t="s">
        <v>4455</v>
      </c>
      <c r="D51" s="72" t="s">
        <v>4551</v>
      </c>
      <c r="E51" s="72"/>
      <c r="F51" s="72"/>
      <c r="G51" s="72"/>
      <c r="H51" s="72"/>
      <c r="I51" s="72"/>
      <c r="J51" s="72"/>
      <c r="K51" s="72"/>
      <c r="L51" s="72"/>
    </row>
    <row r="52" spans="2:12" ht="15" hidden="1" customHeight="1" x14ac:dyDescent="0.35">
      <c r="C52" s="72" t="s">
        <v>4486</v>
      </c>
      <c r="D52" s="72" t="s">
        <v>4552</v>
      </c>
      <c r="E52" s="72"/>
      <c r="F52" s="72"/>
      <c r="G52" s="72"/>
      <c r="H52" s="72"/>
      <c r="I52" s="72"/>
      <c r="J52" s="72"/>
      <c r="K52" s="72"/>
      <c r="L52" s="72"/>
    </row>
    <row r="53" spans="2:12" ht="15" customHeight="1" x14ac:dyDescent="0.35">
      <c r="C53" s="75" t="s">
        <v>4593</v>
      </c>
      <c r="D53" s="72" t="s">
        <v>4553</v>
      </c>
      <c r="E53" s="72"/>
      <c r="F53" s="72"/>
      <c r="G53" s="72"/>
      <c r="H53" s="72"/>
      <c r="I53" s="72"/>
      <c r="J53" s="72"/>
      <c r="K53" s="72"/>
      <c r="L53" s="72"/>
    </row>
    <row r="54" spans="2:12" ht="15" customHeight="1" x14ac:dyDescent="0.35">
      <c r="B54" s="36"/>
      <c r="C54" s="72" t="s">
        <v>4457</v>
      </c>
      <c r="D54" s="75" t="s">
        <v>4594</v>
      </c>
      <c r="E54" s="37"/>
      <c r="F54" s="37"/>
      <c r="G54" s="37"/>
      <c r="H54" s="37"/>
      <c r="I54" s="72"/>
      <c r="J54" s="72"/>
      <c r="K54" s="72"/>
      <c r="L54" s="72"/>
    </row>
    <row r="55" spans="2:12" ht="15" hidden="1" customHeight="1" x14ac:dyDescent="0.35">
      <c r="B55" s="36"/>
      <c r="C55" s="72" t="s">
        <v>4458</v>
      </c>
      <c r="D55" s="72" t="s">
        <v>4555</v>
      </c>
      <c r="E55" s="37"/>
      <c r="F55" s="37"/>
      <c r="G55" s="37"/>
      <c r="H55" s="37"/>
      <c r="I55" s="72"/>
      <c r="J55" s="72"/>
      <c r="K55" s="72"/>
      <c r="L55" s="72"/>
    </row>
    <row r="56" spans="2:12" ht="15" customHeight="1" x14ac:dyDescent="0.35">
      <c r="B56" s="36"/>
      <c r="C56" s="72" t="s">
        <v>4459</v>
      </c>
      <c r="D56" s="72" t="s">
        <v>4554</v>
      </c>
      <c r="E56" s="37"/>
      <c r="F56" s="37"/>
      <c r="G56" s="37"/>
      <c r="H56" s="37"/>
      <c r="I56" s="72"/>
      <c r="J56" s="72"/>
      <c r="K56" s="72"/>
      <c r="L56" s="72"/>
    </row>
    <row r="57" spans="2:12" ht="15" hidden="1" customHeight="1" x14ac:dyDescent="0.35">
      <c r="B57" s="36"/>
      <c r="C57" s="72" t="s">
        <v>4460</v>
      </c>
      <c r="D57" s="72" t="s">
        <v>4540</v>
      </c>
      <c r="E57" s="37"/>
      <c r="F57" s="37"/>
      <c r="G57" s="37"/>
      <c r="H57" s="37"/>
      <c r="I57" s="72"/>
      <c r="J57" s="72"/>
      <c r="K57" s="72"/>
      <c r="L57" s="72"/>
    </row>
    <row r="58" spans="2:12" ht="15" hidden="1" customHeight="1" x14ac:dyDescent="0.35">
      <c r="B58" s="36"/>
      <c r="C58" s="72" t="s">
        <v>4461</v>
      </c>
      <c r="D58" s="72" t="s">
        <v>4576</v>
      </c>
      <c r="E58" s="37"/>
      <c r="F58" s="37"/>
      <c r="G58" s="37"/>
      <c r="H58" s="37"/>
      <c r="I58" s="72"/>
      <c r="J58" s="72"/>
      <c r="K58" s="72"/>
      <c r="L58" s="72"/>
    </row>
    <row r="59" spans="2:12" ht="15" hidden="1" customHeight="1" x14ac:dyDescent="0.35">
      <c r="B59" s="36"/>
      <c r="C59" s="72" t="s">
        <v>4462</v>
      </c>
      <c r="D59" s="72" t="s">
        <v>4545</v>
      </c>
      <c r="E59" s="37"/>
      <c r="F59" s="37"/>
      <c r="G59" s="37"/>
      <c r="H59" s="37"/>
      <c r="I59" s="72"/>
      <c r="J59" s="72"/>
      <c r="K59" s="72"/>
      <c r="L59" s="72"/>
    </row>
    <row r="60" spans="2:12" ht="15" hidden="1" customHeight="1" x14ac:dyDescent="0.35">
      <c r="B60" s="36"/>
      <c r="C60" s="72" t="s">
        <v>4463</v>
      </c>
      <c r="D60" s="72" t="s">
        <v>4541</v>
      </c>
      <c r="E60" s="37"/>
      <c r="F60" s="37"/>
      <c r="G60" s="37"/>
      <c r="H60" s="37"/>
      <c r="I60" s="72"/>
      <c r="J60" s="72"/>
      <c r="K60" s="72"/>
      <c r="L60" s="72"/>
    </row>
    <row r="61" spans="2:12" ht="15" hidden="1" customHeight="1" x14ac:dyDescent="0.35">
      <c r="B61" s="36"/>
      <c r="C61" s="72" t="s">
        <v>4464</v>
      </c>
      <c r="D61" s="72" t="s">
        <v>4537</v>
      </c>
      <c r="E61" s="37"/>
      <c r="F61" s="37"/>
      <c r="G61" s="37"/>
      <c r="H61" s="37"/>
      <c r="I61" s="72"/>
      <c r="J61" s="72"/>
      <c r="K61" s="72"/>
      <c r="L61" s="72"/>
    </row>
    <row r="62" spans="2:12" ht="15" customHeight="1" x14ac:dyDescent="0.35">
      <c r="B62" s="36"/>
      <c r="C62" s="75" t="s">
        <v>4584</v>
      </c>
      <c r="D62" s="75" t="s">
        <v>4585</v>
      </c>
      <c r="E62" s="37"/>
      <c r="F62" s="37"/>
      <c r="G62" s="37"/>
      <c r="H62" s="37"/>
      <c r="I62" s="72"/>
      <c r="J62" s="72"/>
      <c r="K62" s="72"/>
      <c r="L62" s="72"/>
    </row>
    <row r="63" spans="2:12" ht="15" customHeight="1" x14ac:dyDescent="0.35">
      <c r="B63" s="36"/>
      <c r="C63" s="72" t="s">
        <v>4465</v>
      </c>
      <c r="D63" s="72" t="s">
        <v>4556</v>
      </c>
      <c r="E63" s="37"/>
      <c r="F63" s="37"/>
      <c r="G63" s="37"/>
      <c r="H63" s="37"/>
      <c r="I63" s="72"/>
      <c r="J63" s="72"/>
      <c r="K63" s="72"/>
      <c r="L63" s="72"/>
    </row>
    <row r="64" spans="2:12" ht="15" hidden="1" customHeight="1" x14ac:dyDescent="0.35">
      <c r="B64" s="36"/>
      <c r="C64" s="72" t="s">
        <v>4506</v>
      </c>
      <c r="D64" s="72" t="s">
        <v>4557</v>
      </c>
      <c r="E64" s="37"/>
      <c r="F64" s="37"/>
      <c r="G64" s="37"/>
      <c r="H64" s="37"/>
      <c r="I64" s="72"/>
      <c r="J64" s="72"/>
      <c r="K64" s="72"/>
      <c r="L64" s="72"/>
    </row>
    <row r="65" spans="2:12" ht="15" hidden="1" customHeight="1" x14ac:dyDescent="0.35">
      <c r="B65" s="36"/>
      <c r="C65" s="72" t="s">
        <v>4507</v>
      </c>
      <c r="D65" s="72" t="s">
        <v>4558</v>
      </c>
      <c r="E65" s="37"/>
      <c r="F65" s="37"/>
      <c r="G65" s="37"/>
      <c r="H65" s="37"/>
      <c r="I65" s="72"/>
      <c r="J65" s="72"/>
      <c r="K65" s="72"/>
      <c r="L65" s="72"/>
    </row>
    <row r="66" spans="2:12" ht="15" hidden="1" customHeight="1" x14ac:dyDescent="0.35">
      <c r="B66" s="36"/>
      <c r="C66" s="72" t="s">
        <v>4514</v>
      </c>
      <c r="D66" s="72" t="s">
        <v>4559</v>
      </c>
      <c r="E66" s="37"/>
      <c r="F66" s="37"/>
      <c r="G66" s="37"/>
      <c r="H66" s="37"/>
      <c r="I66" s="72"/>
      <c r="J66" s="72"/>
      <c r="K66" s="72"/>
      <c r="L66" s="72"/>
    </row>
    <row r="67" spans="2:12" ht="15" hidden="1" customHeight="1" x14ac:dyDescent="0.35">
      <c r="B67" s="36"/>
      <c r="C67" s="72" t="s">
        <v>4515</v>
      </c>
      <c r="D67" s="72" t="s">
        <v>4560</v>
      </c>
      <c r="E67" s="37"/>
      <c r="F67" s="37"/>
      <c r="G67" s="37"/>
      <c r="H67" s="37"/>
      <c r="I67" s="72"/>
      <c r="J67" s="72"/>
      <c r="K67" s="72"/>
      <c r="L67" s="72"/>
    </row>
    <row r="68" spans="2:12" ht="15" customHeight="1" x14ac:dyDescent="0.35">
      <c r="B68" s="36"/>
      <c r="C68" s="72" t="s">
        <v>4505</v>
      </c>
      <c r="D68" s="72" t="s">
        <v>4561</v>
      </c>
      <c r="E68" s="37"/>
      <c r="F68" s="37"/>
      <c r="G68" s="37"/>
      <c r="H68" s="37"/>
      <c r="I68" s="72"/>
      <c r="J68" s="72"/>
      <c r="K68" s="72"/>
      <c r="L68" s="72"/>
    </row>
    <row r="69" spans="2:12" ht="15" customHeight="1" x14ac:dyDescent="0.35">
      <c r="B69" s="36"/>
      <c r="C69" s="72" t="s">
        <v>4456</v>
      </c>
      <c r="D69" s="72" t="s">
        <v>4562</v>
      </c>
      <c r="E69" s="37"/>
      <c r="F69" s="37"/>
      <c r="G69" s="37"/>
      <c r="H69" s="37"/>
      <c r="I69" s="72"/>
      <c r="J69" s="72"/>
      <c r="K69" s="72"/>
      <c r="L69" s="72"/>
    </row>
    <row r="70" spans="2:12" ht="15" hidden="1" customHeight="1" x14ac:dyDescent="0.35">
      <c r="B70" s="36"/>
      <c r="C70" s="72" t="s">
        <v>4501</v>
      </c>
      <c r="D70" s="72" t="s">
        <v>4581</v>
      </c>
      <c r="E70" s="37"/>
      <c r="F70" s="37"/>
      <c r="G70" s="37"/>
      <c r="H70" s="37"/>
      <c r="I70" s="72"/>
      <c r="J70" s="72"/>
      <c r="K70" s="72"/>
      <c r="L70" s="72"/>
    </row>
    <row r="71" spans="2:12" ht="15" customHeight="1" x14ac:dyDescent="0.35">
      <c r="B71" s="36"/>
      <c r="C71" s="37"/>
      <c r="D71" s="37"/>
      <c r="E71" s="37"/>
      <c r="F71" s="37"/>
      <c r="G71" s="37"/>
      <c r="H71" s="37"/>
      <c r="I71" s="72"/>
      <c r="J71" s="72"/>
      <c r="K71" s="72"/>
      <c r="L71" s="72"/>
    </row>
    <row r="72" spans="2:12" x14ac:dyDescent="0.35">
      <c r="C72" s="72"/>
      <c r="D72" s="72"/>
      <c r="E72" s="72"/>
      <c r="F72" s="72"/>
      <c r="G72" s="72"/>
      <c r="H72" s="72"/>
      <c r="I72" s="72"/>
      <c r="J72" s="72"/>
      <c r="K72" s="72"/>
      <c r="L72" s="72"/>
    </row>
    <row r="73" spans="2:12" x14ac:dyDescent="0.35">
      <c r="C73" s="72"/>
      <c r="D73" s="72"/>
      <c r="E73" s="72"/>
      <c r="F73" s="72"/>
      <c r="G73" s="72"/>
      <c r="H73" s="72"/>
      <c r="I73" s="72"/>
      <c r="J73" s="72"/>
      <c r="K73" s="72"/>
      <c r="L73" s="72"/>
    </row>
    <row r="74" spans="2:12" x14ac:dyDescent="0.35">
      <c r="C74" s="72"/>
      <c r="D74" s="72"/>
      <c r="E74" s="72"/>
      <c r="F74" s="72"/>
      <c r="G74" s="72"/>
      <c r="H74" s="72"/>
      <c r="I74" s="72"/>
      <c r="J74" s="72"/>
      <c r="K74" s="72"/>
      <c r="L74" s="72"/>
    </row>
    <row r="75" spans="2:12" x14ac:dyDescent="0.35">
      <c r="C75" s="72"/>
      <c r="D75" s="72"/>
      <c r="E75" s="72"/>
      <c r="F75" s="72"/>
      <c r="G75" s="72"/>
      <c r="H75" s="72"/>
      <c r="I75" s="72"/>
      <c r="J75" s="72"/>
      <c r="K75" s="72"/>
      <c r="L75" s="72"/>
    </row>
    <row r="76" spans="2:12" x14ac:dyDescent="0.35">
      <c r="C76" s="72"/>
      <c r="D76" s="72"/>
      <c r="E76" s="72"/>
      <c r="F76" s="72"/>
      <c r="G76" s="72"/>
      <c r="H76" s="72"/>
      <c r="I76" s="72"/>
      <c r="J76" s="72"/>
      <c r="K76" s="72"/>
      <c r="L76" s="72"/>
    </row>
  </sheetData>
  <mergeCells count="1">
    <mergeCell ref="C11:I12"/>
  </mergeCells>
  <pageMargins left="0.7" right="0.7" top="0.75" bottom="0.75" header="0.3" footer="0.3"/>
  <pageSetup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1"/>
  <sheetViews>
    <sheetView showGridLines="0" tabSelected="1" zoomScale="80" zoomScaleNormal="80" zoomScaleSheetLayoutView="70" workbookViewId="0">
      <selection activeCell="G12" sqref="G12"/>
    </sheetView>
  </sheetViews>
  <sheetFormatPr defaultRowHeight="14.5" x14ac:dyDescent="0.35"/>
  <cols>
    <col min="1" max="1" width="1.90625" customWidth="1"/>
    <col min="2" max="2" width="7.54296875" customWidth="1"/>
    <col min="3" max="3" width="28.453125" style="5" customWidth="1"/>
    <col min="4" max="8" width="28.453125" customWidth="1"/>
    <col min="9" max="9" width="3.36328125" customWidth="1"/>
    <col min="10" max="17" width="16.453125" customWidth="1"/>
  </cols>
  <sheetData>
    <row r="1" spans="2:8" s="5" customFormat="1" x14ac:dyDescent="0.35"/>
    <row r="2" spans="2:8" s="5" customFormat="1" ht="28.5" x14ac:dyDescent="0.65">
      <c r="B2" s="26" t="s">
        <v>4569</v>
      </c>
    </row>
    <row r="3" spans="2:8" s="5" customFormat="1" ht="14" customHeight="1" x14ac:dyDescent="0.35">
      <c r="B3" s="5" t="s">
        <v>4586</v>
      </c>
    </row>
    <row r="4" spans="2:8" s="5" customFormat="1" ht="6" customHeight="1" x14ac:dyDescent="0.35">
      <c r="B4" s="38"/>
      <c r="C4" s="38"/>
      <c r="D4" s="38"/>
      <c r="E4" s="38"/>
      <c r="F4" s="38"/>
      <c r="G4" s="38"/>
      <c r="H4" s="38"/>
    </row>
    <row r="6" spans="2:8" s="5" customFormat="1" ht="15" customHeight="1" x14ac:dyDescent="0.35">
      <c r="B6" s="6" t="s">
        <v>4523</v>
      </c>
    </row>
    <row r="7" spans="2:8" s="5" customFormat="1" ht="15" customHeight="1" x14ac:dyDescent="0.35">
      <c r="B7" s="25"/>
      <c r="C7" s="65" t="s">
        <v>4567</v>
      </c>
      <c r="D7" s="66" t="s">
        <v>4521</v>
      </c>
      <c r="E7" s="65" t="s">
        <v>4568</v>
      </c>
      <c r="F7" s="66" t="s">
        <v>4522</v>
      </c>
    </row>
    <row r="8" spans="2:8" s="5" customFormat="1" ht="15" customHeight="1" x14ac:dyDescent="0.35">
      <c r="B8" s="14" t="s">
        <v>4490</v>
      </c>
      <c r="C8" s="67">
        <f>COUNTA('Approved CPZ List'!$B$3:$B$116)</f>
        <v>114</v>
      </c>
      <c r="D8" s="67">
        <f>'Approved CPZ List'!$E$118</f>
        <v>1201.0945950767266</v>
      </c>
      <c r="E8" s="67">
        <f>COUNTIFS('Approved CPZ List'!$J:$J,"&gt;="&amp;1)</f>
        <v>85</v>
      </c>
      <c r="F8" s="67">
        <f>'Approved CPZ List'!$K$118</f>
        <v>600.791515151515</v>
      </c>
    </row>
    <row r="9" spans="2:8" s="5" customFormat="1" ht="15" customHeight="1" x14ac:dyDescent="0.35"/>
    <row r="10" spans="2:8" ht="15" customHeight="1" x14ac:dyDescent="0.35">
      <c r="B10" s="6" t="s">
        <v>4566</v>
      </c>
      <c r="C10"/>
    </row>
    <row r="11" spans="2:8" ht="15" customHeight="1" x14ac:dyDescent="0.35">
      <c r="B11" s="25"/>
      <c r="C11" s="65" t="s">
        <v>4490</v>
      </c>
      <c r="D11" s="65" t="s">
        <v>4491</v>
      </c>
      <c r="E11" s="65" t="s">
        <v>4470</v>
      </c>
      <c r="F11" s="65" t="s">
        <v>4492</v>
      </c>
      <c r="G11" s="65" t="s">
        <v>4494</v>
      </c>
      <c r="H11" s="66" t="s">
        <v>4493</v>
      </c>
    </row>
    <row r="12" spans="2:8" ht="15" customHeight="1" x14ac:dyDescent="0.35">
      <c r="B12" s="14" t="s">
        <v>4490</v>
      </c>
      <c r="C12" s="67">
        <f>SUM(D12:H12)</f>
        <v>830.27253787878783</v>
      </c>
      <c r="D12" s="67">
        <f>SUMIFS('08W Project List'!$D:$D,'08W Project List'!$T:$T,D$11)</f>
        <v>609.18412878787876</v>
      </c>
      <c r="E12" s="67">
        <f>SUMIFS('08W Project List'!$D:$D,'08W Project List'!$T:$T,E$11)</f>
        <v>123.76541666666665</v>
      </c>
      <c r="F12" s="67">
        <f>SUMIFS('08W Project List'!$D:$D,'08W Project List'!$T:$T,F$11)</f>
        <v>20.93465909090909</v>
      </c>
      <c r="G12" s="67">
        <f>SUMIFS('08W Project List'!$D:$D,'08W Project List'!$T:$T,G$11)</f>
        <v>76.388333333333335</v>
      </c>
      <c r="H12" s="67">
        <f>SUMIFS('08W Project List'!$D:$D,'08W Project List'!$T:$T,H$11)</f>
        <v>0</v>
      </c>
    </row>
    <row r="13" spans="2:8" ht="15" customHeight="1" x14ac:dyDescent="0.35">
      <c r="C13"/>
    </row>
    <row r="14" spans="2:8" ht="15" customHeight="1" x14ac:dyDescent="0.35">
      <c r="B14" s="6" t="s">
        <v>4564</v>
      </c>
      <c r="E14" s="37"/>
    </row>
    <row r="15" spans="2:8" ht="15" customHeight="1" x14ac:dyDescent="0.35">
      <c r="B15" s="25"/>
      <c r="C15" s="65" t="s">
        <v>4490</v>
      </c>
      <c r="D15" s="65" t="s">
        <v>4498</v>
      </c>
      <c r="E15" s="66" t="s">
        <v>4499</v>
      </c>
    </row>
    <row r="16" spans="2:8" ht="15" customHeight="1" x14ac:dyDescent="0.35">
      <c r="B16" s="14" t="s">
        <v>4490</v>
      </c>
      <c r="C16" s="67">
        <f>SUM(D16:E16)</f>
        <v>830.27253787878772</v>
      </c>
      <c r="D16" s="67">
        <f>SUMIFS('08W Project List'!$D:$D,'08W Project List'!$C:$C,"&gt;="&amp;13)</f>
        <v>520.9024242424241</v>
      </c>
      <c r="E16" s="67">
        <f>SUMIFS('08W Project List'!$D:$D,'08W Project List'!$C:$C,"&lt;"&amp;13)</f>
        <v>309.37011363636361</v>
      </c>
    </row>
    <row r="17" spans="2:7" ht="15" customHeight="1" x14ac:dyDescent="0.35">
      <c r="C17"/>
    </row>
    <row r="18" spans="2:7" ht="15" customHeight="1" x14ac:dyDescent="0.35">
      <c r="B18" s="6" t="s">
        <v>4565</v>
      </c>
      <c r="C18"/>
    </row>
    <row r="19" spans="2:7" ht="15" customHeight="1" x14ac:dyDescent="0.35">
      <c r="B19" s="25"/>
      <c r="C19" s="65" t="s">
        <v>4490</v>
      </c>
      <c r="D19" s="65" t="s">
        <v>4489</v>
      </c>
      <c r="E19" s="65" t="s">
        <v>4488</v>
      </c>
      <c r="F19" s="65" t="s">
        <v>4487</v>
      </c>
      <c r="G19" s="66" t="s">
        <v>4466</v>
      </c>
    </row>
    <row r="20" spans="2:7" ht="15" customHeight="1" x14ac:dyDescent="0.35">
      <c r="B20" s="14" t="s">
        <v>4490</v>
      </c>
      <c r="C20" s="67">
        <f>SUM(D20:G20)</f>
        <v>520.60564393939399</v>
      </c>
      <c r="D20" s="67">
        <f>SUMIFS('08W Project List'!O:O,'08W Project List'!$C:$C,"&gt;="&amp;13)/5280</f>
        <v>287.98977272727279</v>
      </c>
      <c r="E20" s="67">
        <f>SUMIFS('08W Project List'!P:P,'08W Project List'!$C:$C,"&gt;="&amp;13)/5280</f>
        <v>204.98045454545459</v>
      </c>
      <c r="F20" s="67">
        <f>SUMIFS('08W Project List'!Q:Q,'08W Project List'!$C:$C,"&gt;="&amp;13)/5280</f>
        <v>9.2324242424242424</v>
      </c>
      <c r="G20" s="67">
        <f>SUMIFS('08W Project List'!R:R,'08W Project List'!$C:$C,"&gt;="&amp;13)/5280</f>
        <v>18.402992424242424</v>
      </c>
    </row>
    <row r="21" spans="2:7" s="5" customFormat="1" ht="15" customHeight="1" x14ac:dyDescent="0.35">
      <c r="B21" s="36"/>
      <c r="C21" s="37"/>
      <c r="D21" s="37"/>
      <c r="E21" s="37"/>
      <c r="F21" s="37"/>
      <c r="G21" s="37"/>
    </row>
    <row r="22" spans="2:7" s="5" customFormat="1" ht="15" customHeight="1" x14ac:dyDescent="0.35">
      <c r="B22" s="36"/>
      <c r="C22" s="37"/>
      <c r="D22" s="37"/>
      <c r="E22" s="37"/>
      <c r="F22" s="37"/>
      <c r="G22" s="37"/>
    </row>
    <row r="23" spans="2:7" s="5" customFormat="1" ht="15" customHeight="1" x14ac:dyDescent="0.35">
      <c r="B23" s="36"/>
      <c r="C23" s="37"/>
      <c r="D23" s="37"/>
      <c r="E23" s="37"/>
      <c r="F23" s="37"/>
      <c r="G23" s="37"/>
    </row>
    <row r="24" spans="2:7" s="5" customFormat="1" ht="15" customHeight="1" x14ac:dyDescent="0.35">
      <c r="F24" s="37"/>
      <c r="G24" s="37"/>
    </row>
    <row r="25" spans="2:7" s="5" customFormat="1" ht="15" customHeight="1" x14ac:dyDescent="0.35">
      <c r="F25" s="37"/>
      <c r="G25" s="37"/>
    </row>
    <row r="26" spans="2:7" s="5" customFormat="1" ht="15" customHeight="1" x14ac:dyDescent="0.35">
      <c r="F26" s="37"/>
      <c r="G26" s="37"/>
    </row>
    <row r="27" spans="2:7" s="5" customFormat="1" ht="15" customHeight="1" x14ac:dyDescent="0.35">
      <c r="B27" s="36"/>
      <c r="C27" s="37"/>
      <c r="D27" s="37"/>
      <c r="E27" s="37"/>
      <c r="F27" s="37"/>
      <c r="G27" s="37"/>
    </row>
    <row r="28" spans="2:7" s="5" customFormat="1" ht="15" customHeight="1" x14ac:dyDescent="0.35">
      <c r="B28" s="36"/>
      <c r="C28" s="37"/>
      <c r="D28" s="37"/>
      <c r="E28" s="37"/>
      <c r="F28" s="37"/>
      <c r="G28" s="37"/>
    </row>
    <row r="29" spans="2:7" s="5" customFormat="1" ht="15" customHeight="1" x14ac:dyDescent="0.35">
      <c r="B29" s="36"/>
      <c r="C29" s="37"/>
      <c r="D29" s="37"/>
      <c r="E29" s="37"/>
      <c r="F29" s="37"/>
      <c r="G29" s="37"/>
    </row>
    <row r="30" spans="2:7" s="5" customFormat="1" ht="15" customHeight="1" x14ac:dyDescent="0.35">
      <c r="B30" s="36"/>
      <c r="C30" s="37"/>
      <c r="D30" s="37"/>
      <c r="E30" s="37"/>
      <c r="F30" s="37"/>
      <c r="G30" s="37"/>
    </row>
    <row r="31" spans="2:7" s="5" customFormat="1" ht="15" customHeight="1" x14ac:dyDescent="0.35">
      <c r="B31" s="36"/>
      <c r="C31" s="37"/>
      <c r="D31" s="37"/>
      <c r="E31" s="37"/>
      <c r="F31" s="37"/>
      <c r="G31" s="37"/>
    </row>
    <row r="32" spans="2:7" s="5" customFormat="1" ht="15" customHeight="1" x14ac:dyDescent="0.35">
      <c r="B32" s="36"/>
      <c r="C32" s="37"/>
      <c r="D32" s="37"/>
      <c r="E32" s="37"/>
      <c r="F32" s="37"/>
      <c r="G32" s="37"/>
    </row>
    <row r="33" spans="2:7" s="5" customFormat="1" ht="15" customHeight="1" x14ac:dyDescent="0.35">
      <c r="B33" s="36"/>
      <c r="C33" s="37"/>
      <c r="D33" s="37"/>
      <c r="E33" s="37"/>
      <c r="F33" s="37"/>
      <c r="G33" s="37"/>
    </row>
    <row r="34" spans="2:7" s="5" customFormat="1" ht="15" customHeight="1" x14ac:dyDescent="0.35">
      <c r="B34" s="36"/>
      <c r="C34" s="37"/>
      <c r="D34" s="37"/>
      <c r="E34" s="37"/>
      <c r="F34" s="37"/>
      <c r="G34" s="37"/>
    </row>
    <row r="35" spans="2:7" s="5" customFormat="1" ht="15" customHeight="1" x14ac:dyDescent="0.35">
      <c r="B35" s="36"/>
      <c r="C35" s="37"/>
      <c r="D35" s="37"/>
      <c r="E35" s="37"/>
      <c r="F35" s="37"/>
      <c r="G35" s="37"/>
    </row>
    <row r="36" spans="2:7" s="5" customFormat="1" ht="15" customHeight="1" x14ac:dyDescent="0.35">
      <c r="B36" s="36"/>
      <c r="C36" s="37"/>
      <c r="D36" s="37"/>
      <c r="E36" s="37"/>
      <c r="F36" s="37"/>
      <c r="G36" s="37"/>
    </row>
    <row r="37" spans="2:7" s="5" customFormat="1" ht="15" customHeight="1" x14ac:dyDescent="0.35">
      <c r="B37" s="36"/>
      <c r="C37" s="37"/>
      <c r="D37" s="37"/>
      <c r="E37" s="37"/>
      <c r="F37" s="37"/>
      <c r="G37" s="37"/>
    </row>
    <row r="38" spans="2:7" s="5" customFormat="1" ht="15" customHeight="1" x14ac:dyDescent="0.35">
      <c r="B38" s="36"/>
      <c r="C38" s="37"/>
      <c r="D38" s="37"/>
      <c r="E38" s="37"/>
      <c r="F38" s="37"/>
      <c r="G38" s="37"/>
    </row>
    <row r="39" spans="2:7" s="5" customFormat="1" ht="15" customHeight="1" x14ac:dyDescent="0.35">
      <c r="B39" s="36"/>
      <c r="C39" s="37"/>
      <c r="D39" s="37"/>
      <c r="E39" s="37"/>
      <c r="F39" s="37"/>
      <c r="G39" s="37"/>
    </row>
    <row r="40" spans="2:7" s="5" customFormat="1" ht="15" customHeight="1" x14ac:dyDescent="0.35">
      <c r="B40" s="36"/>
      <c r="C40" s="37"/>
      <c r="D40" s="37"/>
      <c r="E40" s="37"/>
      <c r="F40" s="37"/>
      <c r="G40" s="37"/>
    </row>
    <row r="41" spans="2:7" s="5" customFormat="1" ht="15" customHeight="1" x14ac:dyDescent="0.35">
      <c r="B41" s="36"/>
      <c r="C41" s="37"/>
      <c r="D41" s="37"/>
      <c r="E41" s="37"/>
      <c r="F41" s="37"/>
      <c r="G41" s="37"/>
    </row>
    <row r="42" spans="2:7" s="5" customFormat="1" ht="15" customHeight="1" x14ac:dyDescent="0.35">
      <c r="B42" s="36"/>
      <c r="C42" s="37"/>
      <c r="D42" s="37"/>
      <c r="E42" s="37"/>
      <c r="F42" s="37"/>
      <c r="G42" s="37"/>
    </row>
    <row r="43" spans="2:7" s="5" customFormat="1" ht="15" customHeight="1" x14ac:dyDescent="0.35">
      <c r="B43" s="36"/>
      <c r="C43" s="37"/>
      <c r="D43" s="37"/>
      <c r="E43" s="37"/>
      <c r="F43" s="37"/>
      <c r="G43" s="37"/>
    </row>
    <row r="44" spans="2:7" s="5" customFormat="1" ht="15" customHeight="1" x14ac:dyDescent="0.35">
      <c r="B44" s="36"/>
      <c r="C44" s="37"/>
      <c r="D44" s="37"/>
      <c r="E44" s="37"/>
      <c r="F44" s="37"/>
      <c r="G44" s="37"/>
    </row>
    <row r="45" spans="2:7" s="5" customFormat="1" ht="15" customHeight="1" x14ac:dyDescent="0.35">
      <c r="B45" s="36"/>
      <c r="C45" s="37"/>
      <c r="D45" s="37"/>
      <c r="E45" s="37"/>
      <c r="F45" s="37"/>
      <c r="G45" s="37"/>
    </row>
    <row r="46" spans="2:7" s="5" customFormat="1" ht="15" customHeight="1" x14ac:dyDescent="0.35">
      <c r="B46" s="36"/>
      <c r="C46" s="37"/>
      <c r="D46" s="37"/>
      <c r="E46" s="37"/>
      <c r="F46" s="37"/>
      <c r="G46" s="37"/>
    </row>
    <row r="80" spans="1:1" x14ac:dyDescent="0.35">
      <c r="A80" s="68">
        <v>8762</v>
      </c>
    </row>
    <row r="81" spans="1:1" x14ac:dyDescent="0.35">
      <c r="A81" s="68">
        <v>15000</v>
      </c>
    </row>
  </sheetData>
  <pageMargins left="0.7" right="0.7" top="0.75" bottom="0.75" header="0.3" footer="0.3"/>
  <pageSetup scale="4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1:U467"/>
  <sheetViews>
    <sheetView showGridLines="0" zoomScale="80" zoomScaleNormal="80" zoomScaleSheetLayoutView="70" workbookViewId="0">
      <pane xSplit="2" ySplit="3" topLeftCell="C4" activePane="bottomRight" state="frozen"/>
      <selection pane="topRight" activeCell="B1" sqref="B1"/>
      <selection pane="bottomLeft" activeCell="A3" sqref="A3"/>
      <selection pane="bottomRight" activeCell="E447" sqref="E4:F447"/>
    </sheetView>
  </sheetViews>
  <sheetFormatPr defaultColWidth="8.90625" defaultRowHeight="14.5" x14ac:dyDescent="0.35"/>
  <cols>
    <col min="1" max="1" width="3.6328125" style="39" customWidth="1"/>
    <col min="2" max="2" width="15.08984375" style="39" customWidth="1"/>
    <col min="3" max="3" width="8.6328125" style="39" customWidth="1"/>
    <col min="4" max="6" width="16" style="39" customWidth="1"/>
    <col min="7" max="7" width="27.08984375" style="39" customWidth="1"/>
    <col min="8" max="8" width="31.54296875" style="39" customWidth="1"/>
    <col min="9" max="9" width="8.36328125" style="39" customWidth="1"/>
    <col min="10" max="10" width="12" style="39" customWidth="1"/>
    <col min="11" max="11" width="11.90625" style="39" customWidth="1"/>
    <col min="12" max="12" width="11.453125" style="39" customWidth="1"/>
    <col min="13" max="13" width="9.36328125" style="39" customWidth="1"/>
    <col min="14" max="14" width="10.08984375" style="39" customWidth="1"/>
    <col min="15" max="16" width="15" style="39" bestFit="1" customWidth="1"/>
    <col min="17" max="17" width="19.36328125" style="39" bestFit="1" customWidth="1"/>
    <col min="18" max="18" width="23.1796875" style="39" bestFit="1" customWidth="1"/>
    <col min="19" max="19" width="14.453125" style="39" customWidth="1"/>
    <col min="20" max="20" width="15.08984375" style="39" customWidth="1"/>
    <col min="21" max="21" width="27.08984375" style="39" customWidth="1"/>
    <col min="22" max="16384" width="8.90625" style="39"/>
  </cols>
  <sheetData>
    <row r="1" spans="2:21" ht="145" hidden="1" x14ac:dyDescent="0.35">
      <c r="B1" s="40" t="e">
        <f>INDEX('Workbook Description'!$D$51:$D$70,MATCH(B$3,'Workbook Description'!$C$51:$C$70,0))</f>
        <v>#N/A</v>
      </c>
      <c r="C1" s="40" t="str">
        <f>INDEX('Workbook Description'!$D$51:$D$70,MATCH(C$3,'Workbook Description'!$C$51:$C$70,0))</f>
        <v>Detailed view of current status.</v>
      </c>
      <c r="D1" s="40" t="str">
        <f>INDEX('Workbook Description'!$D$51:$D$70,MATCH(D$3,'Workbook Description'!$C$51:$C$70,0))</f>
        <v>Number of miles anticipated to be hardened within the CPZ, based on current assumptions on the mitigation.</v>
      </c>
      <c r="E1" s="69"/>
      <c r="F1" s="69"/>
      <c r="G1" s="40" t="str">
        <f>INDEX('Workbook Description'!$D$51:$D$70,MATCH(G$3,'Workbook Description'!$C$51:$C$70,0))</f>
        <v>Unique name for each circuit.</v>
      </c>
      <c r="H1" s="40" t="str">
        <f>INDEX('Workbook Description'!$D$51:$D$70,MATCH(H$3,'Workbook Description'!$C$51:$C$70,0))</f>
        <v>Unique name for each Circuit Protection Zone.</v>
      </c>
      <c r="I1" s="40" t="str">
        <f>INDEX('Workbook Description'!$D$51:$D$70,MATCH(I$3,'Workbook Description'!$C$51:$C$70,0))</f>
        <v>Number of 100mx100m pixels in each CPZ.</v>
      </c>
      <c r="J1" s="40" t="str">
        <f>INDEX('Workbook Description'!$D$51:$D$70,MATCH(J$3,'Workbook Description'!$C$51:$C$70,0))</f>
        <v>Number of miles within High Fire Threat Districts (HFTD)</v>
      </c>
      <c r="K1" s="40" t="str">
        <f>INDEX('Workbook Description'!$D$51:$D$70,MATCH(K$3,'Workbook Description'!$C$51:$C$70,0))</f>
        <v xml:space="preserve">The rank of the circuit protection zone from 1-N based on the 2021 Wildfire Risk Model </v>
      </c>
      <c r="L1" s="40" t="str">
        <f>INDEX('Workbook Description'!$D$51:$D$70,MATCH(L$3,'Workbook Description'!$C$51:$C$70,0))</f>
        <v>Total risk associated with each CPZ, per the 2021 approved conductor risk model.</v>
      </c>
      <c r="M1" s="40" t="str">
        <f>INDEX('Workbook Description'!$D$51:$D$70,MATCH(M$3,'Workbook Description'!$C$51:$C$70,0))</f>
        <v>Average MAVF risk score per pixel; used to rank the CPZs from riskiest to least risky.</v>
      </c>
      <c r="N1" s="40" t="str">
        <f>INDEX('Workbook Description'!$D$51:$D$70,MATCH(N$3,'Workbook Description'!$C$51:$C$70,0))</f>
        <v>Description of HFTD tiers in the CPZ (e.g., Tier 2, Tier 3).</v>
      </c>
      <c r="O1" s="40" t="str">
        <f>INDEX('Workbook Description'!$D$51:$D$70,MATCH(O$3,'Workbook Description'!$C$51:$C$70,0))</f>
        <v>Number of feet estimated to be overhead hardened, given current scoping assumptions.</v>
      </c>
      <c r="P1" s="40" t="str">
        <f>INDEX('Workbook Description'!$D$51:$D$70,MATCH(P$3,'Workbook Description'!$C$51:$C$70,0))</f>
        <v>Number of feet estimated to be underground hardened, given current scoping assumptions.</v>
      </c>
      <c r="Q1" s="40" t="str">
        <f>INDEX('Workbook Description'!$D$51:$D$70,MATCH(Q$3,'Workbook Description'!$C$51:$C$70,0))</f>
        <v>Number of feet estimated to be removed, given current scoping assumptions.</v>
      </c>
      <c r="R1" s="40" t="str">
        <f>INDEX('Workbook Description'!$D$51:$D$70,MATCH(R$3,'Workbook Description'!$C$51:$C$70,0))</f>
        <v>Number of feet estimated to be replace with a remote grid solution, given current scoping assumptions.</v>
      </c>
      <c r="S1" s="40" t="str">
        <f>INDEX('Workbook Description'!$D$51:$D$70,MATCH(S$3,'Workbook Description'!$C$51:$C$70,0))</f>
        <v>Mitigation planned (e.g., Overhead Harden, Underground Harden, Line Removal / Remote Grid).</v>
      </c>
      <c r="T1" s="40" t="str">
        <f>INDEX('Workbook Description'!$D$51:$D$70,MATCH(T$3,'Workbook Description'!$C$51:$C$70,0))</f>
        <v>Current status of project (e.g., Scoping, Estimating, Dependencies, Construction, Close-out).</v>
      </c>
      <c r="U1" s="40" t="str">
        <f>INDEX('Workbook Description'!$D$51:$D$70,MATCH(U$3,'Workbook Description'!$C$51:$C$70,0))</f>
        <v>Justification for approval of work in the CPZ by Wildfire Risk Governance Committee (WGC).</v>
      </c>
    </row>
    <row r="2" spans="2:21" ht="12" customHeight="1" x14ac:dyDescent="0.35">
      <c r="B2" s="69"/>
      <c r="C2" s="69"/>
      <c r="D2" s="69"/>
      <c r="E2" s="69"/>
      <c r="F2" s="69"/>
      <c r="G2" s="69"/>
      <c r="H2" s="69"/>
      <c r="I2" s="69"/>
      <c r="J2" s="69"/>
      <c r="K2" s="69"/>
      <c r="L2" s="69"/>
      <c r="M2" s="69"/>
      <c r="N2" s="69"/>
      <c r="O2" s="69"/>
      <c r="P2" s="69"/>
      <c r="Q2" s="69"/>
      <c r="R2" s="69"/>
      <c r="S2" s="69"/>
      <c r="T2" s="69"/>
      <c r="U2" s="69"/>
    </row>
    <row r="3" spans="2:21" s="57" customFormat="1" ht="63" customHeight="1" x14ac:dyDescent="0.35">
      <c r="B3" s="27" t="s">
        <v>4583</v>
      </c>
      <c r="C3" s="27" t="s">
        <v>4486</v>
      </c>
      <c r="D3" s="27" t="s">
        <v>4593</v>
      </c>
      <c r="E3" s="27" t="s">
        <v>4457</v>
      </c>
      <c r="F3" s="27"/>
      <c r="G3" s="27" t="s">
        <v>4458</v>
      </c>
      <c r="H3" s="27" t="s">
        <v>4459</v>
      </c>
      <c r="I3" s="27" t="s">
        <v>4460</v>
      </c>
      <c r="J3" s="27" t="s">
        <v>4461</v>
      </c>
      <c r="K3" s="27" t="s">
        <v>4584</v>
      </c>
      <c r="L3" s="27" t="s">
        <v>4463</v>
      </c>
      <c r="M3" s="27" t="s">
        <v>4464</v>
      </c>
      <c r="N3" s="27" t="s">
        <v>4465</v>
      </c>
      <c r="O3" s="27" t="s">
        <v>4506</v>
      </c>
      <c r="P3" s="27" t="s">
        <v>4507</v>
      </c>
      <c r="Q3" s="27" t="s">
        <v>4514</v>
      </c>
      <c r="R3" s="27" t="s">
        <v>4515</v>
      </c>
      <c r="S3" s="15" t="s">
        <v>4505</v>
      </c>
      <c r="T3" s="15" t="s">
        <v>4456</v>
      </c>
      <c r="U3" s="15" t="s">
        <v>4501</v>
      </c>
    </row>
    <row r="4" spans="2:21" s="60" customFormat="1" x14ac:dyDescent="0.35">
      <c r="B4" s="76">
        <v>74022384</v>
      </c>
      <c r="C4" s="4">
        <v>20</v>
      </c>
      <c r="D4" s="77">
        <v>5.4458333333333337</v>
      </c>
      <c r="E4" s="77">
        <v>2.0458333333333338</v>
      </c>
      <c r="F4" s="77">
        <v>3.4</v>
      </c>
      <c r="G4" s="3" t="s">
        <v>1300</v>
      </c>
      <c r="H4" s="4" t="s">
        <v>1302</v>
      </c>
      <c r="I4" s="78">
        <v>49</v>
      </c>
      <c r="J4" s="78">
        <v>5.4964920301106721</v>
      </c>
      <c r="K4" s="4">
        <v>481</v>
      </c>
      <c r="L4" s="4">
        <v>7.7176979971943318</v>
      </c>
      <c r="M4" s="79">
        <v>0.15750404075906799</v>
      </c>
      <c r="N4" s="4" t="s">
        <v>4468</v>
      </c>
      <c r="O4" s="81">
        <v>28754</v>
      </c>
      <c r="P4" s="81">
        <v>0</v>
      </c>
      <c r="Q4" s="81">
        <v>0</v>
      </c>
      <c r="R4" s="81">
        <v>0</v>
      </c>
      <c r="S4" s="59" t="str">
        <f>IF(SUM(O4:R4)=0,"TBD",IF(AND(O4&gt;0,P4&gt;0),"Hybrid", IF(SUM(Q4:R4)&gt;0,"Remote Grid / Removal",IF(O4&gt;0,"Overhead","Underground"))))</f>
        <v>Overhead</v>
      </c>
      <c r="T4" s="58" t="str">
        <f>INDEX(Mapping!$C$4:$C$24,MATCH($C4,Mapping!$D$4:$D$24,0))</f>
        <v>Construction</v>
      </c>
      <c r="U4" s="3" t="s">
        <v>4471</v>
      </c>
    </row>
    <row r="5" spans="2:21" s="60" customFormat="1" x14ac:dyDescent="0.35">
      <c r="B5" s="76">
        <v>35119965</v>
      </c>
      <c r="C5" s="4">
        <v>18</v>
      </c>
      <c r="D5" s="77">
        <v>0.84905303030303025</v>
      </c>
      <c r="E5" s="77">
        <v>0.84905303030303025</v>
      </c>
      <c r="F5" s="77">
        <v>0</v>
      </c>
      <c r="G5" s="3" t="s">
        <v>2094</v>
      </c>
      <c r="H5" s="4" t="s">
        <v>2100</v>
      </c>
      <c r="I5" s="78">
        <v>213</v>
      </c>
      <c r="J5" s="78">
        <v>19.353556626695898</v>
      </c>
      <c r="K5" s="4">
        <v>1864</v>
      </c>
      <c r="L5" s="4">
        <v>2.6622696084535109</v>
      </c>
      <c r="M5" s="79">
        <v>1.2498918349547E-2</v>
      </c>
      <c r="N5" s="4" t="s">
        <v>4468</v>
      </c>
      <c r="O5" s="81">
        <v>4483</v>
      </c>
      <c r="P5" s="81">
        <v>0</v>
      </c>
      <c r="Q5" s="81">
        <v>0</v>
      </c>
      <c r="R5" s="81">
        <v>0</v>
      </c>
      <c r="S5" s="59" t="str">
        <f t="shared" ref="S5:S68" si="0">IF(SUM(O5:R5)=0,"TBD",IF(AND(O5&gt;0,P5&gt;0),"Hybrid", IF(SUM(Q5:R5)&gt;0,"Remote Grid / Removal",IF(O5&gt;0,"Overhead","Underground"))))</f>
        <v>Overhead</v>
      </c>
      <c r="T5" s="58" t="str">
        <f>INDEX(Mapping!$C$4:$C$24,MATCH($C5,Mapping!$D$4:$D$24,0))</f>
        <v>Dependencies</v>
      </c>
      <c r="U5" s="3" t="s">
        <v>4471</v>
      </c>
    </row>
    <row r="6" spans="2:21" s="60" customFormat="1" x14ac:dyDescent="0.35">
      <c r="B6" s="76">
        <v>35094397</v>
      </c>
      <c r="C6" s="4">
        <v>20</v>
      </c>
      <c r="D6" s="77">
        <v>1.0645833333333334</v>
      </c>
      <c r="E6" s="77">
        <v>4.5833333333333837E-3</v>
      </c>
      <c r="F6" s="77">
        <v>1.06</v>
      </c>
      <c r="G6" s="3" t="s">
        <v>1944</v>
      </c>
      <c r="H6" s="4" t="s">
        <v>1948</v>
      </c>
      <c r="I6" s="78">
        <v>124</v>
      </c>
      <c r="J6" s="80">
        <v>9.7315112335888756</v>
      </c>
      <c r="K6" s="4">
        <v>1999</v>
      </c>
      <c r="L6" s="77">
        <v>1.1233747228367175</v>
      </c>
      <c r="M6" s="79">
        <v>9.0594735712638506E-3</v>
      </c>
      <c r="N6" s="4" t="s">
        <v>4468</v>
      </c>
      <c r="O6" s="81">
        <v>5621</v>
      </c>
      <c r="P6" s="81">
        <v>0</v>
      </c>
      <c r="Q6" s="81">
        <v>0</v>
      </c>
      <c r="R6" s="81">
        <v>0</v>
      </c>
      <c r="S6" s="59" t="str">
        <f t="shared" si="0"/>
        <v>Overhead</v>
      </c>
      <c r="T6" s="58" t="str">
        <f>INDEX(Mapping!$C$4:$C$24,MATCH($C6,Mapping!$D$4:$D$24,0))</f>
        <v>Construction</v>
      </c>
      <c r="U6" s="3" t="s">
        <v>4471</v>
      </c>
    </row>
    <row r="7" spans="2:21" s="60" customFormat="1" x14ac:dyDescent="0.35">
      <c r="B7" s="76">
        <v>35061206</v>
      </c>
      <c r="C7" s="4">
        <v>20</v>
      </c>
      <c r="D7" s="77">
        <v>1.7651515151515151</v>
      </c>
      <c r="E7" s="77">
        <v>0.93515151515151518</v>
      </c>
      <c r="F7" s="77">
        <v>0.83</v>
      </c>
      <c r="G7" s="3" t="s">
        <v>392</v>
      </c>
      <c r="H7" s="4" t="s">
        <v>397</v>
      </c>
      <c r="I7" s="78">
        <v>201</v>
      </c>
      <c r="J7" s="80">
        <v>17.747259940771038</v>
      </c>
      <c r="K7" s="4">
        <v>2144</v>
      </c>
      <c r="L7" s="77">
        <v>1.2469265010419446</v>
      </c>
      <c r="M7" s="79">
        <v>6.2036144330445001E-3</v>
      </c>
      <c r="N7" s="4" t="s">
        <v>4468</v>
      </c>
      <c r="O7" s="82">
        <v>9320</v>
      </c>
      <c r="P7" s="82">
        <v>0</v>
      </c>
      <c r="Q7" s="82">
        <v>0</v>
      </c>
      <c r="R7" s="82">
        <v>0</v>
      </c>
      <c r="S7" s="59" t="str">
        <f t="shared" si="0"/>
        <v>Overhead</v>
      </c>
      <c r="T7" s="58" t="str">
        <f>INDEX(Mapping!$C$4:$C$24,MATCH($C7,Mapping!$D$4:$D$24,0))</f>
        <v>Construction</v>
      </c>
      <c r="U7" s="3" t="s">
        <v>4471</v>
      </c>
    </row>
    <row r="8" spans="2:21" s="60" customFormat="1" x14ac:dyDescent="0.35">
      <c r="B8" s="76">
        <v>35061212</v>
      </c>
      <c r="C8" s="4">
        <v>20</v>
      </c>
      <c r="D8" s="77">
        <v>1.7888257575757576</v>
      </c>
      <c r="E8" s="77">
        <v>1.7888257575757576</v>
      </c>
      <c r="F8" s="77">
        <v>0</v>
      </c>
      <c r="G8" s="3" t="s">
        <v>392</v>
      </c>
      <c r="H8" s="4" t="s">
        <v>397</v>
      </c>
      <c r="I8" s="78">
        <v>201</v>
      </c>
      <c r="J8" s="80">
        <v>17.747259940771038</v>
      </c>
      <c r="K8" s="4">
        <v>2144</v>
      </c>
      <c r="L8" s="77">
        <v>1.2469265010419446</v>
      </c>
      <c r="M8" s="79">
        <v>6.2036144330445001E-3</v>
      </c>
      <c r="N8" s="4" t="s">
        <v>4468</v>
      </c>
      <c r="O8" s="82">
        <v>9445</v>
      </c>
      <c r="P8" s="82">
        <v>0</v>
      </c>
      <c r="Q8" s="82">
        <v>0</v>
      </c>
      <c r="R8" s="82">
        <v>0</v>
      </c>
      <c r="S8" s="59" t="str">
        <f t="shared" si="0"/>
        <v>Overhead</v>
      </c>
      <c r="T8" s="58" t="str">
        <f>INDEX(Mapping!$C$4:$C$24,MATCH($C8,Mapping!$D$4:$D$24,0))</f>
        <v>Construction</v>
      </c>
      <c r="U8" s="3" t="s">
        <v>4471</v>
      </c>
    </row>
    <row r="9" spans="2:21" s="60" customFormat="1" x14ac:dyDescent="0.35">
      <c r="B9" s="76">
        <v>35115151</v>
      </c>
      <c r="C9" s="4">
        <v>20</v>
      </c>
      <c r="D9" s="77">
        <v>1.8964015151515152</v>
      </c>
      <c r="E9" s="77">
        <v>0.56640151515151516</v>
      </c>
      <c r="F9" s="77">
        <v>1.33</v>
      </c>
      <c r="G9" s="3" t="s">
        <v>392</v>
      </c>
      <c r="H9" s="4" t="s">
        <v>397</v>
      </c>
      <c r="I9" s="78">
        <v>201</v>
      </c>
      <c r="J9" s="80">
        <v>17.747259940771038</v>
      </c>
      <c r="K9" s="4">
        <v>2144</v>
      </c>
      <c r="L9" s="77">
        <v>1.2469265010419446</v>
      </c>
      <c r="M9" s="79">
        <v>6.2036144330445001E-3</v>
      </c>
      <c r="N9" s="4" t="s">
        <v>4468</v>
      </c>
      <c r="O9" s="82">
        <v>10013</v>
      </c>
      <c r="P9" s="82">
        <v>0</v>
      </c>
      <c r="Q9" s="82">
        <v>0</v>
      </c>
      <c r="R9" s="82">
        <v>0</v>
      </c>
      <c r="S9" s="59" t="str">
        <f t="shared" si="0"/>
        <v>Overhead</v>
      </c>
      <c r="T9" s="58" t="str">
        <f>INDEX(Mapping!$C$4:$C$24,MATCH($C9,Mapping!$D$4:$D$24,0))</f>
        <v>Construction</v>
      </c>
      <c r="U9" s="3" t="s">
        <v>4471</v>
      </c>
    </row>
    <row r="10" spans="2:21" s="60" customFormat="1" x14ac:dyDescent="0.35">
      <c r="B10" s="76">
        <v>35115152</v>
      </c>
      <c r="C10" s="4">
        <v>20</v>
      </c>
      <c r="D10" s="77">
        <v>1.57</v>
      </c>
      <c r="E10" s="77">
        <v>1.57</v>
      </c>
      <c r="F10" s="77">
        <v>0</v>
      </c>
      <c r="G10" s="3" t="s">
        <v>392</v>
      </c>
      <c r="H10" s="4" t="s">
        <v>397</v>
      </c>
      <c r="I10" s="78">
        <v>201</v>
      </c>
      <c r="J10" s="80">
        <v>17.747259940771038</v>
      </c>
      <c r="K10" s="4">
        <v>2144</v>
      </c>
      <c r="L10" s="77">
        <v>1.2469265010419446</v>
      </c>
      <c r="M10" s="79">
        <v>6.2036144330445001E-3</v>
      </c>
      <c r="N10" s="4" t="s">
        <v>4468</v>
      </c>
      <c r="O10" s="82">
        <v>8271</v>
      </c>
      <c r="P10" s="82">
        <v>0</v>
      </c>
      <c r="Q10" s="82">
        <v>0</v>
      </c>
      <c r="R10" s="82">
        <v>0</v>
      </c>
      <c r="S10" s="59" t="str">
        <f t="shared" si="0"/>
        <v>Overhead</v>
      </c>
      <c r="T10" s="58" t="str">
        <f>INDEX(Mapping!$C$4:$C$24,MATCH($C10,Mapping!$D$4:$D$24,0))</f>
        <v>Construction</v>
      </c>
      <c r="U10" s="3" t="s">
        <v>4471</v>
      </c>
    </row>
    <row r="11" spans="2:21" s="60" customFormat="1" x14ac:dyDescent="0.35">
      <c r="B11" s="76">
        <v>35117443</v>
      </c>
      <c r="C11" s="4">
        <v>20</v>
      </c>
      <c r="D11" s="77">
        <v>2.1581439393939394</v>
      </c>
      <c r="E11" s="77">
        <v>0.88814393939393943</v>
      </c>
      <c r="F11" s="77">
        <v>1.27</v>
      </c>
      <c r="G11" s="3" t="s">
        <v>392</v>
      </c>
      <c r="H11" s="4" t="s">
        <v>397</v>
      </c>
      <c r="I11" s="78">
        <v>201</v>
      </c>
      <c r="J11" s="80">
        <v>17.747259940771038</v>
      </c>
      <c r="K11" s="4">
        <v>2144</v>
      </c>
      <c r="L11" s="77">
        <v>1.2469265010419446</v>
      </c>
      <c r="M11" s="79">
        <v>6.2036144330445001E-3</v>
      </c>
      <c r="N11" s="4" t="s">
        <v>4468</v>
      </c>
      <c r="O11" s="82">
        <v>11395</v>
      </c>
      <c r="P11" s="82">
        <v>0</v>
      </c>
      <c r="Q11" s="82">
        <v>0</v>
      </c>
      <c r="R11" s="82">
        <v>0</v>
      </c>
      <c r="S11" s="59" t="str">
        <f t="shared" si="0"/>
        <v>Overhead</v>
      </c>
      <c r="T11" s="58" t="str">
        <f>INDEX(Mapping!$C$4:$C$24,MATCH($C11,Mapping!$D$4:$D$24,0))</f>
        <v>Construction</v>
      </c>
      <c r="U11" s="3" t="s">
        <v>4471</v>
      </c>
    </row>
    <row r="12" spans="2:21" s="60" customFormat="1" x14ac:dyDescent="0.35">
      <c r="B12" s="76">
        <v>35116383</v>
      </c>
      <c r="C12" s="4">
        <v>20</v>
      </c>
      <c r="D12" s="77">
        <v>1.3861742424242425</v>
      </c>
      <c r="E12" s="77">
        <v>1.3861742424242425</v>
      </c>
      <c r="F12" s="77">
        <v>0</v>
      </c>
      <c r="G12" s="3" t="s">
        <v>2328</v>
      </c>
      <c r="H12" s="4" t="s">
        <v>2334</v>
      </c>
      <c r="I12" s="78">
        <v>132</v>
      </c>
      <c r="J12" s="80">
        <v>11.858056951620696</v>
      </c>
      <c r="K12" s="4">
        <v>2267</v>
      </c>
      <c r="L12" s="77">
        <v>0.50381102520239307</v>
      </c>
      <c r="M12" s="79">
        <v>3.81675019092722E-3</v>
      </c>
      <c r="N12" s="4" t="s">
        <v>4468</v>
      </c>
      <c r="O12" s="4">
        <v>7319</v>
      </c>
      <c r="P12" s="4">
        <v>0</v>
      </c>
      <c r="Q12" s="4">
        <v>0</v>
      </c>
      <c r="R12" s="4">
        <v>0</v>
      </c>
      <c r="S12" s="59" t="str">
        <f t="shared" si="0"/>
        <v>Overhead</v>
      </c>
      <c r="T12" s="58" t="str">
        <f>INDEX(Mapping!$C$4:$C$24,MATCH($C12,Mapping!$D$4:$D$24,0))</f>
        <v>Construction</v>
      </c>
      <c r="U12" s="3" t="s">
        <v>4471</v>
      </c>
    </row>
    <row r="13" spans="2:21" s="60" customFormat="1" ht="15.75" customHeight="1" x14ac:dyDescent="0.35">
      <c r="B13" s="76">
        <v>35116384</v>
      </c>
      <c r="C13" s="4">
        <v>20</v>
      </c>
      <c r="D13" s="77">
        <v>1.8371212121212122</v>
      </c>
      <c r="E13" s="77">
        <v>1.6671212121212122</v>
      </c>
      <c r="F13" s="77">
        <v>0.17</v>
      </c>
      <c r="G13" s="3" t="s">
        <v>2328</v>
      </c>
      <c r="H13" s="4" t="s">
        <v>2334</v>
      </c>
      <c r="I13" s="78">
        <v>132</v>
      </c>
      <c r="J13" s="80">
        <v>11.858056951620696</v>
      </c>
      <c r="K13" s="4">
        <v>2267</v>
      </c>
      <c r="L13" s="77">
        <v>0.50381102520239307</v>
      </c>
      <c r="M13" s="79">
        <v>3.81675019092722E-3</v>
      </c>
      <c r="N13" s="4" t="s">
        <v>4468</v>
      </c>
      <c r="O13" s="82">
        <v>9700</v>
      </c>
      <c r="P13" s="82">
        <v>0</v>
      </c>
      <c r="Q13" s="82">
        <v>0</v>
      </c>
      <c r="R13" s="82">
        <v>0</v>
      </c>
      <c r="S13" s="59" t="str">
        <f t="shared" si="0"/>
        <v>Overhead</v>
      </c>
      <c r="T13" s="58" t="str">
        <f>INDEX(Mapping!$C$4:$C$24,MATCH($C13,Mapping!$D$4:$D$24,0))</f>
        <v>Construction</v>
      </c>
      <c r="U13" s="3" t="s">
        <v>4471</v>
      </c>
    </row>
    <row r="14" spans="2:21" s="60" customFormat="1" x14ac:dyDescent="0.35">
      <c r="B14" s="76">
        <v>35116385</v>
      </c>
      <c r="C14" s="4">
        <v>18</v>
      </c>
      <c r="D14" s="77">
        <v>1.4</v>
      </c>
      <c r="E14" s="77">
        <v>1.4</v>
      </c>
      <c r="F14" s="77">
        <v>0</v>
      </c>
      <c r="G14" s="3" t="s">
        <v>2328</v>
      </c>
      <c r="H14" s="4" t="s">
        <v>2334</v>
      </c>
      <c r="I14" s="78">
        <v>132</v>
      </c>
      <c r="J14" s="80">
        <v>11.858056951620696</v>
      </c>
      <c r="K14" s="4">
        <v>2267</v>
      </c>
      <c r="L14" s="77">
        <v>0.50381102520239307</v>
      </c>
      <c r="M14" s="79">
        <v>3.81675019092722E-3</v>
      </c>
      <c r="N14" s="4" t="s">
        <v>4468</v>
      </c>
      <c r="O14" s="82">
        <v>7391.9999999999991</v>
      </c>
      <c r="P14" s="82">
        <v>0</v>
      </c>
      <c r="Q14" s="82">
        <v>0</v>
      </c>
      <c r="R14" s="82">
        <v>0</v>
      </c>
      <c r="S14" s="59" t="str">
        <f t="shared" si="0"/>
        <v>Overhead</v>
      </c>
      <c r="T14" s="58" t="str">
        <f>INDEX(Mapping!$C$4:$C$24,MATCH($C14,Mapping!$D$4:$D$24,0))</f>
        <v>Dependencies</v>
      </c>
      <c r="U14" s="3" t="s">
        <v>4471</v>
      </c>
    </row>
    <row r="15" spans="2:21" s="60" customFormat="1" x14ac:dyDescent="0.35">
      <c r="B15" s="76">
        <v>35114048</v>
      </c>
      <c r="C15" s="4">
        <v>20</v>
      </c>
      <c r="D15" s="77">
        <v>1.3909090909090909</v>
      </c>
      <c r="E15" s="77">
        <v>1.3909090909090909</v>
      </c>
      <c r="F15" s="77">
        <v>0</v>
      </c>
      <c r="G15" s="3" t="s">
        <v>3053</v>
      </c>
      <c r="H15" s="4" t="s">
        <v>3052</v>
      </c>
      <c r="I15" s="78">
        <v>218</v>
      </c>
      <c r="J15" s="80">
        <v>17.259798184577253</v>
      </c>
      <c r="K15" s="4">
        <v>2271</v>
      </c>
      <c r="L15" s="77">
        <v>0.81904811310262859</v>
      </c>
      <c r="M15" s="79">
        <v>3.75710143625059E-3</v>
      </c>
      <c r="N15" s="4" t="s">
        <v>4468</v>
      </c>
      <c r="O15" s="82">
        <v>7344</v>
      </c>
      <c r="P15" s="82">
        <v>0</v>
      </c>
      <c r="Q15" s="82">
        <v>0</v>
      </c>
      <c r="R15" s="82">
        <v>0</v>
      </c>
      <c r="S15" s="59" t="str">
        <f t="shared" si="0"/>
        <v>Overhead</v>
      </c>
      <c r="T15" s="58" t="str">
        <f>INDEX(Mapping!$C$4:$C$24,MATCH($C15,Mapping!$D$4:$D$24,0))</f>
        <v>Construction</v>
      </c>
      <c r="U15" s="3" t="s">
        <v>4471</v>
      </c>
    </row>
    <row r="16" spans="2:21" s="60" customFormat="1" x14ac:dyDescent="0.35">
      <c r="B16" s="76">
        <v>35114051</v>
      </c>
      <c r="C16" s="4">
        <v>20</v>
      </c>
      <c r="D16" s="77">
        <v>1.44</v>
      </c>
      <c r="E16" s="77">
        <v>1.44</v>
      </c>
      <c r="F16" s="77">
        <v>0</v>
      </c>
      <c r="G16" s="3" t="s">
        <v>3053</v>
      </c>
      <c r="H16" s="4" t="s">
        <v>3052</v>
      </c>
      <c r="I16" s="78">
        <v>218</v>
      </c>
      <c r="J16" s="80">
        <v>17.259798184577253</v>
      </c>
      <c r="K16" s="4">
        <v>2271</v>
      </c>
      <c r="L16" s="77">
        <v>0.81904811310262859</v>
      </c>
      <c r="M16" s="79">
        <v>3.75710143625059E-3</v>
      </c>
      <c r="N16" s="4" t="s">
        <v>4468</v>
      </c>
      <c r="O16" s="82">
        <v>7698</v>
      </c>
      <c r="P16" s="82">
        <v>0</v>
      </c>
      <c r="Q16" s="82">
        <v>0</v>
      </c>
      <c r="R16" s="82">
        <v>0</v>
      </c>
      <c r="S16" s="59" t="str">
        <f t="shared" si="0"/>
        <v>Overhead</v>
      </c>
      <c r="T16" s="58" t="str">
        <f>INDEX(Mapping!$C$4:$C$24,MATCH($C16,Mapping!$D$4:$D$24,0))</f>
        <v>Construction</v>
      </c>
      <c r="U16" s="3" t="s">
        <v>4471</v>
      </c>
    </row>
    <row r="17" spans="2:21" s="60" customFormat="1" x14ac:dyDescent="0.35">
      <c r="B17" s="76">
        <v>35052821</v>
      </c>
      <c r="C17" s="4">
        <v>20</v>
      </c>
      <c r="D17" s="77">
        <v>2.074431818181818</v>
      </c>
      <c r="E17" s="77">
        <v>1.834431818181818</v>
      </c>
      <c r="F17" s="77">
        <v>0.24</v>
      </c>
      <c r="G17" s="3" t="s">
        <v>2328</v>
      </c>
      <c r="H17" s="4" t="s">
        <v>2335</v>
      </c>
      <c r="I17" s="78">
        <v>187</v>
      </c>
      <c r="J17" s="80">
        <v>16.249408441667743</v>
      </c>
      <c r="K17" s="4">
        <v>2353</v>
      </c>
      <c r="L17" s="77">
        <v>0.55914274049091306</v>
      </c>
      <c r="M17" s="79">
        <v>2.9900681309674498E-3</v>
      </c>
      <c r="N17" s="4" t="s">
        <v>4468</v>
      </c>
      <c r="O17" s="82">
        <v>10953</v>
      </c>
      <c r="P17" s="82">
        <v>0</v>
      </c>
      <c r="Q17" s="82">
        <v>0</v>
      </c>
      <c r="R17" s="82">
        <v>0</v>
      </c>
      <c r="S17" s="59" t="str">
        <f t="shared" si="0"/>
        <v>Overhead</v>
      </c>
      <c r="T17" s="58" t="str">
        <f>INDEX(Mapping!$C$4:$C$24,MATCH($C17,Mapping!$D$4:$D$24,0))</f>
        <v>Construction</v>
      </c>
      <c r="U17" s="3" t="s">
        <v>4471</v>
      </c>
    </row>
    <row r="18" spans="2:21" s="60" customFormat="1" x14ac:dyDescent="0.35">
      <c r="B18" s="76">
        <v>35115050</v>
      </c>
      <c r="C18" s="4">
        <v>20</v>
      </c>
      <c r="D18" s="77">
        <v>1.6121212121212121</v>
      </c>
      <c r="E18" s="77">
        <v>1.312121212121212</v>
      </c>
      <c r="F18" s="77">
        <v>0.3</v>
      </c>
      <c r="G18" s="3" t="s">
        <v>2328</v>
      </c>
      <c r="H18" s="4" t="s">
        <v>2335</v>
      </c>
      <c r="I18" s="78">
        <v>187</v>
      </c>
      <c r="J18" s="80">
        <v>16.249408441667743</v>
      </c>
      <c r="K18" s="4">
        <v>2353</v>
      </c>
      <c r="L18" s="77">
        <v>0.55914274049091306</v>
      </c>
      <c r="M18" s="79">
        <v>2.9900681309674498E-3</v>
      </c>
      <c r="N18" s="4" t="s">
        <v>4468</v>
      </c>
      <c r="O18" s="82">
        <v>8512</v>
      </c>
      <c r="P18" s="82">
        <v>0</v>
      </c>
      <c r="Q18" s="82">
        <v>0</v>
      </c>
      <c r="R18" s="82">
        <v>0</v>
      </c>
      <c r="S18" s="59" t="str">
        <f t="shared" si="0"/>
        <v>Overhead</v>
      </c>
      <c r="T18" s="58" t="str">
        <f>INDEX(Mapping!$C$4:$C$24,MATCH($C18,Mapping!$D$4:$D$24,0))</f>
        <v>Construction</v>
      </c>
      <c r="U18" s="3" t="s">
        <v>4471</v>
      </c>
    </row>
    <row r="19" spans="2:21" s="60" customFormat="1" x14ac:dyDescent="0.35">
      <c r="B19" s="76">
        <v>35115053</v>
      </c>
      <c r="C19" s="4">
        <v>20</v>
      </c>
      <c r="D19" s="77">
        <v>1.7202651515151515</v>
      </c>
      <c r="E19" s="77">
        <v>1.7202651515151515</v>
      </c>
      <c r="F19" s="77">
        <v>0</v>
      </c>
      <c r="G19" s="3" t="s">
        <v>2328</v>
      </c>
      <c r="H19" s="4" t="s">
        <v>2335</v>
      </c>
      <c r="I19" s="78">
        <v>187</v>
      </c>
      <c r="J19" s="80">
        <v>16.249408441667743</v>
      </c>
      <c r="K19" s="4">
        <v>2353</v>
      </c>
      <c r="L19" s="77">
        <v>0.55914274049091306</v>
      </c>
      <c r="M19" s="79">
        <v>2.9900681309674498E-3</v>
      </c>
      <c r="N19" s="4" t="s">
        <v>4468</v>
      </c>
      <c r="O19" s="82">
        <v>9083</v>
      </c>
      <c r="P19" s="82">
        <v>0</v>
      </c>
      <c r="Q19" s="82">
        <v>0</v>
      </c>
      <c r="R19" s="82">
        <v>0</v>
      </c>
      <c r="S19" s="59" t="str">
        <f t="shared" si="0"/>
        <v>Overhead</v>
      </c>
      <c r="T19" s="58" t="str">
        <f>INDEX(Mapping!$C$4:$C$24,MATCH($C19,Mapping!$D$4:$D$24,0))</f>
        <v>Construction</v>
      </c>
      <c r="U19" s="3" t="s">
        <v>4471</v>
      </c>
    </row>
    <row r="20" spans="2:21" s="60" customFormat="1" x14ac:dyDescent="0.35">
      <c r="B20" s="76">
        <v>35056746</v>
      </c>
      <c r="C20" s="4">
        <v>20</v>
      </c>
      <c r="D20" s="77">
        <v>2.0335227272727274</v>
      </c>
      <c r="E20" s="77">
        <v>2.0335227272727274</v>
      </c>
      <c r="F20" s="77">
        <v>0</v>
      </c>
      <c r="G20" s="3" t="s">
        <v>2328</v>
      </c>
      <c r="H20" s="4" t="s">
        <v>2335</v>
      </c>
      <c r="I20" s="78">
        <v>187</v>
      </c>
      <c r="J20" s="80">
        <v>16.249408441667743</v>
      </c>
      <c r="K20" s="4">
        <v>2353</v>
      </c>
      <c r="L20" s="77">
        <v>0.55914274049091306</v>
      </c>
      <c r="M20" s="79">
        <v>2.9900681309674498E-3</v>
      </c>
      <c r="N20" s="4" t="s">
        <v>4468</v>
      </c>
      <c r="O20" s="82">
        <v>10737</v>
      </c>
      <c r="P20" s="82">
        <v>0</v>
      </c>
      <c r="Q20" s="82">
        <v>0</v>
      </c>
      <c r="R20" s="82">
        <v>0</v>
      </c>
      <c r="S20" s="59" t="str">
        <f t="shared" si="0"/>
        <v>Overhead</v>
      </c>
      <c r="T20" s="58" t="str">
        <f>INDEX(Mapping!$C$4:$C$24,MATCH($C20,Mapping!$D$4:$D$24,0))</f>
        <v>Construction</v>
      </c>
      <c r="U20" s="3" t="s">
        <v>4471</v>
      </c>
    </row>
    <row r="21" spans="2:21" s="60" customFormat="1" x14ac:dyDescent="0.35">
      <c r="B21" s="76">
        <v>35115054</v>
      </c>
      <c r="C21" s="4">
        <v>20</v>
      </c>
      <c r="D21" s="77">
        <v>1.4259469696969698</v>
      </c>
      <c r="E21" s="77">
        <v>1.3959469696969697</v>
      </c>
      <c r="F21" s="77">
        <v>0.03</v>
      </c>
      <c r="G21" s="3" t="s">
        <v>2328</v>
      </c>
      <c r="H21" s="4" t="s">
        <v>2335</v>
      </c>
      <c r="I21" s="78">
        <v>187</v>
      </c>
      <c r="J21" s="80">
        <v>16.249408441667743</v>
      </c>
      <c r="K21" s="4">
        <v>2353</v>
      </c>
      <c r="L21" s="77">
        <v>0.55914274049091306</v>
      </c>
      <c r="M21" s="79">
        <v>2.9900681309674498E-3</v>
      </c>
      <c r="N21" s="4" t="s">
        <v>4468</v>
      </c>
      <c r="O21" s="82">
        <v>7529</v>
      </c>
      <c r="P21" s="82">
        <v>0</v>
      </c>
      <c r="Q21" s="82">
        <v>0</v>
      </c>
      <c r="R21" s="82">
        <v>0</v>
      </c>
      <c r="S21" s="59" t="str">
        <f t="shared" si="0"/>
        <v>Overhead</v>
      </c>
      <c r="T21" s="58" t="str">
        <f>INDEX(Mapping!$C$4:$C$24,MATCH($C21,Mapping!$D$4:$D$24,0))</f>
        <v>Construction</v>
      </c>
      <c r="U21" s="3" t="s">
        <v>4471</v>
      </c>
    </row>
    <row r="22" spans="2:21" s="60" customFormat="1" x14ac:dyDescent="0.35">
      <c r="B22" s="76">
        <v>35115055</v>
      </c>
      <c r="C22" s="4">
        <v>20</v>
      </c>
      <c r="D22" s="77">
        <v>2.134280303030303</v>
      </c>
      <c r="E22" s="77">
        <v>2.134280303030303</v>
      </c>
      <c r="F22" s="77">
        <v>0</v>
      </c>
      <c r="G22" s="3" t="s">
        <v>2328</v>
      </c>
      <c r="H22" s="4" t="s">
        <v>2335</v>
      </c>
      <c r="I22" s="78">
        <v>187</v>
      </c>
      <c r="J22" s="80">
        <v>16.249408441667743</v>
      </c>
      <c r="K22" s="4">
        <v>2353</v>
      </c>
      <c r="L22" s="77">
        <v>0.55914274049091306</v>
      </c>
      <c r="M22" s="79">
        <v>2.9900681309674498E-3</v>
      </c>
      <c r="N22" s="4" t="s">
        <v>4469</v>
      </c>
      <c r="O22" s="82">
        <v>11269</v>
      </c>
      <c r="P22" s="82">
        <v>0</v>
      </c>
      <c r="Q22" s="82">
        <v>0</v>
      </c>
      <c r="R22" s="82">
        <v>0</v>
      </c>
      <c r="S22" s="59" t="str">
        <f t="shared" si="0"/>
        <v>Overhead</v>
      </c>
      <c r="T22" s="58" t="str">
        <f>INDEX(Mapping!$C$4:$C$24,MATCH($C22,Mapping!$D$4:$D$24,0))</f>
        <v>Construction</v>
      </c>
      <c r="U22" s="3" t="s">
        <v>4471</v>
      </c>
    </row>
    <row r="23" spans="2:21" s="60" customFormat="1" x14ac:dyDescent="0.35">
      <c r="B23" s="76">
        <v>35116391</v>
      </c>
      <c r="C23" s="4">
        <v>20</v>
      </c>
      <c r="D23" s="77">
        <v>2.0901515151515153</v>
      </c>
      <c r="E23" s="77">
        <v>6.0151515151515511E-2</v>
      </c>
      <c r="F23" s="77">
        <v>2.0299999999999998</v>
      </c>
      <c r="G23" s="3" t="s">
        <v>2337</v>
      </c>
      <c r="H23" s="4" t="s">
        <v>2347</v>
      </c>
      <c r="I23" s="78">
        <v>110</v>
      </c>
      <c r="J23" s="80">
        <v>9.0549841860287135</v>
      </c>
      <c r="K23" s="4">
        <v>2369</v>
      </c>
      <c r="L23" s="77">
        <v>0.30976900962340631</v>
      </c>
      <c r="M23" s="79">
        <v>2.81608190566733E-3</v>
      </c>
      <c r="N23" s="4" t="s">
        <v>4468</v>
      </c>
      <c r="O23" s="82">
        <v>11036</v>
      </c>
      <c r="P23" s="82">
        <v>0</v>
      </c>
      <c r="Q23" s="82">
        <v>0</v>
      </c>
      <c r="R23" s="82">
        <v>0</v>
      </c>
      <c r="S23" s="59" t="str">
        <f t="shared" si="0"/>
        <v>Overhead</v>
      </c>
      <c r="T23" s="58" t="str">
        <f>INDEX(Mapping!$C$4:$C$24,MATCH($C23,Mapping!$D$4:$D$24,0))</f>
        <v>Construction</v>
      </c>
      <c r="U23" s="3" t="s">
        <v>4471</v>
      </c>
    </row>
    <row r="24" spans="2:21" s="60" customFormat="1" x14ac:dyDescent="0.35">
      <c r="B24" s="76">
        <v>35116395</v>
      </c>
      <c r="C24" s="4">
        <v>20</v>
      </c>
      <c r="D24" s="77">
        <v>1.7106060606060607</v>
      </c>
      <c r="E24" s="77">
        <v>1.0206060606060607</v>
      </c>
      <c r="F24" s="77">
        <v>0.69</v>
      </c>
      <c r="G24" s="3" t="s">
        <v>2337</v>
      </c>
      <c r="H24" s="4" t="s">
        <v>2347</v>
      </c>
      <c r="I24" s="78">
        <v>110</v>
      </c>
      <c r="J24" s="80">
        <v>9.0549841860287135</v>
      </c>
      <c r="K24" s="4">
        <v>2369</v>
      </c>
      <c r="L24" s="77">
        <v>0.30976900962340631</v>
      </c>
      <c r="M24" s="79">
        <v>2.81608190566733E-3</v>
      </c>
      <c r="N24" s="4" t="s">
        <v>4468</v>
      </c>
      <c r="O24" s="82">
        <v>9032</v>
      </c>
      <c r="P24" s="82">
        <v>0</v>
      </c>
      <c r="Q24" s="82">
        <v>0</v>
      </c>
      <c r="R24" s="82">
        <v>0</v>
      </c>
      <c r="S24" s="59" t="str">
        <f t="shared" si="0"/>
        <v>Overhead</v>
      </c>
      <c r="T24" s="58" t="str">
        <f>INDEX(Mapping!$C$4:$C$24,MATCH($C24,Mapping!$D$4:$D$24,0))</f>
        <v>Construction</v>
      </c>
      <c r="U24" s="3" t="s">
        <v>4471</v>
      </c>
    </row>
    <row r="25" spans="2:21" s="60" customFormat="1" x14ac:dyDescent="0.35">
      <c r="B25" s="76">
        <v>35116800</v>
      </c>
      <c r="C25" s="4">
        <v>20</v>
      </c>
      <c r="D25" s="77">
        <v>1.425189393939394</v>
      </c>
      <c r="E25" s="77">
        <v>0.41518939393939402</v>
      </c>
      <c r="F25" s="77">
        <v>1.01</v>
      </c>
      <c r="G25" s="3" t="s">
        <v>2337</v>
      </c>
      <c r="H25" s="4" t="s">
        <v>2345</v>
      </c>
      <c r="I25" s="78">
        <v>231</v>
      </c>
      <c r="J25" s="80">
        <v>19.731845806481232</v>
      </c>
      <c r="K25" s="4">
        <v>2411</v>
      </c>
      <c r="L25" s="77">
        <v>0.57976134322032924</v>
      </c>
      <c r="M25" s="79">
        <v>2.5097893645901698E-3</v>
      </c>
      <c r="N25" s="4" t="s">
        <v>4468</v>
      </c>
      <c r="O25" s="82">
        <v>7525</v>
      </c>
      <c r="P25" s="82">
        <v>0</v>
      </c>
      <c r="Q25" s="82">
        <v>0</v>
      </c>
      <c r="R25" s="82">
        <v>0</v>
      </c>
      <c r="S25" s="59" t="str">
        <f t="shared" si="0"/>
        <v>Overhead</v>
      </c>
      <c r="T25" s="58" t="str">
        <f>INDEX(Mapping!$C$4:$C$24,MATCH($C25,Mapping!$D$4:$D$24,0))</f>
        <v>Construction</v>
      </c>
      <c r="U25" s="3" t="s">
        <v>4471</v>
      </c>
    </row>
    <row r="26" spans="2:21" s="60" customFormat="1" x14ac:dyDescent="0.35">
      <c r="B26" s="76">
        <v>35114100</v>
      </c>
      <c r="C26" s="4">
        <v>20</v>
      </c>
      <c r="D26" s="77">
        <v>1.0392045454545455</v>
      </c>
      <c r="E26" s="77">
        <v>1.0392045454545455</v>
      </c>
      <c r="F26" s="77">
        <v>0</v>
      </c>
      <c r="G26" s="3" t="s">
        <v>611</v>
      </c>
      <c r="H26" s="4" t="s">
        <v>621</v>
      </c>
      <c r="I26" s="78">
        <v>185</v>
      </c>
      <c r="J26" s="80">
        <v>15.07341914252194</v>
      </c>
      <c r="K26" s="4">
        <v>2464</v>
      </c>
      <c r="L26" s="77">
        <v>0.3933956785559482</v>
      </c>
      <c r="M26" s="79">
        <v>2.1264631273294498E-3</v>
      </c>
      <c r="N26" s="4" t="s">
        <v>4468</v>
      </c>
      <c r="O26" s="82">
        <v>5487</v>
      </c>
      <c r="P26" s="82">
        <v>0</v>
      </c>
      <c r="Q26" s="82">
        <v>0</v>
      </c>
      <c r="R26" s="82">
        <v>0</v>
      </c>
      <c r="S26" s="59" t="str">
        <f t="shared" si="0"/>
        <v>Overhead</v>
      </c>
      <c r="T26" s="58" t="str">
        <f>INDEX(Mapping!$C$4:$C$24,MATCH($C26,Mapping!$D$4:$D$24,0))</f>
        <v>Construction</v>
      </c>
      <c r="U26" s="3" t="s">
        <v>4471</v>
      </c>
    </row>
    <row r="27" spans="2:21" s="60" customFormat="1" x14ac:dyDescent="0.35">
      <c r="B27" s="76">
        <v>35052825</v>
      </c>
      <c r="C27" s="4">
        <v>20</v>
      </c>
      <c r="D27" s="77">
        <v>1.1681818181818182</v>
      </c>
      <c r="E27" s="77">
        <v>0.86818181818181817</v>
      </c>
      <c r="F27" s="77">
        <v>0.3</v>
      </c>
      <c r="G27" s="3" t="s">
        <v>2337</v>
      </c>
      <c r="H27" s="4" t="s">
        <v>2349</v>
      </c>
      <c r="I27" s="78">
        <v>21</v>
      </c>
      <c r="J27" s="80">
        <v>1.4878815160173089</v>
      </c>
      <c r="K27" s="4">
        <v>2737</v>
      </c>
      <c r="L27" s="77">
        <v>1.0337860551407129E-2</v>
      </c>
      <c r="M27" s="79">
        <v>4.9227907387652998E-4</v>
      </c>
      <c r="N27" s="4" t="s">
        <v>4468</v>
      </c>
      <c r="O27" s="82">
        <v>6168</v>
      </c>
      <c r="P27" s="82">
        <v>0</v>
      </c>
      <c r="Q27" s="82">
        <v>0</v>
      </c>
      <c r="R27" s="82">
        <v>0</v>
      </c>
      <c r="S27" s="59" t="str">
        <f t="shared" si="0"/>
        <v>Overhead</v>
      </c>
      <c r="T27" s="58" t="str">
        <f>INDEX(Mapping!$C$4:$C$24,MATCH($C27,Mapping!$D$4:$D$24,0))</f>
        <v>Construction</v>
      </c>
      <c r="U27" s="3" t="s">
        <v>4471</v>
      </c>
    </row>
    <row r="28" spans="2:21" s="60" customFormat="1" x14ac:dyDescent="0.35">
      <c r="B28" s="76">
        <v>35116442</v>
      </c>
      <c r="C28" s="4">
        <v>20</v>
      </c>
      <c r="D28" s="77">
        <v>2.29</v>
      </c>
      <c r="E28" s="77">
        <v>0</v>
      </c>
      <c r="F28" s="77">
        <v>2.29</v>
      </c>
      <c r="G28" s="3" t="s">
        <v>2337</v>
      </c>
      <c r="H28" s="4" t="s">
        <v>2340</v>
      </c>
      <c r="I28" s="78">
        <v>132</v>
      </c>
      <c r="J28" s="80">
        <v>10.941613656884462</v>
      </c>
      <c r="K28" s="4">
        <v>2678</v>
      </c>
      <c r="L28" s="77">
        <v>9.8599022534639355E-2</v>
      </c>
      <c r="M28" s="79">
        <v>7.4696229192908604E-4</v>
      </c>
      <c r="N28" s="4" t="s">
        <v>4468</v>
      </c>
      <c r="O28" s="82">
        <v>12386</v>
      </c>
      <c r="P28" s="82">
        <v>0</v>
      </c>
      <c r="Q28" s="82">
        <v>0</v>
      </c>
      <c r="R28" s="82">
        <v>0</v>
      </c>
      <c r="S28" s="59" t="str">
        <f t="shared" si="0"/>
        <v>Overhead</v>
      </c>
      <c r="T28" s="58" t="str">
        <f>INDEX(Mapping!$C$4:$C$24,MATCH($C28,Mapping!$D$4:$D$24,0))</f>
        <v>Construction</v>
      </c>
      <c r="U28" s="3" t="s">
        <v>4471</v>
      </c>
    </row>
    <row r="29" spans="2:21" s="60" customFormat="1" x14ac:dyDescent="0.35">
      <c r="B29" s="76">
        <v>35116444</v>
      </c>
      <c r="C29" s="4">
        <v>20</v>
      </c>
      <c r="D29" s="77">
        <v>2.1022727272727271</v>
      </c>
      <c r="E29" s="77">
        <v>2.1022727272727271</v>
      </c>
      <c r="F29" s="77">
        <v>0</v>
      </c>
      <c r="G29" s="3" t="s">
        <v>2337</v>
      </c>
      <c r="H29" s="4" t="s">
        <v>2340</v>
      </c>
      <c r="I29" s="78">
        <v>132</v>
      </c>
      <c r="J29" s="80">
        <v>10.941613656884462</v>
      </c>
      <c r="K29" s="4">
        <v>2678</v>
      </c>
      <c r="L29" s="77">
        <v>9.8599022534639355E-2</v>
      </c>
      <c r="M29" s="79">
        <v>7.4696229192908604E-4</v>
      </c>
      <c r="N29" s="4" t="s">
        <v>4468</v>
      </c>
      <c r="O29" s="82">
        <v>11100</v>
      </c>
      <c r="P29" s="82">
        <v>0</v>
      </c>
      <c r="Q29" s="82">
        <v>0</v>
      </c>
      <c r="R29" s="82">
        <v>0</v>
      </c>
      <c r="S29" s="59" t="str">
        <f t="shared" si="0"/>
        <v>Overhead</v>
      </c>
      <c r="T29" s="58" t="str">
        <f>INDEX(Mapping!$C$4:$C$24,MATCH($C29,Mapping!$D$4:$D$24,0))</f>
        <v>Construction</v>
      </c>
      <c r="U29" s="3" t="s">
        <v>4471</v>
      </c>
    </row>
    <row r="30" spans="2:21" s="60" customFormat="1" x14ac:dyDescent="0.35">
      <c r="B30" s="76">
        <v>31361965</v>
      </c>
      <c r="C30" s="4">
        <v>20</v>
      </c>
      <c r="D30" s="77">
        <v>0.45</v>
      </c>
      <c r="E30" s="77">
        <v>0.45</v>
      </c>
      <c r="F30" s="77">
        <v>0</v>
      </c>
      <c r="G30" s="3" t="s">
        <v>1113</v>
      </c>
      <c r="H30" s="4" t="s">
        <v>1119</v>
      </c>
      <c r="I30" s="78">
        <v>68</v>
      </c>
      <c r="J30" s="80">
        <v>6.5106530793033555</v>
      </c>
      <c r="K30" s="4">
        <v>1794</v>
      </c>
      <c r="L30" s="77">
        <v>0.99704213549559795</v>
      </c>
      <c r="M30" s="79">
        <v>1.4662384345523499E-2</v>
      </c>
      <c r="N30" s="4" t="s">
        <v>4468</v>
      </c>
      <c r="O30" s="82">
        <v>0</v>
      </c>
      <c r="P30" s="82">
        <v>2367</v>
      </c>
      <c r="Q30" s="82">
        <v>0</v>
      </c>
      <c r="R30" s="82">
        <v>0</v>
      </c>
      <c r="S30" s="59" t="str">
        <f t="shared" si="0"/>
        <v>Underground</v>
      </c>
      <c r="T30" s="58" t="str">
        <f>INDEX(Mapping!$C$4:$C$24,MATCH($C30,Mapping!$D$4:$D$24,0))</f>
        <v>Construction</v>
      </c>
      <c r="U30" s="3" t="s">
        <v>4471</v>
      </c>
    </row>
    <row r="31" spans="2:21" s="60" customFormat="1" x14ac:dyDescent="0.35">
      <c r="B31" s="76">
        <v>31334291</v>
      </c>
      <c r="C31" s="4">
        <v>18</v>
      </c>
      <c r="D31" s="77">
        <v>0.51</v>
      </c>
      <c r="E31" s="77">
        <v>0.51</v>
      </c>
      <c r="F31" s="77">
        <v>0</v>
      </c>
      <c r="G31" s="3" t="s">
        <v>1343</v>
      </c>
      <c r="H31" s="4" t="s">
        <v>1344</v>
      </c>
      <c r="I31" s="78">
        <v>68</v>
      </c>
      <c r="J31" s="80">
        <v>10.02693161970895</v>
      </c>
      <c r="K31" s="4">
        <v>2140</v>
      </c>
      <c r="L31" s="77">
        <v>0.42395941221207173</v>
      </c>
      <c r="M31" s="79">
        <v>6.2346972384128199E-3</v>
      </c>
      <c r="N31" s="4" t="s">
        <v>4468</v>
      </c>
      <c r="O31" s="4">
        <v>2710</v>
      </c>
      <c r="P31" s="4">
        <v>0</v>
      </c>
      <c r="Q31" s="4">
        <v>0</v>
      </c>
      <c r="R31" s="4">
        <v>0</v>
      </c>
      <c r="S31" s="59" t="str">
        <f t="shared" si="0"/>
        <v>Overhead</v>
      </c>
      <c r="T31" s="58" t="str">
        <f>INDEX(Mapping!$C$4:$C$24,MATCH($C31,Mapping!$D$4:$D$24,0))</f>
        <v>Dependencies</v>
      </c>
      <c r="U31" s="3" t="s">
        <v>4471</v>
      </c>
    </row>
    <row r="32" spans="2:21" s="60" customFormat="1" x14ac:dyDescent="0.35">
      <c r="B32" s="76">
        <v>35085847</v>
      </c>
      <c r="C32" s="4">
        <v>18</v>
      </c>
      <c r="D32" s="77">
        <v>0.86</v>
      </c>
      <c r="E32" s="77">
        <v>0.86</v>
      </c>
      <c r="F32" s="77">
        <v>0</v>
      </c>
      <c r="G32" s="3" t="s">
        <v>3364</v>
      </c>
      <c r="H32" s="4" t="s">
        <v>3363</v>
      </c>
      <c r="I32" s="78">
        <v>105</v>
      </c>
      <c r="J32" s="80">
        <v>3.41037916323637</v>
      </c>
      <c r="K32" s="4">
        <v>3283</v>
      </c>
      <c r="L32" s="77">
        <v>4.8830613474634102E-4</v>
      </c>
      <c r="M32" s="79">
        <v>4.6505346166318196E-6</v>
      </c>
      <c r="N32" s="4" t="s">
        <v>4468</v>
      </c>
      <c r="O32" s="4">
        <v>4555</v>
      </c>
      <c r="P32" s="4">
        <v>0</v>
      </c>
      <c r="Q32" s="4">
        <v>0</v>
      </c>
      <c r="R32" s="4">
        <v>0</v>
      </c>
      <c r="S32" s="59" t="str">
        <f t="shared" si="0"/>
        <v>Overhead</v>
      </c>
      <c r="T32" s="58" t="str">
        <f>INDEX(Mapping!$C$4:$C$24,MATCH($C32,Mapping!$D$4:$D$24,0))</f>
        <v>Dependencies</v>
      </c>
      <c r="U32" s="3" t="s">
        <v>4471</v>
      </c>
    </row>
    <row r="33" spans="2:21" s="60" customFormat="1" x14ac:dyDescent="0.35">
      <c r="B33" s="76">
        <v>35015704</v>
      </c>
      <c r="C33" s="4">
        <v>18</v>
      </c>
      <c r="D33" s="77">
        <v>1</v>
      </c>
      <c r="E33" s="77">
        <v>1</v>
      </c>
      <c r="F33" s="77">
        <v>0</v>
      </c>
      <c r="G33" s="3" t="s">
        <v>3364</v>
      </c>
      <c r="H33" s="4" t="s">
        <v>3363</v>
      </c>
      <c r="I33" s="78">
        <v>105</v>
      </c>
      <c r="J33" s="80">
        <v>3.41037916323637</v>
      </c>
      <c r="K33" s="4">
        <v>3283</v>
      </c>
      <c r="L33" s="77">
        <v>4.8830613474634102E-4</v>
      </c>
      <c r="M33" s="79">
        <v>4.6505346166318196E-6</v>
      </c>
      <c r="N33" s="4" t="s">
        <v>4468</v>
      </c>
      <c r="O33" s="4">
        <v>5300</v>
      </c>
      <c r="P33" s="4">
        <v>0</v>
      </c>
      <c r="Q33" s="4">
        <v>0</v>
      </c>
      <c r="R33" s="4">
        <v>0</v>
      </c>
      <c r="S33" s="59" t="str">
        <f t="shared" si="0"/>
        <v>Overhead</v>
      </c>
      <c r="T33" s="58" t="str">
        <f>INDEX(Mapping!$C$4:$C$24,MATCH($C33,Mapping!$D$4:$D$24,0))</f>
        <v>Dependencies</v>
      </c>
      <c r="U33" s="3" t="s">
        <v>4471</v>
      </c>
    </row>
    <row r="34" spans="2:21" s="60" customFormat="1" x14ac:dyDescent="0.35">
      <c r="B34" s="76">
        <v>35052731</v>
      </c>
      <c r="C34" s="4">
        <v>19</v>
      </c>
      <c r="D34" s="77">
        <v>1.4732954545454546</v>
      </c>
      <c r="E34" s="77">
        <v>1.4732954545454546</v>
      </c>
      <c r="F34" s="77">
        <v>0</v>
      </c>
      <c r="G34" s="3" t="s">
        <v>284</v>
      </c>
      <c r="H34" s="4" t="s">
        <v>283</v>
      </c>
      <c r="I34" s="78">
        <v>181</v>
      </c>
      <c r="J34" s="80">
        <v>14.421118969241455</v>
      </c>
      <c r="K34" s="4">
        <v>2456</v>
      </c>
      <c r="L34" s="77">
        <v>0.39280235276925696</v>
      </c>
      <c r="M34" s="79">
        <v>2.1701787445815302E-3</v>
      </c>
      <c r="N34" s="4" t="s">
        <v>4468</v>
      </c>
      <c r="O34" s="4">
        <v>7779</v>
      </c>
      <c r="P34" s="4">
        <v>0</v>
      </c>
      <c r="Q34" s="4">
        <v>0</v>
      </c>
      <c r="R34" s="4">
        <v>0</v>
      </c>
      <c r="S34" s="59" t="str">
        <f t="shared" si="0"/>
        <v>Overhead</v>
      </c>
      <c r="T34" s="58" t="str">
        <f>INDEX(Mapping!$C$4:$C$24,MATCH($C34,Mapping!$D$4:$D$24,0))</f>
        <v>Construction</v>
      </c>
      <c r="U34" s="3" t="s">
        <v>4478</v>
      </c>
    </row>
    <row r="35" spans="2:21" s="60" customFormat="1" x14ac:dyDescent="0.35">
      <c r="B35" s="76">
        <v>35113950</v>
      </c>
      <c r="C35" s="4">
        <v>19</v>
      </c>
      <c r="D35" s="77">
        <v>3.57</v>
      </c>
      <c r="E35" s="77">
        <v>3.57</v>
      </c>
      <c r="F35" s="77">
        <v>0</v>
      </c>
      <c r="G35" s="3" t="s">
        <v>284</v>
      </c>
      <c r="H35" s="4" t="s">
        <v>283</v>
      </c>
      <c r="I35" s="78">
        <v>181</v>
      </c>
      <c r="J35" s="80">
        <v>14.421118969241455</v>
      </c>
      <c r="K35" s="4">
        <v>2456</v>
      </c>
      <c r="L35" s="77">
        <v>0.39280235276925696</v>
      </c>
      <c r="M35" s="79">
        <v>2.1701787445815302E-3</v>
      </c>
      <c r="N35" s="4" t="s">
        <v>4468</v>
      </c>
      <c r="O35" s="4">
        <v>18849.599999999999</v>
      </c>
      <c r="P35" s="4">
        <v>0</v>
      </c>
      <c r="Q35" s="4">
        <v>0</v>
      </c>
      <c r="R35" s="4">
        <v>0</v>
      </c>
      <c r="S35" s="59" t="str">
        <f t="shared" si="0"/>
        <v>Overhead</v>
      </c>
      <c r="T35" s="58" t="str">
        <f>INDEX(Mapping!$C$4:$C$24,MATCH($C35,Mapping!$D$4:$D$24,0))</f>
        <v>Construction</v>
      </c>
      <c r="U35" s="3" t="s">
        <v>4478</v>
      </c>
    </row>
    <row r="36" spans="2:21" s="60" customFormat="1" x14ac:dyDescent="0.35">
      <c r="B36" s="76">
        <v>35113951</v>
      </c>
      <c r="C36" s="7">
        <v>19</v>
      </c>
      <c r="D36" s="77">
        <v>2.58</v>
      </c>
      <c r="E36" s="77">
        <v>2.58</v>
      </c>
      <c r="F36" s="77">
        <v>0</v>
      </c>
      <c r="G36" s="3" t="s">
        <v>284</v>
      </c>
      <c r="H36" s="4" t="s">
        <v>283</v>
      </c>
      <c r="I36" s="78">
        <v>181</v>
      </c>
      <c r="J36" s="80">
        <v>14.421118969241455</v>
      </c>
      <c r="K36" s="4">
        <v>2456</v>
      </c>
      <c r="L36" s="77">
        <v>0.39280235276925696</v>
      </c>
      <c r="M36" s="79">
        <v>2.1701787445815302E-3</v>
      </c>
      <c r="N36" s="4" t="s">
        <v>4468</v>
      </c>
      <c r="O36" s="82">
        <v>13622.4</v>
      </c>
      <c r="P36" s="82">
        <v>0</v>
      </c>
      <c r="Q36" s="82">
        <v>0</v>
      </c>
      <c r="R36" s="82">
        <v>0</v>
      </c>
      <c r="S36" s="59" t="str">
        <f t="shared" si="0"/>
        <v>Overhead</v>
      </c>
      <c r="T36" s="58" t="str">
        <f>INDEX(Mapping!$C$4:$C$24,MATCH($C36,Mapping!$D$4:$D$24,0))</f>
        <v>Construction</v>
      </c>
      <c r="U36" s="3" t="s">
        <v>4478</v>
      </c>
    </row>
    <row r="37" spans="2:21" s="60" customFormat="1" x14ac:dyDescent="0.35">
      <c r="B37" s="76">
        <v>35145540</v>
      </c>
      <c r="C37" s="4">
        <v>18</v>
      </c>
      <c r="D37" s="77">
        <v>1.2738636363636364</v>
      </c>
      <c r="E37" s="77">
        <v>1.2738636363636364</v>
      </c>
      <c r="F37" s="77">
        <v>0</v>
      </c>
      <c r="G37" s="3" t="s">
        <v>1414</v>
      </c>
      <c r="H37" s="4" t="s">
        <v>1438</v>
      </c>
      <c r="I37" s="78">
        <v>47</v>
      </c>
      <c r="J37" s="80">
        <v>1.4613805826632567</v>
      </c>
      <c r="K37" s="4">
        <v>1316</v>
      </c>
      <c r="L37" s="77">
        <v>1.8439943808705479</v>
      </c>
      <c r="M37" s="79">
        <v>3.92339229972457E-2</v>
      </c>
      <c r="N37" s="4" t="s">
        <v>4468</v>
      </c>
      <c r="O37" s="82">
        <v>0</v>
      </c>
      <c r="P37" s="82">
        <v>2272</v>
      </c>
      <c r="Q37" s="82">
        <v>4454</v>
      </c>
      <c r="R37" s="82">
        <v>0</v>
      </c>
      <c r="S37" s="59" t="str">
        <f t="shared" si="0"/>
        <v>Remote Grid / Removal</v>
      </c>
      <c r="T37" s="58" t="str">
        <f>INDEX(Mapping!$C$4:$C$24,MATCH($C37,Mapping!$D$4:$D$24,0))</f>
        <v>Dependencies</v>
      </c>
      <c r="U37" s="3" t="s">
        <v>4588</v>
      </c>
    </row>
    <row r="38" spans="2:21" s="60" customFormat="1" x14ac:dyDescent="0.35">
      <c r="B38" s="76">
        <v>35094513</v>
      </c>
      <c r="C38" s="7">
        <v>18</v>
      </c>
      <c r="D38" s="77">
        <v>1.9111742424242424</v>
      </c>
      <c r="E38" s="77">
        <v>1.9111742424242424</v>
      </c>
      <c r="F38" s="77">
        <v>0</v>
      </c>
      <c r="G38" s="3" t="s">
        <v>3913</v>
      </c>
      <c r="H38" s="4" t="s">
        <v>3912</v>
      </c>
      <c r="I38" s="78">
        <v>118</v>
      </c>
      <c r="J38" s="80">
        <v>8.3796776309891232</v>
      </c>
      <c r="K38" s="4">
        <v>2712</v>
      </c>
      <c r="L38" s="77">
        <v>6.9602264910888931E-2</v>
      </c>
      <c r="M38" s="79">
        <v>5.89849702634652E-4</v>
      </c>
      <c r="N38" s="4" t="s">
        <v>4468</v>
      </c>
      <c r="O38" s="82">
        <v>10091</v>
      </c>
      <c r="P38" s="82">
        <v>0</v>
      </c>
      <c r="Q38" s="82">
        <v>0</v>
      </c>
      <c r="R38" s="82">
        <v>0</v>
      </c>
      <c r="S38" s="59" t="str">
        <f t="shared" si="0"/>
        <v>Overhead</v>
      </c>
      <c r="T38" s="58" t="str">
        <f>INDEX(Mapping!$C$4:$C$24,MATCH($C38,Mapping!$D$4:$D$24,0))</f>
        <v>Dependencies</v>
      </c>
      <c r="U38" s="3" t="s">
        <v>4478</v>
      </c>
    </row>
    <row r="39" spans="2:21" s="60" customFormat="1" x14ac:dyDescent="0.35">
      <c r="B39" s="76">
        <v>35145525</v>
      </c>
      <c r="C39" s="7">
        <v>18</v>
      </c>
      <c r="D39" s="77">
        <v>1.78</v>
      </c>
      <c r="E39" s="77">
        <v>1.78</v>
      </c>
      <c r="F39" s="77">
        <v>0</v>
      </c>
      <c r="G39" s="3" t="s">
        <v>3332</v>
      </c>
      <c r="H39" s="4" t="s">
        <v>3333</v>
      </c>
      <c r="I39" s="78">
        <v>34</v>
      </c>
      <c r="J39" s="80">
        <v>0.56024436794739585</v>
      </c>
      <c r="K39" s="4">
        <v>3302</v>
      </c>
      <c r="L39" s="77">
        <v>1.4935466258917009E-4</v>
      </c>
      <c r="M39" s="79">
        <v>4.3927841937991199E-6</v>
      </c>
      <c r="N39" s="4" t="s">
        <v>4469</v>
      </c>
      <c r="O39" s="82">
        <v>0</v>
      </c>
      <c r="P39" s="82">
        <v>9398.4</v>
      </c>
      <c r="Q39" s="82">
        <v>0</v>
      </c>
      <c r="R39" s="82">
        <v>0</v>
      </c>
      <c r="S39" s="59" t="str">
        <f t="shared" si="0"/>
        <v>Underground</v>
      </c>
      <c r="T39" s="58" t="str">
        <f>INDEX(Mapping!$C$4:$C$24,MATCH($C39,Mapping!$D$4:$D$24,0))</f>
        <v>Dependencies</v>
      </c>
      <c r="U39" s="3" t="s">
        <v>4588</v>
      </c>
    </row>
    <row r="40" spans="2:21" s="60" customFormat="1" x14ac:dyDescent="0.35">
      <c r="B40" s="76">
        <v>35145524</v>
      </c>
      <c r="C40" s="4">
        <v>18</v>
      </c>
      <c r="D40" s="77">
        <v>1.5</v>
      </c>
      <c r="E40" s="77">
        <v>1.5</v>
      </c>
      <c r="F40" s="77">
        <v>0</v>
      </c>
      <c r="G40" s="3" t="s">
        <v>3325</v>
      </c>
      <c r="H40" s="4" t="s">
        <v>3330</v>
      </c>
      <c r="I40" s="78">
        <v>41</v>
      </c>
      <c r="J40" s="80">
        <v>2.4432880788637288</v>
      </c>
      <c r="K40" s="4">
        <v>1755</v>
      </c>
      <c r="L40" s="77">
        <v>0.67489435474305426</v>
      </c>
      <c r="M40" s="79">
        <v>1.6460837920562299E-2</v>
      </c>
      <c r="N40" s="4" t="s">
        <v>4468</v>
      </c>
      <c r="O40" s="82">
        <v>0</v>
      </c>
      <c r="P40" s="82">
        <v>7920</v>
      </c>
      <c r="Q40" s="82">
        <v>0</v>
      </c>
      <c r="R40" s="82">
        <v>0</v>
      </c>
      <c r="S40" s="59" t="str">
        <f t="shared" si="0"/>
        <v>Underground</v>
      </c>
      <c r="T40" s="58" t="str">
        <f>INDEX(Mapping!$C$4:$C$24,MATCH($C40,Mapping!$D$4:$D$24,0))</f>
        <v>Dependencies</v>
      </c>
      <c r="U40" s="3" t="s">
        <v>4588</v>
      </c>
    </row>
    <row r="41" spans="2:21" s="60" customFormat="1" x14ac:dyDescent="0.35">
      <c r="B41" s="76">
        <v>35137590</v>
      </c>
      <c r="C41" s="4">
        <v>14</v>
      </c>
      <c r="D41" s="77">
        <v>0.5348484848484848</v>
      </c>
      <c r="E41" s="77">
        <v>0.5348484848484848</v>
      </c>
      <c r="F41" s="77">
        <v>0</v>
      </c>
      <c r="G41" s="3" t="s">
        <v>2268</v>
      </c>
      <c r="H41" s="4" t="s">
        <v>2280</v>
      </c>
      <c r="I41" s="78">
        <v>146</v>
      </c>
      <c r="J41" s="80">
        <v>4.7309884289804103</v>
      </c>
      <c r="K41" s="4">
        <v>86</v>
      </c>
      <c r="L41" s="77">
        <v>52.814377958384867</v>
      </c>
      <c r="M41" s="79">
        <v>0.36174231478345797</v>
      </c>
      <c r="N41" s="4" t="s">
        <v>4468</v>
      </c>
      <c r="O41" s="82">
        <v>2824</v>
      </c>
      <c r="P41" s="82">
        <v>0</v>
      </c>
      <c r="Q41" s="82">
        <v>0</v>
      </c>
      <c r="R41" s="82">
        <v>0</v>
      </c>
      <c r="S41" s="59" t="str">
        <f t="shared" si="0"/>
        <v>Overhead</v>
      </c>
      <c r="T41" s="58" t="str">
        <f>INDEX(Mapping!$C$4:$C$24,MATCH($C41,Mapping!$D$4:$D$24,0))</f>
        <v>Estimating</v>
      </c>
      <c r="U41" s="3" t="s">
        <v>4467</v>
      </c>
    </row>
    <row r="42" spans="2:21" s="60" customFormat="1" x14ac:dyDescent="0.35">
      <c r="B42" s="76">
        <v>35137593</v>
      </c>
      <c r="C42" s="4">
        <v>14</v>
      </c>
      <c r="D42" s="77">
        <v>1.3774621212121212</v>
      </c>
      <c r="E42" s="77">
        <v>1.3774621212121212</v>
      </c>
      <c r="F42" s="77">
        <v>0</v>
      </c>
      <c r="G42" s="3" t="s">
        <v>2268</v>
      </c>
      <c r="H42" s="4" t="s">
        <v>2272</v>
      </c>
      <c r="I42" s="78">
        <v>165</v>
      </c>
      <c r="J42" s="80">
        <v>18.563266053612306</v>
      </c>
      <c r="K42" s="4">
        <v>328</v>
      </c>
      <c r="L42" s="77">
        <v>32.971204186399547</v>
      </c>
      <c r="M42" s="79">
        <v>0.19982547991757299</v>
      </c>
      <c r="N42" s="4" t="s">
        <v>4468</v>
      </c>
      <c r="O42" s="82">
        <v>7273</v>
      </c>
      <c r="P42" s="82">
        <v>0</v>
      </c>
      <c r="Q42" s="82">
        <v>0</v>
      </c>
      <c r="R42" s="82">
        <v>0</v>
      </c>
      <c r="S42" s="59" t="str">
        <f t="shared" si="0"/>
        <v>Overhead</v>
      </c>
      <c r="T42" s="58" t="str">
        <f>INDEX(Mapping!$C$4:$C$24,MATCH($C42,Mapping!$D$4:$D$24,0))</f>
        <v>Estimating</v>
      </c>
      <c r="U42" s="3" t="s">
        <v>4467</v>
      </c>
    </row>
    <row r="43" spans="2:21" s="60" customFormat="1" x14ac:dyDescent="0.35">
      <c r="B43" s="76">
        <v>35137596</v>
      </c>
      <c r="C43" s="4">
        <v>14</v>
      </c>
      <c r="D43" s="77">
        <v>0.97178030303030305</v>
      </c>
      <c r="E43" s="77">
        <v>0.97178030303030305</v>
      </c>
      <c r="F43" s="77">
        <v>0</v>
      </c>
      <c r="G43" s="3" t="s">
        <v>2268</v>
      </c>
      <c r="H43" s="4" t="s">
        <v>2272</v>
      </c>
      <c r="I43" s="78">
        <v>165</v>
      </c>
      <c r="J43" s="80">
        <v>18.563266053612306</v>
      </c>
      <c r="K43" s="4">
        <v>328</v>
      </c>
      <c r="L43" s="77">
        <v>32.971204186399547</v>
      </c>
      <c r="M43" s="79">
        <v>0.19982547991757299</v>
      </c>
      <c r="N43" s="4" t="s">
        <v>4468</v>
      </c>
      <c r="O43" s="82">
        <v>5131</v>
      </c>
      <c r="P43" s="82">
        <v>0</v>
      </c>
      <c r="Q43" s="82">
        <v>0</v>
      </c>
      <c r="R43" s="82">
        <v>0</v>
      </c>
      <c r="S43" s="59" t="str">
        <f t="shared" si="0"/>
        <v>Overhead</v>
      </c>
      <c r="T43" s="58" t="str">
        <f>INDEX(Mapping!$C$4:$C$24,MATCH($C43,Mapping!$D$4:$D$24,0))</f>
        <v>Estimating</v>
      </c>
      <c r="U43" s="3" t="s">
        <v>4467</v>
      </c>
    </row>
    <row r="44" spans="2:21" s="60" customFormat="1" x14ac:dyDescent="0.35">
      <c r="B44" s="76">
        <v>35192284</v>
      </c>
      <c r="C44" s="4">
        <v>13</v>
      </c>
      <c r="D44" s="77">
        <v>1.0859848484848484</v>
      </c>
      <c r="E44" s="77">
        <v>1.0859848484848484</v>
      </c>
      <c r="F44" s="77">
        <v>0</v>
      </c>
      <c r="G44" s="3" t="s">
        <v>3769</v>
      </c>
      <c r="H44" s="4" t="s">
        <v>3775</v>
      </c>
      <c r="I44" s="78">
        <v>263</v>
      </c>
      <c r="J44" s="80">
        <v>30.376151265549659</v>
      </c>
      <c r="K44" s="4">
        <v>279</v>
      </c>
      <c r="L44" s="77">
        <v>58.772459161502169</v>
      </c>
      <c r="M44" s="79">
        <v>0.22346942646959</v>
      </c>
      <c r="N44" s="4" t="s">
        <v>4468</v>
      </c>
      <c r="O44" s="82">
        <v>0</v>
      </c>
      <c r="P44" s="82">
        <v>5734</v>
      </c>
      <c r="Q44" s="82">
        <v>0</v>
      </c>
      <c r="R44" s="82">
        <v>0</v>
      </c>
      <c r="S44" s="59" t="str">
        <f t="shared" si="0"/>
        <v>Underground</v>
      </c>
      <c r="T44" s="58" t="str">
        <f>INDEX(Mapping!$C$4:$C$24,MATCH($C44,Mapping!$D$4:$D$24,0))</f>
        <v>Scoping</v>
      </c>
      <c r="U44" s="3" t="s">
        <v>4467</v>
      </c>
    </row>
    <row r="45" spans="2:21" s="60" customFormat="1" x14ac:dyDescent="0.35">
      <c r="B45" s="76">
        <v>35223024</v>
      </c>
      <c r="C45" s="4">
        <v>13</v>
      </c>
      <c r="D45" s="77">
        <v>1.2659090909090909</v>
      </c>
      <c r="E45" s="77">
        <v>1.2659090909090909</v>
      </c>
      <c r="F45" s="77">
        <v>0</v>
      </c>
      <c r="G45" s="3" t="s">
        <v>3769</v>
      </c>
      <c r="H45" s="4" t="s">
        <v>3775</v>
      </c>
      <c r="I45" s="78">
        <v>263</v>
      </c>
      <c r="J45" s="80">
        <v>30.376151265549659</v>
      </c>
      <c r="K45" s="4">
        <v>279</v>
      </c>
      <c r="L45" s="77">
        <v>58.772459161502169</v>
      </c>
      <c r="M45" s="79">
        <v>0.22346942646959</v>
      </c>
      <c r="N45" s="4" t="s">
        <v>4468</v>
      </c>
      <c r="O45" s="82">
        <v>0</v>
      </c>
      <c r="P45" s="82">
        <v>6684</v>
      </c>
      <c r="Q45" s="82">
        <v>0</v>
      </c>
      <c r="R45" s="82">
        <v>0</v>
      </c>
      <c r="S45" s="59" t="str">
        <f t="shared" si="0"/>
        <v>Underground</v>
      </c>
      <c r="T45" s="58" t="str">
        <f>INDEX(Mapping!$C$4:$C$24,MATCH($C45,Mapping!$D$4:$D$24,0))</f>
        <v>Scoping</v>
      </c>
      <c r="U45" s="3" t="s">
        <v>4467</v>
      </c>
    </row>
    <row r="46" spans="2:21" s="60" customFormat="1" x14ac:dyDescent="0.35">
      <c r="B46" s="76">
        <v>35223026</v>
      </c>
      <c r="C46" s="4">
        <v>13</v>
      </c>
      <c r="D46" s="77">
        <v>1.0348484848484849</v>
      </c>
      <c r="E46" s="77">
        <v>1.0348484848484849</v>
      </c>
      <c r="F46" s="77">
        <v>0</v>
      </c>
      <c r="G46" s="3" t="s">
        <v>3769</v>
      </c>
      <c r="H46" s="4" t="s">
        <v>3775</v>
      </c>
      <c r="I46" s="78">
        <v>263</v>
      </c>
      <c r="J46" s="80">
        <v>30.376151265549659</v>
      </c>
      <c r="K46" s="4">
        <v>279</v>
      </c>
      <c r="L46" s="77">
        <v>58.772459161502169</v>
      </c>
      <c r="M46" s="79">
        <v>0.22346942646959</v>
      </c>
      <c r="N46" s="4" t="s">
        <v>4468</v>
      </c>
      <c r="O46" s="82">
        <v>5464</v>
      </c>
      <c r="P46" s="82">
        <v>0</v>
      </c>
      <c r="Q46" s="82">
        <v>0</v>
      </c>
      <c r="R46" s="82">
        <v>0</v>
      </c>
      <c r="S46" s="59" t="str">
        <f t="shared" si="0"/>
        <v>Overhead</v>
      </c>
      <c r="T46" s="58" t="str">
        <f>INDEX(Mapping!$C$4:$C$24,MATCH($C46,Mapping!$D$4:$D$24,0))</f>
        <v>Scoping</v>
      </c>
      <c r="U46" s="3" t="s">
        <v>4467</v>
      </c>
    </row>
    <row r="47" spans="2:21" s="60" customFormat="1" x14ac:dyDescent="0.35">
      <c r="B47" s="76">
        <v>35223027</v>
      </c>
      <c r="C47" s="4">
        <v>14</v>
      </c>
      <c r="D47" s="77">
        <v>1.5674242424242424</v>
      </c>
      <c r="E47" s="77">
        <v>1.5674242424242424</v>
      </c>
      <c r="F47" s="77">
        <v>0</v>
      </c>
      <c r="G47" s="3" t="s">
        <v>3769</v>
      </c>
      <c r="H47" s="4" t="s">
        <v>3775</v>
      </c>
      <c r="I47" s="78">
        <v>263</v>
      </c>
      <c r="J47" s="80">
        <v>30.376151265549659</v>
      </c>
      <c r="K47" s="4">
        <v>279</v>
      </c>
      <c r="L47" s="77">
        <v>58.772459161502169</v>
      </c>
      <c r="M47" s="79">
        <v>0.22346942646959</v>
      </c>
      <c r="N47" s="4" t="s">
        <v>4468</v>
      </c>
      <c r="O47" s="82">
        <v>8276</v>
      </c>
      <c r="P47" s="83">
        <v>0</v>
      </c>
      <c r="Q47" s="83">
        <v>0</v>
      </c>
      <c r="R47" s="83">
        <v>0</v>
      </c>
      <c r="S47" s="59" t="str">
        <f t="shared" si="0"/>
        <v>Overhead</v>
      </c>
      <c r="T47" s="58" t="str">
        <f>INDEX(Mapping!$C$4:$C$24,MATCH($C47,Mapping!$D$4:$D$24,0))</f>
        <v>Estimating</v>
      </c>
      <c r="U47" s="3" t="s">
        <v>4467</v>
      </c>
    </row>
    <row r="48" spans="2:21" s="60" customFormat="1" x14ac:dyDescent="0.35">
      <c r="B48" s="76">
        <v>35223028</v>
      </c>
      <c r="C48" s="4">
        <v>14</v>
      </c>
      <c r="D48" s="77">
        <v>1.2079545454545455</v>
      </c>
      <c r="E48" s="77">
        <v>1.2079545454545455</v>
      </c>
      <c r="F48" s="77">
        <v>0</v>
      </c>
      <c r="G48" s="3" t="s">
        <v>3769</v>
      </c>
      <c r="H48" s="4" t="s">
        <v>3775</v>
      </c>
      <c r="I48" s="78">
        <v>263</v>
      </c>
      <c r="J48" s="80">
        <v>30.376151265549659</v>
      </c>
      <c r="K48" s="4">
        <v>279</v>
      </c>
      <c r="L48" s="77">
        <v>58.772459161502169</v>
      </c>
      <c r="M48" s="79">
        <v>0.22346942646959</v>
      </c>
      <c r="N48" s="4" t="s">
        <v>4468</v>
      </c>
      <c r="O48" s="82">
        <v>6378</v>
      </c>
      <c r="P48" s="83">
        <v>0</v>
      </c>
      <c r="Q48" s="83">
        <v>0</v>
      </c>
      <c r="R48" s="83">
        <v>0</v>
      </c>
      <c r="S48" s="59" t="str">
        <f t="shared" si="0"/>
        <v>Overhead</v>
      </c>
      <c r="T48" s="58" t="str">
        <f>INDEX(Mapping!$C$4:$C$24,MATCH($C48,Mapping!$D$4:$D$24,0))</f>
        <v>Estimating</v>
      </c>
      <c r="U48" s="3" t="s">
        <v>4467</v>
      </c>
    </row>
    <row r="49" spans="2:21" s="60" customFormat="1" x14ac:dyDescent="0.35">
      <c r="B49" s="76">
        <v>35238098</v>
      </c>
      <c r="C49" s="4">
        <v>14</v>
      </c>
      <c r="D49" s="77">
        <v>0</v>
      </c>
      <c r="E49" s="77">
        <v>0</v>
      </c>
      <c r="F49" s="77">
        <v>0</v>
      </c>
      <c r="G49" s="3" t="s">
        <v>3769</v>
      </c>
      <c r="H49" s="4" t="s">
        <v>3775</v>
      </c>
      <c r="I49" s="78">
        <v>263</v>
      </c>
      <c r="J49" s="80">
        <v>30.376151265549659</v>
      </c>
      <c r="K49" s="4">
        <v>279</v>
      </c>
      <c r="L49" s="77">
        <v>58.772459161502169</v>
      </c>
      <c r="M49" s="79">
        <v>0.22346942646959</v>
      </c>
      <c r="N49" s="4" t="s">
        <v>4468</v>
      </c>
      <c r="O49" s="82">
        <v>0</v>
      </c>
      <c r="P49" s="83">
        <v>0</v>
      </c>
      <c r="Q49" s="83">
        <v>0</v>
      </c>
      <c r="R49" s="83">
        <v>0</v>
      </c>
      <c r="S49" s="59" t="str">
        <f t="shared" si="0"/>
        <v>TBD</v>
      </c>
      <c r="T49" s="58" t="str">
        <f>INDEX(Mapping!$C$4:$C$24,MATCH($C49,Mapping!$D$4:$D$24,0))</f>
        <v>Estimating</v>
      </c>
      <c r="U49" s="3" t="s">
        <v>4467</v>
      </c>
    </row>
    <row r="50" spans="2:21" s="60" customFormat="1" x14ac:dyDescent="0.35">
      <c r="B50" s="76">
        <v>35225593</v>
      </c>
      <c r="C50" s="4">
        <v>14</v>
      </c>
      <c r="D50" s="77">
        <v>1.1755681818181818</v>
      </c>
      <c r="E50" s="77">
        <v>1.1755681818181818</v>
      </c>
      <c r="F50" s="77">
        <v>0</v>
      </c>
      <c r="G50" s="3" t="s">
        <v>772</v>
      </c>
      <c r="H50" s="4" t="s">
        <v>777</v>
      </c>
      <c r="I50" s="78">
        <v>174</v>
      </c>
      <c r="J50" s="80">
        <v>19.399195081280546</v>
      </c>
      <c r="K50" s="4">
        <v>377</v>
      </c>
      <c r="L50" s="77">
        <v>32.632874338333039</v>
      </c>
      <c r="M50" s="79">
        <v>0.18754525481800599</v>
      </c>
      <c r="N50" s="4" t="s">
        <v>4468</v>
      </c>
      <c r="O50" s="82">
        <v>6207</v>
      </c>
      <c r="P50" s="83">
        <v>0</v>
      </c>
      <c r="Q50" s="83">
        <v>0</v>
      </c>
      <c r="R50" s="83">
        <v>0</v>
      </c>
      <c r="S50" s="59" t="str">
        <f t="shared" si="0"/>
        <v>Overhead</v>
      </c>
      <c r="T50" s="58" t="str">
        <f>INDEX(Mapping!$C$4:$C$24,MATCH($C50,Mapping!$D$4:$D$24,0))</f>
        <v>Estimating</v>
      </c>
      <c r="U50" s="3" t="s">
        <v>4467</v>
      </c>
    </row>
    <row r="51" spans="2:21" s="60" customFormat="1" x14ac:dyDescent="0.35">
      <c r="B51" s="76">
        <v>35192281</v>
      </c>
      <c r="C51" s="4">
        <v>13</v>
      </c>
      <c r="D51" s="77">
        <v>0.30662878787878789</v>
      </c>
      <c r="E51" s="77">
        <v>0.30662878787878789</v>
      </c>
      <c r="F51" s="77">
        <v>0</v>
      </c>
      <c r="G51" s="3" t="s">
        <v>2268</v>
      </c>
      <c r="H51" s="4" t="s">
        <v>2274</v>
      </c>
      <c r="I51" s="78">
        <v>110</v>
      </c>
      <c r="J51" s="80">
        <v>10.699357953170976</v>
      </c>
      <c r="K51" s="4">
        <v>468</v>
      </c>
      <c r="L51" s="77">
        <v>17.632724796949901</v>
      </c>
      <c r="M51" s="79">
        <v>0.16029749815409</v>
      </c>
      <c r="N51" s="4" t="s">
        <v>4468</v>
      </c>
      <c r="O51" s="82">
        <v>1619</v>
      </c>
      <c r="P51" s="83">
        <v>0</v>
      </c>
      <c r="Q51" s="83">
        <v>0</v>
      </c>
      <c r="R51" s="83">
        <v>0</v>
      </c>
      <c r="S51" s="59" t="str">
        <f t="shared" si="0"/>
        <v>Overhead</v>
      </c>
      <c r="T51" s="58" t="str">
        <f>INDEX(Mapping!$C$4:$C$24,MATCH($C51,Mapping!$D$4:$D$24,0))</f>
        <v>Scoping</v>
      </c>
      <c r="U51" s="3" t="s">
        <v>4467</v>
      </c>
    </row>
    <row r="52" spans="2:21" s="60" customFormat="1" x14ac:dyDescent="0.35">
      <c r="B52" s="76">
        <v>35227027</v>
      </c>
      <c r="C52" s="4">
        <v>13</v>
      </c>
      <c r="D52" s="77">
        <v>0.97575757575757571</v>
      </c>
      <c r="E52" s="77">
        <v>0.97575757575757571</v>
      </c>
      <c r="F52" s="77">
        <v>0</v>
      </c>
      <c r="G52" s="3" t="s">
        <v>2268</v>
      </c>
      <c r="H52" s="4" t="s">
        <v>2274</v>
      </c>
      <c r="I52" s="78">
        <v>110</v>
      </c>
      <c r="J52" s="80">
        <v>10.699357953170976</v>
      </c>
      <c r="K52" s="4">
        <v>468</v>
      </c>
      <c r="L52" s="77">
        <v>17.632724796949901</v>
      </c>
      <c r="M52" s="79">
        <v>0.16029749815409</v>
      </c>
      <c r="N52" s="4" t="s">
        <v>4468</v>
      </c>
      <c r="O52" s="82">
        <v>5152</v>
      </c>
      <c r="P52" s="82">
        <v>0</v>
      </c>
      <c r="Q52" s="82">
        <v>0</v>
      </c>
      <c r="R52" s="82">
        <v>0</v>
      </c>
      <c r="S52" s="59" t="str">
        <f t="shared" si="0"/>
        <v>Overhead</v>
      </c>
      <c r="T52" s="58" t="str">
        <f>INDEX(Mapping!$C$4:$C$24,MATCH($C52,Mapping!$D$4:$D$24,0))</f>
        <v>Scoping</v>
      </c>
      <c r="U52" s="3" t="s">
        <v>4467</v>
      </c>
    </row>
    <row r="53" spans="2:21" s="60" customFormat="1" x14ac:dyDescent="0.35">
      <c r="B53" s="76">
        <v>35227028</v>
      </c>
      <c r="C53" s="4">
        <v>13</v>
      </c>
      <c r="D53" s="77">
        <v>0.61723484848484844</v>
      </c>
      <c r="E53" s="77">
        <v>0.61723484848484844</v>
      </c>
      <c r="F53" s="77">
        <v>0</v>
      </c>
      <c r="G53" s="3" t="s">
        <v>2268</v>
      </c>
      <c r="H53" s="4" t="s">
        <v>2274</v>
      </c>
      <c r="I53" s="78">
        <v>110</v>
      </c>
      <c r="J53" s="80">
        <v>10.699357953170976</v>
      </c>
      <c r="K53" s="4">
        <v>468</v>
      </c>
      <c r="L53" s="77">
        <v>17.632724796949901</v>
      </c>
      <c r="M53" s="79">
        <v>0.16029749815409</v>
      </c>
      <c r="N53" s="4" t="s">
        <v>4468</v>
      </c>
      <c r="O53" s="82">
        <v>3259</v>
      </c>
      <c r="P53" s="82">
        <v>0</v>
      </c>
      <c r="Q53" s="82">
        <v>0</v>
      </c>
      <c r="R53" s="82">
        <v>0</v>
      </c>
      <c r="S53" s="59" t="str">
        <f t="shared" si="0"/>
        <v>Overhead</v>
      </c>
      <c r="T53" s="58" t="str">
        <f>INDEX(Mapping!$C$4:$C$24,MATCH($C53,Mapping!$D$4:$D$24,0))</f>
        <v>Scoping</v>
      </c>
      <c r="U53" s="3" t="s">
        <v>4467</v>
      </c>
    </row>
    <row r="54" spans="2:21" s="60" customFormat="1" x14ac:dyDescent="0.35">
      <c r="B54" s="76">
        <v>35227029</v>
      </c>
      <c r="C54" s="4">
        <v>13</v>
      </c>
      <c r="D54" s="77">
        <v>1.0886363636363636</v>
      </c>
      <c r="E54" s="77">
        <v>1.0886363636363636</v>
      </c>
      <c r="F54" s="77">
        <v>0</v>
      </c>
      <c r="G54" s="3" t="s">
        <v>2268</v>
      </c>
      <c r="H54" s="4" t="s">
        <v>2274</v>
      </c>
      <c r="I54" s="78">
        <v>110</v>
      </c>
      <c r="J54" s="80">
        <v>10.699357953170976</v>
      </c>
      <c r="K54" s="4">
        <v>468</v>
      </c>
      <c r="L54" s="77">
        <v>17.632724796949901</v>
      </c>
      <c r="M54" s="79">
        <v>0.16029749815409</v>
      </c>
      <c r="N54" s="4" t="s">
        <v>4468</v>
      </c>
      <c r="O54" s="82">
        <v>5748</v>
      </c>
      <c r="P54" s="82">
        <v>0</v>
      </c>
      <c r="Q54" s="82">
        <v>0</v>
      </c>
      <c r="R54" s="82">
        <v>0</v>
      </c>
      <c r="S54" s="59" t="str">
        <f t="shared" si="0"/>
        <v>Overhead</v>
      </c>
      <c r="T54" s="58" t="str">
        <f>INDEX(Mapping!$C$4:$C$24,MATCH($C54,Mapping!$D$4:$D$24,0))</f>
        <v>Scoping</v>
      </c>
      <c r="U54" s="3" t="s">
        <v>4467</v>
      </c>
    </row>
    <row r="55" spans="2:21" s="60" customFormat="1" x14ac:dyDescent="0.35">
      <c r="B55" s="76">
        <v>35236437</v>
      </c>
      <c r="C55" s="4">
        <v>13</v>
      </c>
      <c r="D55" s="77">
        <v>0.34</v>
      </c>
      <c r="E55" s="77">
        <v>0.34</v>
      </c>
      <c r="F55" s="77">
        <v>0</v>
      </c>
      <c r="G55" s="3" t="s">
        <v>2268</v>
      </c>
      <c r="H55" s="4" t="s">
        <v>2274</v>
      </c>
      <c r="I55" s="78">
        <v>110</v>
      </c>
      <c r="J55" s="80">
        <v>10.699357953170976</v>
      </c>
      <c r="K55" s="4">
        <v>468</v>
      </c>
      <c r="L55" s="77">
        <v>17.632724796949901</v>
      </c>
      <c r="M55" s="79">
        <v>0.16029749815409</v>
      </c>
      <c r="N55" s="4" t="s">
        <v>4468</v>
      </c>
      <c r="O55" s="82">
        <v>0</v>
      </c>
      <c r="P55" s="82">
        <v>1795.2</v>
      </c>
      <c r="Q55" s="82">
        <v>0</v>
      </c>
      <c r="R55" s="82">
        <v>0</v>
      </c>
      <c r="S55" s="59" t="str">
        <f t="shared" si="0"/>
        <v>Underground</v>
      </c>
      <c r="T55" s="58" t="str">
        <f>INDEX(Mapping!$C$4:$C$24,MATCH($C55,Mapping!$D$4:$D$24,0))</f>
        <v>Scoping</v>
      </c>
      <c r="U55" s="3" t="s">
        <v>4467</v>
      </c>
    </row>
    <row r="56" spans="2:21" s="60" customFormat="1" x14ac:dyDescent="0.35">
      <c r="B56" s="76">
        <v>35236438</v>
      </c>
      <c r="C56" s="4">
        <v>13</v>
      </c>
      <c r="D56" s="77">
        <v>0.48000000000000004</v>
      </c>
      <c r="E56" s="77">
        <v>0.48000000000000004</v>
      </c>
      <c r="F56" s="77">
        <v>0</v>
      </c>
      <c r="G56" s="3" t="s">
        <v>2268</v>
      </c>
      <c r="H56" s="4" t="s">
        <v>2274</v>
      </c>
      <c r="I56" s="78">
        <v>110</v>
      </c>
      <c r="J56" s="80">
        <v>10.699357953170976</v>
      </c>
      <c r="K56" s="4">
        <v>468</v>
      </c>
      <c r="L56" s="77">
        <v>17.632724796949901</v>
      </c>
      <c r="M56" s="79">
        <v>0.16029749815409</v>
      </c>
      <c r="N56" s="4" t="s">
        <v>4468</v>
      </c>
      <c r="O56" s="82">
        <v>0</v>
      </c>
      <c r="P56" s="82">
        <v>2534.4</v>
      </c>
      <c r="Q56" s="82">
        <v>0</v>
      </c>
      <c r="R56" s="82">
        <v>0</v>
      </c>
      <c r="S56" s="59" t="str">
        <f t="shared" si="0"/>
        <v>Underground</v>
      </c>
      <c r="T56" s="58" t="str">
        <f>INDEX(Mapping!$C$4:$C$24,MATCH($C56,Mapping!$D$4:$D$24,0))</f>
        <v>Scoping</v>
      </c>
      <c r="U56" s="3" t="s">
        <v>4467</v>
      </c>
    </row>
    <row r="57" spans="2:21" s="60" customFormat="1" x14ac:dyDescent="0.35">
      <c r="B57" s="76">
        <v>35226622</v>
      </c>
      <c r="C57" s="4">
        <v>13</v>
      </c>
      <c r="D57" s="77">
        <v>0.87840909090909092</v>
      </c>
      <c r="E57" s="77">
        <v>0.87840909090909092</v>
      </c>
      <c r="F57" s="77">
        <v>0</v>
      </c>
      <c r="G57" s="3" t="s">
        <v>2268</v>
      </c>
      <c r="H57" s="4" t="s">
        <v>2274</v>
      </c>
      <c r="I57" s="78">
        <v>110</v>
      </c>
      <c r="J57" s="80">
        <v>10.699357953170976</v>
      </c>
      <c r="K57" s="4">
        <v>468</v>
      </c>
      <c r="L57" s="77">
        <v>17.632724796949901</v>
      </c>
      <c r="M57" s="79">
        <v>0.16029749815409</v>
      </c>
      <c r="N57" s="4" t="s">
        <v>4468</v>
      </c>
      <c r="O57" s="82">
        <v>4638</v>
      </c>
      <c r="P57" s="82">
        <v>0</v>
      </c>
      <c r="Q57" s="82">
        <v>0</v>
      </c>
      <c r="R57" s="82">
        <v>0</v>
      </c>
      <c r="S57" s="59" t="str">
        <f t="shared" si="0"/>
        <v>Overhead</v>
      </c>
      <c r="T57" s="58" t="str">
        <f>INDEX(Mapping!$C$4:$C$24,MATCH($C57,Mapping!$D$4:$D$24,0))</f>
        <v>Scoping</v>
      </c>
      <c r="U57" s="3" t="s">
        <v>4467</v>
      </c>
    </row>
    <row r="58" spans="2:21" s="60" customFormat="1" x14ac:dyDescent="0.35">
      <c r="B58" s="76">
        <v>35226623</v>
      </c>
      <c r="C58" s="4">
        <v>13</v>
      </c>
      <c r="D58" s="77">
        <v>1.2952651515151514</v>
      </c>
      <c r="E58" s="77">
        <v>1.2952651515151514</v>
      </c>
      <c r="F58" s="77">
        <v>0</v>
      </c>
      <c r="G58" s="3" t="s">
        <v>2268</v>
      </c>
      <c r="H58" s="4" t="s">
        <v>2274</v>
      </c>
      <c r="I58" s="78">
        <v>110</v>
      </c>
      <c r="J58" s="80">
        <v>10.699357953170976</v>
      </c>
      <c r="K58" s="4">
        <v>468</v>
      </c>
      <c r="L58" s="77">
        <v>17.632724796949901</v>
      </c>
      <c r="M58" s="79">
        <v>0.16029749815409</v>
      </c>
      <c r="N58" s="4" t="s">
        <v>4468</v>
      </c>
      <c r="O58" s="82">
        <v>6839</v>
      </c>
      <c r="P58" s="82">
        <v>0</v>
      </c>
      <c r="Q58" s="82">
        <v>0</v>
      </c>
      <c r="R58" s="82">
        <v>0</v>
      </c>
      <c r="S58" s="59" t="str">
        <f t="shared" si="0"/>
        <v>Overhead</v>
      </c>
      <c r="T58" s="58" t="str">
        <f>INDEX(Mapping!$C$4:$C$24,MATCH($C58,Mapping!$D$4:$D$24,0))</f>
        <v>Scoping</v>
      </c>
      <c r="U58" s="3" t="s">
        <v>4467</v>
      </c>
    </row>
    <row r="59" spans="2:21" s="60" customFormat="1" x14ac:dyDescent="0.35">
      <c r="B59" s="76">
        <v>35226624</v>
      </c>
      <c r="C59" s="4">
        <v>13</v>
      </c>
      <c r="D59" s="77">
        <v>0.7079545454545455</v>
      </c>
      <c r="E59" s="77">
        <v>0.7079545454545455</v>
      </c>
      <c r="F59" s="77">
        <v>0</v>
      </c>
      <c r="G59" s="3" t="s">
        <v>2268</v>
      </c>
      <c r="H59" s="4" t="s">
        <v>2274</v>
      </c>
      <c r="I59" s="78">
        <v>110</v>
      </c>
      <c r="J59" s="80">
        <v>10.699357953170976</v>
      </c>
      <c r="K59" s="4">
        <v>468</v>
      </c>
      <c r="L59" s="77">
        <v>17.632724796949901</v>
      </c>
      <c r="M59" s="79">
        <v>0.16029749815409</v>
      </c>
      <c r="N59" s="4" t="s">
        <v>4468</v>
      </c>
      <c r="O59" s="82">
        <v>3738</v>
      </c>
      <c r="P59" s="82">
        <v>0</v>
      </c>
      <c r="Q59" s="82">
        <v>0</v>
      </c>
      <c r="R59" s="82">
        <v>0</v>
      </c>
      <c r="S59" s="59" t="str">
        <f t="shared" si="0"/>
        <v>Overhead</v>
      </c>
      <c r="T59" s="58" t="str">
        <f>INDEX(Mapping!$C$4:$C$24,MATCH($C59,Mapping!$D$4:$D$24,0))</f>
        <v>Scoping</v>
      </c>
      <c r="U59" s="3" t="s">
        <v>4467</v>
      </c>
    </row>
    <row r="60" spans="2:21" s="60" customFormat="1" x14ac:dyDescent="0.35">
      <c r="B60" s="76">
        <v>35225595</v>
      </c>
      <c r="C60" s="4">
        <v>13</v>
      </c>
      <c r="D60" s="77">
        <v>0.87803030303030305</v>
      </c>
      <c r="E60" s="77">
        <v>0.87803030303030305</v>
      </c>
      <c r="F60" s="77">
        <v>0</v>
      </c>
      <c r="G60" s="3" t="s">
        <v>1465</v>
      </c>
      <c r="H60" s="4" t="s">
        <v>1466</v>
      </c>
      <c r="I60" s="78">
        <v>169</v>
      </c>
      <c r="J60" s="80">
        <v>17.438579305421875</v>
      </c>
      <c r="K60" s="4">
        <v>637</v>
      </c>
      <c r="L60" s="77">
        <v>20.566094932518602</v>
      </c>
      <c r="M60" s="79">
        <v>0.12169286942318699</v>
      </c>
      <c r="N60" s="4" t="s">
        <v>4468</v>
      </c>
      <c r="O60" s="82">
        <v>4636</v>
      </c>
      <c r="P60" s="82">
        <v>0</v>
      </c>
      <c r="Q60" s="82">
        <v>0</v>
      </c>
      <c r="R60" s="82">
        <v>0</v>
      </c>
      <c r="S60" s="59" t="str">
        <f t="shared" si="0"/>
        <v>Overhead</v>
      </c>
      <c r="T60" s="58" t="str">
        <f>INDEX(Mapping!$C$4:$C$24,MATCH($C60,Mapping!$D$4:$D$24,0))</f>
        <v>Scoping</v>
      </c>
      <c r="U60" s="3" t="s">
        <v>4467</v>
      </c>
    </row>
    <row r="61" spans="2:21" s="60" customFormat="1" x14ac:dyDescent="0.35">
      <c r="B61" s="76">
        <v>35225597</v>
      </c>
      <c r="C61" s="4">
        <v>14</v>
      </c>
      <c r="D61" s="77">
        <v>0.77575757575757576</v>
      </c>
      <c r="E61" s="77">
        <v>0.77575757575757576</v>
      </c>
      <c r="F61" s="77">
        <v>0</v>
      </c>
      <c r="G61" s="3" t="s">
        <v>1465</v>
      </c>
      <c r="H61" s="4" t="s">
        <v>1466</v>
      </c>
      <c r="I61" s="78">
        <v>169</v>
      </c>
      <c r="J61" s="80">
        <v>17.438579305421875</v>
      </c>
      <c r="K61" s="4">
        <v>637</v>
      </c>
      <c r="L61" s="77">
        <v>20.566094932518602</v>
      </c>
      <c r="M61" s="79">
        <v>0.12169286942318699</v>
      </c>
      <c r="N61" s="4" t="s">
        <v>4468</v>
      </c>
      <c r="O61" s="82">
        <v>4096</v>
      </c>
      <c r="P61" s="82">
        <v>0</v>
      </c>
      <c r="Q61" s="82">
        <v>0</v>
      </c>
      <c r="R61" s="82">
        <v>0</v>
      </c>
      <c r="S61" s="59" t="str">
        <f t="shared" si="0"/>
        <v>Overhead</v>
      </c>
      <c r="T61" s="58" t="str">
        <f>INDEX(Mapping!$C$4:$C$24,MATCH($C61,Mapping!$D$4:$D$24,0))</f>
        <v>Estimating</v>
      </c>
      <c r="U61" s="3" t="s">
        <v>4467</v>
      </c>
    </row>
    <row r="62" spans="2:21" s="60" customFormat="1" x14ac:dyDescent="0.35">
      <c r="B62" s="76">
        <v>35225598</v>
      </c>
      <c r="C62" s="4">
        <v>14</v>
      </c>
      <c r="D62" s="77">
        <v>0.88143939393939397</v>
      </c>
      <c r="E62" s="77">
        <v>0.88143939393939397</v>
      </c>
      <c r="F62" s="77">
        <v>0</v>
      </c>
      <c r="G62" s="3" t="s">
        <v>1465</v>
      </c>
      <c r="H62" s="4" t="s">
        <v>1466</v>
      </c>
      <c r="I62" s="78">
        <v>169</v>
      </c>
      <c r="J62" s="80">
        <v>17.438579305421875</v>
      </c>
      <c r="K62" s="4">
        <v>637</v>
      </c>
      <c r="L62" s="77">
        <v>20.566094932518602</v>
      </c>
      <c r="M62" s="79">
        <v>0.12169286942318699</v>
      </c>
      <c r="N62" s="4" t="s">
        <v>4468</v>
      </c>
      <c r="O62" s="82">
        <v>4654</v>
      </c>
      <c r="P62" s="82">
        <v>0</v>
      </c>
      <c r="Q62" s="82">
        <v>0</v>
      </c>
      <c r="R62" s="82">
        <v>0</v>
      </c>
      <c r="S62" s="59" t="str">
        <f t="shared" si="0"/>
        <v>Overhead</v>
      </c>
      <c r="T62" s="58" t="str">
        <f>INDEX(Mapping!$C$4:$C$24,MATCH($C62,Mapping!$D$4:$D$24,0))</f>
        <v>Estimating</v>
      </c>
      <c r="U62" s="3" t="s">
        <v>4467</v>
      </c>
    </row>
    <row r="63" spans="2:21" s="60" customFormat="1" x14ac:dyDescent="0.35">
      <c r="B63" s="76">
        <v>35174479</v>
      </c>
      <c r="C63" s="4">
        <v>14</v>
      </c>
      <c r="D63" s="77">
        <v>0.72159090909090906</v>
      </c>
      <c r="E63" s="77">
        <v>0.72159090909090906</v>
      </c>
      <c r="F63" s="77">
        <v>0</v>
      </c>
      <c r="G63" s="3" t="s">
        <v>2268</v>
      </c>
      <c r="H63" s="4" t="s">
        <v>2275</v>
      </c>
      <c r="I63" s="78">
        <v>298</v>
      </c>
      <c r="J63" s="80">
        <v>27.408190713785519</v>
      </c>
      <c r="K63" s="4">
        <v>474</v>
      </c>
      <c r="L63" s="77">
        <v>47.487768087276564</v>
      </c>
      <c r="M63" s="79">
        <v>0.15935492646737101</v>
      </c>
      <c r="N63" s="4" t="s">
        <v>4468</v>
      </c>
      <c r="O63" s="82">
        <v>3810</v>
      </c>
      <c r="P63" s="82">
        <v>0</v>
      </c>
      <c r="Q63" s="82">
        <v>0</v>
      </c>
      <c r="R63" s="82">
        <v>0</v>
      </c>
      <c r="S63" s="59" t="str">
        <f t="shared" si="0"/>
        <v>Overhead</v>
      </c>
      <c r="T63" s="58" t="str">
        <f>INDEX(Mapping!$C$4:$C$24,MATCH($C63,Mapping!$D$4:$D$24,0))</f>
        <v>Estimating</v>
      </c>
      <c r="U63" s="3" t="s">
        <v>4467</v>
      </c>
    </row>
    <row r="64" spans="2:21" s="60" customFormat="1" x14ac:dyDescent="0.35">
      <c r="B64" s="76">
        <v>35226863</v>
      </c>
      <c r="C64" s="4">
        <v>14</v>
      </c>
      <c r="D64" s="77">
        <v>0.5276515151515152</v>
      </c>
      <c r="E64" s="77">
        <v>0.5276515151515152</v>
      </c>
      <c r="F64" s="77">
        <v>0</v>
      </c>
      <c r="G64" s="3" t="s">
        <v>2268</v>
      </c>
      <c r="H64" s="4" t="s">
        <v>2275</v>
      </c>
      <c r="I64" s="78">
        <v>298</v>
      </c>
      <c r="J64" s="80">
        <v>27.408190713785519</v>
      </c>
      <c r="K64" s="4">
        <v>474</v>
      </c>
      <c r="L64" s="77">
        <v>47.487768087276564</v>
      </c>
      <c r="M64" s="79">
        <v>0.15935492646737101</v>
      </c>
      <c r="N64" s="4" t="s">
        <v>4468</v>
      </c>
      <c r="O64" s="82">
        <v>2786</v>
      </c>
      <c r="P64" s="82">
        <v>0</v>
      </c>
      <c r="Q64" s="82">
        <v>0</v>
      </c>
      <c r="R64" s="82">
        <v>0</v>
      </c>
      <c r="S64" s="59" t="str">
        <f t="shared" si="0"/>
        <v>Overhead</v>
      </c>
      <c r="T64" s="58" t="str">
        <f>INDEX(Mapping!$C$4:$C$24,MATCH($C64,Mapping!$D$4:$D$24,0))</f>
        <v>Estimating</v>
      </c>
      <c r="U64" s="3" t="s">
        <v>4467</v>
      </c>
    </row>
    <row r="65" spans="2:21" s="60" customFormat="1" x14ac:dyDescent="0.35">
      <c r="B65" s="76">
        <v>35226864</v>
      </c>
      <c r="C65" s="4">
        <v>14</v>
      </c>
      <c r="D65" s="77">
        <v>0.32651515151515154</v>
      </c>
      <c r="E65" s="77">
        <v>0.32651515151515154</v>
      </c>
      <c r="F65" s="77">
        <v>0</v>
      </c>
      <c r="G65" s="3" t="s">
        <v>2268</v>
      </c>
      <c r="H65" s="4" t="s">
        <v>2275</v>
      </c>
      <c r="I65" s="78">
        <v>298</v>
      </c>
      <c r="J65" s="80">
        <v>27.408190713785519</v>
      </c>
      <c r="K65" s="4">
        <v>474</v>
      </c>
      <c r="L65" s="77">
        <v>47.487768087276564</v>
      </c>
      <c r="M65" s="79">
        <v>0.15935492646737101</v>
      </c>
      <c r="N65" s="4" t="s">
        <v>4468</v>
      </c>
      <c r="O65" s="82">
        <v>1724</v>
      </c>
      <c r="P65" s="82">
        <v>0</v>
      </c>
      <c r="Q65" s="82">
        <v>0</v>
      </c>
      <c r="R65" s="82">
        <v>0</v>
      </c>
      <c r="S65" s="59" t="str">
        <f t="shared" si="0"/>
        <v>Overhead</v>
      </c>
      <c r="T65" s="58" t="str">
        <f>INDEX(Mapping!$C$4:$C$24,MATCH($C65,Mapping!$D$4:$D$24,0))</f>
        <v>Estimating</v>
      </c>
      <c r="U65" s="3" t="s">
        <v>4467</v>
      </c>
    </row>
    <row r="66" spans="2:21" s="60" customFormat="1" x14ac:dyDescent="0.35">
      <c r="B66" s="76">
        <v>35226865</v>
      </c>
      <c r="C66" s="4">
        <v>14</v>
      </c>
      <c r="D66" s="77">
        <v>0.23541666666666666</v>
      </c>
      <c r="E66" s="77">
        <v>0.23541666666666666</v>
      </c>
      <c r="F66" s="77">
        <v>0</v>
      </c>
      <c r="G66" s="3" t="s">
        <v>2268</v>
      </c>
      <c r="H66" s="4" t="s">
        <v>2275</v>
      </c>
      <c r="I66" s="78">
        <v>298</v>
      </c>
      <c r="J66" s="80">
        <v>27.408190713785519</v>
      </c>
      <c r="K66" s="4">
        <v>474</v>
      </c>
      <c r="L66" s="77">
        <v>47.487768087276564</v>
      </c>
      <c r="M66" s="79">
        <v>0.15935492646737101</v>
      </c>
      <c r="N66" s="4" t="s">
        <v>4468</v>
      </c>
      <c r="O66" s="82">
        <v>1243</v>
      </c>
      <c r="P66" s="82">
        <v>0</v>
      </c>
      <c r="Q66" s="82">
        <v>0</v>
      </c>
      <c r="R66" s="82">
        <v>0</v>
      </c>
      <c r="S66" s="59" t="str">
        <f t="shared" si="0"/>
        <v>Overhead</v>
      </c>
      <c r="T66" s="58" t="str">
        <f>INDEX(Mapping!$C$4:$C$24,MATCH($C66,Mapping!$D$4:$D$24,0))</f>
        <v>Estimating</v>
      </c>
      <c r="U66" s="3" t="s">
        <v>4467</v>
      </c>
    </row>
    <row r="67" spans="2:21" s="60" customFormat="1" x14ac:dyDescent="0.35">
      <c r="B67" s="76">
        <v>35226866</v>
      </c>
      <c r="C67" s="4">
        <v>14</v>
      </c>
      <c r="D67" s="77">
        <v>0.51818181818181819</v>
      </c>
      <c r="E67" s="77">
        <v>0.51818181818181819</v>
      </c>
      <c r="F67" s="77">
        <v>0</v>
      </c>
      <c r="G67" s="3" t="s">
        <v>2268</v>
      </c>
      <c r="H67" s="4" t="s">
        <v>2275</v>
      </c>
      <c r="I67" s="78">
        <v>298</v>
      </c>
      <c r="J67" s="80">
        <v>27.408190713785519</v>
      </c>
      <c r="K67" s="4">
        <v>474</v>
      </c>
      <c r="L67" s="77">
        <v>47.487768087276564</v>
      </c>
      <c r="M67" s="79">
        <v>0.15935492646737101</v>
      </c>
      <c r="N67" s="4" t="s">
        <v>4468</v>
      </c>
      <c r="O67" s="82">
        <v>2736</v>
      </c>
      <c r="P67" s="82">
        <v>0</v>
      </c>
      <c r="Q67" s="82">
        <v>0</v>
      </c>
      <c r="R67" s="82">
        <v>0</v>
      </c>
      <c r="S67" s="59" t="str">
        <f t="shared" si="0"/>
        <v>Overhead</v>
      </c>
      <c r="T67" s="58" t="str">
        <f>INDEX(Mapping!$C$4:$C$24,MATCH($C67,Mapping!$D$4:$D$24,0))</f>
        <v>Estimating</v>
      </c>
      <c r="U67" s="3" t="s">
        <v>4467</v>
      </c>
    </row>
    <row r="68" spans="2:21" s="60" customFormat="1" x14ac:dyDescent="0.35">
      <c r="B68" s="76">
        <v>35226870</v>
      </c>
      <c r="C68" s="4">
        <v>14</v>
      </c>
      <c r="D68" s="77">
        <v>0.41950757575757575</v>
      </c>
      <c r="E68" s="77">
        <v>0.41950757575757575</v>
      </c>
      <c r="F68" s="77">
        <v>0</v>
      </c>
      <c r="G68" s="3" t="s">
        <v>2268</v>
      </c>
      <c r="H68" s="4" t="s">
        <v>2275</v>
      </c>
      <c r="I68" s="78">
        <v>298</v>
      </c>
      <c r="J68" s="80">
        <v>27.408190713785519</v>
      </c>
      <c r="K68" s="4">
        <v>474</v>
      </c>
      <c r="L68" s="77">
        <v>47.487768087276564</v>
      </c>
      <c r="M68" s="79">
        <v>0.15935492646737101</v>
      </c>
      <c r="N68" s="4" t="s">
        <v>4468</v>
      </c>
      <c r="O68" s="82">
        <v>2215</v>
      </c>
      <c r="P68" s="82">
        <v>0</v>
      </c>
      <c r="Q68" s="82">
        <v>0</v>
      </c>
      <c r="R68" s="82">
        <v>0</v>
      </c>
      <c r="S68" s="59" t="str">
        <f t="shared" si="0"/>
        <v>Overhead</v>
      </c>
      <c r="T68" s="58" t="str">
        <f>INDEX(Mapping!$C$4:$C$24,MATCH($C68,Mapping!$D$4:$D$24,0))</f>
        <v>Estimating</v>
      </c>
      <c r="U68" s="3" t="s">
        <v>4467</v>
      </c>
    </row>
    <row r="69" spans="2:21" s="60" customFormat="1" x14ac:dyDescent="0.35">
      <c r="B69" s="76">
        <v>35226871</v>
      </c>
      <c r="C69" s="4">
        <v>13</v>
      </c>
      <c r="D69" s="77">
        <v>1.9117424242424241</v>
      </c>
      <c r="E69" s="77">
        <v>1.9117424242424241</v>
      </c>
      <c r="F69" s="77">
        <v>0</v>
      </c>
      <c r="G69" s="3" t="s">
        <v>2268</v>
      </c>
      <c r="H69" s="4" t="s">
        <v>2275</v>
      </c>
      <c r="I69" s="78">
        <v>298</v>
      </c>
      <c r="J69" s="80">
        <v>27.408190713785519</v>
      </c>
      <c r="K69" s="4">
        <v>474</v>
      </c>
      <c r="L69" s="77">
        <v>47.487768087276564</v>
      </c>
      <c r="M69" s="79">
        <v>0.15935492646737101</v>
      </c>
      <c r="N69" s="4" t="s">
        <v>4468</v>
      </c>
      <c r="O69" s="82">
        <v>420</v>
      </c>
      <c r="P69" s="82">
        <v>6124</v>
      </c>
      <c r="Q69" s="82">
        <v>3550</v>
      </c>
      <c r="R69" s="82">
        <v>0</v>
      </c>
      <c r="S69" s="59" t="str">
        <f t="shared" ref="S69:S132" si="1">IF(SUM(O69:R69)=0,"TBD",IF(AND(O69&gt;0,P69&gt;0),"Hybrid", IF(SUM(Q69:R69)&gt;0,"Remote Grid / Removal",IF(O69&gt;0,"Overhead","Underground"))))</f>
        <v>Hybrid</v>
      </c>
      <c r="T69" s="58" t="str">
        <f>INDEX(Mapping!$C$4:$C$24,MATCH($C69,Mapping!$D$4:$D$24,0))</f>
        <v>Scoping</v>
      </c>
      <c r="U69" s="3" t="s">
        <v>4467</v>
      </c>
    </row>
    <row r="70" spans="2:21" s="60" customFormat="1" x14ac:dyDescent="0.35">
      <c r="B70" s="76">
        <v>35226872</v>
      </c>
      <c r="C70" s="4">
        <v>13</v>
      </c>
      <c r="D70" s="77">
        <v>1.4880681818181818</v>
      </c>
      <c r="E70" s="77">
        <v>1.4880681818181818</v>
      </c>
      <c r="F70" s="77">
        <v>0</v>
      </c>
      <c r="G70" s="3" t="s">
        <v>2268</v>
      </c>
      <c r="H70" s="4" t="s">
        <v>2275</v>
      </c>
      <c r="I70" s="78">
        <v>298</v>
      </c>
      <c r="J70" s="80">
        <v>27.408190713785519</v>
      </c>
      <c r="K70" s="4">
        <v>474</v>
      </c>
      <c r="L70" s="77">
        <v>47.487768087276564</v>
      </c>
      <c r="M70" s="79">
        <v>0.15935492646737101</v>
      </c>
      <c r="N70" s="4" t="s">
        <v>4468</v>
      </c>
      <c r="O70" s="82">
        <v>1168</v>
      </c>
      <c r="P70" s="82">
        <v>2552</v>
      </c>
      <c r="Q70" s="82">
        <v>4137</v>
      </c>
      <c r="R70" s="82">
        <v>0</v>
      </c>
      <c r="S70" s="59" t="str">
        <f t="shared" si="1"/>
        <v>Hybrid</v>
      </c>
      <c r="T70" s="58" t="str">
        <f>INDEX(Mapping!$C$4:$C$24,MATCH($C70,Mapping!$D$4:$D$24,0))</f>
        <v>Scoping</v>
      </c>
      <c r="U70" s="3" t="s">
        <v>4467</v>
      </c>
    </row>
    <row r="71" spans="2:21" s="60" customFormat="1" x14ac:dyDescent="0.35">
      <c r="B71" s="76">
        <v>35226873</v>
      </c>
      <c r="C71" s="4">
        <v>13</v>
      </c>
      <c r="D71" s="77">
        <v>1.0393939393939393</v>
      </c>
      <c r="E71" s="77">
        <v>1.0393939393939393</v>
      </c>
      <c r="F71" s="77">
        <v>0</v>
      </c>
      <c r="G71" s="3" t="s">
        <v>2268</v>
      </c>
      <c r="H71" s="4" t="s">
        <v>2275</v>
      </c>
      <c r="I71" s="78">
        <v>298</v>
      </c>
      <c r="J71" s="80">
        <v>27.408190713785519</v>
      </c>
      <c r="K71" s="4">
        <v>474</v>
      </c>
      <c r="L71" s="77">
        <v>47.487768087276564</v>
      </c>
      <c r="M71" s="79">
        <v>0.15935492646737101</v>
      </c>
      <c r="N71" s="4" t="s">
        <v>4468</v>
      </c>
      <c r="O71" s="82">
        <v>0</v>
      </c>
      <c r="P71" s="82">
        <v>0</v>
      </c>
      <c r="Q71" s="82">
        <v>0</v>
      </c>
      <c r="R71" s="82">
        <v>5488</v>
      </c>
      <c r="S71" s="59" t="str">
        <f t="shared" si="1"/>
        <v>Remote Grid / Removal</v>
      </c>
      <c r="T71" s="58" t="str">
        <f>INDEX(Mapping!$C$4:$C$24,MATCH($C71,Mapping!$D$4:$D$24,0))</f>
        <v>Scoping</v>
      </c>
      <c r="U71" s="3" t="s">
        <v>4467</v>
      </c>
    </row>
    <row r="72" spans="2:21" s="60" customFormat="1" x14ac:dyDescent="0.35">
      <c r="B72" s="76">
        <v>35226878</v>
      </c>
      <c r="C72" s="4">
        <v>13</v>
      </c>
      <c r="D72" s="77">
        <v>0.58882575757575761</v>
      </c>
      <c r="E72" s="77">
        <v>0.58882575757575761</v>
      </c>
      <c r="F72" s="77">
        <v>0</v>
      </c>
      <c r="G72" s="3" t="s">
        <v>2268</v>
      </c>
      <c r="H72" s="4" t="s">
        <v>2275</v>
      </c>
      <c r="I72" s="78">
        <v>298</v>
      </c>
      <c r="J72" s="80">
        <v>27.408190713785519</v>
      </c>
      <c r="K72" s="4">
        <v>474</v>
      </c>
      <c r="L72" s="77">
        <v>47.487768087276564</v>
      </c>
      <c r="M72" s="79">
        <v>0.15935492646737101</v>
      </c>
      <c r="N72" s="4" t="s">
        <v>4468</v>
      </c>
      <c r="O72" s="82">
        <v>0</v>
      </c>
      <c r="P72" s="82">
        <v>3109</v>
      </c>
      <c r="Q72" s="82">
        <v>0</v>
      </c>
      <c r="R72" s="82">
        <v>0</v>
      </c>
      <c r="S72" s="59" t="str">
        <f t="shared" si="1"/>
        <v>Underground</v>
      </c>
      <c r="T72" s="58" t="str">
        <f>INDEX(Mapping!$C$4:$C$24,MATCH($C72,Mapping!$D$4:$D$24,0))</f>
        <v>Scoping</v>
      </c>
      <c r="U72" s="3" t="s">
        <v>4467</v>
      </c>
    </row>
    <row r="73" spans="2:21" s="60" customFormat="1" x14ac:dyDescent="0.35">
      <c r="B73" s="76">
        <v>35227001</v>
      </c>
      <c r="C73" s="4">
        <v>13</v>
      </c>
      <c r="D73" s="77">
        <v>0.72140151515151518</v>
      </c>
      <c r="E73" s="77">
        <v>0.72140151515151518</v>
      </c>
      <c r="F73" s="77">
        <v>0</v>
      </c>
      <c r="G73" s="3" t="s">
        <v>2268</v>
      </c>
      <c r="H73" s="4" t="s">
        <v>2275</v>
      </c>
      <c r="I73" s="78">
        <v>298</v>
      </c>
      <c r="J73" s="80">
        <v>27.408190713785519</v>
      </c>
      <c r="K73" s="4">
        <v>474</v>
      </c>
      <c r="L73" s="77">
        <v>47.487768087276564</v>
      </c>
      <c r="M73" s="79">
        <v>0.15935492646737101</v>
      </c>
      <c r="N73" s="4" t="s">
        <v>4468</v>
      </c>
      <c r="O73" s="82">
        <v>0</v>
      </c>
      <c r="P73" s="82">
        <v>3809</v>
      </c>
      <c r="Q73" s="82">
        <v>0</v>
      </c>
      <c r="R73" s="82">
        <v>0</v>
      </c>
      <c r="S73" s="59" t="str">
        <f t="shared" si="1"/>
        <v>Underground</v>
      </c>
      <c r="T73" s="58" t="str">
        <f>INDEX(Mapping!$C$4:$C$24,MATCH($C73,Mapping!$D$4:$D$24,0))</f>
        <v>Scoping</v>
      </c>
      <c r="U73" s="3" t="s">
        <v>4467</v>
      </c>
    </row>
    <row r="74" spans="2:21" s="60" customFormat="1" x14ac:dyDescent="0.35">
      <c r="B74" s="76">
        <v>35227002</v>
      </c>
      <c r="C74" s="4">
        <v>13</v>
      </c>
      <c r="D74" s="77">
        <v>0.43295454545454548</v>
      </c>
      <c r="E74" s="77">
        <v>0.43295454545454548</v>
      </c>
      <c r="F74" s="77">
        <v>0</v>
      </c>
      <c r="G74" s="3" t="s">
        <v>2268</v>
      </c>
      <c r="H74" s="4" t="s">
        <v>2275</v>
      </c>
      <c r="I74" s="78">
        <v>298</v>
      </c>
      <c r="J74" s="80">
        <v>27.408190713785519</v>
      </c>
      <c r="K74" s="4">
        <v>474</v>
      </c>
      <c r="L74" s="77">
        <v>47.487768087276564</v>
      </c>
      <c r="M74" s="79">
        <v>0.15935492646737101</v>
      </c>
      <c r="N74" s="4" t="s">
        <v>4468</v>
      </c>
      <c r="O74" s="82">
        <v>0</v>
      </c>
      <c r="P74" s="82">
        <v>2286</v>
      </c>
      <c r="Q74" s="82">
        <v>0</v>
      </c>
      <c r="R74" s="82">
        <v>0</v>
      </c>
      <c r="S74" s="59" t="str">
        <f t="shared" si="1"/>
        <v>Underground</v>
      </c>
      <c r="T74" s="58" t="str">
        <f>INDEX(Mapping!$C$4:$C$24,MATCH($C74,Mapping!$D$4:$D$24,0))</f>
        <v>Scoping</v>
      </c>
      <c r="U74" s="3" t="s">
        <v>4467</v>
      </c>
    </row>
    <row r="75" spans="2:21" s="60" customFormat="1" x14ac:dyDescent="0.35">
      <c r="B75" s="76">
        <v>35227003</v>
      </c>
      <c r="C75" s="4">
        <v>13</v>
      </c>
      <c r="D75" s="77">
        <v>0.58087121212121207</v>
      </c>
      <c r="E75" s="77">
        <v>0.58087121212121207</v>
      </c>
      <c r="F75" s="77">
        <v>0</v>
      </c>
      <c r="G75" s="3" t="s">
        <v>2268</v>
      </c>
      <c r="H75" s="4" t="s">
        <v>2275</v>
      </c>
      <c r="I75" s="78">
        <v>298</v>
      </c>
      <c r="J75" s="80">
        <v>27.408190713785519</v>
      </c>
      <c r="K75" s="4">
        <v>474</v>
      </c>
      <c r="L75" s="77">
        <v>47.487768087276564</v>
      </c>
      <c r="M75" s="79">
        <v>0.15935492646737101</v>
      </c>
      <c r="N75" s="4" t="s">
        <v>4468</v>
      </c>
      <c r="O75" s="82">
        <v>0</v>
      </c>
      <c r="P75" s="82">
        <v>3067</v>
      </c>
      <c r="Q75" s="82">
        <v>0</v>
      </c>
      <c r="R75" s="82">
        <v>0</v>
      </c>
      <c r="S75" s="59" t="str">
        <f t="shared" si="1"/>
        <v>Underground</v>
      </c>
      <c r="T75" s="58" t="str">
        <f>INDEX(Mapping!$C$4:$C$24,MATCH($C75,Mapping!$D$4:$D$24,0))</f>
        <v>Scoping</v>
      </c>
      <c r="U75" s="3" t="s">
        <v>4467</v>
      </c>
    </row>
    <row r="76" spans="2:21" s="60" customFormat="1" x14ac:dyDescent="0.35">
      <c r="B76" s="76">
        <v>35227004</v>
      </c>
      <c r="C76" s="4">
        <v>13</v>
      </c>
      <c r="D76" s="77">
        <v>0.34829545454545452</v>
      </c>
      <c r="E76" s="77">
        <v>0.34829545454545452</v>
      </c>
      <c r="F76" s="77">
        <v>0</v>
      </c>
      <c r="G76" s="3" t="s">
        <v>2268</v>
      </c>
      <c r="H76" s="4" t="s">
        <v>2275</v>
      </c>
      <c r="I76" s="78">
        <v>298</v>
      </c>
      <c r="J76" s="80">
        <v>27.408190713785519</v>
      </c>
      <c r="K76" s="4">
        <v>474</v>
      </c>
      <c r="L76" s="77">
        <v>47.487768087276564</v>
      </c>
      <c r="M76" s="79">
        <v>0.15935492646737101</v>
      </c>
      <c r="N76" s="4" t="s">
        <v>4468</v>
      </c>
      <c r="O76" s="82">
        <v>0</v>
      </c>
      <c r="P76" s="82">
        <v>1839</v>
      </c>
      <c r="Q76" s="82">
        <v>0</v>
      </c>
      <c r="R76" s="82">
        <v>0</v>
      </c>
      <c r="S76" s="59" t="str">
        <f t="shared" si="1"/>
        <v>Underground</v>
      </c>
      <c r="T76" s="58" t="str">
        <f>INDEX(Mapping!$C$4:$C$24,MATCH($C76,Mapping!$D$4:$D$24,0))</f>
        <v>Scoping</v>
      </c>
      <c r="U76" s="3" t="s">
        <v>4467</v>
      </c>
    </row>
    <row r="77" spans="2:21" s="60" customFormat="1" x14ac:dyDescent="0.35">
      <c r="B77" s="76">
        <v>35236439</v>
      </c>
      <c r="C77" s="4">
        <v>13</v>
      </c>
      <c r="D77" s="77">
        <v>1.1200000000000001</v>
      </c>
      <c r="E77" s="77">
        <v>1.1200000000000001</v>
      </c>
      <c r="F77" s="77">
        <v>0</v>
      </c>
      <c r="G77" s="3" t="s">
        <v>2268</v>
      </c>
      <c r="H77" s="4" t="s">
        <v>2275</v>
      </c>
      <c r="I77" s="78">
        <v>298</v>
      </c>
      <c r="J77" s="80">
        <v>27.408190713785519</v>
      </c>
      <c r="K77" s="4">
        <v>474</v>
      </c>
      <c r="L77" s="77">
        <v>47.487768087276564</v>
      </c>
      <c r="M77" s="79">
        <v>0.15935492646737101</v>
      </c>
      <c r="N77" s="4" t="s">
        <v>4468</v>
      </c>
      <c r="O77" s="82">
        <v>0</v>
      </c>
      <c r="P77" s="82">
        <v>5913.6</v>
      </c>
      <c r="Q77" s="82">
        <v>0</v>
      </c>
      <c r="R77" s="82">
        <v>0</v>
      </c>
      <c r="S77" s="59" t="str">
        <f t="shared" si="1"/>
        <v>Underground</v>
      </c>
      <c r="T77" s="58" t="str">
        <f>INDEX(Mapping!$C$4:$C$24,MATCH($C77,Mapping!$D$4:$D$24,0))</f>
        <v>Scoping</v>
      </c>
      <c r="U77" s="3" t="s">
        <v>4467</v>
      </c>
    </row>
    <row r="78" spans="2:21" s="60" customFormat="1" x14ac:dyDescent="0.35">
      <c r="B78" s="76">
        <v>35236660</v>
      </c>
      <c r="C78" s="4">
        <v>13</v>
      </c>
      <c r="D78" s="77">
        <v>0.48000000000000004</v>
      </c>
      <c r="E78" s="77">
        <v>0.48000000000000004</v>
      </c>
      <c r="F78" s="77">
        <v>0</v>
      </c>
      <c r="G78" s="3" t="s">
        <v>2268</v>
      </c>
      <c r="H78" s="4" t="s">
        <v>2275</v>
      </c>
      <c r="I78" s="78">
        <v>298</v>
      </c>
      <c r="J78" s="80">
        <v>27.408190713785519</v>
      </c>
      <c r="K78" s="4">
        <v>474</v>
      </c>
      <c r="L78" s="77">
        <v>47.487768087276564</v>
      </c>
      <c r="M78" s="79">
        <v>0.15935492646737101</v>
      </c>
      <c r="N78" s="4" t="s">
        <v>4468</v>
      </c>
      <c r="O78" s="82">
        <v>0</v>
      </c>
      <c r="P78" s="82">
        <v>2534.4</v>
      </c>
      <c r="Q78" s="82">
        <v>0</v>
      </c>
      <c r="R78" s="82">
        <v>0</v>
      </c>
      <c r="S78" s="59" t="str">
        <f t="shared" si="1"/>
        <v>Underground</v>
      </c>
      <c r="T78" s="58" t="str">
        <f>INDEX(Mapping!$C$4:$C$24,MATCH($C78,Mapping!$D$4:$D$24,0))</f>
        <v>Scoping</v>
      </c>
      <c r="U78" s="3" t="s">
        <v>4467</v>
      </c>
    </row>
    <row r="79" spans="2:21" s="60" customFormat="1" x14ac:dyDescent="0.35">
      <c r="B79" s="76">
        <v>35191383</v>
      </c>
      <c r="C79" s="4">
        <v>14</v>
      </c>
      <c r="D79" s="77">
        <v>1.3285984848484849</v>
      </c>
      <c r="E79" s="77">
        <v>1.3285984848484849</v>
      </c>
      <c r="F79" s="77">
        <v>0</v>
      </c>
      <c r="G79" s="3" t="s">
        <v>3750</v>
      </c>
      <c r="H79" s="4" t="s">
        <v>3753</v>
      </c>
      <c r="I79" s="78">
        <v>125</v>
      </c>
      <c r="J79" s="80">
        <v>15.221711484448974</v>
      </c>
      <c r="K79" s="4">
        <v>663</v>
      </c>
      <c r="L79" s="77">
        <v>14.624900446767001</v>
      </c>
      <c r="M79" s="79">
        <v>0.116999203574136</v>
      </c>
      <c r="N79" s="4" t="s">
        <v>4468</v>
      </c>
      <c r="O79" s="82">
        <v>7015</v>
      </c>
      <c r="P79" s="82">
        <v>0</v>
      </c>
      <c r="Q79" s="82">
        <v>0</v>
      </c>
      <c r="R79" s="82">
        <v>0</v>
      </c>
      <c r="S79" s="59" t="str">
        <f t="shared" si="1"/>
        <v>Overhead</v>
      </c>
      <c r="T79" s="58" t="str">
        <f>INDEX(Mapping!$C$4:$C$24,MATCH($C79,Mapping!$D$4:$D$24,0))</f>
        <v>Estimating</v>
      </c>
      <c r="U79" s="3" t="s">
        <v>4467</v>
      </c>
    </row>
    <row r="80" spans="2:21" s="60" customFormat="1" x14ac:dyDescent="0.35">
      <c r="B80" s="76">
        <v>35191318</v>
      </c>
      <c r="C80" s="4">
        <v>14</v>
      </c>
      <c r="D80" s="77">
        <v>2.2159090909090908</v>
      </c>
      <c r="E80" s="77">
        <v>2.2159090909090908</v>
      </c>
      <c r="F80" s="77">
        <v>0</v>
      </c>
      <c r="G80" s="3" t="s">
        <v>3750</v>
      </c>
      <c r="H80" s="4" t="s">
        <v>3753</v>
      </c>
      <c r="I80" s="78">
        <v>125</v>
      </c>
      <c r="J80" s="80">
        <v>15.221711484448974</v>
      </c>
      <c r="K80" s="4">
        <v>663</v>
      </c>
      <c r="L80" s="77">
        <v>14.624900446767001</v>
      </c>
      <c r="M80" s="79">
        <v>0.116999203574136</v>
      </c>
      <c r="N80" s="4" t="s">
        <v>4468</v>
      </c>
      <c r="O80" s="82">
        <v>11700</v>
      </c>
      <c r="P80" s="82">
        <v>0</v>
      </c>
      <c r="Q80" s="82">
        <v>0</v>
      </c>
      <c r="R80" s="82">
        <v>0</v>
      </c>
      <c r="S80" s="59" t="str">
        <f t="shared" si="1"/>
        <v>Overhead</v>
      </c>
      <c r="T80" s="58" t="str">
        <f>INDEX(Mapping!$C$4:$C$24,MATCH($C80,Mapping!$D$4:$D$24,0))</f>
        <v>Estimating</v>
      </c>
      <c r="U80" s="3" t="s">
        <v>4467</v>
      </c>
    </row>
    <row r="81" spans="2:21" s="60" customFormat="1" x14ac:dyDescent="0.35">
      <c r="B81" s="76">
        <v>35192290</v>
      </c>
      <c r="C81" s="4">
        <v>15</v>
      </c>
      <c r="D81" s="77">
        <v>5.0003787878787875</v>
      </c>
      <c r="E81" s="77">
        <v>5.0003787878787875</v>
      </c>
      <c r="F81" s="77">
        <v>0</v>
      </c>
      <c r="G81" s="3" t="s">
        <v>1086</v>
      </c>
      <c r="H81" s="4" t="s">
        <v>1087</v>
      </c>
      <c r="I81" s="78">
        <v>541</v>
      </c>
      <c r="J81" s="80">
        <v>44.191450064789123</v>
      </c>
      <c r="K81" s="4">
        <v>811</v>
      </c>
      <c r="L81" s="77">
        <v>49.924029963004408</v>
      </c>
      <c r="M81" s="79">
        <v>9.2281016567475796E-2</v>
      </c>
      <c r="N81" s="4" t="s">
        <v>4468</v>
      </c>
      <c r="O81" s="82">
        <v>26402</v>
      </c>
      <c r="P81" s="82">
        <v>0</v>
      </c>
      <c r="Q81" s="82">
        <v>0</v>
      </c>
      <c r="R81" s="82">
        <v>0</v>
      </c>
      <c r="S81" s="59" t="str">
        <f t="shared" si="1"/>
        <v>Overhead</v>
      </c>
      <c r="T81" s="58" t="str">
        <f>INDEX(Mapping!$C$4:$C$24,MATCH($C81,Mapping!$D$4:$D$24,0))</f>
        <v>Estimating</v>
      </c>
      <c r="U81" s="3" t="s">
        <v>4467</v>
      </c>
    </row>
    <row r="82" spans="2:21" s="60" customFormat="1" x14ac:dyDescent="0.35">
      <c r="B82" s="76">
        <v>35226845</v>
      </c>
      <c r="C82" s="4">
        <v>14</v>
      </c>
      <c r="D82" s="77">
        <v>2.3674242424242422</v>
      </c>
      <c r="E82" s="77">
        <v>2.3674242424242422</v>
      </c>
      <c r="F82" s="77">
        <v>0</v>
      </c>
      <c r="G82" s="3" t="s">
        <v>1086</v>
      </c>
      <c r="H82" s="4" t="s">
        <v>1087</v>
      </c>
      <c r="I82" s="78">
        <v>541</v>
      </c>
      <c r="J82" s="80">
        <v>44.191450064789123</v>
      </c>
      <c r="K82" s="4">
        <v>811</v>
      </c>
      <c r="L82" s="77">
        <v>49.924029963004408</v>
      </c>
      <c r="M82" s="79">
        <v>9.2281016567475796E-2</v>
      </c>
      <c r="N82" s="4" t="s">
        <v>4468</v>
      </c>
      <c r="O82" s="82">
        <v>12500</v>
      </c>
      <c r="P82" s="82">
        <v>0</v>
      </c>
      <c r="Q82" s="82">
        <v>0</v>
      </c>
      <c r="R82" s="82">
        <v>0</v>
      </c>
      <c r="S82" s="59" t="str">
        <f t="shared" si="1"/>
        <v>Overhead</v>
      </c>
      <c r="T82" s="58" t="str">
        <f>INDEX(Mapping!$C$4:$C$24,MATCH($C82,Mapping!$D$4:$D$24,0))</f>
        <v>Estimating</v>
      </c>
      <c r="U82" s="3" t="s">
        <v>4467</v>
      </c>
    </row>
    <row r="83" spans="2:21" s="60" customFormat="1" x14ac:dyDescent="0.35">
      <c r="B83" s="76">
        <v>35231544</v>
      </c>
      <c r="C83" s="4">
        <v>14</v>
      </c>
      <c r="D83" s="77">
        <v>1.2</v>
      </c>
      <c r="E83" s="77">
        <v>1.2</v>
      </c>
      <c r="F83" s="77">
        <v>0</v>
      </c>
      <c r="G83" s="3" t="s">
        <v>4060</v>
      </c>
      <c r="H83" s="4" t="s">
        <v>4059</v>
      </c>
      <c r="I83" s="78">
        <v>30</v>
      </c>
      <c r="J83" s="80">
        <v>3.6652030733285454</v>
      </c>
      <c r="K83" s="4">
        <v>18</v>
      </c>
      <c r="L83" s="77">
        <v>19.599357494642337</v>
      </c>
      <c r="M83" s="79">
        <v>0.65331191648807796</v>
      </c>
      <c r="N83" s="4" t="s">
        <v>4469</v>
      </c>
      <c r="O83" s="82">
        <v>6336</v>
      </c>
      <c r="P83" s="82">
        <v>0</v>
      </c>
      <c r="Q83" s="82">
        <v>0</v>
      </c>
      <c r="R83" s="82">
        <v>0</v>
      </c>
      <c r="S83" s="59" t="str">
        <f t="shared" si="1"/>
        <v>Overhead</v>
      </c>
      <c r="T83" s="58" t="str">
        <f>INDEX(Mapping!$C$4:$C$24,MATCH($C83,Mapping!$D$4:$D$24,0))</f>
        <v>Estimating</v>
      </c>
      <c r="U83" s="3" t="s">
        <v>4477</v>
      </c>
    </row>
    <row r="84" spans="2:21" s="60" customFormat="1" x14ac:dyDescent="0.35">
      <c r="B84" s="76">
        <v>35226627</v>
      </c>
      <c r="C84" s="4">
        <v>13</v>
      </c>
      <c r="D84" s="77">
        <v>0.31231060606060607</v>
      </c>
      <c r="E84" s="77">
        <v>0.31231060606060607</v>
      </c>
      <c r="F84" s="77">
        <v>0</v>
      </c>
      <c r="G84" s="3" t="s">
        <v>1932</v>
      </c>
      <c r="H84" s="4" t="s">
        <v>1931</v>
      </c>
      <c r="I84" s="78">
        <v>39</v>
      </c>
      <c r="J84" s="80">
        <v>7.4478152973437544</v>
      </c>
      <c r="K84" s="4">
        <v>7</v>
      </c>
      <c r="L84" s="77">
        <v>48.843389095197061</v>
      </c>
      <c r="M84" s="79">
        <v>1.2523945921845401</v>
      </c>
      <c r="N84" s="4" t="s">
        <v>4468</v>
      </c>
      <c r="O84" s="82">
        <v>1649</v>
      </c>
      <c r="P84" s="82">
        <v>0</v>
      </c>
      <c r="Q84" s="82">
        <v>0</v>
      </c>
      <c r="R84" s="82">
        <v>0</v>
      </c>
      <c r="S84" s="59" t="str">
        <f t="shared" si="1"/>
        <v>Overhead</v>
      </c>
      <c r="T84" s="58" t="str">
        <f>INDEX(Mapping!$C$4:$C$24,MATCH($C84,Mapping!$D$4:$D$24,0))</f>
        <v>Scoping</v>
      </c>
      <c r="U84" s="3" t="s">
        <v>4477</v>
      </c>
    </row>
    <row r="85" spans="2:21" s="60" customFormat="1" x14ac:dyDescent="0.35">
      <c r="B85" s="76">
        <v>35226630</v>
      </c>
      <c r="C85" s="4">
        <v>13</v>
      </c>
      <c r="D85" s="77">
        <v>1.406060606060606</v>
      </c>
      <c r="E85" s="77">
        <v>1.406060606060606</v>
      </c>
      <c r="F85" s="77">
        <v>0</v>
      </c>
      <c r="G85" s="3" t="s">
        <v>1932</v>
      </c>
      <c r="H85" s="4" t="s">
        <v>1931</v>
      </c>
      <c r="I85" s="78">
        <v>39</v>
      </c>
      <c r="J85" s="80">
        <v>7.4478152973437544</v>
      </c>
      <c r="K85" s="4">
        <v>7</v>
      </c>
      <c r="L85" s="77">
        <v>48.843389095197061</v>
      </c>
      <c r="M85" s="79">
        <v>1.2523945921845401</v>
      </c>
      <c r="N85" s="4" t="s">
        <v>4468</v>
      </c>
      <c r="O85" s="82">
        <v>7424</v>
      </c>
      <c r="P85" s="82">
        <v>0</v>
      </c>
      <c r="Q85" s="82">
        <v>0</v>
      </c>
      <c r="R85" s="82">
        <v>0</v>
      </c>
      <c r="S85" s="59" t="str">
        <f t="shared" si="1"/>
        <v>Overhead</v>
      </c>
      <c r="T85" s="58" t="str">
        <f>INDEX(Mapping!$C$4:$C$24,MATCH($C85,Mapping!$D$4:$D$24,0))</f>
        <v>Scoping</v>
      </c>
      <c r="U85" s="3" t="s">
        <v>4477</v>
      </c>
    </row>
    <row r="86" spans="2:21" s="60" customFormat="1" x14ac:dyDescent="0.35">
      <c r="B86" s="76">
        <v>35226631</v>
      </c>
      <c r="C86" s="4">
        <v>13</v>
      </c>
      <c r="D86" s="77">
        <v>1.5325757575757575</v>
      </c>
      <c r="E86" s="77">
        <v>1.5325757575757575</v>
      </c>
      <c r="F86" s="77">
        <v>0</v>
      </c>
      <c r="G86" s="3" t="s">
        <v>1932</v>
      </c>
      <c r="H86" s="4" t="s">
        <v>1931</v>
      </c>
      <c r="I86" s="78">
        <v>39</v>
      </c>
      <c r="J86" s="80">
        <v>7.4478152973437544</v>
      </c>
      <c r="K86" s="4">
        <v>7</v>
      </c>
      <c r="L86" s="77">
        <v>48.843389095197061</v>
      </c>
      <c r="M86" s="79">
        <v>1.2523945921845401</v>
      </c>
      <c r="N86" s="4" t="s">
        <v>4468</v>
      </c>
      <c r="O86" s="82">
        <v>8092</v>
      </c>
      <c r="P86" s="82">
        <v>0</v>
      </c>
      <c r="Q86" s="82">
        <v>0</v>
      </c>
      <c r="R86" s="82">
        <v>0</v>
      </c>
      <c r="S86" s="59" t="str">
        <f t="shared" si="1"/>
        <v>Overhead</v>
      </c>
      <c r="T86" s="58" t="str">
        <f>INDEX(Mapping!$C$4:$C$24,MATCH($C86,Mapping!$D$4:$D$24,0))</f>
        <v>Scoping</v>
      </c>
      <c r="U86" s="3" t="s">
        <v>4477</v>
      </c>
    </row>
    <row r="87" spans="2:21" s="60" customFormat="1" x14ac:dyDescent="0.35">
      <c r="B87" s="76">
        <v>35217267</v>
      </c>
      <c r="C87" s="4">
        <v>14</v>
      </c>
      <c r="D87" s="77">
        <v>0.71000000000000008</v>
      </c>
      <c r="E87" s="77">
        <v>0.71000000000000008</v>
      </c>
      <c r="F87" s="77">
        <v>0</v>
      </c>
      <c r="G87" s="3" t="s">
        <v>2182</v>
      </c>
      <c r="H87" s="4" t="s">
        <v>2184</v>
      </c>
      <c r="I87" s="78">
        <v>14</v>
      </c>
      <c r="J87" s="80">
        <v>0.71280745282256674</v>
      </c>
      <c r="K87" s="4">
        <v>10</v>
      </c>
      <c r="L87" s="77">
        <v>10.814776558984439</v>
      </c>
      <c r="M87" s="79">
        <v>0.77248403992745995</v>
      </c>
      <c r="N87" s="4" t="s">
        <v>4475</v>
      </c>
      <c r="O87" s="82">
        <v>3748.8</v>
      </c>
      <c r="P87" s="82">
        <v>0</v>
      </c>
      <c r="Q87" s="82">
        <v>0</v>
      </c>
      <c r="R87" s="82">
        <v>0</v>
      </c>
      <c r="S87" s="59" t="str">
        <f t="shared" si="1"/>
        <v>Overhead</v>
      </c>
      <c r="T87" s="58" t="str">
        <f>INDEX(Mapping!$C$4:$C$24,MATCH($C87,Mapping!$D$4:$D$24,0))</f>
        <v>Estimating</v>
      </c>
      <c r="U87" s="3" t="s">
        <v>4477</v>
      </c>
    </row>
    <row r="88" spans="2:21" s="60" customFormat="1" x14ac:dyDescent="0.35">
      <c r="B88" s="76">
        <v>35227860</v>
      </c>
      <c r="C88" s="4">
        <v>13</v>
      </c>
      <c r="D88" s="77">
        <v>0.19583333333333333</v>
      </c>
      <c r="E88" s="77">
        <v>0.19583333333333333</v>
      </c>
      <c r="F88" s="77">
        <v>0</v>
      </c>
      <c r="G88" s="3" t="s">
        <v>2290</v>
      </c>
      <c r="H88" s="4" t="s">
        <v>2289</v>
      </c>
      <c r="I88" s="78">
        <v>212</v>
      </c>
      <c r="J88" s="80">
        <v>27.732817672521005</v>
      </c>
      <c r="K88" s="4">
        <v>14</v>
      </c>
      <c r="L88" s="77">
        <v>151.82914987294214</v>
      </c>
      <c r="M88" s="79">
        <v>0.71617523524972704</v>
      </c>
      <c r="N88" s="4"/>
      <c r="O88" s="82">
        <v>1034</v>
      </c>
      <c r="P88" s="82">
        <v>0</v>
      </c>
      <c r="Q88" s="82">
        <v>0</v>
      </c>
      <c r="R88" s="82">
        <v>0</v>
      </c>
      <c r="S88" s="59" t="str">
        <f t="shared" si="1"/>
        <v>Overhead</v>
      </c>
      <c r="T88" s="58" t="str">
        <f>INDEX(Mapping!$C$4:$C$24,MATCH($C88,Mapping!$D$4:$D$24,0))</f>
        <v>Scoping</v>
      </c>
      <c r="U88" s="3" t="s">
        <v>4477</v>
      </c>
    </row>
    <row r="89" spans="2:21" s="60" customFormat="1" x14ac:dyDescent="0.35">
      <c r="B89" s="76">
        <v>35227861</v>
      </c>
      <c r="C89" s="4">
        <v>13</v>
      </c>
      <c r="D89" s="77">
        <v>1.5339015151515152</v>
      </c>
      <c r="E89" s="77">
        <v>1.5339015151515152</v>
      </c>
      <c r="F89" s="77">
        <v>0</v>
      </c>
      <c r="G89" s="3" t="s">
        <v>2290</v>
      </c>
      <c r="H89" s="4" t="s">
        <v>2289</v>
      </c>
      <c r="I89" s="78">
        <v>212</v>
      </c>
      <c r="J89" s="80">
        <v>27.732817672521005</v>
      </c>
      <c r="K89" s="4">
        <v>14</v>
      </c>
      <c r="L89" s="77">
        <v>151.82914987294214</v>
      </c>
      <c r="M89" s="79">
        <v>0.71617523524972704</v>
      </c>
      <c r="N89" s="4"/>
      <c r="O89" s="82">
        <v>8099</v>
      </c>
      <c r="P89" s="82">
        <v>0</v>
      </c>
      <c r="Q89" s="82">
        <v>0</v>
      </c>
      <c r="R89" s="82">
        <v>0</v>
      </c>
      <c r="S89" s="59" t="str">
        <f t="shared" si="1"/>
        <v>Overhead</v>
      </c>
      <c r="T89" s="58" t="str">
        <f>INDEX(Mapping!$C$4:$C$24,MATCH($C89,Mapping!$D$4:$D$24,0))</f>
        <v>Scoping</v>
      </c>
      <c r="U89" s="3" t="s">
        <v>4477</v>
      </c>
    </row>
    <row r="90" spans="2:21" s="60" customFormat="1" x14ac:dyDescent="0.35">
      <c r="B90" s="76">
        <v>35227862</v>
      </c>
      <c r="C90" s="4">
        <v>13</v>
      </c>
      <c r="D90" s="77">
        <v>0.93465909090909094</v>
      </c>
      <c r="E90" s="77">
        <v>0.93465909090909094</v>
      </c>
      <c r="F90" s="77">
        <v>0</v>
      </c>
      <c r="G90" s="3" t="s">
        <v>2290</v>
      </c>
      <c r="H90" s="4" t="s">
        <v>2289</v>
      </c>
      <c r="I90" s="78">
        <v>212</v>
      </c>
      <c r="J90" s="80">
        <v>27.732817672521005</v>
      </c>
      <c r="K90" s="4">
        <v>14</v>
      </c>
      <c r="L90" s="77">
        <v>151.82914987294214</v>
      </c>
      <c r="M90" s="79">
        <v>0.71617523524972704</v>
      </c>
      <c r="N90" s="4"/>
      <c r="O90" s="82">
        <v>4935</v>
      </c>
      <c r="P90" s="82">
        <v>0</v>
      </c>
      <c r="Q90" s="82">
        <v>0</v>
      </c>
      <c r="R90" s="82">
        <v>0</v>
      </c>
      <c r="S90" s="59" t="str">
        <f t="shared" si="1"/>
        <v>Overhead</v>
      </c>
      <c r="T90" s="58" t="str">
        <f>INDEX(Mapping!$C$4:$C$24,MATCH($C90,Mapping!$D$4:$D$24,0))</f>
        <v>Scoping</v>
      </c>
      <c r="U90" s="3" t="s">
        <v>4477</v>
      </c>
    </row>
    <row r="91" spans="2:21" s="60" customFormat="1" x14ac:dyDescent="0.35">
      <c r="B91" s="76">
        <v>35227863</v>
      </c>
      <c r="C91" s="4">
        <v>13</v>
      </c>
      <c r="D91" s="77">
        <v>0.79128787878787876</v>
      </c>
      <c r="E91" s="77">
        <v>0.79128787878787876</v>
      </c>
      <c r="F91" s="77">
        <v>0</v>
      </c>
      <c r="G91" s="3" t="s">
        <v>2290</v>
      </c>
      <c r="H91" s="4" t="s">
        <v>2289</v>
      </c>
      <c r="I91" s="78">
        <v>212</v>
      </c>
      <c r="J91" s="80">
        <v>27.732817672521005</v>
      </c>
      <c r="K91" s="4">
        <v>14</v>
      </c>
      <c r="L91" s="77">
        <v>151.82914987294214</v>
      </c>
      <c r="M91" s="79">
        <v>0.71617523524972704</v>
      </c>
      <c r="N91" s="4"/>
      <c r="O91" s="82">
        <v>4178</v>
      </c>
      <c r="P91" s="82">
        <v>0</v>
      </c>
      <c r="Q91" s="82">
        <v>0</v>
      </c>
      <c r="R91" s="82">
        <v>0</v>
      </c>
      <c r="S91" s="59" t="str">
        <f t="shared" si="1"/>
        <v>Overhead</v>
      </c>
      <c r="T91" s="58" t="str">
        <f>INDEX(Mapping!$C$4:$C$24,MATCH($C91,Mapping!$D$4:$D$24,0))</f>
        <v>Scoping</v>
      </c>
      <c r="U91" s="3" t="s">
        <v>4477</v>
      </c>
    </row>
    <row r="92" spans="2:21" s="60" customFormat="1" x14ac:dyDescent="0.35">
      <c r="B92" s="76">
        <v>35227866</v>
      </c>
      <c r="C92" s="4">
        <v>13</v>
      </c>
      <c r="D92" s="77">
        <v>0.52386363636363631</v>
      </c>
      <c r="E92" s="77">
        <v>0.52386363636363631</v>
      </c>
      <c r="F92" s="77">
        <v>0</v>
      </c>
      <c r="G92" s="3" t="s">
        <v>2290</v>
      </c>
      <c r="H92" s="4" t="s">
        <v>2289</v>
      </c>
      <c r="I92" s="78">
        <v>212</v>
      </c>
      <c r="J92" s="80">
        <v>27.732817672521005</v>
      </c>
      <c r="K92" s="4">
        <v>14</v>
      </c>
      <c r="L92" s="77">
        <v>151.82914987294214</v>
      </c>
      <c r="M92" s="79">
        <v>0.71617523524972704</v>
      </c>
      <c r="N92" s="4"/>
      <c r="O92" s="82">
        <v>2766</v>
      </c>
      <c r="P92" s="82">
        <v>0</v>
      </c>
      <c r="Q92" s="82">
        <v>0</v>
      </c>
      <c r="R92" s="82">
        <v>0</v>
      </c>
      <c r="S92" s="59" t="str">
        <f t="shared" si="1"/>
        <v>Overhead</v>
      </c>
      <c r="T92" s="58" t="str">
        <f>INDEX(Mapping!$C$4:$C$24,MATCH($C92,Mapping!$D$4:$D$24,0))</f>
        <v>Scoping</v>
      </c>
      <c r="U92" s="3" t="s">
        <v>4477</v>
      </c>
    </row>
    <row r="93" spans="2:21" s="60" customFormat="1" x14ac:dyDescent="0.35">
      <c r="B93" s="76">
        <v>35227867</v>
      </c>
      <c r="C93" s="4">
        <v>13</v>
      </c>
      <c r="D93" s="77">
        <v>0.99526515151515149</v>
      </c>
      <c r="E93" s="77">
        <v>0.99526515151515149</v>
      </c>
      <c r="F93" s="77">
        <v>0</v>
      </c>
      <c r="G93" s="3" t="s">
        <v>2290</v>
      </c>
      <c r="H93" s="4" t="s">
        <v>2289</v>
      </c>
      <c r="I93" s="78">
        <v>212</v>
      </c>
      <c r="J93" s="80">
        <v>27.732817672521005</v>
      </c>
      <c r="K93" s="4">
        <v>14</v>
      </c>
      <c r="L93" s="77">
        <v>151.82914987294214</v>
      </c>
      <c r="M93" s="79">
        <v>0.71617523524972704</v>
      </c>
      <c r="N93" s="4"/>
      <c r="O93" s="82">
        <v>5255</v>
      </c>
      <c r="P93" s="82">
        <v>0</v>
      </c>
      <c r="Q93" s="82">
        <v>0</v>
      </c>
      <c r="R93" s="82">
        <v>0</v>
      </c>
      <c r="S93" s="59" t="str">
        <f t="shared" si="1"/>
        <v>Overhead</v>
      </c>
      <c r="T93" s="58" t="str">
        <f>INDEX(Mapping!$C$4:$C$24,MATCH($C93,Mapping!$D$4:$D$24,0))</f>
        <v>Scoping</v>
      </c>
      <c r="U93" s="3" t="s">
        <v>4477</v>
      </c>
    </row>
    <row r="94" spans="2:21" s="60" customFormat="1" x14ac:dyDescent="0.35">
      <c r="B94" s="76">
        <v>35227868</v>
      </c>
      <c r="C94" s="4">
        <v>13</v>
      </c>
      <c r="D94" s="77">
        <v>0.5168560606060606</v>
      </c>
      <c r="E94" s="77">
        <v>0.5168560606060606</v>
      </c>
      <c r="F94" s="77">
        <v>0</v>
      </c>
      <c r="G94" s="3" t="s">
        <v>2290</v>
      </c>
      <c r="H94" s="4" t="s">
        <v>2289</v>
      </c>
      <c r="I94" s="78">
        <v>212</v>
      </c>
      <c r="J94" s="80">
        <v>27.732817672521005</v>
      </c>
      <c r="K94" s="4">
        <v>14</v>
      </c>
      <c r="L94" s="77">
        <v>151.82914987294214</v>
      </c>
      <c r="M94" s="79">
        <v>0.71617523524972704</v>
      </c>
      <c r="N94" s="4"/>
      <c r="O94" s="82">
        <v>2729</v>
      </c>
      <c r="P94" s="82">
        <v>0</v>
      </c>
      <c r="Q94" s="82">
        <v>0</v>
      </c>
      <c r="R94" s="82">
        <v>0</v>
      </c>
      <c r="S94" s="59" t="str">
        <f t="shared" si="1"/>
        <v>Overhead</v>
      </c>
      <c r="T94" s="58" t="str">
        <f>INDEX(Mapping!$C$4:$C$24,MATCH($C94,Mapping!$D$4:$D$24,0))</f>
        <v>Scoping</v>
      </c>
      <c r="U94" s="3" t="s">
        <v>4477</v>
      </c>
    </row>
    <row r="95" spans="2:21" s="60" customFormat="1" x14ac:dyDescent="0.35">
      <c r="B95" s="76">
        <v>35228187</v>
      </c>
      <c r="C95" s="4">
        <v>13</v>
      </c>
      <c r="D95" s="77">
        <v>0.62878787878787878</v>
      </c>
      <c r="E95" s="77">
        <v>0.62878787878787878</v>
      </c>
      <c r="F95" s="77">
        <v>0</v>
      </c>
      <c r="G95" s="3" t="s">
        <v>2290</v>
      </c>
      <c r="H95" s="4" t="s">
        <v>2289</v>
      </c>
      <c r="I95" s="78">
        <v>212</v>
      </c>
      <c r="J95" s="80">
        <v>27.732817672521005</v>
      </c>
      <c r="K95" s="4">
        <v>14</v>
      </c>
      <c r="L95" s="77">
        <v>151.82914987294214</v>
      </c>
      <c r="M95" s="79">
        <v>0.71617523524972704</v>
      </c>
      <c r="N95" s="4"/>
      <c r="O95" s="82">
        <v>3320</v>
      </c>
      <c r="P95" s="82">
        <v>0</v>
      </c>
      <c r="Q95" s="82">
        <v>0</v>
      </c>
      <c r="R95" s="82">
        <v>0</v>
      </c>
      <c r="S95" s="59" t="str">
        <f t="shared" si="1"/>
        <v>Overhead</v>
      </c>
      <c r="T95" s="58" t="str">
        <f>INDEX(Mapping!$C$4:$C$24,MATCH($C95,Mapping!$D$4:$D$24,0))</f>
        <v>Scoping</v>
      </c>
      <c r="U95" s="3" t="s">
        <v>4477</v>
      </c>
    </row>
    <row r="96" spans="2:21" s="60" customFormat="1" x14ac:dyDescent="0.35">
      <c r="B96" s="76">
        <v>35228188</v>
      </c>
      <c r="C96" s="4">
        <v>13</v>
      </c>
      <c r="D96" s="77">
        <v>3.7300000000000004</v>
      </c>
      <c r="E96" s="77">
        <v>3.7300000000000004</v>
      </c>
      <c r="F96" s="77">
        <v>0</v>
      </c>
      <c r="G96" s="3" t="s">
        <v>2290</v>
      </c>
      <c r="H96" s="4" t="s">
        <v>2289</v>
      </c>
      <c r="I96" s="78">
        <v>212</v>
      </c>
      <c r="J96" s="80">
        <v>27.732817672521005</v>
      </c>
      <c r="K96" s="4">
        <v>14</v>
      </c>
      <c r="L96" s="77">
        <v>151.82914987294214</v>
      </c>
      <c r="M96" s="79">
        <v>0.71617523524972704</v>
      </c>
      <c r="N96" s="4"/>
      <c r="O96" s="82">
        <v>0</v>
      </c>
      <c r="P96" s="82">
        <v>0</v>
      </c>
      <c r="Q96" s="82">
        <v>19694.400000000001</v>
      </c>
      <c r="R96" s="82">
        <v>0</v>
      </c>
      <c r="S96" s="59" t="str">
        <f t="shared" si="1"/>
        <v>Remote Grid / Removal</v>
      </c>
      <c r="T96" s="58" t="str">
        <f>INDEX(Mapping!$C$4:$C$24,MATCH($C96,Mapping!$D$4:$D$24,0))</f>
        <v>Scoping</v>
      </c>
      <c r="U96" s="3" t="s">
        <v>4477</v>
      </c>
    </row>
    <row r="97" spans="2:21" s="60" customFormat="1" x14ac:dyDescent="0.35">
      <c r="B97" s="76">
        <v>35236661</v>
      </c>
      <c r="C97" s="4">
        <v>13</v>
      </c>
      <c r="D97" s="77">
        <v>0.21999999999999997</v>
      </c>
      <c r="E97" s="77">
        <v>0.21999999999999997</v>
      </c>
      <c r="F97" s="77">
        <v>0</v>
      </c>
      <c r="G97" s="3" t="s">
        <v>2290</v>
      </c>
      <c r="H97" s="4" t="s">
        <v>2289</v>
      </c>
      <c r="I97" s="78">
        <v>212</v>
      </c>
      <c r="J97" s="80">
        <v>27.732817672521005</v>
      </c>
      <c r="K97" s="4">
        <v>14</v>
      </c>
      <c r="L97" s="77">
        <v>151.82914987294214</v>
      </c>
      <c r="M97" s="79">
        <v>0.71617523524972704</v>
      </c>
      <c r="N97" s="4"/>
      <c r="O97" s="82">
        <v>1161.5999999999999</v>
      </c>
      <c r="P97" s="82">
        <v>0</v>
      </c>
      <c r="Q97" s="82">
        <v>0</v>
      </c>
      <c r="R97" s="82">
        <v>0</v>
      </c>
      <c r="S97" s="59" t="str">
        <f t="shared" si="1"/>
        <v>Overhead</v>
      </c>
      <c r="T97" s="58" t="str">
        <f>INDEX(Mapping!$C$4:$C$24,MATCH($C97,Mapping!$D$4:$D$24,0))</f>
        <v>Scoping</v>
      </c>
      <c r="U97" s="3" t="s">
        <v>4477</v>
      </c>
    </row>
    <row r="98" spans="2:21" s="60" customFormat="1" x14ac:dyDescent="0.35">
      <c r="B98" s="76">
        <v>35222045</v>
      </c>
      <c r="C98" s="4">
        <v>13</v>
      </c>
      <c r="D98" s="77">
        <v>0.88863636363636367</v>
      </c>
      <c r="E98" s="77">
        <v>0.88863636363636367</v>
      </c>
      <c r="F98" s="77">
        <v>0</v>
      </c>
      <c r="G98" s="3" t="s">
        <v>2290</v>
      </c>
      <c r="H98" s="4" t="s">
        <v>2289</v>
      </c>
      <c r="I98" s="78">
        <v>212</v>
      </c>
      <c r="J98" s="80">
        <v>27.732817672521005</v>
      </c>
      <c r="K98" s="4">
        <v>14</v>
      </c>
      <c r="L98" s="77">
        <v>151.82914987294214</v>
      </c>
      <c r="M98" s="79">
        <v>0.71617523524972704</v>
      </c>
      <c r="N98" s="4"/>
      <c r="O98" s="82">
        <v>4692</v>
      </c>
      <c r="P98" s="82">
        <v>0</v>
      </c>
      <c r="Q98" s="82">
        <v>0</v>
      </c>
      <c r="R98" s="82">
        <v>0</v>
      </c>
      <c r="S98" s="59" t="str">
        <f t="shared" si="1"/>
        <v>Overhead</v>
      </c>
      <c r="T98" s="58" t="str">
        <f>INDEX(Mapping!$C$4:$C$24,MATCH($C98,Mapping!$D$4:$D$24,0))</f>
        <v>Scoping</v>
      </c>
      <c r="U98" s="3" t="s">
        <v>4477</v>
      </c>
    </row>
    <row r="99" spans="2:21" s="60" customFormat="1" x14ac:dyDescent="0.35">
      <c r="B99" s="76">
        <v>35226846</v>
      </c>
      <c r="C99" s="4">
        <v>14</v>
      </c>
      <c r="D99" s="77">
        <v>1.571401515151515</v>
      </c>
      <c r="E99" s="77">
        <v>1.571401515151515</v>
      </c>
      <c r="F99" s="77">
        <v>0</v>
      </c>
      <c r="G99" s="3" t="s">
        <v>3733</v>
      </c>
      <c r="H99" s="4" t="s">
        <v>3742</v>
      </c>
      <c r="I99" s="78">
        <v>190</v>
      </c>
      <c r="J99" s="80">
        <v>17.868682290698821</v>
      </c>
      <c r="K99" s="4">
        <v>227</v>
      </c>
      <c r="L99" s="77">
        <v>46.134248492928144</v>
      </c>
      <c r="M99" s="79">
        <v>0.24281183417330601</v>
      </c>
      <c r="N99" s="4" t="s">
        <v>4468</v>
      </c>
      <c r="O99" s="82">
        <v>8297</v>
      </c>
      <c r="P99" s="82">
        <v>0</v>
      </c>
      <c r="Q99" s="82">
        <v>0</v>
      </c>
      <c r="R99" s="82">
        <v>0</v>
      </c>
      <c r="S99" s="59" t="str">
        <f t="shared" si="1"/>
        <v>Overhead</v>
      </c>
      <c r="T99" s="58" t="str">
        <f>INDEX(Mapping!$C$4:$C$24,MATCH($C99,Mapping!$D$4:$D$24,0))</f>
        <v>Estimating</v>
      </c>
      <c r="U99" s="3" t="s">
        <v>4476</v>
      </c>
    </row>
    <row r="100" spans="2:21" s="60" customFormat="1" x14ac:dyDescent="0.35">
      <c r="B100" s="76">
        <v>35226847</v>
      </c>
      <c r="C100" s="4">
        <v>14</v>
      </c>
      <c r="D100" s="77">
        <v>1.9839015151515151</v>
      </c>
      <c r="E100" s="77">
        <v>1.9839015151515151</v>
      </c>
      <c r="F100" s="77">
        <v>0</v>
      </c>
      <c r="G100" s="3" t="s">
        <v>3733</v>
      </c>
      <c r="H100" s="4" t="s">
        <v>3742</v>
      </c>
      <c r="I100" s="78">
        <v>190</v>
      </c>
      <c r="J100" s="80">
        <v>17.868682290698821</v>
      </c>
      <c r="K100" s="4">
        <v>227</v>
      </c>
      <c r="L100" s="77">
        <v>46.134248492928144</v>
      </c>
      <c r="M100" s="79">
        <v>0.24281183417330601</v>
      </c>
      <c r="N100" s="4" t="s">
        <v>4468</v>
      </c>
      <c r="O100" s="82">
        <v>10475</v>
      </c>
      <c r="P100" s="82">
        <v>0</v>
      </c>
      <c r="Q100" s="82">
        <v>0</v>
      </c>
      <c r="R100" s="82">
        <v>0</v>
      </c>
      <c r="S100" s="59" t="str">
        <f t="shared" si="1"/>
        <v>Overhead</v>
      </c>
      <c r="T100" s="58" t="str">
        <f>INDEX(Mapping!$C$4:$C$24,MATCH($C100,Mapping!$D$4:$D$24,0))</f>
        <v>Estimating</v>
      </c>
      <c r="U100" s="3" t="s">
        <v>4476</v>
      </c>
    </row>
    <row r="101" spans="2:21" s="60" customFormat="1" x14ac:dyDescent="0.35">
      <c r="B101" s="76">
        <v>35231607</v>
      </c>
      <c r="C101" s="4">
        <v>14</v>
      </c>
      <c r="D101" s="77">
        <v>1.6460227272727272</v>
      </c>
      <c r="E101" s="77">
        <v>1.6460227272727272</v>
      </c>
      <c r="F101" s="77">
        <v>0</v>
      </c>
      <c r="G101" s="3" t="s">
        <v>3733</v>
      </c>
      <c r="H101" s="4" t="s">
        <v>3742</v>
      </c>
      <c r="I101" s="78">
        <v>190</v>
      </c>
      <c r="J101" s="80">
        <v>17.868682290698821</v>
      </c>
      <c r="K101" s="4">
        <v>227</v>
      </c>
      <c r="L101" s="77">
        <v>46.134248492928144</v>
      </c>
      <c r="M101" s="79">
        <v>0.24281183417330601</v>
      </c>
      <c r="N101" s="4" t="s">
        <v>4468</v>
      </c>
      <c r="O101" s="82">
        <v>8691</v>
      </c>
      <c r="P101" s="82">
        <v>0</v>
      </c>
      <c r="Q101" s="82">
        <v>0</v>
      </c>
      <c r="R101" s="82">
        <v>0</v>
      </c>
      <c r="S101" s="59" t="str">
        <f t="shared" si="1"/>
        <v>Overhead</v>
      </c>
      <c r="T101" s="58" t="str">
        <f>INDEX(Mapping!$C$4:$C$24,MATCH($C101,Mapping!$D$4:$D$24,0))</f>
        <v>Estimating</v>
      </c>
      <c r="U101" s="3" t="s">
        <v>4476</v>
      </c>
    </row>
    <row r="102" spans="2:21" s="60" customFormat="1" x14ac:dyDescent="0.35">
      <c r="B102" s="76">
        <v>35231609</v>
      </c>
      <c r="C102" s="4">
        <v>14</v>
      </c>
      <c r="D102" s="77">
        <v>1.3301136363636363</v>
      </c>
      <c r="E102" s="77">
        <v>1.3301136363636363</v>
      </c>
      <c r="F102" s="77">
        <v>0</v>
      </c>
      <c r="G102" s="3" t="s">
        <v>3733</v>
      </c>
      <c r="H102" s="4" t="s">
        <v>3742</v>
      </c>
      <c r="I102" s="78">
        <v>190</v>
      </c>
      <c r="J102" s="80">
        <v>17.868682290698821</v>
      </c>
      <c r="K102" s="4">
        <v>227</v>
      </c>
      <c r="L102" s="77">
        <v>46.134248492928144</v>
      </c>
      <c r="M102" s="79">
        <v>0.24281183417330601</v>
      </c>
      <c r="N102" s="4" t="s">
        <v>4468</v>
      </c>
      <c r="O102" s="82">
        <v>7023</v>
      </c>
      <c r="P102" s="82">
        <v>0</v>
      </c>
      <c r="Q102" s="82">
        <v>0</v>
      </c>
      <c r="R102" s="82">
        <v>0</v>
      </c>
      <c r="S102" s="59" t="str">
        <f t="shared" si="1"/>
        <v>Overhead</v>
      </c>
      <c r="T102" s="58" t="str">
        <f>INDEX(Mapping!$C$4:$C$24,MATCH($C102,Mapping!$D$4:$D$24,0))</f>
        <v>Estimating</v>
      </c>
      <c r="U102" s="3" t="s">
        <v>4476</v>
      </c>
    </row>
    <row r="103" spans="2:21" s="60" customFormat="1" x14ac:dyDescent="0.35">
      <c r="B103" s="76">
        <v>35226848</v>
      </c>
      <c r="C103" s="4">
        <v>14</v>
      </c>
      <c r="D103" s="77">
        <v>2.4445075757575756</v>
      </c>
      <c r="E103" s="77">
        <v>2.4445075757575756</v>
      </c>
      <c r="F103" s="77">
        <v>0</v>
      </c>
      <c r="G103" s="3" t="s">
        <v>3733</v>
      </c>
      <c r="H103" s="4" t="s">
        <v>3742</v>
      </c>
      <c r="I103" s="78">
        <v>190</v>
      </c>
      <c r="J103" s="80">
        <v>17.868682290698821</v>
      </c>
      <c r="K103" s="4">
        <v>227</v>
      </c>
      <c r="L103" s="77">
        <v>46.134248492928144</v>
      </c>
      <c r="M103" s="79">
        <v>0.24281183417330601</v>
      </c>
      <c r="N103" s="4" t="s">
        <v>4468</v>
      </c>
      <c r="O103" s="82">
        <v>12907</v>
      </c>
      <c r="P103" s="82">
        <v>0</v>
      </c>
      <c r="Q103" s="82">
        <v>0</v>
      </c>
      <c r="R103" s="82">
        <v>0</v>
      </c>
      <c r="S103" s="59" t="str">
        <f t="shared" si="1"/>
        <v>Overhead</v>
      </c>
      <c r="T103" s="58" t="str">
        <f>INDEX(Mapping!$C$4:$C$24,MATCH($C103,Mapping!$D$4:$D$24,0))</f>
        <v>Estimating</v>
      </c>
      <c r="U103" s="3" t="s">
        <v>4476</v>
      </c>
    </row>
    <row r="104" spans="2:21" s="60" customFormat="1" x14ac:dyDescent="0.35">
      <c r="B104" s="76">
        <v>35226850</v>
      </c>
      <c r="C104" s="4">
        <v>14</v>
      </c>
      <c r="D104" s="77">
        <v>1.5450757575757577</v>
      </c>
      <c r="E104" s="77">
        <v>1.5450757575757577</v>
      </c>
      <c r="F104" s="77">
        <v>0</v>
      </c>
      <c r="G104" s="3" t="s">
        <v>3733</v>
      </c>
      <c r="H104" s="4" t="s">
        <v>3742</v>
      </c>
      <c r="I104" s="78">
        <v>190</v>
      </c>
      <c r="J104" s="80">
        <v>17.868682290698821</v>
      </c>
      <c r="K104" s="4">
        <v>227</v>
      </c>
      <c r="L104" s="77">
        <v>46.134248492928144</v>
      </c>
      <c r="M104" s="79">
        <v>0.24281183417330601</v>
      </c>
      <c r="N104" s="4" t="s">
        <v>4468</v>
      </c>
      <c r="O104" s="82">
        <v>8158</v>
      </c>
      <c r="P104" s="82">
        <v>0</v>
      </c>
      <c r="Q104" s="82">
        <v>0</v>
      </c>
      <c r="R104" s="82">
        <v>0</v>
      </c>
      <c r="S104" s="59" t="str">
        <f t="shared" si="1"/>
        <v>Overhead</v>
      </c>
      <c r="T104" s="58" t="str">
        <f>INDEX(Mapping!$C$4:$C$24,MATCH($C104,Mapping!$D$4:$D$24,0))</f>
        <v>Estimating</v>
      </c>
      <c r="U104" s="3" t="s">
        <v>4476</v>
      </c>
    </row>
    <row r="105" spans="2:21" s="60" customFormat="1" x14ac:dyDescent="0.35">
      <c r="B105" s="76">
        <v>35226851</v>
      </c>
      <c r="C105" s="4">
        <v>14</v>
      </c>
      <c r="D105" s="77">
        <v>1.8784090909090909</v>
      </c>
      <c r="E105" s="77">
        <v>1.8784090909090909</v>
      </c>
      <c r="F105" s="77">
        <v>0</v>
      </c>
      <c r="G105" s="3" t="s">
        <v>3733</v>
      </c>
      <c r="H105" s="4" t="s">
        <v>3742</v>
      </c>
      <c r="I105" s="78">
        <v>190</v>
      </c>
      <c r="J105" s="80">
        <v>17.868682290698821</v>
      </c>
      <c r="K105" s="4">
        <v>227</v>
      </c>
      <c r="L105" s="77">
        <v>46.134248492928144</v>
      </c>
      <c r="M105" s="79">
        <v>0.24281183417330601</v>
      </c>
      <c r="N105" s="4" t="s">
        <v>4468</v>
      </c>
      <c r="O105" s="82">
        <v>9918</v>
      </c>
      <c r="P105" s="82">
        <v>0</v>
      </c>
      <c r="Q105" s="82">
        <v>0</v>
      </c>
      <c r="R105" s="82">
        <v>0</v>
      </c>
      <c r="S105" s="59" t="str">
        <f t="shared" si="1"/>
        <v>Overhead</v>
      </c>
      <c r="T105" s="58" t="str">
        <f>INDEX(Mapping!$C$4:$C$24,MATCH($C105,Mapping!$D$4:$D$24,0))</f>
        <v>Estimating</v>
      </c>
      <c r="U105" s="3" t="s">
        <v>4476</v>
      </c>
    </row>
    <row r="106" spans="2:21" s="60" customFormat="1" x14ac:dyDescent="0.35">
      <c r="B106" s="76">
        <v>35232280</v>
      </c>
      <c r="C106" s="4">
        <v>18</v>
      </c>
      <c r="D106" s="77">
        <v>0.6</v>
      </c>
      <c r="E106" s="77">
        <v>0.6</v>
      </c>
      <c r="F106" s="77">
        <v>0</v>
      </c>
      <c r="G106" s="3" t="s">
        <v>3733</v>
      </c>
      <c r="H106" s="4" t="s">
        <v>3742</v>
      </c>
      <c r="I106" s="78">
        <v>190</v>
      </c>
      <c r="J106" s="80">
        <v>17.868682290698821</v>
      </c>
      <c r="K106" s="4">
        <v>227</v>
      </c>
      <c r="L106" s="77">
        <v>46.134248492928144</v>
      </c>
      <c r="M106" s="79">
        <v>0.24281183417330601</v>
      </c>
      <c r="N106" s="4" t="s">
        <v>4468</v>
      </c>
      <c r="O106" s="82">
        <v>3168</v>
      </c>
      <c r="P106" s="82">
        <v>0</v>
      </c>
      <c r="Q106" s="82">
        <v>0</v>
      </c>
      <c r="R106" s="82">
        <v>0</v>
      </c>
      <c r="S106" s="59" t="str">
        <f t="shared" si="1"/>
        <v>Overhead</v>
      </c>
      <c r="T106" s="58" t="str">
        <f>INDEX(Mapping!$C$4:$C$24,MATCH($C106,Mapping!$D$4:$D$24,0))</f>
        <v>Dependencies</v>
      </c>
      <c r="U106" s="3" t="s">
        <v>4476</v>
      </c>
    </row>
    <row r="107" spans="2:21" s="60" customFormat="1" x14ac:dyDescent="0.35">
      <c r="B107" s="76">
        <v>35226852</v>
      </c>
      <c r="C107" s="4">
        <v>14</v>
      </c>
      <c r="D107" s="77">
        <v>2.4931818181818182</v>
      </c>
      <c r="E107" s="77">
        <v>2.4931818181818182</v>
      </c>
      <c r="F107" s="77">
        <v>0</v>
      </c>
      <c r="G107" s="3" t="s">
        <v>3733</v>
      </c>
      <c r="H107" s="4" t="s">
        <v>3738</v>
      </c>
      <c r="I107" s="78">
        <v>122</v>
      </c>
      <c r="J107" s="80">
        <v>10.84699143715407</v>
      </c>
      <c r="K107" s="4">
        <v>159</v>
      </c>
      <c r="L107" s="77">
        <v>33.983608945588664</v>
      </c>
      <c r="M107" s="79">
        <v>0.27855417168515301</v>
      </c>
      <c r="N107" s="4" t="s">
        <v>4468</v>
      </c>
      <c r="O107" s="82">
        <v>13164</v>
      </c>
      <c r="P107" s="82">
        <v>0</v>
      </c>
      <c r="Q107" s="82">
        <v>0</v>
      </c>
      <c r="R107" s="82">
        <v>0</v>
      </c>
      <c r="S107" s="59" t="str">
        <f t="shared" si="1"/>
        <v>Overhead</v>
      </c>
      <c r="T107" s="58" t="str">
        <f>INDEX(Mapping!$C$4:$C$24,MATCH($C107,Mapping!$D$4:$D$24,0))</f>
        <v>Estimating</v>
      </c>
      <c r="U107" s="3" t="s">
        <v>4476</v>
      </c>
    </row>
    <row r="108" spans="2:21" s="60" customFormat="1" x14ac:dyDescent="0.35">
      <c r="B108" s="76">
        <v>35226853</v>
      </c>
      <c r="C108" s="4">
        <v>14</v>
      </c>
      <c r="D108" s="77">
        <v>2.8043560606060605</v>
      </c>
      <c r="E108" s="77">
        <v>2.8043560606060605</v>
      </c>
      <c r="F108" s="77">
        <v>0</v>
      </c>
      <c r="G108" s="3" t="s">
        <v>3733</v>
      </c>
      <c r="H108" s="4" t="s">
        <v>3738</v>
      </c>
      <c r="I108" s="78">
        <v>122</v>
      </c>
      <c r="J108" s="80">
        <v>10.84699143715407</v>
      </c>
      <c r="K108" s="4">
        <v>159</v>
      </c>
      <c r="L108" s="77">
        <v>33.983608945588664</v>
      </c>
      <c r="M108" s="79">
        <v>0.27855417168515301</v>
      </c>
      <c r="N108" s="4" t="s">
        <v>4468</v>
      </c>
      <c r="O108" s="82">
        <v>14807</v>
      </c>
      <c r="P108" s="82">
        <v>0</v>
      </c>
      <c r="Q108" s="82">
        <v>0</v>
      </c>
      <c r="R108" s="82">
        <v>0</v>
      </c>
      <c r="S108" s="59" t="str">
        <f t="shared" si="1"/>
        <v>Overhead</v>
      </c>
      <c r="T108" s="58" t="str">
        <f>INDEX(Mapping!$C$4:$C$24,MATCH($C108,Mapping!$D$4:$D$24,0))</f>
        <v>Estimating</v>
      </c>
      <c r="U108" s="3" t="s">
        <v>4476</v>
      </c>
    </row>
    <row r="109" spans="2:21" s="60" customFormat="1" x14ac:dyDescent="0.35">
      <c r="B109" s="76">
        <v>35226854</v>
      </c>
      <c r="C109" s="4">
        <v>14</v>
      </c>
      <c r="D109" s="77">
        <v>1.0299242424242425</v>
      </c>
      <c r="E109" s="77">
        <v>1.0299242424242425</v>
      </c>
      <c r="F109" s="77">
        <v>0</v>
      </c>
      <c r="G109" s="3" t="s">
        <v>3733</v>
      </c>
      <c r="H109" s="4" t="s">
        <v>3738</v>
      </c>
      <c r="I109" s="78">
        <v>122</v>
      </c>
      <c r="J109" s="80">
        <v>10.84699143715407</v>
      </c>
      <c r="K109" s="4">
        <v>159</v>
      </c>
      <c r="L109" s="77">
        <v>33.983608945588664</v>
      </c>
      <c r="M109" s="79">
        <v>0.27855417168515301</v>
      </c>
      <c r="N109" s="4" t="s">
        <v>4468</v>
      </c>
      <c r="O109" s="82">
        <v>5438</v>
      </c>
      <c r="P109" s="82">
        <v>0</v>
      </c>
      <c r="Q109" s="82">
        <v>0</v>
      </c>
      <c r="R109" s="82">
        <v>0</v>
      </c>
      <c r="S109" s="59" t="str">
        <f t="shared" si="1"/>
        <v>Overhead</v>
      </c>
      <c r="T109" s="58" t="str">
        <f>INDEX(Mapping!$C$4:$C$24,MATCH($C109,Mapping!$D$4:$D$24,0))</f>
        <v>Estimating</v>
      </c>
      <c r="U109" s="3" t="s">
        <v>4476</v>
      </c>
    </row>
    <row r="110" spans="2:21" s="60" customFormat="1" x14ac:dyDescent="0.35">
      <c r="B110" s="76">
        <v>35226856</v>
      </c>
      <c r="C110" s="4">
        <v>14</v>
      </c>
      <c r="D110" s="77">
        <v>1.9435606060606061</v>
      </c>
      <c r="E110" s="77">
        <v>1.9435606060606061</v>
      </c>
      <c r="F110" s="77">
        <v>0</v>
      </c>
      <c r="G110" s="3" t="s">
        <v>3733</v>
      </c>
      <c r="H110" s="4" t="s">
        <v>3738</v>
      </c>
      <c r="I110" s="78">
        <v>122</v>
      </c>
      <c r="J110" s="80">
        <v>10.84699143715407</v>
      </c>
      <c r="K110" s="4">
        <v>159</v>
      </c>
      <c r="L110" s="77">
        <v>33.983608945588664</v>
      </c>
      <c r="M110" s="79">
        <v>0.27855417168515301</v>
      </c>
      <c r="N110" s="4" t="s">
        <v>4468</v>
      </c>
      <c r="O110" s="82">
        <v>10262</v>
      </c>
      <c r="P110" s="82">
        <v>0</v>
      </c>
      <c r="Q110" s="82">
        <v>0</v>
      </c>
      <c r="R110" s="82">
        <v>0</v>
      </c>
      <c r="S110" s="59" t="str">
        <f t="shared" si="1"/>
        <v>Overhead</v>
      </c>
      <c r="T110" s="58" t="str">
        <f>INDEX(Mapping!$C$4:$C$24,MATCH($C110,Mapping!$D$4:$D$24,0))</f>
        <v>Estimating</v>
      </c>
      <c r="U110" s="3" t="s">
        <v>4476</v>
      </c>
    </row>
    <row r="111" spans="2:21" s="60" customFormat="1" x14ac:dyDescent="0.35">
      <c r="B111" s="76">
        <v>35026643</v>
      </c>
      <c r="C111" s="4">
        <v>13</v>
      </c>
      <c r="D111" s="77">
        <v>1.633901515151515</v>
      </c>
      <c r="E111" s="77">
        <v>1.633901515151515</v>
      </c>
      <c r="F111" s="77">
        <v>0</v>
      </c>
      <c r="G111" s="3" t="s">
        <v>1067</v>
      </c>
      <c r="H111" s="4" t="s">
        <v>1069</v>
      </c>
      <c r="I111" s="78">
        <v>417</v>
      </c>
      <c r="J111" s="80">
        <v>37.481591001677998</v>
      </c>
      <c r="K111" s="4">
        <v>666</v>
      </c>
      <c r="L111" s="77">
        <v>48.457615439609938</v>
      </c>
      <c r="M111" s="79">
        <v>0.11620531280481999</v>
      </c>
      <c r="N111" s="4" t="s">
        <v>4469</v>
      </c>
      <c r="O111" s="82">
        <v>5727</v>
      </c>
      <c r="P111" s="82">
        <v>0</v>
      </c>
      <c r="Q111" s="82">
        <v>2900</v>
      </c>
      <c r="R111" s="82">
        <v>0</v>
      </c>
      <c r="S111" s="59" t="str">
        <f t="shared" si="1"/>
        <v>Remote Grid / Removal</v>
      </c>
      <c r="T111" s="58" t="str">
        <f>INDEX(Mapping!$C$4:$C$24,MATCH($C111,Mapping!$D$4:$D$24,0))</f>
        <v>Scoping</v>
      </c>
      <c r="U111" s="3" t="s">
        <v>4476</v>
      </c>
    </row>
    <row r="112" spans="2:21" s="60" customFormat="1" x14ac:dyDescent="0.35">
      <c r="B112" s="76">
        <v>35075103</v>
      </c>
      <c r="C112" s="4">
        <v>18</v>
      </c>
      <c r="D112" s="77">
        <v>0.59</v>
      </c>
      <c r="E112" s="77">
        <v>0.59</v>
      </c>
      <c r="F112" s="77">
        <v>0</v>
      </c>
      <c r="G112" s="3" t="s">
        <v>1408</v>
      </c>
      <c r="H112" s="4" t="s">
        <v>1409</v>
      </c>
      <c r="I112" s="78">
        <v>152</v>
      </c>
      <c r="J112" s="80">
        <v>15.260541400482287</v>
      </c>
      <c r="K112" s="4">
        <v>721</v>
      </c>
      <c r="L112" s="77">
        <v>16.354568203486327</v>
      </c>
      <c r="M112" s="79">
        <v>0.10759584344398899</v>
      </c>
      <c r="N112" s="4" t="s">
        <v>4468</v>
      </c>
      <c r="O112" s="82">
        <v>3115.2</v>
      </c>
      <c r="P112" s="82">
        <v>0</v>
      </c>
      <c r="Q112" s="82">
        <v>0</v>
      </c>
      <c r="R112" s="82">
        <v>0</v>
      </c>
      <c r="S112" s="59" t="str">
        <f t="shared" si="1"/>
        <v>Overhead</v>
      </c>
      <c r="T112" s="58" t="str">
        <f>INDEX(Mapping!$C$4:$C$24,MATCH($C112,Mapping!$D$4:$D$24,0))</f>
        <v>Dependencies</v>
      </c>
      <c r="U112" s="3" t="s">
        <v>4476</v>
      </c>
    </row>
    <row r="113" spans="2:21" s="60" customFormat="1" x14ac:dyDescent="0.35">
      <c r="B113" s="76">
        <v>77799999</v>
      </c>
      <c r="C113" s="4">
        <v>0</v>
      </c>
      <c r="D113" s="77">
        <v>31.8</v>
      </c>
      <c r="E113" s="77">
        <v>31.8</v>
      </c>
      <c r="F113" s="77">
        <v>0</v>
      </c>
      <c r="G113" s="3" t="s">
        <v>4473</v>
      </c>
      <c r="H113" s="4" t="s">
        <v>4473</v>
      </c>
      <c r="I113" s="78">
        <v>0</v>
      </c>
      <c r="J113" s="80">
        <v>0</v>
      </c>
      <c r="K113" s="4">
        <v>0</v>
      </c>
      <c r="L113" s="77">
        <v>0</v>
      </c>
      <c r="M113" s="79">
        <v>0</v>
      </c>
      <c r="N113" s="4"/>
      <c r="O113" s="82">
        <v>0</v>
      </c>
      <c r="P113" s="82">
        <v>0</v>
      </c>
      <c r="Q113" s="82">
        <v>167904</v>
      </c>
      <c r="R113" s="82">
        <v>0</v>
      </c>
      <c r="S113" s="59" t="str">
        <f t="shared" si="1"/>
        <v>Remote Grid / Removal</v>
      </c>
      <c r="T113" s="58" t="str">
        <f>INDEX(Mapping!$C$4:$C$24,MATCH($C113,Mapping!$D$4:$D$24,0))</f>
        <v>Scoping</v>
      </c>
      <c r="U113" s="3" t="s">
        <v>4474</v>
      </c>
    </row>
    <row r="114" spans="2:21" s="60" customFormat="1" x14ac:dyDescent="0.35">
      <c r="B114" s="76">
        <v>35226625</v>
      </c>
      <c r="C114" s="4">
        <v>2</v>
      </c>
      <c r="D114" s="77">
        <v>7.9</v>
      </c>
      <c r="E114" s="77">
        <v>7.9</v>
      </c>
      <c r="F114" s="77">
        <v>0</v>
      </c>
      <c r="G114" s="3" t="s">
        <v>1263</v>
      </c>
      <c r="H114" s="4" t="s">
        <v>1267</v>
      </c>
      <c r="I114" s="78">
        <v>67</v>
      </c>
      <c r="J114" s="80">
        <v>13.240185299600622</v>
      </c>
      <c r="K114" s="4">
        <v>340</v>
      </c>
      <c r="L114" s="77">
        <v>13.138836686313075</v>
      </c>
      <c r="M114" s="79">
        <v>0.19610204009422499</v>
      </c>
      <c r="N114" s="4"/>
      <c r="O114" s="82">
        <v>0</v>
      </c>
      <c r="P114" s="82">
        <v>0</v>
      </c>
      <c r="Q114" s="82">
        <v>0</v>
      </c>
      <c r="R114" s="82">
        <v>41712</v>
      </c>
      <c r="S114" s="59" t="str">
        <f t="shared" si="1"/>
        <v>Remote Grid / Removal</v>
      </c>
      <c r="T114" s="58" t="str">
        <f>INDEX(Mapping!$C$4:$C$24,MATCH($C114,Mapping!$D$4:$D$24,0))</f>
        <v>Scoping</v>
      </c>
      <c r="U114" s="3" t="s">
        <v>4589</v>
      </c>
    </row>
    <row r="115" spans="2:21" s="60" customFormat="1" x14ac:dyDescent="0.35">
      <c r="B115" s="76">
        <v>35217274</v>
      </c>
      <c r="C115" s="4">
        <v>13</v>
      </c>
      <c r="D115" s="77">
        <v>2.52</v>
      </c>
      <c r="E115" s="77">
        <v>2.52</v>
      </c>
      <c r="F115" s="77">
        <v>0</v>
      </c>
      <c r="G115" s="3" t="s">
        <v>1637</v>
      </c>
      <c r="H115" s="4" t="s">
        <v>1643</v>
      </c>
      <c r="I115" s="78">
        <v>150</v>
      </c>
      <c r="J115" s="80">
        <v>15.567907158765507</v>
      </c>
      <c r="K115" s="4">
        <v>2055</v>
      </c>
      <c r="L115" s="77">
        <v>1.176723195926058</v>
      </c>
      <c r="M115" s="79">
        <v>7.8448213061737201E-3</v>
      </c>
      <c r="N115" s="4"/>
      <c r="O115" s="82">
        <v>0</v>
      </c>
      <c r="P115" s="82">
        <v>13305.6</v>
      </c>
      <c r="Q115" s="82">
        <v>0</v>
      </c>
      <c r="R115" s="82">
        <v>0</v>
      </c>
      <c r="S115" s="59" t="str">
        <f t="shared" si="1"/>
        <v>Underground</v>
      </c>
      <c r="T115" s="58" t="str">
        <f>INDEX(Mapping!$C$4:$C$24,MATCH($C115,Mapping!$D$4:$D$24,0))</f>
        <v>Scoping</v>
      </c>
      <c r="U115" s="3" t="s">
        <v>4589</v>
      </c>
    </row>
    <row r="116" spans="2:21" s="60" customFormat="1" x14ac:dyDescent="0.35">
      <c r="B116" s="76">
        <v>35217275</v>
      </c>
      <c r="C116" s="4">
        <v>13</v>
      </c>
      <c r="D116" s="77">
        <v>2.9</v>
      </c>
      <c r="E116" s="77">
        <v>2.9</v>
      </c>
      <c r="F116" s="77">
        <v>0</v>
      </c>
      <c r="G116" s="3" t="s">
        <v>1637</v>
      </c>
      <c r="H116" s="4" t="s">
        <v>1643</v>
      </c>
      <c r="I116" s="78">
        <v>150</v>
      </c>
      <c r="J116" s="80">
        <v>15.567907158765507</v>
      </c>
      <c r="K116" s="4">
        <v>2055</v>
      </c>
      <c r="L116" s="77">
        <v>1.176723195926058</v>
      </c>
      <c r="M116" s="79">
        <v>7.8448213061737201E-3</v>
      </c>
      <c r="N116" s="4"/>
      <c r="O116" s="82">
        <v>0</v>
      </c>
      <c r="P116" s="82">
        <v>15312</v>
      </c>
      <c r="Q116" s="82">
        <v>0</v>
      </c>
      <c r="R116" s="82">
        <v>0</v>
      </c>
      <c r="S116" s="59" t="str">
        <f t="shared" si="1"/>
        <v>Underground</v>
      </c>
      <c r="T116" s="58" t="str">
        <f>INDEX(Mapping!$C$4:$C$24,MATCH($C116,Mapping!$D$4:$D$24,0))</f>
        <v>Scoping</v>
      </c>
      <c r="U116" s="3" t="s">
        <v>4589</v>
      </c>
    </row>
    <row r="117" spans="2:21" s="60" customFormat="1" x14ac:dyDescent="0.35">
      <c r="B117" s="76">
        <v>35226626</v>
      </c>
      <c r="C117" s="4">
        <v>2</v>
      </c>
      <c r="D117" s="77">
        <v>4.03</v>
      </c>
      <c r="E117" s="77">
        <v>4.03</v>
      </c>
      <c r="F117" s="77">
        <v>0</v>
      </c>
      <c r="G117" s="3" t="s">
        <v>1300</v>
      </c>
      <c r="H117" s="4" t="s">
        <v>1308</v>
      </c>
      <c r="I117" s="78">
        <v>139</v>
      </c>
      <c r="J117" s="80">
        <v>22.674903809589495</v>
      </c>
      <c r="K117" s="4">
        <v>945</v>
      </c>
      <c r="L117" s="77">
        <v>10.27590572253238</v>
      </c>
      <c r="M117" s="79">
        <v>7.3927379298794102E-2</v>
      </c>
      <c r="N117" s="4"/>
      <c r="O117" s="82">
        <v>0</v>
      </c>
      <c r="P117" s="82">
        <v>0</v>
      </c>
      <c r="Q117" s="82">
        <v>0</v>
      </c>
      <c r="R117" s="82">
        <v>21278.400000000001</v>
      </c>
      <c r="S117" s="59" t="str">
        <f t="shared" si="1"/>
        <v>Remote Grid / Removal</v>
      </c>
      <c r="T117" s="58" t="str">
        <f>INDEX(Mapping!$C$4:$C$24,MATCH($C117,Mapping!$D$4:$D$24,0))</f>
        <v>Scoping</v>
      </c>
      <c r="U117" s="3" t="s">
        <v>4589</v>
      </c>
    </row>
    <row r="118" spans="2:21" s="60" customFormat="1" x14ac:dyDescent="0.35">
      <c r="B118" s="76">
        <v>35199565</v>
      </c>
      <c r="C118" s="4">
        <v>14</v>
      </c>
      <c r="D118" s="77">
        <v>2.56</v>
      </c>
      <c r="E118" s="77">
        <v>2.56</v>
      </c>
      <c r="F118" s="77">
        <v>0</v>
      </c>
      <c r="G118" s="3" t="s">
        <v>315</v>
      </c>
      <c r="H118" s="4" t="s">
        <v>314</v>
      </c>
      <c r="I118" s="78">
        <v>177</v>
      </c>
      <c r="J118" s="80">
        <v>21.29644667592169</v>
      </c>
      <c r="K118" s="4">
        <v>1288</v>
      </c>
      <c r="L118" s="77">
        <v>7.2500155067644982</v>
      </c>
      <c r="M118" s="79">
        <v>4.0960539586240102E-2</v>
      </c>
      <c r="N118" s="4"/>
      <c r="O118" s="82">
        <v>13516.800000000001</v>
      </c>
      <c r="P118" s="82">
        <v>0</v>
      </c>
      <c r="Q118" s="82">
        <v>0</v>
      </c>
      <c r="R118" s="82">
        <v>0</v>
      </c>
      <c r="S118" s="59" t="str">
        <f t="shared" si="1"/>
        <v>Overhead</v>
      </c>
      <c r="T118" s="58" t="str">
        <f>INDEX(Mapping!$C$4:$C$24,MATCH($C118,Mapping!$D$4:$D$24,0))</f>
        <v>Estimating</v>
      </c>
      <c r="U118" s="3" t="s">
        <v>4589</v>
      </c>
    </row>
    <row r="119" spans="2:21" s="60" customFormat="1" x14ac:dyDescent="0.35">
      <c r="B119" s="76">
        <v>35200051</v>
      </c>
      <c r="C119" s="4">
        <v>14</v>
      </c>
      <c r="D119" s="77">
        <v>4.8</v>
      </c>
      <c r="E119" s="77">
        <v>4.8</v>
      </c>
      <c r="F119" s="77">
        <v>0</v>
      </c>
      <c r="G119" s="3" t="s">
        <v>315</v>
      </c>
      <c r="H119" s="4" t="s">
        <v>314</v>
      </c>
      <c r="I119" s="78">
        <v>177</v>
      </c>
      <c r="J119" s="80">
        <v>21.29644667592169</v>
      </c>
      <c r="K119" s="4">
        <v>1288</v>
      </c>
      <c r="L119" s="77">
        <v>7.2500155067644982</v>
      </c>
      <c r="M119" s="79">
        <v>4.0960539586240102E-2</v>
      </c>
      <c r="N119" s="4"/>
      <c r="O119" s="82">
        <v>0</v>
      </c>
      <c r="P119" s="82">
        <v>25344</v>
      </c>
      <c r="Q119" s="82">
        <v>0</v>
      </c>
      <c r="R119" s="82">
        <v>0</v>
      </c>
      <c r="S119" s="59" t="str">
        <f t="shared" si="1"/>
        <v>Underground</v>
      </c>
      <c r="T119" s="58" t="str">
        <f>INDEX(Mapping!$C$4:$C$24,MATCH($C119,Mapping!$D$4:$D$24,0))</f>
        <v>Estimating</v>
      </c>
      <c r="U119" s="3" t="s">
        <v>4589</v>
      </c>
    </row>
    <row r="120" spans="2:21" s="60" customFormat="1" x14ac:dyDescent="0.35">
      <c r="B120" s="76">
        <v>35199565</v>
      </c>
      <c r="C120" s="4">
        <v>14</v>
      </c>
      <c r="D120" s="77">
        <v>6.72</v>
      </c>
      <c r="E120" s="77">
        <v>6.72</v>
      </c>
      <c r="F120" s="77">
        <v>0</v>
      </c>
      <c r="G120" s="3" t="s">
        <v>4411</v>
      </c>
      <c r="H120" s="4" t="s">
        <v>4413</v>
      </c>
      <c r="I120" s="78">
        <v>249</v>
      </c>
      <c r="J120" s="80">
        <v>27.217261193432378</v>
      </c>
      <c r="K120" s="4">
        <v>1176</v>
      </c>
      <c r="L120" s="77">
        <v>12.465553341185188</v>
      </c>
      <c r="M120" s="79">
        <v>5.0062463217611201E-2</v>
      </c>
      <c r="N120" s="4"/>
      <c r="O120" s="82">
        <v>35481.599999999999</v>
      </c>
      <c r="P120" s="82">
        <v>0</v>
      </c>
      <c r="Q120" s="82">
        <v>0</v>
      </c>
      <c r="R120" s="82">
        <v>0</v>
      </c>
      <c r="S120" s="59" t="str">
        <f t="shared" si="1"/>
        <v>Overhead</v>
      </c>
      <c r="T120" s="58" t="str">
        <f>INDEX(Mapping!$C$4:$C$24,MATCH($C120,Mapping!$D$4:$D$24,0))</f>
        <v>Estimating</v>
      </c>
      <c r="U120" s="3" t="s">
        <v>4589</v>
      </c>
    </row>
    <row r="121" spans="2:21" s="60" customFormat="1" x14ac:dyDescent="0.35">
      <c r="B121" s="76">
        <v>35200051</v>
      </c>
      <c r="C121" s="4">
        <v>14</v>
      </c>
      <c r="D121" s="77">
        <v>7.25</v>
      </c>
      <c r="E121" s="77">
        <v>7.25</v>
      </c>
      <c r="F121" s="77">
        <v>0</v>
      </c>
      <c r="G121" s="3" t="s">
        <v>4411</v>
      </c>
      <c r="H121" s="4" t="s">
        <v>4413</v>
      </c>
      <c r="I121" s="78">
        <v>249</v>
      </c>
      <c r="J121" s="80">
        <v>27.217261193432378</v>
      </c>
      <c r="K121" s="4">
        <v>1176</v>
      </c>
      <c r="L121" s="77">
        <v>12.465553341185188</v>
      </c>
      <c r="M121" s="79">
        <v>5.0062463217611201E-2</v>
      </c>
      <c r="N121" s="4"/>
      <c r="O121" s="82">
        <v>0</v>
      </c>
      <c r="P121" s="82">
        <v>38280</v>
      </c>
      <c r="Q121" s="82">
        <v>0</v>
      </c>
      <c r="R121" s="82">
        <v>0</v>
      </c>
      <c r="S121" s="59" t="str">
        <f t="shared" si="1"/>
        <v>Underground</v>
      </c>
      <c r="T121" s="58" t="str">
        <f>INDEX(Mapping!$C$4:$C$24,MATCH($C121,Mapping!$D$4:$D$24,0))</f>
        <v>Estimating</v>
      </c>
      <c r="U121" s="3" t="s">
        <v>4589</v>
      </c>
    </row>
    <row r="122" spans="2:21" s="60" customFormat="1" x14ac:dyDescent="0.35">
      <c r="B122" s="76">
        <v>35220936</v>
      </c>
      <c r="C122" s="4">
        <v>5</v>
      </c>
      <c r="D122" s="77">
        <v>0.95</v>
      </c>
      <c r="E122" s="77">
        <v>0.95</v>
      </c>
      <c r="F122" s="77">
        <v>0</v>
      </c>
      <c r="G122" s="3" t="s">
        <v>1637</v>
      </c>
      <c r="H122" s="4" t="s">
        <v>1640</v>
      </c>
      <c r="I122" s="78">
        <v>79</v>
      </c>
      <c r="J122" s="80">
        <v>6.6682886137888744</v>
      </c>
      <c r="K122" s="4">
        <v>2186</v>
      </c>
      <c r="L122" s="77">
        <v>0.42722001654211705</v>
      </c>
      <c r="M122" s="79">
        <v>5.4078483106597096E-3</v>
      </c>
      <c r="N122" s="4"/>
      <c r="O122" s="82">
        <v>0</v>
      </c>
      <c r="P122" s="82">
        <v>5016</v>
      </c>
      <c r="Q122" s="82">
        <v>0</v>
      </c>
      <c r="R122" s="82">
        <v>0</v>
      </c>
      <c r="S122" s="59" t="str">
        <f t="shared" si="1"/>
        <v>Underground</v>
      </c>
      <c r="T122" s="58" t="str">
        <f>INDEX(Mapping!$C$4:$C$24,MATCH($C122,Mapping!$D$4:$D$24,0))</f>
        <v>Scoping</v>
      </c>
      <c r="U122" s="3" t="s">
        <v>4589</v>
      </c>
    </row>
    <row r="123" spans="2:21" s="60" customFormat="1" x14ac:dyDescent="0.35">
      <c r="B123" s="76">
        <v>35223343</v>
      </c>
      <c r="C123" s="4">
        <v>14</v>
      </c>
      <c r="D123" s="77">
        <v>0.85018939393939397</v>
      </c>
      <c r="E123" s="77">
        <v>0.85018939393939397</v>
      </c>
      <c r="F123" s="77">
        <v>0</v>
      </c>
      <c r="G123" s="3" t="s">
        <v>315</v>
      </c>
      <c r="H123" s="4" t="s">
        <v>314</v>
      </c>
      <c r="I123" s="78">
        <v>177</v>
      </c>
      <c r="J123" s="80">
        <v>21.29644667592169</v>
      </c>
      <c r="K123" s="4">
        <v>1288</v>
      </c>
      <c r="L123" s="77">
        <v>7.2500155067644982</v>
      </c>
      <c r="M123" s="79">
        <v>4.0960539586240102E-2</v>
      </c>
      <c r="N123" s="4" t="s">
        <v>4468</v>
      </c>
      <c r="O123" s="82">
        <v>0</v>
      </c>
      <c r="P123" s="82">
        <v>4489</v>
      </c>
      <c r="Q123" s="82">
        <v>0</v>
      </c>
      <c r="R123" s="82">
        <v>0</v>
      </c>
      <c r="S123" s="59" t="str">
        <f t="shared" si="1"/>
        <v>Underground</v>
      </c>
      <c r="T123" s="58" t="str">
        <f>INDEX(Mapping!$C$4:$C$24,MATCH($C123,Mapping!$D$4:$D$24,0))</f>
        <v>Estimating</v>
      </c>
      <c r="U123" s="3" t="s">
        <v>4589</v>
      </c>
    </row>
    <row r="124" spans="2:21" s="60" customFormat="1" x14ac:dyDescent="0.35">
      <c r="B124" s="76">
        <v>35225821</v>
      </c>
      <c r="C124" s="4">
        <v>14</v>
      </c>
      <c r="D124" s="77">
        <v>0.63371212121212117</v>
      </c>
      <c r="E124" s="77">
        <v>0.63371212121212117</v>
      </c>
      <c r="F124" s="77">
        <v>0</v>
      </c>
      <c r="G124" s="3" t="s">
        <v>315</v>
      </c>
      <c r="H124" s="4" t="s">
        <v>314</v>
      </c>
      <c r="I124" s="78">
        <v>177</v>
      </c>
      <c r="J124" s="80">
        <v>21.29644667592169</v>
      </c>
      <c r="K124" s="4">
        <v>1288</v>
      </c>
      <c r="L124" s="77">
        <v>7.2500155067644982</v>
      </c>
      <c r="M124" s="79">
        <v>4.0960539586240102E-2</v>
      </c>
      <c r="N124" s="4"/>
      <c r="O124" s="82">
        <v>0</v>
      </c>
      <c r="P124" s="82">
        <v>3346</v>
      </c>
      <c r="Q124" s="82">
        <v>0</v>
      </c>
      <c r="R124" s="82">
        <v>0</v>
      </c>
      <c r="S124" s="59" t="str">
        <f t="shared" si="1"/>
        <v>Underground</v>
      </c>
      <c r="T124" s="58" t="str">
        <f>INDEX(Mapping!$C$4:$C$24,MATCH($C124,Mapping!$D$4:$D$24,0))</f>
        <v>Estimating</v>
      </c>
      <c r="U124" s="3" t="s">
        <v>4589</v>
      </c>
    </row>
    <row r="125" spans="2:21" s="60" customFormat="1" x14ac:dyDescent="0.35">
      <c r="B125" s="76">
        <v>35235139</v>
      </c>
      <c r="C125" s="4">
        <v>7</v>
      </c>
      <c r="D125" s="77">
        <v>1.3185606060606061</v>
      </c>
      <c r="E125" s="77"/>
      <c r="F125" s="77"/>
      <c r="G125" s="3" t="s">
        <v>315</v>
      </c>
      <c r="H125" s="4" t="s">
        <v>314</v>
      </c>
      <c r="I125" s="78">
        <v>177</v>
      </c>
      <c r="J125" s="80">
        <v>21.29644667592169</v>
      </c>
      <c r="K125" s="4">
        <v>1288</v>
      </c>
      <c r="L125" s="77">
        <v>7.2500155067644982</v>
      </c>
      <c r="M125" s="79">
        <v>4.0960539586240102E-2</v>
      </c>
      <c r="N125" s="4"/>
      <c r="O125" s="82">
        <v>0</v>
      </c>
      <c r="P125" s="82">
        <v>6962</v>
      </c>
      <c r="Q125" s="82">
        <v>0</v>
      </c>
      <c r="R125" s="82">
        <v>0</v>
      </c>
      <c r="S125" s="59" t="str">
        <f t="shared" si="1"/>
        <v>Underground</v>
      </c>
      <c r="T125" s="58" t="str">
        <f>INDEX(Mapping!$C$4:$C$24,MATCH($C125,Mapping!$D$4:$D$24,0))</f>
        <v>Scoping</v>
      </c>
      <c r="U125" s="3" t="s">
        <v>4589</v>
      </c>
    </row>
    <row r="126" spans="2:21" s="60" customFormat="1" x14ac:dyDescent="0.35">
      <c r="B126" s="76">
        <v>35235676</v>
      </c>
      <c r="C126" s="4">
        <v>7</v>
      </c>
      <c r="D126" s="77">
        <v>2.3958333333333335</v>
      </c>
      <c r="E126" s="77">
        <v>2.3958333333333335</v>
      </c>
      <c r="F126" s="77">
        <v>0</v>
      </c>
      <c r="G126" s="3" t="s">
        <v>315</v>
      </c>
      <c r="H126" s="4" t="s">
        <v>314</v>
      </c>
      <c r="I126" s="78">
        <v>177</v>
      </c>
      <c r="J126" s="80">
        <v>21.29644667592169</v>
      </c>
      <c r="K126" s="4">
        <v>1288</v>
      </c>
      <c r="L126" s="77">
        <v>7.2500155067644982</v>
      </c>
      <c r="M126" s="79">
        <v>4.0960539586240102E-2</v>
      </c>
      <c r="N126" s="4"/>
      <c r="O126" s="82">
        <v>0</v>
      </c>
      <c r="P126" s="82">
        <v>12650</v>
      </c>
      <c r="Q126" s="82">
        <v>0</v>
      </c>
      <c r="R126" s="82">
        <v>0</v>
      </c>
      <c r="S126" s="59" t="str">
        <f t="shared" si="1"/>
        <v>Underground</v>
      </c>
      <c r="T126" s="58" t="str">
        <f>INDEX(Mapping!$C$4:$C$24,MATCH($C126,Mapping!$D$4:$D$24,0))</f>
        <v>Scoping</v>
      </c>
      <c r="U126" s="3" t="s">
        <v>4589</v>
      </c>
    </row>
    <row r="127" spans="2:21" s="60" customFormat="1" x14ac:dyDescent="0.35">
      <c r="B127" s="76">
        <v>35229043</v>
      </c>
      <c r="C127" s="4">
        <v>7</v>
      </c>
      <c r="D127" s="77">
        <v>0.4134469696969697</v>
      </c>
      <c r="E127" s="77">
        <v>0.4134469696969697</v>
      </c>
      <c r="F127" s="77">
        <v>0</v>
      </c>
      <c r="G127" s="3" t="s">
        <v>4411</v>
      </c>
      <c r="H127" s="4" t="s">
        <v>4414</v>
      </c>
      <c r="I127" s="78">
        <v>259</v>
      </c>
      <c r="J127" s="80">
        <v>22.416802532658608</v>
      </c>
      <c r="K127" s="4">
        <v>1849</v>
      </c>
      <c r="L127" s="77">
        <v>3.3188150936835816</v>
      </c>
      <c r="M127" s="79">
        <v>1.28139578906702E-2</v>
      </c>
      <c r="N127" s="4" t="s">
        <v>4468</v>
      </c>
      <c r="O127" s="82">
        <v>0</v>
      </c>
      <c r="P127" s="82">
        <v>2183</v>
      </c>
      <c r="Q127" s="82">
        <v>0</v>
      </c>
      <c r="R127" s="82">
        <v>0</v>
      </c>
      <c r="S127" s="59" t="str">
        <f t="shared" si="1"/>
        <v>Underground</v>
      </c>
      <c r="T127" s="58" t="str">
        <f>INDEX(Mapping!$C$4:$C$24,MATCH($C127,Mapping!$D$4:$D$24,0))</f>
        <v>Scoping</v>
      </c>
      <c r="U127" s="3" t="s">
        <v>4589</v>
      </c>
    </row>
    <row r="128" spans="2:21" s="60" customFormat="1" x14ac:dyDescent="0.35">
      <c r="B128" s="76">
        <v>35223344</v>
      </c>
      <c r="C128" s="4">
        <v>19</v>
      </c>
      <c r="D128" s="77">
        <v>4.1617424242424246</v>
      </c>
      <c r="E128" s="77">
        <v>4.1617424242424246</v>
      </c>
      <c r="F128" s="77">
        <v>0</v>
      </c>
      <c r="G128" s="3" t="s">
        <v>4411</v>
      </c>
      <c r="H128" s="4" t="s">
        <v>4414</v>
      </c>
      <c r="I128" s="78">
        <v>259</v>
      </c>
      <c r="J128" s="80">
        <v>22.416802532658608</v>
      </c>
      <c r="K128" s="4">
        <v>1849</v>
      </c>
      <c r="L128" s="77">
        <v>3.3188150936835816</v>
      </c>
      <c r="M128" s="79">
        <v>1.28139578906702E-2</v>
      </c>
      <c r="N128" s="4" t="s">
        <v>4468</v>
      </c>
      <c r="O128" s="82">
        <v>0</v>
      </c>
      <c r="P128" s="82">
        <v>21974</v>
      </c>
      <c r="Q128" s="82">
        <v>0</v>
      </c>
      <c r="R128" s="82">
        <v>0</v>
      </c>
      <c r="S128" s="59" t="str">
        <f t="shared" si="1"/>
        <v>Underground</v>
      </c>
      <c r="T128" s="58" t="str">
        <f>INDEX(Mapping!$C$4:$C$24,MATCH($C128,Mapping!$D$4:$D$24,0))</f>
        <v>Construction</v>
      </c>
      <c r="U128" s="3" t="s">
        <v>4589</v>
      </c>
    </row>
    <row r="129" spans="2:21" s="60" customFormat="1" x14ac:dyDescent="0.35">
      <c r="B129" s="76">
        <v>35223345</v>
      </c>
      <c r="C129" s="4">
        <v>19</v>
      </c>
      <c r="D129" s="77">
        <v>4.4539772727272728</v>
      </c>
      <c r="E129" s="77">
        <v>4.4539772727272728</v>
      </c>
      <c r="F129" s="77">
        <v>0</v>
      </c>
      <c r="G129" s="3" t="s">
        <v>4411</v>
      </c>
      <c r="H129" s="4" t="s">
        <v>4415</v>
      </c>
      <c r="I129" s="78">
        <v>217</v>
      </c>
      <c r="J129" s="80">
        <v>23.781496395420383</v>
      </c>
      <c r="K129" s="4">
        <v>1299</v>
      </c>
      <c r="L129" s="77">
        <v>8.7412442609618246</v>
      </c>
      <c r="M129" s="79">
        <v>4.0282231617335601E-2</v>
      </c>
      <c r="N129" s="4" t="s">
        <v>4468</v>
      </c>
      <c r="O129" s="82">
        <v>0</v>
      </c>
      <c r="P129" s="82">
        <v>23517</v>
      </c>
      <c r="Q129" s="82">
        <v>0</v>
      </c>
      <c r="R129" s="82">
        <v>0</v>
      </c>
      <c r="S129" s="59" t="str">
        <f t="shared" si="1"/>
        <v>Underground</v>
      </c>
      <c r="T129" s="58" t="str">
        <f>INDEX(Mapping!$C$4:$C$24,MATCH($C129,Mapping!$D$4:$D$24,0))</f>
        <v>Construction</v>
      </c>
      <c r="U129" s="3" t="s">
        <v>4589</v>
      </c>
    </row>
    <row r="130" spans="2:21" s="60" customFormat="1" x14ac:dyDescent="0.35">
      <c r="B130" s="76">
        <v>35225822</v>
      </c>
      <c r="C130" s="4">
        <v>20</v>
      </c>
      <c r="D130" s="77">
        <v>1.8693181818181819</v>
      </c>
      <c r="E130" s="77">
        <v>1.8693181818181819</v>
      </c>
      <c r="F130" s="77">
        <v>0</v>
      </c>
      <c r="G130" s="3" t="s">
        <v>4411</v>
      </c>
      <c r="H130" s="4" t="s">
        <v>4414</v>
      </c>
      <c r="I130" s="78">
        <v>259</v>
      </c>
      <c r="J130" s="80">
        <v>22.416802532658608</v>
      </c>
      <c r="K130" s="4">
        <v>1849</v>
      </c>
      <c r="L130" s="77">
        <v>3.3188150936835816</v>
      </c>
      <c r="M130" s="79">
        <v>1.28139578906702E-2</v>
      </c>
      <c r="N130" s="4" t="s">
        <v>4468</v>
      </c>
      <c r="O130" s="82">
        <v>0</v>
      </c>
      <c r="P130" s="82">
        <v>9870</v>
      </c>
      <c r="Q130" s="82">
        <v>0</v>
      </c>
      <c r="R130" s="82">
        <v>0</v>
      </c>
      <c r="S130" s="59" t="str">
        <f t="shared" si="1"/>
        <v>Underground</v>
      </c>
      <c r="T130" s="58" t="str">
        <f>INDEX(Mapping!$C$4:$C$24,MATCH($C130,Mapping!$D$4:$D$24,0))</f>
        <v>Construction</v>
      </c>
      <c r="U130" s="3" t="s">
        <v>4589</v>
      </c>
    </row>
    <row r="131" spans="2:21" s="60" customFormat="1" x14ac:dyDescent="0.35">
      <c r="B131" s="76">
        <v>35225823</v>
      </c>
      <c r="C131" s="4">
        <v>20</v>
      </c>
      <c r="D131" s="77">
        <v>1.7159090909090908</v>
      </c>
      <c r="E131" s="77">
        <v>1.7159090909090908</v>
      </c>
      <c r="F131" s="77">
        <v>0</v>
      </c>
      <c r="G131" s="3" t="s">
        <v>4411</v>
      </c>
      <c r="H131" s="4" t="s">
        <v>4415</v>
      </c>
      <c r="I131" s="78">
        <v>217</v>
      </c>
      <c r="J131" s="80">
        <v>23.781496395420383</v>
      </c>
      <c r="K131" s="4">
        <v>1299</v>
      </c>
      <c r="L131" s="77">
        <v>8.7412442609618246</v>
      </c>
      <c r="M131" s="79">
        <v>4.0282231617335601E-2</v>
      </c>
      <c r="N131" s="4"/>
      <c r="O131" s="82">
        <v>0</v>
      </c>
      <c r="P131" s="82">
        <v>9060</v>
      </c>
      <c r="Q131" s="82">
        <v>0</v>
      </c>
      <c r="R131" s="82">
        <v>0</v>
      </c>
      <c r="S131" s="59" t="str">
        <f t="shared" si="1"/>
        <v>Underground</v>
      </c>
      <c r="T131" s="58" t="str">
        <f>INDEX(Mapping!$C$4:$C$24,MATCH($C131,Mapping!$D$4:$D$24,0))</f>
        <v>Construction</v>
      </c>
      <c r="U131" s="3" t="s">
        <v>4589</v>
      </c>
    </row>
    <row r="132" spans="2:21" s="60" customFormat="1" x14ac:dyDescent="0.35">
      <c r="B132" s="76">
        <v>35225824</v>
      </c>
      <c r="C132" s="4">
        <v>19</v>
      </c>
      <c r="D132" s="77">
        <v>2.9363636363636365</v>
      </c>
      <c r="E132" s="77">
        <v>2.9363636363636365</v>
      </c>
      <c r="F132" s="77">
        <v>0</v>
      </c>
      <c r="G132" s="3" t="s">
        <v>4411</v>
      </c>
      <c r="H132" s="4" t="s">
        <v>4413</v>
      </c>
      <c r="I132" s="78">
        <v>249</v>
      </c>
      <c r="J132" s="80">
        <v>27.217261193432378</v>
      </c>
      <c r="K132" s="4">
        <v>1176</v>
      </c>
      <c r="L132" s="77">
        <v>12.465553341185188</v>
      </c>
      <c r="M132" s="79">
        <v>5.0062463217611201E-2</v>
      </c>
      <c r="N132" s="4"/>
      <c r="O132" s="82">
        <v>0</v>
      </c>
      <c r="P132" s="82">
        <v>15504</v>
      </c>
      <c r="Q132" s="82">
        <v>0</v>
      </c>
      <c r="R132" s="82">
        <v>0</v>
      </c>
      <c r="S132" s="59" t="str">
        <f t="shared" si="1"/>
        <v>Underground</v>
      </c>
      <c r="T132" s="58" t="str">
        <f>INDEX(Mapping!$C$4:$C$24,MATCH($C132,Mapping!$D$4:$D$24,0))</f>
        <v>Construction</v>
      </c>
      <c r="U132" s="3" t="s">
        <v>4589</v>
      </c>
    </row>
    <row r="133" spans="2:21" s="60" customFormat="1" x14ac:dyDescent="0.35">
      <c r="B133" s="76">
        <v>35222234</v>
      </c>
      <c r="C133" s="4">
        <v>10</v>
      </c>
      <c r="D133" s="77">
        <v>1.39</v>
      </c>
      <c r="E133" s="77">
        <v>1.39</v>
      </c>
      <c r="F133" s="77">
        <v>0</v>
      </c>
      <c r="G133" s="3" t="s">
        <v>2591</v>
      </c>
      <c r="H133" s="4" t="s">
        <v>2590</v>
      </c>
      <c r="I133" s="78">
        <v>435</v>
      </c>
      <c r="J133" s="80">
        <v>44.088589532269609</v>
      </c>
      <c r="K133" s="4">
        <v>421</v>
      </c>
      <c r="L133" s="77">
        <v>75.850565774570683</v>
      </c>
      <c r="M133" s="79">
        <v>0.174369116723151</v>
      </c>
      <c r="N133" s="4"/>
      <c r="O133" s="82">
        <v>0</v>
      </c>
      <c r="P133" s="82">
        <v>0</v>
      </c>
      <c r="Q133" s="82">
        <v>0</v>
      </c>
      <c r="R133" s="82">
        <v>7339.2</v>
      </c>
      <c r="S133" s="59" t="str">
        <f t="shared" ref="S133:S196" si="2">IF(SUM(O133:R133)=0,"TBD",IF(AND(O133&gt;0,P133&gt;0),"Hybrid", IF(SUM(Q133:R133)&gt;0,"Remote Grid / Removal",IF(O133&gt;0,"Overhead","Underground"))))</f>
        <v>Remote Grid / Removal</v>
      </c>
      <c r="T133" s="58" t="str">
        <f>INDEX(Mapping!$C$4:$C$24,MATCH($C133,Mapping!$D$4:$D$24,0))</f>
        <v>Scoping</v>
      </c>
      <c r="U133" s="3" t="s">
        <v>4466</v>
      </c>
    </row>
    <row r="134" spans="2:21" s="60" customFormat="1" x14ac:dyDescent="0.35">
      <c r="B134" s="76">
        <v>35232298</v>
      </c>
      <c r="C134" s="4">
        <v>14</v>
      </c>
      <c r="D134" s="77">
        <v>0.24000000000000002</v>
      </c>
      <c r="E134" s="77">
        <v>0.24000000000000002</v>
      </c>
      <c r="F134" s="77">
        <v>0</v>
      </c>
      <c r="G134" s="3" t="s">
        <v>4411</v>
      </c>
      <c r="H134" s="4" t="s">
        <v>4414</v>
      </c>
      <c r="I134" s="78">
        <v>259</v>
      </c>
      <c r="J134" s="80">
        <v>22.416802532658608</v>
      </c>
      <c r="K134" s="4">
        <v>1849</v>
      </c>
      <c r="L134" s="77">
        <v>3.3188150936835816</v>
      </c>
      <c r="M134" s="79">
        <v>1.28139578906702E-2</v>
      </c>
      <c r="N134" s="4"/>
      <c r="O134" s="82">
        <v>0</v>
      </c>
      <c r="P134" s="82">
        <v>1267.2</v>
      </c>
      <c r="Q134" s="82">
        <v>0</v>
      </c>
      <c r="R134" s="82">
        <v>0</v>
      </c>
      <c r="S134" s="59" t="str">
        <f t="shared" si="2"/>
        <v>Underground</v>
      </c>
      <c r="T134" s="58" t="str">
        <f>INDEX(Mapping!$C$4:$C$24,MATCH($C134,Mapping!$D$4:$D$24,0))</f>
        <v>Estimating</v>
      </c>
      <c r="U134" s="3" t="s">
        <v>4589</v>
      </c>
    </row>
    <row r="135" spans="2:21" s="60" customFormat="1" x14ac:dyDescent="0.35">
      <c r="B135" s="76">
        <v>35233038</v>
      </c>
      <c r="C135" s="4">
        <v>16</v>
      </c>
      <c r="D135" s="77">
        <v>0.23</v>
      </c>
      <c r="E135" s="77">
        <v>0.23</v>
      </c>
      <c r="F135" s="77">
        <v>0</v>
      </c>
      <c r="G135" s="3" t="s">
        <v>4411</v>
      </c>
      <c r="H135" s="4" t="s">
        <v>4414</v>
      </c>
      <c r="I135" s="78">
        <v>259</v>
      </c>
      <c r="J135" s="80">
        <v>22.416802532658608</v>
      </c>
      <c r="K135" s="4">
        <v>1849</v>
      </c>
      <c r="L135" s="77">
        <v>3.3188150936835816</v>
      </c>
      <c r="M135" s="79">
        <v>1.28139578906702E-2</v>
      </c>
      <c r="N135" s="4"/>
      <c r="O135" s="82">
        <v>0</v>
      </c>
      <c r="P135" s="82">
        <v>1214.4000000000001</v>
      </c>
      <c r="Q135" s="82">
        <v>0</v>
      </c>
      <c r="R135" s="82">
        <v>0</v>
      </c>
      <c r="S135" s="59" t="str">
        <f t="shared" si="2"/>
        <v>Underground</v>
      </c>
      <c r="T135" s="58" t="str">
        <f>INDEX(Mapping!$C$4:$C$24,MATCH($C135,Mapping!$D$4:$D$24,0))</f>
        <v>Estimating</v>
      </c>
      <c r="U135" s="3" t="s">
        <v>4589</v>
      </c>
    </row>
    <row r="136" spans="2:21" s="60" customFormat="1" x14ac:dyDescent="0.35">
      <c r="B136" s="76">
        <v>35233039</v>
      </c>
      <c r="C136" s="4">
        <v>13</v>
      </c>
      <c r="D136" s="77">
        <v>0.37</v>
      </c>
      <c r="E136" s="77">
        <v>0.37</v>
      </c>
      <c r="F136" s="77">
        <v>0</v>
      </c>
      <c r="G136" s="3" t="s">
        <v>4411</v>
      </c>
      <c r="H136" s="4" t="s">
        <v>4414</v>
      </c>
      <c r="I136" s="78">
        <v>259</v>
      </c>
      <c r="J136" s="80">
        <v>22.416802532658608</v>
      </c>
      <c r="K136" s="4">
        <v>1849</v>
      </c>
      <c r="L136" s="77">
        <v>3.3188150936835816</v>
      </c>
      <c r="M136" s="79">
        <v>1.28139578906702E-2</v>
      </c>
      <c r="N136" s="4"/>
      <c r="O136" s="82">
        <v>0</v>
      </c>
      <c r="P136" s="82">
        <v>1953.6</v>
      </c>
      <c r="Q136" s="82">
        <v>0</v>
      </c>
      <c r="R136" s="82">
        <v>0</v>
      </c>
      <c r="S136" s="59" t="str">
        <f t="shared" si="2"/>
        <v>Underground</v>
      </c>
      <c r="T136" s="58" t="str">
        <f>INDEX(Mapping!$C$4:$C$24,MATCH($C136,Mapping!$D$4:$D$24,0))</f>
        <v>Scoping</v>
      </c>
      <c r="U136" s="3" t="s">
        <v>4589</v>
      </c>
    </row>
    <row r="137" spans="2:21" s="60" customFormat="1" x14ac:dyDescent="0.35">
      <c r="B137" s="76">
        <v>35233300</v>
      </c>
      <c r="C137" s="4">
        <v>13</v>
      </c>
      <c r="D137" s="77">
        <v>0.32</v>
      </c>
      <c r="E137" s="77">
        <v>0.32</v>
      </c>
      <c r="F137" s="77">
        <v>0</v>
      </c>
      <c r="G137" s="3" t="s">
        <v>4411</v>
      </c>
      <c r="H137" s="4" t="s">
        <v>4414</v>
      </c>
      <c r="I137" s="78">
        <v>259</v>
      </c>
      <c r="J137" s="80">
        <v>22.416802532658608</v>
      </c>
      <c r="K137" s="4">
        <v>1849</v>
      </c>
      <c r="L137" s="77">
        <v>3.3188150936835816</v>
      </c>
      <c r="M137" s="79">
        <v>1.28139578906702E-2</v>
      </c>
      <c r="N137" s="4"/>
      <c r="O137" s="82">
        <v>0</v>
      </c>
      <c r="P137" s="82">
        <v>1689.6000000000001</v>
      </c>
      <c r="Q137" s="82">
        <v>0</v>
      </c>
      <c r="R137" s="82">
        <v>0</v>
      </c>
      <c r="S137" s="59" t="str">
        <f t="shared" si="2"/>
        <v>Underground</v>
      </c>
      <c r="T137" s="58" t="str">
        <f>INDEX(Mapping!$C$4:$C$24,MATCH($C137,Mapping!$D$4:$D$24,0))</f>
        <v>Scoping</v>
      </c>
      <c r="U137" s="3" t="s">
        <v>4589</v>
      </c>
    </row>
    <row r="138" spans="2:21" s="60" customFormat="1" x14ac:dyDescent="0.35">
      <c r="B138" s="76">
        <v>35233301</v>
      </c>
      <c r="C138" s="4">
        <v>13</v>
      </c>
      <c r="D138" s="77">
        <v>0.36</v>
      </c>
      <c r="E138" s="77">
        <v>0.36</v>
      </c>
      <c r="F138" s="77">
        <v>0</v>
      </c>
      <c r="G138" s="3" t="s">
        <v>4411</v>
      </c>
      <c r="H138" s="4" t="s">
        <v>4414</v>
      </c>
      <c r="I138" s="78">
        <v>259</v>
      </c>
      <c r="J138" s="80">
        <v>22.416802532658608</v>
      </c>
      <c r="K138" s="4">
        <v>1849</v>
      </c>
      <c r="L138" s="77">
        <v>3.3188150936835816</v>
      </c>
      <c r="M138" s="79">
        <v>1.28139578906702E-2</v>
      </c>
      <c r="N138" s="4"/>
      <c r="O138" s="82">
        <v>0</v>
      </c>
      <c r="P138" s="82">
        <v>1900.8</v>
      </c>
      <c r="Q138" s="82">
        <v>0</v>
      </c>
      <c r="R138" s="82">
        <v>0</v>
      </c>
      <c r="S138" s="59" t="str">
        <f t="shared" si="2"/>
        <v>Underground</v>
      </c>
      <c r="T138" s="58" t="str">
        <f>INDEX(Mapping!$C$4:$C$24,MATCH($C138,Mapping!$D$4:$D$24,0))</f>
        <v>Scoping</v>
      </c>
      <c r="U138" s="3" t="s">
        <v>4589</v>
      </c>
    </row>
    <row r="139" spans="2:21" s="60" customFormat="1" x14ac:dyDescent="0.35">
      <c r="B139" s="76">
        <v>35233302</v>
      </c>
      <c r="C139" s="4">
        <v>16</v>
      </c>
      <c r="D139" s="77">
        <v>0.12000000000000001</v>
      </c>
      <c r="E139" s="77">
        <v>0.12000000000000001</v>
      </c>
      <c r="F139" s="77">
        <v>0</v>
      </c>
      <c r="G139" s="3" t="s">
        <v>4411</v>
      </c>
      <c r="H139" s="4" t="s">
        <v>4414</v>
      </c>
      <c r="I139" s="78">
        <v>259</v>
      </c>
      <c r="J139" s="80">
        <v>22.416802532658608</v>
      </c>
      <c r="K139" s="4">
        <v>1849</v>
      </c>
      <c r="L139" s="77">
        <v>3.3188150936835816</v>
      </c>
      <c r="M139" s="79">
        <v>1.28139578906702E-2</v>
      </c>
      <c r="N139" s="4"/>
      <c r="O139" s="82">
        <v>0</v>
      </c>
      <c r="P139" s="82">
        <v>633.6</v>
      </c>
      <c r="Q139" s="82">
        <v>0</v>
      </c>
      <c r="R139" s="82">
        <v>0</v>
      </c>
      <c r="S139" s="59" t="str">
        <f t="shared" si="2"/>
        <v>Underground</v>
      </c>
      <c r="T139" s="58" t="str">
        <f>INDEX(Mapping!$C$4:$C$24,MATCH($C139,Mapping!$D$4:$D$24,0))</f>
        <v>Estimating</v>
      </c>
      <c r="U139" s="3" t="s">
        <v>4589</v>
      </c>
    </row>
    <row r="140" spans="2:21" s="60" customFormat="1" x14ac:dyDescent="0.35">
      <c r="B140" s="76">
        <v>35233303</v>
      </c>
      <c r="C140" s="4">
        <v>14</v>
      </c>
      <c r="D140" s="77">
        <v>0.09</v>
      </c>
      <c r="E140" s="77">
        <v>0.09</v>
      </c>
      <c r="F140" s="77">
        <v>0</v>
      </c>
      <c r="G140" s="3" t="s">
        <v>4411</v>
      </c>
      <c r="H140" s="4" t="s">
        <v>4414</v>
      </c>
      <c r="I140" s="78">
        <v>259</v>
      </c>
      <c r="J140" s="80">
        <v>22.416802532658608</v>
      </c>
      <c r="K140" s="4">
        <v>1849</v>
      </c>
      <c r="L140" s="77">
        <v>3.3188150936835816</v>
      </c>
      <c r="M140" s="79">
        <v>1.28139578906702E-2</v>
      </c>
      <c r="N140" s="4"/>
      <c r="O140" s="82">
        <v>0</v>
      </c>
      <c r="P140" s="82">
        <v>475.2</v>
      </c>
      <c r="Q140" s="82">
        <v>0</v>
      </c>
      <c r="R140" s="82">
        <v>0</v>
      </c>
      <c r="S140" s="59" t="str">
        <f t="shared" si="2"/>
        <v>Underground</v>
      </c>
      <c r="T140" s="58" t="str">
        <f>INDEX(Mapping!$C$4:$C$24,MATCH($C140,Mapping!$D$4:$D$24,0))</f>
        <v>Estimating</v>
      </c>
      <c r="U140" s="3" t="s">
        <v>4589</v>
      </c>
    </row>
    <row r="141" spans="2:21" s="60" customFormat="1" x14ac:dyDescent="0.35">
      <c r="B141" s="76">
        <v>35233304</v>
      </c>
      <c r="C141" s="4">
        <v>14</v>
      </c>
      <c r="D141" s="77">
        <v>0.3</v>
      </c>
      <c r="E141" s="77">
        <v>0.3</v>
      </c>
      <c r="F141" s="77">
        <v>0</v>
      </c>
      <c r="G141" s="3" t="s">
        <v>4411</v>
      </c>
      <c r="H141" s="4" t="s">
        <v>4414</v>
      </c>
      <c r="I141" s="78">
        <v>259</v>
      </c>
      <c r="J141" s="80">
        <v>22.416802532658608</v>
      </c>
      <c r="K141" s="4">
        <v>1849</v>
      </c>
      <c r="L141" s="77">
        <v>3.3188150936835816</v>
      </c>
      <c r="M141" s="79">
        <v>1.28139578906702E-2</v>
      </c>
      <c r="N141" s="4"/>
      <c r="O141" s="82">
        <v>0</v>
      </c>
      <c r="P141" s="82">
        <v>1584</v>
      </c>
      <c r="Q141" s="82">
        <v>0</v>
      </c>
      <c r="R141" s="82">
        <v>0</v>
      </c>
      <c r="S141" s="59" t="str">
        <f t="shared" si="2"/>
        <v>Underground</v>
      </c>
      <c r="T141" s="58" t="str">
        <f>INDEX(Mapping!$C$4:$C$24,MATCH($C141,Mapping!$D$4:$D$24,0))</f>
        <v>Estimating</v>
      </c>
      <c r="U141" s="3" t="s">
        <v>4589</v>
      </c>
    </row>
    <row r="142" spans="2:21" s="60" customFormat="1" x14ac:dyDescent="0.35">
      <c r="B142" s="76">
        <v>35233305</v>
      </c>
      <c r="C142" s="4">
        <v>13</v>
      </c>
      <c r="D142" s="77">
        <v>0.28999999999999998</v>
      </c>
      <c r="E142" s="77">
        <v>0.28999999999999998</v>
      </c>
      <c r="F142" s="77">
        <v>0</v>
      </c>
      <c r="G142" s="3" t="s">
        <v>4411</v>
      </c>
      <c r="H142" s="4" t="s">
        <v>4414</v>
      </c>
      <c r="I142" s="78">
        <v>259</v>
      </c>
      <c r="J142" s="80">
        <v>22.416802532658608</v>
      </c>
      <c r="K142" s="4">
        <v>1849</v>
      </c>
      <c r="L142" s="77">
        <v>3.3188150936835816</v>
      </c>
      <c r="M142" s="79">
        <v>1.28139578906702E-2</v>
      </c>
      <c r="N142" s="4"/>
      <c r="O142" s="82">
        <v>0</v>
      </c>
      <c r="P142" s="82">
        <v>1531.1999999999998</v>
      </c>
      <c r="Q142" s="82">
        <v>0</v>
      </c>
      <c r="R142" s="82">
        <v>0</v>
      </c>
      <c r="S142" s="59" t="str">
        <f t="shared" si="2"/>
        <v>Underground</v>
      </c>
      <c r="T142" s="58" t="str">
        <f>INDEX(Mapping!$C$4:$C$24,MATCH($C142,Mapping!$D$4:$D$24,0))</f>
        <v>Scoping</v>
      </c>
      <c r="U142" s="3" t="s">
        <v>4589</v>
      </c>
    </row>
    <row r="143" spans="2:21" s="60" customFormat="1" x14ac:dyDescent="0.35">
      <c r="B143" s="76">
        <v>35233306</v>
      </c>
      <c r="C143" s="4">
        <v>14</v>
      </c>
      <c r="D143" s="77">
        <v>0.26</v>
      </c>
      <c r="E143" s="77">
        <v>0.26</v>
      </c>
      <c r="F143" s="77">
        <v>0</v>
      </c>
      <c r="G143" s="3" t="s">
        <v>4411</v>
      </c>
      <c r="H143" s="4" t="s">
        <v>4414</v>
      </c>
      <c r="I143" s="78">
        <v>259</v>
      </c>
      <c r="J143" s="80">
        <v>22.416802532658608</v>
      </c>
      <c r="K143" s="4">
        <v>1849</v>
      </c>
      <c r="L143" s="77">
        <v>3.3188150936835816</v>
      </c>
      <c r="M143" s="79">
        <v>1.28139578906702E-2</v>
      </c>
      <c r="N143" s="4"/>
      <c r="O143" s="82">
        <v>0</v>
      </c>
      <c r="P143" s="82">
        <v>1372.8</v>
      </c>
      <c r="Q143" s="82">
        <v>0</v>
      </c>
      <c r="R143" s="82">
        <v>0</v>
      </c>
      <c r="S143" s="59" t="str">
        <f t="shared" si="2"/>
        <v>Underground</v>
      </c>
      <c r="T143" s="58" t="str">
        <f>INDEX(Mapping!$C$4:$C$24,MATCH($C143,Mapping!$D$4:$D$24,0))</f>
        <v>Estimating</v>
      </c>
      <c r="U143" s="3" t="s">
        <v>4589</v>
      </c>
    </row>
    <row r="144" spans="2:21" s="60" customFormat="1" x14ac:dyDescent="0.35">
      <c r="B144" s="76">
        <v>35233307</v>
      </c>
      <c r="C144" s="4">
        <v>16</v>
      </c>
      <c r="D144" s="77">
        <v>0.6</v>
      </c>
      <c r="E144" s="77">
        <v>0.6</v>
      </c>
      <c r="F144" s="77">
        <v>0</v>
      </c>
      <c r="G144" s="3" t="s">
        <v>4411</v>
      </c>
      <c r="H144" s="4" t="s">
        <v>4414</v>
      </c>
      <c r="I144" s="78">
        <v>259</v>
      </c>
      <c r="J144" s="80">
        <v>22.416802532658608</v>
      </c>
      <c r="K144" s="4">
        <v>1849</v>
      </c>
      <c r="L144" s="77">
        <v>3.3188150936835816</v>
      </c>
      <c r="M144" s="79">
        <v>1.28139578906702E-2</v>
      </c>
      <c r="N144" s="4"/>
      <c r="O144" s="82">
        <v>0</v>
      </c>
      <c r="P144" s="82">
        <v>3168</v>
      </c>
      <c r="Q144" s="82">
        <v>0</v>
      </c>
      <c r="R144" s="82">
        <v>0</v>
      </c>
      <c r="S144" s="59" t="str">
        <f t="shared" si="2"/>
        <v>Underground</v>
      </c>
      <c r="T144" s="58" t="str">
        <f>INDEX(Mapping!$C$4:$C$24,MATCH($C144,Mapping!$D$4:$D$24,0))</f>
        <v>Estimating</v>
      </c>
      <c r="U144" s="3" t="s">
        <v>4589</v>
      </c>
    </row>
    <row r="145" spans="2:21" s="60" customFormat="1" x14ac:dyDescent="0.35">
      <c r="B145" s="76">
        <v>35233308</v>
      </c>
      <c r="C145" s="4">
        <v>16</v>
      </c>
      <c r="D145" s="77">
        <v>0.93</v>
      </c>
      <c r="E145" s="77">
        <v>0.93</v>
      </c>
      <c r="F145" s="77">
        <v>0</v>
      </c>
      <c r="G145" s="3" t="s">
        <v>4411</v>
      </c>
      <c r="H145" s="4" t="s">
        <v>4414</v>
      </c>
      <c r="I145" s="78">
        <v>259</v>
      </c>
      <c r="J145" s="80">
        <v>22.416802532658608</v>
      </c>
      <c r="K145" s="4">
        <v>1849</v>
      </c>
      <c r="L145" s="77">
        <v>3.3188150936835816</v>
      </c>
      <c r="M145" s="79">
        <v>1.28139578906702E-2</v>
      </c>
      <c r="N145" s="4"/>
      <c r="O145" s="82">
        <v>0</v>
      </c>
      <c r="P145" s="82">
        <v>4910.4000000000005</v>
      </c>
      <c r="Q145" s="82">
        <v>0</v>
      </c>
      <c r="R145" s="82">
        <v>0</v>
      </c>
      <c r="S145" s="59" t="str">
        <f t="shared" si="2"/>
        <v>Underground</v>
      </c>
      <c r="T145" s="58" t="str">
        <f>INDEX(Mapping!$C$4:$C$24,MATCH($C145,Mapping!$D$4:$D$24,0))</f>
        <v>Estimating</v>
      </c>
      <c r="U145" s="3" t="s">
        <v>4589</v>
      </c>
    </row>
    <row r="146" spans="2:21" s="60" customFormat="1" x14ac:dyDescent="0.35">
      <c r="B146" s="76">
        <v>35233309</v>
      </c>
      <c r="C146" s="4">
        <v>13</v>
      </c>
      <c r="D146" s="77">
        <v>0.37</v>
      </c>
      <c r="E146" s="77">
        <v>0.37</v>
      </c>
      <c r="F146" s="77">
        <v>0</v>
      </c>
      <c r="G146" s="3" t="s">
        <v>4411</v>
      </c>
      <c r="H146" s="4" t="s">
        <v>4414</v>
      </c>
      <c r="I146" s="78">
        <v>259</v>
      </c>
      <c r="J146" s="80">
        <v>22.416802532658608</v>
      </c>
      <c r="K146" s="4">
        <v>1849</v>
      </c>
      <c r="L146" s="77">
        <v>3.3188150936835816</v>
      </c>
      <c r="M146" s="79">
        <v>1.28139578906702E-2</v>
      </c>
      <c r="N146" s="4"/>
      <c r="O146" s="82">
        <v>0</v>
      </c>
      <c r="P146" s="82">
        <v>1953.6</v>
      </c>
      <c r="Q146" s="82">
        <v>0</v>
      </c>
      <c r="R146" s="82">
        <v>0</v>
      </c>
      <c r="S146" s="59" t="str">
        <f t="shared" si="2"/>
        <v>Underground</v>
      </c>
      <c r="T146" s="58" t="str">
        <f>INDEX(Mapping!$C$4:$C$24,MATCH($C146,Mapping!$D$4:$D$24,0))</f>
        <v>Scoping</v>
      </c>
      <c r="U146" s="3" t="s">
        <v>4589</v>
      </c>
    </row>
    <row r="147" spans="2:21" s="60" customFormat="1" x14ac:dyDescent="0.35">
      <c r="B147" s="76">
        <v>35233310</v>
      </c>
      <c r="C147" s="4">
        <v>14</v>
      </c>
      <c r="D147" s="77">
        <v>0.15</v>
      </c>
      <c r="E147" s="77">
        <v>0.15</v>
      </c>
      <c r="F147" s="77">
        <v>0</v>
      </c>
      <c r="G147" s="3" t="s">
        <v>4411</v>
      </c>
      <c r="H147" s="4" t="s">
        <v>4414</v>
      </c>
      <c r="I147" s="78">
        <v>259</v>
      </c>
      <c r="J147" s="80">
        <v>22.416802532658608</v>
      </c>
      <c r="K147" s="4">
        <v>1849</v>
      </c>
      <c r="L147" s="77">
        <v>3.3188150936835816</v>
      </c>
      <c r="M147" s="79">
        <v>1.28139578906702E-2</v>
      </c>
      <c r="N147" s="4"/>
      <c r="O147" s="82">
        <v>0</v>
      </c>
      <c r="P147" s="82">
        <v>792</v>
      </c>
      <c r="Q147" s="82">
        <v>0</v>
      </c>
      <c r="R147" s="82">
        <v>0</v>
      </c>
      <c r="S147" s="59" t="str">
        <f t="shared" si="2"/>
        <v>Underground</v>
      </c>
      <c r="T147" s="58" t="str">
        <f>INDEX(Mapping!$C$4:$C$24,MATCH($C147,Mapping!$D$4:$D$24,0))</f>
        <v>Estimating</v>
      </c>
      <c r="U147" s="3" t="s">
        <v>4589</v>
      </c>
    </row>
    <row r="148" spans="2:21" s="60" customFormat="1" x14ac:dyDescent="0.35">
      <c r="B148" s="76">
        <v>35232718</v>
      </c>
      <c r="C148" s="4">
        <v>13</v>
      </c>
      <c r="D148" s="77">
        <v>0.5</v>
      </c>
      <c r="E148" s="77">
        <v>0.5</v>
      </c>
      <c r="F148" s="77">
        <v>0</v>
      </c>
      <c r="G148" s="3" t="s">
        <v>4411</v>
      </c>
      <c r="H148" s="4" t="s">
        <v>4414</v>
      </c>
      <c r="I148" s="78">
        <v>259</v>
      </c>
      <c r="J148" s="80">
        <v>22.416802532658608</v>
      </c>
      <c r="K148" s="4">
        <v>1849</v>
      </c>
      <c r="L148" s="77">
        <v>3.3188150936835816</v>
      </c>
      <c r="M148" s="79">
        <v>1.28139578906702E-2</v>
      </c>
      <c r="N148" s="4"/>
      <c r="O148" s="82">
        <v>0</v>
      </c>
      <c r="P148" s="82">
        <v>2640</v>
      </c>
      <c r="Q148" s="82">
        <v>0</v>
      </c>
      <c r="R148" s="82">
        <v>0</v>
      </c>
      <c r="S148" s="59" t="str">
        <f t="shared" si="2"/>
        <v>Underground</v>
      </c>
      <c r="T148" s="58" t="str">
        <f>INDEX(Mapping!$C$4:$C$24,MATCH($C148,Mapping!$D$4:$D$24,0))</f>
        <v>Scoping</v>
      </c>
      <c r="U148" s="3" t="s">
        <v>4589</v>
      </c>
    </row>
    <row r="149" spans="2:21" s="60" customFormat="1" x14ac:dyDescent="0.35">
      <c r="B149" s="76">
        <v>35233311</v>
      </c>
      <c r="C149" s="4">
        <v>13</v>
      </c>
      <c r="D149" s="77">
        <v>0.58996212121212122</v>
      </c>
      <c r="E149" s="77">
        <v>0.58996212121212122</v>
      </c>
      <c r="F149" s="77">
        <v>0</v>
      </c>
      <c r="G149" s="3" t="s">
        <v>4411</v>
      </c>
      <c r="H149" s="4" t="s">
        <v>4414</v>
      </c>
      <c r="I149" s="78">
        <v>259</v>
      </c>
      <c r="J149" s="80">
        <v>22.416802532658608</v>
      </c>
      <c r="K149" s="4">
        <v>1849</v>
      </c>
      <c r="L149" s="77">
        <v>3.3188150936835816</v>
      </c>
      <c r="M149" s="79">
        <v>1.28139578906702E-2</v>
      </c>
      <c r="N149" s="4"/>
      <c r="O149" s="82">
        <v>0</v>
      </c>
      <c r="P149" s="82">
        <v>3115</v>
      </c>
      <c r="Q149" s="82">
        <v>0</v>
      </c>
      <c r="R149" s="82">
        <v>0</v>
      </c>
      <c r="S149" s="59" t="str">
        <f t="shared" si="2"/>
        <v>Underground</v>
      </c>
      <c r="T149" s="58" t="str">
        <f>INDEX(Mapping!$C$4:$C$24,MATCH($C149,Mapping!$D$4:$D$24,0))</f>
        <v>Scoping</v>
      </c>
      <c r="U149" s="3" t="s">
        <v>4589</v>
      </c>
    </row>
    <row r="150" spans="2:21" s="60" customFormat="1" x14ac:dyDescent="0.35">
      <c r="B150" s="76">
        <v>35233312</v>
      </c>
      <c r="C150" s="4">
        <v>13</v>
      </c>
      <c r="D150" s="77">
        <v>1.1000000000000001</v>
      </c>
      <c r="E150" s="77">
        <v>1.1000000000000001</v>
      </c>
      <c r="F150" s="77">
        <v>0</v>
      </c>
      <c r="G150" s="3" t="s">
        <v>4411</v>
      </c>
      <c r="H150" s="4" t="s">
        <v>4414</v>
      </c>
      <c r="I150" s="78">
        <v>259</v>
      </c>
      <c r="J150" s="80">
        <v>22.416802532658608</v>
      </c>
      <c r="K150" s="4">
        <v>1849</v>
      </c>
      <c r="L150" s="77">
        <v>3.3188150936835816</v>
      </c>
      <c r="M150" s="79">
        <v>1.28139578906702E-2</v>
      </c>
      <c r="N150" s="4"/>
      <c r="O150" s="82">
        <v>0</v>
      </c>
      <c r="P150" s="82">
        <v>5808.0000000000009</v>
      </c>
      <c r="Q150" s="82">
        <v>0</v>
      </c>
      <c r="R150" s="82">
        <v>0</v>
      </c>
      <c r="S150" s="59" t="str">
        <f t="shared" si="2"/>
        <v>Underground</v>
      </c>
      <c r="T150" s="58" t="str">
        <f>INDEX(Mapping!$C$4:$C$24,MATCH($C150,Mapping!$D$4:$D$24,0))</f>
        <v>Scoping</v>
      </c>
      <c r="U150" s="3" t="s">
        <v>4589</v>
      </c>
    </row>
    <row r="151" spans="2:21" s="60" customFormat="1" x14ac:dyDescent="0.35">
      <c r="B151" s="76">
        <v>35233314</v>
      </c>
      <c r="C151" s="4">
        <v>13</v>
      </c>
      <c r="D151" s="77">
        <v>1.6</v>
      </c>
      <c r="E151" s="77">
        <v>1.6</v>
      </c>
      <c r="F151" s="77">
        <v>0</v>
      </c>
      <c r="G151" s="3" t="s">
        <v>4411</v>
      </c>
      <c r="H151" s="4" t="s">
        <v>4414</v>
      </c>
      <c r="I151" s="78">
        <v>259</v>
      </c>
      <c r="J151" s="80">
        <v>22.416802532658608</v>
      </c>
      <c r="K151" s="4">
        <v>1849</v>
      </c>
      <c r="L151" s="77">
        <v>3.3188150936835816</v>
      </c>
      <c r="M151" s="79">
        <v>1.28139578906702E-2</v>
      </c>
      <c r="N151" s="4"/>
      <c r="O151" s="82">
        <v>0</v>
      </c>
      <c r="P151" s="82">
        <v>8448</v>
      </c>
      <c r="Q151" s="82">
        <v>0</v>
      </c>
      <c r="R151" s="82">
        <v>0</v>
      </c>
      <c r="S151" s="59" t="str">
        <f t="shared" si="2"/>
        <v>Underground</v>
      </c>
      <c r="T151" s="58" t="str">
        <f>INDEX(Mapping!$C$4:$C$24,MATCH($C151,Mapping!$D$4:$D$24,0))</f>
        <v>Scoping</v>
      </c>
      <c r="U151" s="3" t="s">
        <v>4589</v>
      </c>
    </row>
    <row r="152" spans="2:21" s="60" customFormat="1" x14ac:dyDescent="0.35">
      <c r="B152" s="76">
        <v>35233315</v>
      </c>
      <c r="C152" s="4">
        <v>13</v>
      </c>
      <c r="D152" s="77">
        <v>0.96000000000000008</v>
      </c>
      <c r="E152" s="77">
        <v>0.96000000000000008</v>
      </c>
      <c r="F152" s="77">
        <v>0</v>
      </c>
      <c r="G152" s="3" t="s">
        <v>4411</v>
      </c>
      <c r="H152" s="4" t="s">
        <v>4414</v>
      </c>
      <c r="I152" s="78">
        <v>259</v>
      </c>
      <c r="J152" s="80">
        <v>22.416802532658608</v>
      </c>
      <c r="K152" s="4">
        <v>1849</v>
      </c>
      <c r="L152" s="77">
        <v>3.3188150936835816</v>
      </c>
      <c r="M152" s="79">
        <v>1.28139578906702E-2</v>
      </c>
      <c r="N152" s="4"/>
      <c r="O152" s="82">
        <v>0</v>
      </c>
      <c r="P152" s="82">
        <v>5068.8</v>
      </c>
      <c r="Q152" s="82">
        <v>0</v>
      </c>
      <c r="R152" s="82">
        <v>0</v>
      </c>
      <c r="S152" s="59" t="str">
        <f t="shared" si="2"/>
        <v>Underground</v>
      </c>
      <c r="T152" s="58" t="str">
        <f>INDEX(Mapping!$C$4:$C$24,MATCH($C152,Mapping!$D$4:$D$24,0))</f>
        <v>Scoping</v>
      </c>
      <c r="U152" s="3" t="s">
        <v>4589</v>
      </c>
    </row>
    <row r="153" spans="2:21" s="60" customFormat="1" x14ac:dyDescent="0.35">
      <c r="B153" s="76">
        <v>35235705</v>
      </c>
      <c r="C153" s="4">
        <v>13</v>
      </c>
      <c r="D153" s="77">
        <v>1.32</v>
      </c>
      <c r="E153" s="77">
        <v>1.32</v>
      </c>
      <c r="F153" s="77">
        <v>0</v>
      </c>
      <c r="G153" s="3" t="s">
        <v>4411</v>
      </c>
      <c r="H153" s="4" t="s">
        <v>4414</v>
      </c>
      <c r="I153" s="78">
        <v>259</v>
      </c>
      <c r="J153" s="80">
        <v>22.416802532658608</v>
      </c>
      <c r="K153" s="4">
        <v>1849</v>
      </c>
      <c r="L153" s="77">
        <v>3.3188150936835816</v>
      </c>
      <c r="M153" s="79">
        <v>1.28139578906702E-2</v>
      </c>
      <c r="N153" s="4"/>
      <c r="O153" s="82">
        <v>0</v>
      </c>
      <c r="P153" s="82">
        <v>6969.6</v>
      </c>
      <c r="Q153" s="82">
        <v>0</v>
      </c>
      <c r="R153" s="82">
        <v>0</v>
      </c>
      <c r="S153" s="59" t="str">
        <f t="shared" si="2"/>
        <v>Underground</v>
      </c>
      <c r="T153" s="58" t="str">
        <f>INDEX(Mapping!$C$4:$C$24,MATCH($C153,Mapping!$D$4:$D$24,0))</f>
        <v>Scoping</v>
      </c>
      <c r="U153" s="3" t="s">
        <v>4589</v>
      </c>
    </row>
    <row r="154" spans="2:21" s="60" customFormat="1" x14ac:dyDescent="0.35">
      <c r="B154" s="76">
        <v>35235706</v>
      </c>
      <c r="C154" s="4">
        <v>13</v>
      </c>
      <c r="D154" s="77">
        <v>1.1600378787878789</v>
      </c>
      <c r="E154" s="77">
        <v>1.1600378787878789</v>
      </c>
      <c r="F154" s="77">
        <v>0</v>
      </c>
      <c r="G154" s="3" t="s">
        <v>4411</v>
      </c>
      <c r="H154" s="4" t="s">
        <v>4414</v>
      </c>
      <c r="I154" s="78">
        <v>259</v>
      </c>
      <c r="J154" s="80">
        <v>22.416802532658608</v>
      </c>
      <c r="K154" s="4">
        <v>1849</v>
      </c>
      <c r="L154" s="77">
        <v>3.3188150936835816</v>
      </c>
      <c r="M154" s="79">
        <v>1.28139578906702E-2</v>
      </c>
      <c r="N154" s="4"/>
      <c r="O154" s="82">
        <v>0</v>
      </c>
      <c r="P154" s="82">
        <v>6125</v>
      </c>
      <c r="Q154" s="82">
        <v>0</v>
      </c>
      <c r="R154" s="82">
        <v>0</v>
      </c>
      <c r="S154" s="59" t="str">
        <f t="shared" si="2"/>
        <v>Underground</v>
      </c>
      <c r="T154" s="58" t="str">
        <f>INDEX(Mapping!$C$4:$C$24,MATCH($C154,Mapping!$D$4:$D$24,0))</f>
        <v>Scoping</v>
      </c>
      <c r="U154" s="3" t="s">
        <v>4589</v>
      </c>
    </row>
    <row r="155" spans="2:21" s="60" customFormat="1" x14ac:dyDescent="0.35">
      <c r="B155" s="76">
        <v>35235707</v>
      </c>
      <c r="C155" s="4">
        <v>13</v>
      </c>
      <c r="D155" s="77">
        <v>0.95</v>
      </c>
      <c r="E155" s="77">
        <v>0.95</v>
      </c>
      <c r="F155" s="77">
        <v>0</v>
      </c>
      <c r="G155" s="3" t="s">
        <v>4411</v>
      </c>
      <c r="H155" s="4" t="s">
        <v>4414</v>
      </c>
      <c r="I155" s="78">
        <v>259</v>
      </c>
      <c r="J155" s="80">
        <v>22.416802532658608</v>
      </c>
      <c r="K155" s="4">
        <v>1849</v>
      </c>
      <c r="L155" s="77">
        <v>3.3188150936835816</v>
      </c>
      <c r="M155" s="79">
        <v>1.28139578906702E-2</v>
      </c>
      <c r="N155" s="4"/>
      <c r="O155" s="82">
        <v>0</v>
      </c>
      <c r="P155" s="82">
        <v>5016</v>
      </c>
      <c r="Q155" s="82">
        <v>0</v>
      </c>
      <c r="R155" s="82">
        <v>0</v>
      </c>
      <c r="S155" s="59" t="str">
        <f t="shared" si="2"/>
        <v>Underground</v>
      </c>
      <c r="T155" s="58" t="str">
        <f>INDEX(Mapping!$C$4:$C$24,MATCH($C155,Mapping!$D$4:$D$24,0))</f>
        <v>Scoping</v>
      </c>
      <c r="U155" s="3" t="s">
        <v>4589</v>
      </c>
    </row>
    <row r="156" spans="2:21" s="60" customFormat="1" x14ac:dyDescent="0.35">
      <c r="B156" s="76">
        <v>35239522</v>
      </c>
      <c r="C156" s="4">
        <v>13</v>
      </c>
      <c r="D156" s="77">
        <v>0.25</v>
      </c>
      <c r="E156" s="77">
        <v>0.25</v>
      </c>
      <c r="F156" s="77">
        <v>0</v>
      </c>
      <c r="G156" s="3" t="s">
        <v>4411</v>
      </c>
      <c r="H156" s="4" t="s">
        <v>4414</v>
      </c>
      <c r="I156" s="78">
        <v>259</v>
      </c>
      <c r="J156" s="80">
        <v>22.416802532658608</v>
      </c>
      <c r="K156" s="4">
        <v>1849</v>
      </c>
      <c r="L156" s="77">
        <v>3.3188150936835816</v>
      </c>
      <c r="M156" s="79">
        <v>1.28139578906702E-2</v>
      </c>
      <c r="N156" s="4"/>
      <c r="O156" s="82">
        <v>0</v>
      </c>
      <c r="P156" s="82">
        <v>1320</v>
      </c>
      <c r="Q156" s="82">
        <v>0</v>
      </c>
      <c r="R156" s="82">
        <v>0</v>
      </c>
      <c r="S156" s="59" t="str">
        <f t="shared" si="2"/>
        <v>Underground</v>
      </c>
      <c r="T156" s="58" t="str">
        <f>INDEX(Mapping!$C$4:$C$24,MATCH($C156,Mapping!$D$4:$D$24,0))</f>
        <v>Scoping</v>
      </c>
      <c r="U156" s="3" t="s">
        <v>4589</v>
      </c>
    </row>
    <row r="157" spans="2:21" s="60" customFormat="1" x14ac:dyDescent="0.35">
      <c r="B157" s="76">
        <v>35239523</v>
      </c>
      <c r="C157" s="4">
        <v>13</v>
      </c>
      <c r="D157" s="77">
        <v>0.25</v>
      </c>
      <c r="E157" s="77">
        <v>0.25</v>
      </c>
      <c r="F157" s="77">
        <v>0</v>
      </c>
      <c r="G157" s="3" t="s">
        <v>4411</v>
      </c>
      <c r="H157" s="4" t="s">
        <v>4414</v>
      </c>
      <c r="I157" s="78">
        <v>259</v>
      </c>
      <c r="J157" s="80">
        <v>22.416802532658608</v>
      </c>
      <c r="K157" s="4">
        <v>1849</v>
      </c>
      <c r="L157" s="77">
        <v>3.3188150936835816</v>
      </c>
      <c r="M157" s="79">
        <v>1.28139578906702E-2</v>
      </c>
      <c r="N157" s="4"/>
      <c r="O157" s="82">
        <v>0</v>
      </c>
      <c r="P157" s="82">
        <v>1320</v>
      </c>
      <c r="Q157" s="82">
        <v>0</v>
      </c>
      <c r="R157" s="82">
        <v>0</v>
      </c>
      <c r="S157" s="59" t="str">
        <f t="shared" si="2"/>
        <v>Underground</v>
      </c>
      <c r="T157" s="58" t="str">
        <f>INDEX(Mapping!$C$4:$C$24,MATCH($C157,Mapping!$D$4:$D$24,0))</f>
        <v>Scoping</v>
      </c>
      <c r="U157" s="3" t="s">
        <v>4589</v>
      </c>
    </row>
    <row r="158" spans="2:21" s="60" customFormat="1" x14ac:dyDescent="0.35">
      <c r="B158" s="76">
        <v>35239937</v>
      </c>
      <c r="C158" s="4">
        <v>13</v>
      </c>
      <c r="D158" s="77">
        <v>0.58712121212121215</v>
      </c>
      <c r="E158" s="77">
        <v>0.58712121212121215</v>
      </c>
      <c r="F158" s="77">
        <v>0</v>
      </c>
      <c r="G158" s="3" t="s">
        <v>4411</v>
      </c>
      <c r="H158" s="4" t="s">
        <v>4414</v>
      </c>
      <c r="I158" s="78">
        <v>259</v>
      </c>
      <c r="J158" s="80">
        <v>22.416802532658608</v>
      </c>
      <c r="K158" s="4">
        <v>1849</v>
      </c>
      <c r="L158" s="77">
        <v>3.3188150936835816</v>
      </c>
      <c r="M158" s="79">
        <v>1.28139578906702E-2</v>
      </c>
      <c r="N158" s="4"/>
      <c r="O158" s="82">
        <v>0</v>
      </c>
      <c r="P158" s="82">
        <v>3100</v>
      </c>
      <c r="Q158" s="82">
        <v>0</v>
      </c>
      <c r="R158" s="82">
        <v>0</v>
      </c>
      <c r="S158" s="59" t="str">
        <f t="shared" si="2"/>
        <v>Underground</v>
      </c>
      <c r="T158" s="58" t="str">
        <f>INDEX(Mapping!$C$4:$C$24,MATCH($C158,Mapping!$D$4:$D$24,0))</f>
        <v>Scoping</v>
      </c>
      <c r="U158" s="3" t="s">
        <v>4589</v>
      </c>
    </row>
    <row r="159" spans="2:21" s="60" customFormat="1" x14ac:dyDescent="0.35">
      <c r="B159" s="76">
        <v>35235320</v>
      </c>
      <c r="C159" s="4">
        <v>13</v>
      </c>
      <c r="D159" s="77">
        <v>1.0015151515151515</v>
      </c>
      <c r="E159" s="77">
        <v>1.0015151515151515</v>
      </c>
      <c r="F159" s="77">
        <v>0</v>
      </c>
      <c r="G159" s="3" t="s">
        <v>4411</v>
      </c>
      <c r="H159" s="4" t="s">
        <v>4415</v>
      </c>
      <c r="I159" s="78">
        <v>217</v>
      </c>
      <c r="J159" s="80">
        <v>23.781496395420383</v>
      </c>
      <c r="K159" s="4">
        <v>1299</v>
      </c>
      <c r="L159" s="77">
        <v>8.7412442609618246</v>
      </c>
      <c r="M159" s="79">
        <v>4.0282231617335601E-2</v>
      </c>
      <c r="N159" s="4"/>
      <c r="O159" s="82">
        <v>0</v>
      </c>
      <c r="P159" s="82">
        <v>5288</v>
      </c>
      <c r="Q159" s="82">
        <v>0</v>
      </c>
      <c r="R159" s="82">
        <v>0</v>
      </c>
      <c r="S159" s="59" t="str">
        <f t="shared" si="2"/>
        <v>Underground</v>
      </c>
      <c r="T159" s="58" t="str">
        <f>INDEX(Mapping!$C$4:$C$24,MATCH($C159,Mapping!$D$4:$D$24,0))</f>
        <v>Scoping</v>
      </c>
      <c r="U159" s="3" t="s">
        <v>4589</v>
      </c>
    </row>
    <row r="160" spans="2:21" s="60" customFormat="1" x14ac:dyDescent="0.35">
      <c r="B160" s="76">
        <v>35237889</v>
      </c>
      <c r="C160" s="4">
        <v>13</v>
      </c>
      <c r="D160" s="77">
        <v>1.3674242424242424</v>
      </c>
      <c r="E160" s="77">
        <v>1.3674242424242424</v>
      </c>
      <c r="F160" s="77">
        <v>0</v>
      </c>
      <c r="G160" s="3" t="s">
        <v>4411</v>
      </c>
      <c r="H160" s="4" t="s">
        <v>4415</v>
      </c>
      <c r="I160" s="78">
        <v>217</v>
      </c>
      <c r="J160" s="80">
        <v>23.781496395420383</v>
      </c>
      <c r="K160" s="4">
        <v>1299</v>
      </c>
      <c r="L160" s="77">
        <v>8.7412442609618246</v>
      </c>
      <c r="M160" s="79">
        <v>4.0282231617335601E-2</v>
      </c>
      <c r="N160" s="4"/>
      <c r="O160" s="82">
        <v>0</v>
      </c>
      <c r="P160" s="82">
        <v>7220</v>
      </c>
      <c r="Q160" s="82">
        <v>0</v>
      </c>
      <c r="R160" s="82">
        <v>0</v>
      </c>
      <c r="S160" s="59" t="str">
        <f t="shared" si="2"/>
        <v>Underground</v>
      </c>
      <c r="T160" s="58" t="str">
        <f>INDEX(Mapping!$C$4:$C$24,MATCH($C160,Mapping!$D$4:$D$24,0))</f>
        <v>Scoping</v>
      </c>
      <c r="U160" s="3" t="s">
        <v>4589</v>
      </c>
    </row>
    <row r="161" spans="2:21" s="60" customFormat="1" x14ac:dyDescent="0.35">
      <c r="B161" s="76">
        <v>35237890</v>
      </c>
      <c r="C161" s="4">
        <v>13</v>
      </c>
      <c r="D161" s="77">
        <v>0.80795454545454548</v>
      </c>
      <c r="E161" s="77">
        <v>0.80795454545454548</v>
      </c>
      <c r="F161" s="77">
        <v>0</v>
      </c>
      <c r="G161" s="3" t="s">
        <v>4411</v>
      </c>
      <c r="H161" s="4" t="s">
        <v>4415</v>
      </c>
      <c r="I161" s="78">
        <v>217</v>
      </c>
      <c r="J161" s="80">
        <v>23.781496395420383</v>
      </c>
      <c r="K161" s="4">
        <v>1299</v>
      </c>
      <c r="L161" s="77">
        <v>8.7412442609618246</v>
      </c>
      <c r="M161" s="79">
        <v>4.0282231617335601E-2</v>
      </c>
      <c r="N161" s="4"/>
      <c r="O161" s="82">
        <v>0</v>
      </c>
      <c r="P161" s="82">
        <v>4266</v>
      </c>
      <c r="Q161" s="82">
        <v>0</v>
      </c>
      <c r="R161" s="82">
        <v>0</v>
      </c>
      <c r="S161" s="59" t="str">
        <f t="shared" si="2"/>
        <v>Underground</v>
      </c>
      <c r="T161" s="58" t="str">
        <f>INDEX(Mapping!$C$4:$C$24,MATCH($C161,Mapping!$D$4:$D$24,0))</f>
        <v>Scoping</v>
      </c>
      <c r="U161" s="3" t="s">
        <v>4589</v>
      </c>
    </row>
    <row r="162" spans="2:21" s="60" customFormat="1" x14ac:dyDescent="0.35">
      <c r="B162" s="76">
        <v>35237891</v>
      </c>
      <c r="C162" s="4">
        <v>13</v>
      </c>
      <c r="D162" s="77">
        <v>0.45833333333333331</v>
      </c>
      <c r="E162" s="77">
        <v>0.45833333333333331</v>
      </c>
      <c r="F162" s="77">
        <v>0</v>
      </c>
      <c r="G162" s="3" t="s">
        <v>4411</v>
      </c>
      <c r="H162" s="4" t="s">
        <v>4415</v>
      </c>
      <c r="I162" s="78">
        <v>217</v>
      </c>
      <c r="J162" s="80">
        <v>23.781496395420383</v>
      </c>
      <c r="K162" s="4">
        <v>1299</v>
      </c>
      <c r="L162" s="77">
        <v>8.7412442609618246</v>
      </c>
      <c r="M162" s="79">
        <v>4.0282231617335601E-2</v>
      </c>
      <c r="N162" s="4"/>
      <c r="O162" s="82">
        <v>0</v>
      </c>
      <c r="P162" s="82">
        <v>2420</v>
      </c>
      <c r="Q162" s="82">
        <v>0</v>
      </c>
      <c r="R162" s="82">
        <v>0</v>
      </c>
      <c r="S162" s="59" t="str">
        <f t="shared" si="2"/>
        <v>Underground</v>
      </c>
      <c r="T162" s="58" t="str">
        <f>INDEX(Mapping!$C$4:$C$24,MATCH($C162,Mapping!$D$4:$D$24,0))</f>
        <v>Scoping</v>
      </c>
      <c r="U162" s="3" t="s">
        <v>4589</v>
      </c>
    </row>
    <row r="163" spans="2:21" s="60" customFormat="1" x14ac:dyDescent="0.35">
      <c r="B163" s="76">
        <v>35237893</v>
      </c>
      <c r="C163" s="4">
        <v>13</v>
      </c>
      <c r="D163" s="77">
        <v>0.28958333333333336</v>
      </c>
      <c r="E163" s="77">
        <v>0.28958333333333336</v>
      </c>
      <c r="F163" s="77">
        <v>0</v>
      </c>
      <c r="G163" s="3" t="s">
        <v>4411</v>
      </c>
      <c r="H163" s="4" t="s">
        <v>4415</v>
      </c>
      <c r="I163" s="78">
        <v>217</v>
      </c>
      <c r="J163" s="80">
        <v>23.781496395420383</v>
      </c>
      <c r="K163" s="4">
        <v>1299</v>
      </c>
      <c r="L163" s="77">
        <v>8.7412442609618246</v>
      </c>
      <c r="M163" s="79">
        <v>4.0282231617335601E-2</v>
      </c>
      <c r="N163" s="4"/>
      <c r="O163" s="82">
        <v>0</v>
      </c>
      <c r="P163" s="82">
        <v>1529</v>
      </c>
      <c r="Q163" s="82">
        <v>0</v>
      </c>
      <c r="R163" s="82">
        <v>0</v>
      </c>
      <c r="S163" s="59" t="str">
        <f t="shared" si="2"/>
        <v>Underground</v>
      </c>
      <c r="T163" s="58" t="str">
        <f>INDEX(Mapping!$C$4:$C$24,MATCH($C163,Mapping!$D$4:$D$24,0))</f>
        <v>Scoping</v>
      </c>
      <c r="U163" s="3" t="s">
        <v>4589</v>
      </c>
    </row>
    <row r="164" spans="2:21" s="60" customFormat="1" x14ac:dyDescent="0.35">
      <c r="B164" s="76">
        <v>35237894</v>
      </c>
      <c r="C164" s="4">
        <v>13</v>
      </c>
      <c r="D164" s="77">
        <v>0.85984848484848486</v>
      </c>
      <c r="E164" s="77">
        <v>0.85984848484848486</v>
      </c>
      <c r="F164" s="77">
        <v>0</v>
      </c>
      <c r="G164" s="3" t="s">
        <v>4411</v>
      </c>
      <c r="H164" s="4" t="s">
        <v>4415</v>
      </c>
      <c r="I164" s="78">
        <v>217</v>
      </c>
      <c r="J164" s="80">
        <v>23.781496395420383</v>
      </c>
      <c r="K164" s="4">
        <v>1299</v>
      </c>
      <c r="L164" s="77">
        <v>8.7412442609618246</v>
      </c>
      <c r="M164" s="79">
        <v>4.0282231617335601E-2</v>
      </c>
      <c r="N164" s="4"/>
      <c r="O164" s="82">
        <v>0</v>
      </c>
      <c r="P164" s="82">
        <v>4540</v>
      </c>
      <c r="Q164" s="82">
        <v>0</v>
      </c>
      <c r="R164" s="82">
        <v>0</v>
      </c>
      <c r="S164" s="59" t="str">
        <f t="shared" si="2"/>
        <v>Underground</v>
      </c>
      <c r="T164" s="58" t="str">
        <f>INDEX(Mapping!$C$4:$C$24,MATCH($C164,Mapping!$D$4:$D$24,0))</f>
        <v>Scoping</v>
      </c>
      <c r="U164" s="3" t="s">
        <v>4589</v>
      </c>
    </row>
    <row r="165" spans="2:21" s="60" customFormat="1" x14ac:dyDescent="0.35">
      <c r="B165" s="76">
        <v>35237895</v>
      </c>
      <c r="C165" s="4">
        <v>13</v>
      </c>
      <c r="D165" s="77">
        <v>0.78939393939393943</v>
      </c>
      <c r="E165" s="77">
        <v>0.78939393939393943</v>
      </c>
      <c r="F165" s="77">
        <v>0</v>
      </c>
      <c r="G165" s="3" t="s">
        <v>4411</v>
      </c>
      <c r="H165" s="4" t="s">
        <v>4415</v>
      </c>
      <c r="I165" s="78">
        <v>217</v>
      </c>
      <c r="J165" s="80">
        <v>23.781496395420383</v>
      </c>
      <c r="K165" s="4">
        <v>1299</v>
      </c>
      <c r="L165" s="77">
        <v>8.7412442609618246</v>
      </c>
      <c r="M165" s="79">
        <v>4.0282231617335601E-2</v>
      </c>
      <c r="N165" s="4"/>
      <c r="O165" s="82">
        <v>0</v>
      </c>
      <c r="P165" s="82">
        <v>4168</v>
      </c>
      <c r="Q165" s="82">
        <v>0</v>
      </c>
      <c r="R165" s="82">
        <v>0</v>
      </c>
      <c r="S165" s="59" t="str">
        <f t="shared" si="2"/>
        <v>Underground</v>
      </c>
      <c r="T165" s="58" t="str">
        <f>INDEX(Mapping!$C$4:$C$24,MATCH($C165,Mapping!$D$4:$D$24,0))</f>
        <v>Scoping</v>
      </c>
      <c r="U165" s="3" t="s">
        <v>4589</v>
      </c>
    </row>
    <row r="166" spans="2:21" s="60" customFormat="1" x14ac:dyDescent="0.35">
      <c r="B166" s="76">
        <v>35237896</v>
      </c>
      <c r="C166" s="4">
        <v>13</v>
      </c>
      <c r="D166" s="77">
        <v>1.1121212121212121</v>
      </c>
      <c r="E166" s="77">
        <v>1.1121212121212121</v>
      </c>
      <c r="F166" s="77">
        <v>0</v>
      </c>
      <c r="G166" s="3" t="s">
        <v>4411</v>
      </c>
      <c r="H166" s="4" t="s">
        <v>4415</v>
      </c>
      <c r="I166" s="78">
        <v>217</v>
      </c>
      <c r="J166" s="80">
        <v>23.781496395420383</v>
      </c>
      <c r="K166" s="4">
        <v>1299</v>
      </c>
      <c r="L166" s="77">
        <v>8.7412442609618246</v>
      </c>
      <c r="M166" s="79">
        <v>4.0282231617335601E-2</v>
      </c>
      <c r="N166" s="4"/>
      <c r="O166" s="82">
        <v>0</v>
      </c>
      <c r="P166" s="82">
        <v>5872</v>
      </c>
      <c r="Q166" s="82">
        <v>0</v>
      </c>
      <c r="R166" s="82">
        <v>0</v>
      </c>
      <c r="S166" s="59" t="str">
        <f t="shared" si="2"/>
        <v>Underground</v>
      </c>
      <c r="T166" s="58" t="str">
        <f>INDEX(Mapping!$C$4:$C$24,MATCH($C166,Mapping!$D$4:$D$24,0))</f>
        <v>Scoping</v>
      </c>
      <c r="U166" s="3" t="s">
        <v>4589</v>
      </c>
    </row>
    <row r="167" spans="2:21" s="60" customFormat="1" x14ac:dyDescent="0.35">
      <c r="B167" s="76">
        <v>35236990</v>
      </c>
      <c r="C167" s="4">
        <v>13</v>
      </c>
      <c r="D167" s="77">
        <v>0.77651515151515149</v>
      </c>
      <c r="E167" s="77">
        <v>0.77651515151515149</v>
      </c>
      <c r="F167" s="77">
        <v>0</v>
      </c>
      <c r="G167" s="3" t="s">
        <v>4411</v>
      </c>
      <c r="H167" s="4" t="s">
        <v>4415</v>
      </c>
      <c r="I167" s="78">
        <v>217</v>
      </c>
      <c r="J167" s="80">
        <v>23.781496395420383</v>
      </c>
      <c r="K167" s="4">
        <v>1299</v>
      </c>
      <c r="L167" s="77">
        <v>8.7412442609618246</v>
      </c>
      <c r="M167" s="79">
        <v>4.0282231617335601E-2</v>
      </c>
      <c r="N167" s="4"/>
      <c r="O167" s="82">
        <v>0</v>
      </c>
      <c r="P167" s="82">
        <v>4100</v>
      </c>
      <c r="Q167" s="82">
        <v>0</v>
      </c>
      <c r="R167" s="82">
        <v>0</v>
      </c>
      <c r="S167" s="59" t="str">
        <f t="shared" si="2"/>
        <v>Underground</v>
      </c>
      <c r="T167" s="58" t="str">
        <f>INDEX(Mapping!$C$4:$C$24,MATCH($C167,Mapping!$D$4:$D$24,0))</f>
        <v>Scoping</v>
      </c>
      <c r="U167" s="3" t="s">
        <v>4589</v>
      </c>
    </row>
    <row r="168" spans="2:21" s="60" customFormat="1" x14ac:dyDescent="0.35">
      <c r="B168" s="76">
        <v>35235669</v>
      </c>
      <c r="C168" s="4">
        <v>13</v>
      </c>
      <c r="D168" s="77">
        <v>0.41098484848484851</v>
      </c>
      <c r="E168" s="77">
        <v>0.41098484848484851</v>
      </c>
      <c r="F168" s="77">
        <v>0</v>
      </c>
      <c r="G168" s="3" t="s">
        <v>4411</v>
      </c>
      <c r="H168" s="4" t="s">
        <v>4415</v>
      </c>
      <c r="I168" s="78">
        <v>217</v>
      </c>
      <c r="J168" s="80">
        <v>23.781496395420383</v>
      </c>
      <c r="K168" s="4">
        <v>1299</v>
      </c>
      <c r="L168" s="77">
        <v>8.7412442609618246</v>
      </c>
      <c r="M168" s="79">
        <v>4.0282231617335601E-2</v>
      </c>
      <c r="N168" s="4"/>
      <c r="O168" s="82">
        <v>0</v>
      </c>
      <c r="P168" s="82">
        <v>2170</v>
      </c>
      <c r="Q168" s="82">
        <v>0</v>
      </c>
      <c r="R168" s="82">
        <v>0</v>
      </c>
      <c r="S168" s="59" t="str">
        <f t="shared" si="2"/>
        <v>Underground</v>
      </c>
      <c r="T168" s="58" t="str">
        <f>INDEX(Mapping!$C$4:$C$24,MATCH($C168,Mapping!$D$4:$D$24,0))</f>
        <v>Scoping</v>
      </c>
      <c r="U168" s="3" t="s">
        <v>4589</v>
      </c>
    </row>
    <row r="169" spans="2:21" s="60" customFormat="1" x14ac:dyDescent="0.35">
      <c r="B169" s="76">
        <v>35235671</v>
      </c>
      <c r="C169" s="4">
        <v>13</v>
      </c>
      <c r="D169" s="77">
        <v>0.49242424242424243</v>
      </c>
      <c r="E169" s="77">
        <v>0.49242424242424243</v>
      </c>
      <c r="F169" s="77">
        <v>0</v>
      </c>
      <c r="G169" s="3" t="s">
        <v>4411</v>
      </c>
      <c r="H169" s="4" t="s">
        <v>4415</v>
      </c>
      <c r="I169" s="78">
        <v>217</v>
      </c>
      <c r="J169" s="80">
        <v>23.781496395420383</v>
      </c>
      <c r="K169" s="4">
        <v>1299</v>
      </c>
      <c r="L169" s="77">
        <v>8.7412442609618246</v>
      </c>
      <c r="M169" s="79">
        <v>4.0282231617335601E-2</v>
      </c>
      <c r="N169" s="4"/>
      <c r="O169" s="82">
        <v>0</v>
      </c>
      <c r="P169" s="82">
        <v>2600</v>
      </c>
      <c r="Q169" s="82">
        <v>0</v>
      </c>
      <c r="R169" s="82">
        <v>0</v>
      </c>
      <c r="S169" s="59" t="str">
        <f t="shared" si="2"/>
        <v>Underground</v>
      </c>
      <c r="T169" s="58" t="str">
        <f>INDEX(Mapping!$C$4:$C$24,MATCH($C169,Mapping!$D$4:$D$24,0))</f>
        <v>Scoping</v>
      </c>
      <c r="U169" s="3" t="s">
        <v>4589</v>
      </c>
    </row>
    <row r="170" spans="2:21" s="60" customFormat="1" x14ac:dyDescent="0.35">
      <c r="B170" s="76">
        <v>35239095</v>
      </c>
      <c r="C170" s="4">
        <v>13</v>
      </c>
      <c r="D170" s="77">
        <v>1.1325757575757576</v>
      </c>
      <c r="E170" s="77">
        <v>1.1325757575757576</v>
      </c>
      <c r="F170" s="77">
        <v>0</v>
      </c>
      <c r="G170" s="3" t="s">
        <v>4411</v>
      </c>
      <c r="H170" s="4" t="s">
        <v>4415</v>
      </c>
      <c r="I170" s="78">
        <v>217</v>
      </c>
      <c r="J170" s="80">
        <v>23.781496395420383</v>
      </c>
      <c r="K170" s="4">
        <v>1299</v>
      </c>
      <c r="L170" s="77">
        <v>8.7412442609618246</v>
      </c>
      <c r="M170" s="79">
        <v>4.0282231617335601E-2</v>
      </c>
      <c r="N170" s="4"/>
      <c r="O170" s="82">
        <v>0</v>
      </c>
      <c r="P170" s="82">
        <v>5980</v>
      </c>
      <c r="Q170" s="82">
        <v>0</v>
      </c>
      <c r="R170" s="82">
        <v>0</v>
      </c>
      <c r="S170" s="59" t="str">
        <f t="shared" si="2"/>
        <v>Underground</v>
      </c>
      <c r="T170" s="58" t="str">
        <f>INDEX(Mapping!$C$4:$C$24,MATCH($C170,Mapping!$D$4:$D$24,0))</f>
        <v>Scoping</v>
      </c>
      <c r="U170" s="3" t="s">
        <v>4589</v>
      </c>
    </row>
    <row r="171" spans="2:21" s="60" customFormat="1" x14ac:dyDescent="0.35">
      <c r="B171" s="76">
        <v>35239096</v>
      </c>
      <c r="C171" s="4">
        <v>13</v>
      </c>
      <c r="D171" s="77">
        <v>0.88124999999999998</v>
      </c>
      <c r="E171" s="77">
        <v>0.88124999999999998</v>
      </c>
      <c r="F171" s="77">
        <v>0</v>
      </c>
      <c r="G171" s="3" t="s">
        <v>4411</v>
      </c>
      <c r="H171" s="4" t="s">
        <v>4415</v>
      </c>
      <c r="I171" s="78">
        <v>217</v>
      </c>
      <c r="J171" s="80">
        <v>23.781496395420383</v>
      </c>
      <c r="K171" s="4">
        <v>1299</v>
      </c>
      <c r="L171" s="77">
        <v>8.7412442609618246</v>
      </c>
      <c r="M171" s="79">
        <v>4.0282231617335601E-2</v>
      </c>
      <c r="N171" s="4"/>
      <c r="O171" s="82">
        <v>0</v>
      </c>
      <c r="P171" s="82">
        <v>4653</v>
      </c>
      <c r="Q171" s="82">
        <v>0</v>
      </c>
      <c r="R171" s="82">
        <v>0</v>
      </c>
      <c r="S171" s="59" t="str">
        <f t="shared" si="2"/>
        <v>Underground</v>
      </c>
      <c r="T171" s="58" t="str">
        <f>INDEX(Mapping!$C$4:$C$24,MATCH($C171,Mapping!$D$4:$D$24,0))</f>
        <v>Scoping</v>
      </c>
      <c r="U171" s="3" t="s">
        <v>4589</v>
      </c>
    </row>
    <row r="172" spans="2:21" s="60" customFormat="1" x14ac:dyDescent="0.35">
      <c r="B172" s="76">
        <v>35239097</v>
      </c>
      <c r="C172" s="4">
        <v>13</v>
      </c>
      <c r="D172" s="77">
        <v>1.0126893939393939</v>
      </c>
      <c r="E172" s="77">
        <v>1.0126893939393939</v>
      </c>
      <c r="F172" s="77">
        <v>0</v>
      </c>
      <c r="G172" s="3" t="s">
        <v>4411</v>
      </c>
      <c r="H172" s="4" t="s">
        <v>4415</v>
      </c>
      <c r="I172" s="78">
        <v>217</v>
      </c>
      <c r="J172" s="80">
        <v>23.781496395420383</v>
      </c>
      <c r="K172" s="4">
        <v>1299</v>
      </c>
      <c r="L172" s="77">
        <v>8.7412442609618246</v>
      </c>
      <c r="M172" s="79">
        <v>4.0282231617335601E-2</v>
      </c>
      <c r="N172" s="4"/>
      <c r="O172" s="82">
        <v>0</v>
      </c>
      <c r="P172" s="82">
        <v>5347</v>
      </c>
      <c r="Q172" s="82">
        <v>0</v>
      </c>
      <c r="R172" s="82">
        <v>0</v>
      </c>
      <c r="S172" s="59" t="str">
        <f t="shared" si="2"/>
        <v>Underground</v>
      </c>
      <c r="T172" s="58" t="str">
        <f>INDEX(Mapping!$C$4:$C$24,MATCH($C172,Mapping!$D$4:$D$24,0))</f>
        <v>Scoping</v>
      </c>
      <c r="U172" s="3" t="s">
        <v>4589</v>
      </c>
    </row>
    <row r="173" spans="2:21" s="60" customFormat="1" x14ac:dyDescent="0.35">
      <c r="B173" s="76">
        <v>35239098</v>
      </c>
      <c r="C173" s="4">
        <v>13</v>
      </c>
      <c r="D173" s="77">
        <v>1.3791666666666667</v>
      </c>
      <c r="E173" s="77">
        <v>1.3791666666666667</v>
      </c>
      <c r="F173" s="77">
        <v>0</v>
      </c>
      <c r="G173" s="3" t="s">
        <v>4411</v>
      </c>
      <c r="H173" s="4" t="s">
        <v>4415</v>
      </c>
      <c r="I173" s="78">
        <v>217</v>
      </c>
      <c r="J173" s="80">
        <v>23.781496395420383</v>
      </c>
      <c r="K173" s="4">
        <v>1299</v>
      </c>
      <c r="L173" s="77">
        <v>8.7412442609618246</v>
      </c>
      <c r="M173" s="79">
        <v>4.0282231617335601E-2</v>
      </c>
      <c r="N173" s="4"/>
      <c r="O173" s="82">
        <v>0</v>
      </c>
      <c r="P173" s="82">
        <v>7282</v>
      </c>
      <c r="Q173" s="82">
        <v>0</v>
      </c>
      <c r="R173" s="82">
        <v>0</v>
      </c>
      <c r="S173" s="59" t="str">
        <f t="shared" si="2"/>
        <v>Underground</v>
      </c>
      <c r="T173" s="58" t="str">
        <f>INDEX(Mapping!$C$4:$C$24,MATCH($C173,Mapping!$D$4:$D$24,0))</f>
        <v>Scoping</v>
      </c>
      <c r="U173" s="3" t="s">
        <v>4589</v>
      </c>
    </row>
    <row r="174" spans="2:21" s="60" customFormat="1" x14ac:dyDescent="0.35">
      <c r="B174" s="76">
        <v>35239099</v>
      </c>
      <c r="C174" s="4">
        <v>13</v>
      </c>
      <c r="D174" s="77">
        <v>0.65757575757575759</v>
      </c>
      <c r="E174" s="77">
        <v>0.65757575757575759</v>
      </c>
      <c r="F174" s="77">
        <v>0</v>
      </c>
      <c r="G174" s="3" t="s">
        <v>4411</v>
      </c>
      <c r="H174" s="4" t="s">
        <v>4415</v>
      </c>
      <c r="I174" s="78">
        <v>217</v>
      </c>
      <c r="J174" s="80">
        <v>23.781496395420383</v>
      </c>
      <c r="K174" s="4">
        <v>1299</v>
      </c>
      <c r="L174" s="77">
        <v>8.7412442609618246</v>
      </c>
      <c r="M174" s="79">
        <v>4.0282231617335601E-2</v>
      </c>
      <c r="N174" s="4"/>
      <c r="O174" s="82">
        <v>0</v>
      </c>
      <c r="P174" s="82">
        <v>3472</v>
      </c>
      <c r="Q174" s="82">
        <v>0</v>
      </c>
      <c r="R174" s="82">
        <v>0</v>
      </c>
      <c r="S174" s="59" t="str">
        <f t="shared" si="2"/>
        <v>Underground</v>
      </c>
      <c r="T174" s="58" t="str">
        <f>INDEX(Mapping!$C$4:$C$24,MATCH($C174,Mapping!$D$4:$D$24,0))</f>
        <v>Scoping</v>
      </c>
      <c r="U174" s="3" t="s">
        <v>4589</v>
      </c>
    </row>
    <row r="175" spans="2:21" s="60" customFormat="1" x14ac:dyDescent="0.35">
      <c r="B175" s="76">
        <v>35236991</v>
      </c>
      <c r="C175" s="4">
        <v>13</v>
      </c>
      <c r="D175" s="77">
        <v>1.51875</v>
      </c>
      <c r="E175" s="77">
        <v>1.51875</v>
      </c>
      <c r="F175" s="77">
        <v>0</v>
      </c>
      <c r="G175" s="3" t="s">
        <v>4411</v>
      </c>
      <c r="H175" s="4" t="s">
        <v>4415</v>
      </c>
      <c r="I175" s="78">
        <v>217</v>
      </c>
      <c r="J175" s="80">
        <v>23.781496395420383</v>
      </c>
      <c r="K175" s="4">
        <v>1299</v>
      </c>
      <c r="L175" s="77">
        <v>8.7412442609618246</v>
      </c>
      <c r="M175" s="79">
        <v>4.0282231617335601E-2</v>
      </c>
      <c r="N175" s="4"/>
      <c r="O175" s="82">
        <v>0</v>
      </c>
      <c r="P175" s="82">
        <v>8019</v>
      </c>
      <c r="Q175" s="82">
        <v>0</v>
      </c>
      <c r="R175" s="82">
        <v>0</v>
      </c>
      <c r="S175" s="59" t="str">
        <f t="shared" si="2"/>
        <v>Underground</v>
      </c>
      <c r="T175" s="58" t="str">
        <f>INDEX(Mapping!$C$4:$C$24,MATCH($C175,Mapping!$D$4:$D$24,0))</f>
        <v>Scoping</v>
      </c>
      <c r="U175" s="3" t="s">
        <v>4589</v>
      </c>
    </row>
    <row r="176" spans="2:21" s="60" customFormat="1" x14ac:dyDescent="0.35">
      <c r="B176" s="76">
        <v>35236993</v>
      </c>
      <c r="C176" s="4">
        <v>13</v>
      </c>
      <c r="D176" s="77">
        <v>0.39772727272727271</v>
      </c>
      <c r="E176" s="77">
        <v>0.39772727272727271</v>
      </c>
      <c r="F176" s="77">
        <v>0</v>
      </c>
      <c r="G176" s="3" t="s">
        <v>4411</v>
      </c>
      <c r="H176" s="4" t="s">
        <v>4415</v>
      </c>
      <c r="I176" s="78">
        <v>217</v>
      </c>
      <c r="J176" s="80">
        <v>23.781496395420383</v>
      </c>
      <c r="K176" s="4">
        <v>1299</v>
      </c>
      <c r="L176" s="77">
        <v>8.7412442609618246</v>
      </c>
      <c r="M176" s="79">
        <v>4.0282231617335601E-2</v>
      </c>
      <c r="N176" s="4"/>
      <c r="O176" s="82">
        <v>0</v>
      </c>
      <c r="P176" s="82">
        <v>0</v>
      </c>
      <c r="Q176" s="82">
        <v>0</v>
      </c>
      <c r="R176" s="82">
        <v>2100</v>
      </c>
      <c r="S176" s="59" t="str">
        <f t="shared" si="2"/>
        <v>Remote Grid / Removal</v>
      </c>
      <c r="T176" s="58" t="str">
        <f>INDEX(Mapping!$C$4:$C$24,MATCH($C176,Mapping!$D$4:$D$24,0))</f>
        <v>Scoping</v>
      </c>
      <c r="U176" s="3" t="s">
        <v>4589</v>
      </c>
    </row>
    <row r="177" spans="2:21" s="60" customFormat="1" x14ac:dyDescent="0.35">
      <c r="B177" s="76">
        <v>35236995</v>
      </c>
      <c r="C177" s="4">
        <v>3</v>
      </c>
      <c r="D177" s="77">
        <v>1.9719696969696969</v>
      </c>
      <c r="E177" s="77">
        <v>1.9719696969696969</v>
      </c>
      <c r="F177" s="77">
        <v>0</v>
      </c>
      <c r="G177" s="3" t="s">
        <v>4411</v>
      </c>
      <c r="H177" s="4" t="s">
        <v>4415</v>
      </c>
      <c r="I177" s="78">
        <v>217</v>
      </c>
      <c r="J177" s="80">
        <v>23.781496395420383</v>
      </c>
      <c r="K177" s="4">
        <v>1299</v>
      </c>
      <c r="L177" s="77">
        <v>8.7412442609618246</v>
      </c>
      <c r="M177" s="79">
        <v>4.0282231617335601E-2</v>
      </c>
      <c r="N177" s="4"/>
      <c r="O177" s="82">
        <v>0</v>
      </c>
      <c r="P177" s="82">
        <v>0</v>
      </c>
      <c r="Q177" s="82">
        <v>0</v>
      </c>
      <c r="R177" s="82">
        <v>10412</v>
      </c>
      <c r="S177" s="59" t="str">
        <f t="shared" si="2"/>
        <v>Remote Grid / Removal</v>
      </c>
      <c r="T177" s="58" t="str">
        <f>INDEX(Mapping!$C$4:$C$24,MATCH($C177,Mapping!$D$4:$D$24,0))</f>
        <v>Scoping</v>
      </c>
      <c r="U177" s="3" t="s">
        <v>4589</v>
      </c>
    </row>
    <row r="178" spans="2:21" s="60" customFormat="1" x14ac:dyDescent="0.35">
      <c r="B178" s="76">
        <v>35235670</v>
      </c>
      <c r="C178" s="4">
        <v>3</v>
      </c>
      <c r="D178" s="77">
        <v>3.9100378787878789</v>
      </c>
      <c r="E178" s="77">
        <v>3.9100378787878789</v>
      </c>
      <c r="F178" s="77">
        <v>0</v>
      </c>
      <c r="G178" s="3" t="s">
        <v>4411</v>
      </c>
      <c r="H178" s="4" t="s">
        <v>4415</v>
      </c>
      <c r="I178" s="78">
        <v>217</v>
      </c>
      <c r="J178" s="80">
        <v>23.781496395420383</v>
      </c>
      <c r="K178" s="4">
        <v>1299</v>
      </c>
      <c r="L178" s="77">
        <v>8.7412442609618246</v>
      </c>
      <c r="M178" s="79">
        <v>4.0282231617335601E-2</v>
      </c>
      <c r="N178" s="4"/>
      <c r="O178" s="82">
        <v>0</v>
      </c>
      <c r="P178" s="82">
        <v>20645</v>
      </c>
      <c r="Q178" s="82">
        <v>0</v>
      </c>
      <c r="R178" s="82">
        <v>0</v>
      </c>
      <c r="S178" s="59" t="str">
        <f t="shared" si="2"/>
        <v>Underground</v>
      </c>
      <c r="T178" s="58" t="str">
        <f>INDEX(Mapping!$C$4:$C$24,MATCH($C178,Mapping!$D$4:$D$24,0))</f>
        <v>Scoping</v>
      </c>
      <c r="U178" s="3" t="s">
        <v>4589</v>
      </c>
    </row>
    <row r="179" spans="2:21" s="60" customFormat="1" x14ac:dyDescent="0.35">
      <c r="B179" s="76">
        <v>35235672</v>
      </c>
      <c r="C179" s="4">
        <v>3</v>
      </c>
      <c r="D179" s="77">
        <v>1.6399621212121211</v>
      </c>
      <c r="E179" s="77">
        <v>1.6399621212121211</v>
      </c>
      <c r="F179" s="77">
        <v>0</v>
      </c>
      <c r="G179" s="3" t="s">
        <v>4411</v>
      </c>
      <c r="H179" s="4" t="s">
        <v>4415</v>
      </c>
      <c r="I179" s="78">
        <v>217</v>
      </c>
      <c r="J179" s="80">
        <v>23.781496395420383</v>
      </c>
      <c r="K179" s="4">
        <v>1299</v>
      </c>
      <c r="L179" s="77">
        <v>8.7412442609618246</v>
      </c>
      <c r="M179" s="79">
        <v>4.0282231617335601E-2</v>
      </c>
      <c r="N179" s="4"/>
      <c r="O179" s="82">
        <v>0</v>
      </c>
      <c r="P179" s="82">
        <v>8659</v>
      </c>
      <c r="Q179" s="82">
        <v>0</v>
      </c>
      <c r="R179" s="82">
        <v>0</v>
      </c>
      <c r="S179" s="59" t="str">
        <f t="shared" si="2"/>
        <v>Underground</v>
      </c>
      <c r="T179" s="58" t="str">
        <f>INDEX(Mapping!$C$4:$C$24,MATCH($C179,Mapping!$D$4:$D$24,0))</f>
        <v>Scoping</v>
      </c>
      <c r="U179" s="3" t="s">
        <v>4589</v>
      </c>
    </row>
    <row r="180" spans="2:21" s="60" customFormat="1" x14ac:dyDescent="0.35">
      <c r="B180" s="76">
        <v>35235673</v>
      </c>
      <c r="C180" s="4">
        <v>2</v>
      </c>
      <c r="D180" s="77">
        <v>2.1399621212121214</v>
      </c>
      <c r="E180" s="77">
        <v>2.1399621212121214</v>
      </c>
      <c r="F180" s="77">
        <v>0</v>
      </c>
      <c r="G180" s="3" t="s">
        <v>4411</v>
      </c>
      <c r="H180" s="4" t="s">
        <v>4415</v>
      </c>
      <c r="I180" s="78">
        <v>217</v>
      </c>
      <c r="J180" s="80">
        <v>23.781496395420383</v>
      </c>
      <c r="K180" s="4">
        <v>1299</v>
      </c>
      <c r="L180" s="77">
        <v>8.7412442609618246</v>
      </c>
      <c r="M180" s="79">
        <v>4.0282231617335601E-2</v>
      </c>
      <c r="N180" s="4"/>
      <c r="O180" s="82">
        <v>0</v>
      </c>
      <c r="P180" s="82">
        <v>11299</v>
      </c>
      <c r="Q180" s="82">
        <v>0</v>
      </c>
      <c r="R180" s="82">
        <v>0</v>
      </c>
      <c r="S180" s="59" t="str">
        <f t="shared" si="2"/>
        <v>Underground</v>
      </c>
      <c r="T180" s="58" t="str">
        <f>INDEX(Mapping!$C$4:$C$24,MATCH($C180,Mapping!$D$4:$D$24,0))</f>
        <v>Scoping</v>
      </c>
      <c r="U180" s="3" t="s">
        <v>4589</v>
      </c>
    </row>
    <row r="181" spans="2:21" s="60" customFormat="1" x14ac:dyDescent="0.35">
      <c r="B181" s="76">
        <v>35235674</v>
      </c>
      <c r="C181" s="4">
        <v>13</v>
      </c>
      <c r="D181" s="77">
        <v>4.3</v>
      </c>
      <c r="E181" s="77">
        <v>4.3</v>
      </c>
      <c r="F181" s="77">
        <v>0</v>
      </c>
      <c r="G181" s="3" t="s">
        <v>315</v>
      </c>
      <c r="H181" s="4" t="s">
        <v>316</v>
      </c>
      <c r="I181" s="78">
        <v>139</v>
      </c>
      <c r="J181" s="80">
        <v>17.036562646713051</v>
      </c>
      <c r="K181" s="4">
        <v>865</v>
      </c>
      <c r="L181" s="77">
        <v>11.799437451030199</v>
      </c>
      <c r="M181" s="79">
        <v>8.4888039216044597E-2</v>
      </c>
      <c r="N181" s="4"/>
      <c r="O181" s="82">
        <v>0</v>
      </c>
      <c r="P181" s="82">
        <v>22704</v>
      </c>
      <c r="Q181" s="82">
        <v>0</v>
      </c>
      <c r="R181" s="82">
        <v>0</v>
      </c>
      <c r="S181" s="59" t="str">
        <f t="shared" si="2"/>
        <v>Underground</v>
      </c>
      <c r="T181" s="58" t="str">
        <f>INDEX(Mapping!$C$4:$C$24,MATCH($C181,Mapping!$D$4:$D$24,0))</f>
        <v>Scoping</v>
      </c>
      <c r="U181" s="3" t="s">
        <v>4589</v>
      </c>
    </row>
    <row r="182" spans="2:21" s="60" customFormat="1" x14ac:dyDescent="0.35">
      <c r="B182" s="76">
        <v>35235675</v>
      </c>
      <c r="C182" s="4">
        <v>2</v>
      </c>
      <c r="D182" s="77">
        <v>1</v>
      </c>
      <c r="E182" s="77">
        <v>1</v>
      </c>
      <c r="F182" s="77">
        <v>0</v>
      </c>
      <c r="G182" s="3" t="s">
        <v>315</v>
      </c>
      <c r="H182" s="4" t="s">
        <v>316</v>
      </c>
      <c r="I182" s="78">
        <v>139</v>
      </c>
      <c r="J182" s="80">
        <v>17.036562646713051</v>
      </c>
      <c r="K182" s="4">
        <v>865</v>
      </c>
      <c r="L182" s="77">
        <v>11.799437451030199</v>
      </c>
      <c r="M182" s="79">
        <v>8.4888039216044597E-2</v>
      </c>
      <c r="N182" s="4"/>
      <c r="O182" s="82">
        <v>0</v>
      </c>
      <c r="P182" s="82">
        <v>5280</v>
      </c>
      <c r="Q182" s="82">
        <v>0</v>
      </c>
      <c r="R182" s="82">
        <v>0</v>
      </c>
      <c r="S182" s="59" t="str">
        <f t="shared" si="2"/>
        <v>Underground</v>
      </c>
      <c r="T182" s="58" t="str">
        <f>INDEX(Mapping!$C$4:$C$24,MATCH($C182,Mapping!$D$4:$D$24,0))</f>
        <v>Scoping</v>
      </c>
      <c r="U182" s="3" t="s">
        <v>4589</v>
      </c>
    </row>
    <row r="183" spans="2:21" s="60" customFormat="1" x14ac:dyDescent="0.35">
      <c r="B183" s="76">
        <v>35235677</v>
      </c>
      <c r="C183" s="4">
        <v>13</v>
      </c>
      <c r="D183" s="77">
        <v>6.7297348484848483</v>
      </c>
      <c r="E183" s="77">
        <v>6.7297348484848483</v>
      </c>
      <c r="F183" s="77">
        <v>0</v>
      </c>
      <c r="G183" s="3" t="s">
        <v>315</v>
      </c>
      <c r="H183" s="4" t="s">
        <v>314</v>
      </c>
      <c r="I183" s="78">
        <v>177</v>
      </c>
      <c r="J183" s="80">
        <v>21.29644667592169</v>
      </c>
      <c r="K183" s="4">
        <v>1288</v>
      </c>
      <c r="L183" s="77">
        <v>7.2500155067644982</v>
      </c>
      <c r="M183" s="79">
        <v>4.0960539586240102E-2</v>
      </c>
      <c r="N183" s="4"/>
      <c r="O183" s="82">
        <v>0</v>
      </c>
      <c r="P183" s="82">
        <v>35533</v>
      </c>
      <c r="Q183" s="82">
        <v>0</v>
      </c>
      <c r="R183" s="82">
        <v>0</v>
      </c>
      <c r="S183" s="59" t="str">
        <f t="shared" si="2"/>
        <v>Underground</v>
      </c>
      <c r="T183" s="58" t="str">
        <f>INDEX(Mapping!$C$4:$C$24,MATCH($C183,Mapping!$D$4:$D$24,0))</f>
        <v>Scoping</v>
      </c>
      <c r="U183" s="3" t="s">
        <v>4589</v>
      </c>
    </row>
    <row r="184" spans="2:21" s="60" customFormat="1" x14ac:dyDescent="0.35">
      <c r="B184" s="76">
        <v>35233166</v>
      </c>
      <c r="C184" s="4">
        <v>14</v>
      </c>
      <c r="D184" s="77">
        <v>0</v>
      </c>
      <c r="E184" s="77"/>
      <c r="F184" s="77">
        <v>0</v>
      </c>
      <c r="G184" s="3" t="s">
        <v>315</v>
      </c>
      <c r="H184" s="4" t="s">
        <v>314</v>
      </c>
      <c r="I184" s="78">
        <v>177</v>
      </c>
      <c r="J184" s="80">
        <v>21.29644667592169</v>
      </c>
      <c r="K184" s="4">
        <v>1288</v>
      </c>
      <c r="L184" s="77">
        <v>7.2500155067644982</v>
      </c>
      <c r="M184" s="79">
        <v>4.0960539586240102E-2</v>
      </c>
      <c r="N184" s="4"/>
      <c r="O184" s="82">
        <v>0</v>
      </c>
      <c r="P184" s="82">
        <v>0</v>
      </c>
      <c r="Q184" s="82">
        <v>0</v>
      </c>
      <c r="R184" s="82">
        <v>0</v>
      </c>
      <c r="S184" s="59" t="str">
        <f t="shared" si="2"/>
        <v>TBD</v>
      </c>
      <c r="T184" s="58" t="str">
        <f>INDEX(Mapping!$C$4:$C$24,MATCH($C184,Mapping!$D$4:$D$24,0))</f>
        <v>Estimating</v>
      </c>
      <c r="U184" s="3" t="s">
        <v>4589</v>
      </c>
    </row>
    <row r="185" spans="2:21" s="60" customFormat="1" x14ac:dyDescent="0.35">
      <c r="B185" s="76">
        <v>35235678</v>
      </c>
      <c r="C185" s="4">
        <v>3</v>
      </c>
      <c r="D185" s="77">
        <v>4.4000000000000004</v>
      </c>
      <c r="E185" s="77">
        <v>4.4000000000000004</v>
      </c>
      <c r="F185" s="77">
        <v>0</v>
      </c>
      <c r="G185" s="3" t="s">
        <v>315</v>
      </c>
      <c r="H185" s="4" t="s">
        <v>314</v>
      </c>
      <c r="I185" s="78">
        <v>177</v>
      </c>
      <c r="J185" s="80">
        <v>21.29644667592169</v>
      </c>
      <c r="K185" s="4">
        <v>1288</v>
      </c>
      <c r="L185" s="77">
        <v>7.2500155067644982</v>
      </c>
      <c r="M185" s="79">
        <v>4.0960539586240102E-2</v>
      </c>
      <c r="N185" s="4"/>
      <c r="O185" s="82">
        <v>0</v>
      </c>
      <c r="P185" s="82">
        <v>23232</v>
      </c>
      <c r="Q185" s="82">
        <v>0</v>
      </c>
      <c r="R185" s="82">
        <v>0</v>
      </c>
      <c r="S185" s="59" t="str">
        <f t="shared" si="2"/>
        <v>Underground</v>
      </c>
      <c r="T185" s="58" t="str">
        <f>INDEX(Mapping!$C$4:$C$24,MATCH($C185,Mapping!$D$4:$D$24,0))</f>
        <v>Scoping</v>
      </c>
      <c r="U185" s="3" t="s">
        <v>4589</v>
      </c>
    </row>
    <row r="186" spans="2:21" s="60" customFormat="1" x14ac:dyDescent="0.35">
      <c r="B186" s="76">
        <v>35235679</v>
      </c>
      <c r="C186" s="4">
        <v>6</v>
      </c>
      <c r="D186" s="77">
        <v>6.5</v>
      </c>
      <c r="E186" s="77">
        <v>6.5</v>
      </c>
      <c r="F186" s="77">
        <v>0</v>
      </c>
      <c r="G186" s="3" t="s">
        <v>315</v>
      </c>
      <c r="H186" s="4" t="s">
        <v>314</v>
      </c>
      <c r="I186" s="78">
        <v>177</v>
      </c>
      <c r="J186" s="80">
        <v>21.29644667592169</v>
      </c>
      <c r="K186" s="4">
        <v>1288</v>
      </c>
      <c r="L186" s="77">
        <v>7.2500155067644982</v>
      </c>
      <c r="M186" s="79">
        <v>4.0960539586240102E-2</v>
      </c>
      <c r="N186" s="4"/>
      <c r="O186" s="82">
        <v>0</v>
      </c>
      <c r="P186" s="82">
        <v>34320</v>
      </c>
      <c r="Q186" s="82">
        <v>0</v>
      </c>
      <c r="R186" s="82">
        <v>0</v>
      </c>
      <c r="S186" s="59" t="str">
        <f t="shared" si="2"/>
        <v>Underground</v>
      </c>
      <c r="T186" s="58" t="str">
        <f>INDEX(Mapping!$C$4:$C$24,MATCH($C186,Mapping!$D$4:$D$24,0))</f>
        <v>Scoping</v>
      </c>
      <c r="U186" s="3" t="s">
        <v>4589</v>
      </c>
    </row>
    <row r="187" spans="2:21" s="60" customFormat="1" x14ac:dyDescent="0.35">
      <c r="B187" s="76">
        <v>35235700</v>
      </c>
      <c r="C187" s="4">
        <v>3</v>
      </c>
      <c r="D187" s="77">
        <v>5.4399621212121216</v>
      </c>
      <c r="E187" s="77">
        <v>5.4399621212121216</v>
      </c>
      <c r="F187" s="77">
        <v>0</v>
      </c>
      <c r="G187" s="3" t="s">
        <v>1917</v>
      </c>
      <c r="H187" s="4" t="s">
        <v>1923</v>
      </c>
      <c r="I187" s="78">
        <v>37</v>
      </c>
      <c r="J187" s="80">
        <v>4.7271474818795154</v>
      </c>
      <c r="K187" s="4">
        <v>1480</v>
      </c>
      <c r="L187" s="77">
        <v>1.0833869066103856</v>
      </c>
      <c r="M187" s="79">
        <v>2.92807272056861E-2</v>
      </c>
      <c r="N187" s="4"/>
      <c r="O187" s="82">
        <v>0</v>
      </c>
      <c r="P187" s="82">
        <v>28723</v>
      </c>
      <c r="Q187" s="82">
        <v>0</v>
      </c>
      <c r="R187" s="82">
        <v>0</v>
      </c>
      <c r="S187" s="59" t="str">
        <f t="shared" si="2"/>
        <v>Underground</v>
      </c>
      <c r="T187" s="58" t="str">
        <f>INDEX(Mapping!$C$4:$C$24,MATCH($C187,Mapping!$D$4:$D$24,0))</f>
        <v>Scoping</v>
      </c>
      <c r="U187" s="3" t="s">
        <v>4589</v>
      </c>
    </row>
    <row r="188" spans="2:21" s="60" customFormat="1" x14ac:dyDescent="0.35">
      <c r="B188" s="76">
        <v>35235701</v>
      </c>
      <c r="C188" s="4">
        <v>6</v>
      </c>
      <c r="D188" s="77">
        <v>3.489962121212121</v>
      </c>
      <c r="E188" s="77">
        <v>3.489962121212121</v>
      </c>
      <c r="F188" s="77">
        <v>0</v>
      </c>
      <c r="G188" s="3" t="s">
        <v>1917</v>
      </c>
      <c r="H188" s="4" t="s">
        <v>1923</v>
      </c>
      <c r="I188" s="78">
        <v>37</v>
      </c>
      <c r="J188" s="80">
        <v>4.7271474818795154</v>
      </c>
      <c r="K188" s="4">
        <v>1480</v>
      </c>
      <c r="L188" s="77">
        <v>1.0833869066103856</v>
      </c>
      <c r="M188" s="79">
        <v>2.92807272056861E-2</v>
      </c>
      <c r="N188" s="4"/>
      <c r="O188" s="82">
        <v>0</v>
      </c>
      <c r="P188" s="82">
        <v>18427</v>
      </c>
      <c r="Q188" s="82">
        <v>0</v>
      </c>
      <c r="R188" s="82">
        <v>0</v>
      </c>
      <c r="S188" s="59" t="str">
        <f t="shared" si="2"/>
        <v>Underground</v>
      </c>
      <c r="T188" s="58" t="str">
        <f>INDEX(Mapping!$C$4:$C$24,MATCH($C188,Mapping!$D$4:$D$24,0))</f>
        <v>Scoping</v>
      </c>
      <c r="U188" s="3" t="s">
        <v>4589</v>
      </c>
    </row>
    <row r="189" spans="2:21" s="60" customFormat="1" x14ac:dyDescent="0.35">
      <c r="B189" s="76">
        <v>35235702</v>
      </c>
      <c r="C189" s="4">
        <v>13</v>
      </c>
      <c r="D189" s="77">
        <v>2.1399621212121214</v>
      </c>
      <c r="E189" s="77">
        <v>2.1399621212121214</v>
      </c>
      <c r="F189" s="77">
        <v>0</v>
      </c>
      <c r="G189" s="3" t="s">
        <v>1917</v>
      </c>
      <c r="H189" s="4" t="s">
        <v>1923</v>
      </c>
      <c r="I189" s="78">
        <v>37</v>
      </c>
      <c r="J189" s="80">
        <v>4.7271474818795154</v>
      </c>
      <c r="K189" s="4">
        <v>1480</v>
      </c>
      <c r="L189" s="77">
        <v>1.0833869066103856</v>
      </c>
      <c r="M189" s="79">
        <v>2.92807272056861E-2</v>
      </c>
      <c r="N189" s="4"/>
      <c r="O189" s="82">
        <v>0</v>
      </c>
      <c r="P189" s="82">
        <v>11299</v>
      </c>
      <c r="Q189" s="82">
        <v>0</v>
      </c>
      <c r="R189" s="82">
        <v>0</v>
      </c>
      <c r="S189" s="59" t="str">
        <f t="shared" si="2"/>
        <v>Underground</v>
      </c>
      <c r="T189" s="58" t="str">
        <f>INDEX(Mapping!$C$4:$C$24,MATCH($C189,Mapping!$D$4:$D$24,0))</f>
        <v>Scoping</v>
      </c>
      <c r="U189" s="3" t="s">
        <v>4589</v>
      </c>
    </row>
    <row r="190" spans="2:21" s="60" customFormat="1" x14ac:dyDescent="0.35">
      <c r="B190" s="76">
        <v>35235703</v>
      </c>
      <c r="C190" s="4">
        <v>13</v>
      </c>
      <c r="D190" s="77">
        <v>8.4399621212121207</v>
      </c>
      <c r="E190" s="77">
        <v>8.4399621212121207</v>
      </c>
      <c r="F190" s="77">
        <v>0</v>
      </c>
      <c r="G190" s="3" t="s">
        <v>1917</v>
      </c>
      <c r="H190" s="4" t="s">
        <v>1923</v>
      </c>
      <c r="I190" s="78">
        <v>37</v>
      </c>
      <c r="J190" s="80">
        <v>4.7271474818795154</v>
      </c>
      <c r="K190" s="4">
        <v>1480</v>
      </c>
      <c r="L190" s="77">
        <v>1.0833869066103856</v>
      </c>
      <c r="M190" s="79">
        <v>2.92807272056861E-2</v>
      </c>
      <c r="N190" s="4"/>
      <c r="O190" s="82">
        <v>0</v>
      </c>
      <c r="P190" s="82">
        <v>44563</v>
      </c>
      <c r="Q190" s="82">
        <v>0</v>
      </c>
      <c r="R190" s="82">
        <v>0</v>
      </c>
      <c r="S190" s="59" t="str">
        <f t="shared" si="2"/>
        <v>Underground</v>
      </c>
      <c r="T190" s="58" t="str">
        <f>INDEX(Mapping!$C$4:$C$24,MATCH($C190,Mapping!$D$4:$D$24,0))</f>
        <v>Scoping</v>
      </c>
      <c r="U190" s="3" t="s">
        <v>4589</v>
      </c>
    </row>
    <row r="191" spans="2:21" s="60" customFormat="1" x14ac:dyDescent="0.35">
      <c r="B191" s="76">
        <v>35235704</v>
      </c>
      <c r="C191" s="4">
        <v>13</v>
      </c>
      <c r="D191" s="77">
        <v>6.1</v>
      </c>
      <c r="E191" s="77">
        <v>6.1</v>
      </c>
      <c r="F191" s="77">
        <v>0</v>
      </c>
      <c r="G191" s="3" t="s">
        <v>1917</v>
      </c>
      <c r="H191" s="4" t="s">
        <v>1923</v>
      </c>
      <c r="I191" s="78">
        <v>37</v>
      </c>
      <c r="J191" s="80">
        <v>4.7271474818795154</v>
      </c>
      <c r="K191" s="4">
        <v>1480</v>
      </c>
      <c r="L191" s="77">
        <v>1.0833869066103856</v>
      </c>
      <c r="M191" s="79">
        <v>2.92807272056861E-2</v>
      </c>
      <c r="N191" s="4"/>
      <c r="O191" s="82">
        <v>0</v>
      </c>
      <c r="P191" s="82">
        <v>32208</v>
      </c>
      <c r="Q191" s="82">
        <v>0</v>
      </c>
      <c r="R191" s="82">
        <v>0</v>
      </c>
      <c r="S191" s="59" t="str">
        <f t="shared" si="2"/>
        <v>Underground</v>
      </c>
      <c r="T191" s="58" t="str">
        <f>INDEX(Mapping!$C$4:$C$24,MATCH($C191,Mapping!$D$4:$D$24,0))</f>
        <v>Scoping</v>
      </c>
      <c r="U191" s="3" t="s">
        <v>4589</v>
      </c>
    </row>
    <row r="192" spans="2:21" s="60" customFormat="1" x14ac:dyDescent="0.35">
      <c r="B192" s="76">
        <v>35237021</v>
      </c>
      <c r="C192" s="4">
        <v>13</v>
      </c>
      <c r="D192" s="77">
        <v>0</v>
      </c>
      <c r="E192" s="77">
        <v>0</v>
      </c>
      <c r="F192" s="77">
        <v>0</v>
      </c>
      <c r="G192" s="3" t="s">
        <v>1917</v>
      </c>
      <c r="H192" s="4" t="s">
        <v>1923</v>
      </c>
      <c r="I192" s="78">
        <v>37</v>
      </c>
      <c r="J192" s="80">
        <v>4.7271474818795154</v>
      </c>
      <c r="K192" s="4">
        <v>1480</v>
      </c>
      <c r="L192" s="77">
        <v>1.0833869066103856</v>
      </c>
      <c r="M192" s="79">
        <v>2.92807272056861E-2</v>
      </c>
      <c r="N192" s="4"/>
      <c r="O192" s="82">
        <v>0</v>
      </c>
      <c r="P192" s="82">
        <v>0</v>
      </c>
      <c r="Q192" s="82">
        <v>0</v>
      </c>
      <c r="R192" s="82">
        <v>0</v>
      </c>
      <c r="S192" s="59" t="str">
        <f t="shared" si="2"/>
        <v>TBD</v>
      </c>
      <c r="T192" s="58" t="str">
        <f>INDEX(Mapping!$C$4:$C$24,MATCH($C192,Mapping!$D$4:$D$24,0))</f>
        <v>Scoping</v>
      </c>
      <c r="U192" s="3" t="s">
        <v>4589</v>
      </c>
    </row>
    <row r="193" spans="2:21" s="60" customFormat="1" x14ac:dyDescent="0.35">
      <c r="B193" s="76">
        <v>35236983</v>
      </c>
      <c r="C193" s="4">
        <v>3</v>
      </c>
      <c r="D193" s="77">
        <v>0.30303030303030304</v>
      </c>
      <c r="E193" s="77">
        <v>0.30303030303030304</v>
      </c>
      <c r="F193" s="77">
        <v>0</v>
      </c>
      <c r="G193" s="3" t="s">
        <v>315</v>
      </c>
      <c r="H193" s="4" t="s">
        <v>314</v>
      </c>
      <c r="I193" s="78">
        <v>177</v>
      </c>
      <c r="J193" s="80">
        <v>21.29644667592169</v>
      </c>
      <c r="K193" s="4">
        <v>1288</v>
      </c>
      <c r="L193" s="77">
        <v>7.2500155067644982</v>
      </c>
      <c r="M193" s="79">
        <v>4.0960539586240102E-2</v>
      </c>
      <c r="N193" s="4"/>
      <c r="O193" s="82">
        <v>0</v>
      </c>
      <c r="P193" s="82">
        <v>0</v>
      </c>
      <c r="Q193" s="82">
        <v>0</v>
      </c>
      <c r="R193" s="82">
        <v>1600</v>
      </c>
      <c r="S193" s="59" t="str">
        <f t="shared" si="2"/>
        <v>Remote Grid / Removal</v>
      </c>
      <c r="T193" s="58" t="str">
        <f>INDEX(Mapping!$C$4:$C$24,MATCH($C193,Mapping!$D$4:$D$24,0))</f>
        <v>Scoping</v>
      </c>
      <c r="U193" s="3" t="s">
        <v>4589</v>
      </c>
    </row>
    <row r="194" spans="2:21" s="60" customFormat="1" x14ac:dyDescent="0.35">
      <c r="B194" s="76">
        <v>35236997</v>
      </c>
      <c r="C194" s="4">
        <v>6</v>
      </c>
      <c r="D194" s="77">
        <v>1.65625</v>
      </c>
      <c r="E194" s="77">
        <v>1.65625</v>
      </c>
      <c r="F194" s="77">
        <v>0</v>
      </c>
      <c r="G194" s="3" t="s">
        <v>315</v>
      </c>
      <c r="H194" s="4" t="s">
        <v>314</v>
      </c>
      <c r="I194" s="78">
        <v>177</v>
      </c>
      <c r="J194" s="80">
        <v>21.29644667592169</v>
      </c>
      <c r="K194" s="4">
        <v>1288</v>
      </c>
      <c r="L194" s="77">
        <v>7.2500155067644982</v>
      </c>
      <c r="M194" s="79">
        <v>4.0960539586240102E-2</v>
      </c>
      <c r="N194" s="4"/>
      <c r="O194" s="82">
        <v>0</v>
      </c>
      <c r="P194" s="82">
        <v>0</v>
      </c>
      <c r="Q194" s="82">
        <v>0</v>
      </c>
      <c r="R194" s="82">
        <v>8745</v>
      </c>
      <c r="S194" s="59" t="str">
        <f t="shared" si="2"/>
        <v>Remote Grid / Removal</v>
      </c>
      <c r="T194" s="58" t="str">
        <f>INDEX(Mapping!$C$4:$C$24,MATCH($C194,Mapping!$D$4:$D$24,0))</f>
        <v>Scoping</v>
      </c>
      <c r="U194" s="3" t="s">
        <v>4589</v>
      </c>
    </row>
    <row r="195" spans="2:21" s="60" customFormat="1" x14ac:dyDescent="0.35">
      <c r="B195" s="76">
        <v>35236982</v>
      </c>
      <c r="C195" s="4">
        <v>2</v>
      </c>
      <c r="D195" s="77">
        <v>1.9248106060606061</v>
      </c>
      <c r="E195" s="77">
        <v>1.9248106060606061</v>
      </c>
      <c r="F195" s="77">
        <v>0</v>
      </c>
      <c r="G195" s="3" t="s">
        <v>1917</v>
      </c>
      <c r="H195" s="4" t="s">
        <v>1923</v>
      </c>
      <c r="I195" s="78">
        <v>37</v>
      </c>
      <c r="J195" s="80">
        <v>4.7271474818795154</v>
      </c>
      <c r="K195" s="4">
        <v>1480</v>
      </c>
      <c r="L195" s="77">
        <v>1.0833869066103856</v>
      </c>
      <c r="M195" s="79">
        <v>2.92807272056861E-2</v>
      </c>
      <c r="N195" s="4"/>
      <c r="O195" s="82">
        <v>0</v>
      </c>
      <c r="P195" s="82">
        <v>0</v>
      </c>
      <c r="Q195" s="82">
        <v>0</v>
      </c>
      <c r="R195" s="82">
        <v>10163</v>
      </c>
      <c r="S195" s="59" t="str">
        <f t="shared" si="2"/>
        <v>Remote Grid / Removal</v>
      </c>
      <c r="T195" s="58" t="str">
        <f>INDEX(Mapping!$C$4:$C$24,MATCH($C195,Mapping!$D$4:$D$24,0))</f>
        <v>Scoping</v>
      </c>
      <c r="U195" s="3" t="s">
        <v>4589</v>
      </c>
    </row>
    <row r="196" spans="2:21" s="60" customFormat="1" x14ac:dyDescent="0.35">
      <c r="B196" s="76">
        <v>35236985</v>
      </c>
      <c r="C196" s="4">
        <v>3</v>
      </c>
      <c r="D196" s="77">
        <v>1.5910984848484848</v>
      </c>
      <c r="E196" s="77">
        <v>1.5910984848484848</v>
      </c>
      <c r="F196" s="77">
        <v>0</v>
      </c>
      <c r="G196" s="3" t="s">
        <v>1917</v>
      </c>
      <c r="H196" s="4" t="s">
        <v>1923</v>
      </c>
      <c r="I196" s="78">
        <v>37</v>
      </c>
      <c r="J196" s="80">
        <v>4.7271474818795154</v>
      </c>
      <c r="K196" s="4">
        <v>1480</v>
      </c>
      <c r="L196" s="77">
        <v>1.0833869066103856</v>
      </c>
      <c r="M196" s="79">
        <v>2.92807272056861E-2</v>
      </c>
      <c r="N196" s="4"/>
      <c r="O196" s="82">
        <v>0</v>
      </c>
      <c r="P196" s="82">
        <v>0</v>
      </c>
      <c r="Q196" s="82">
        <v>0</v>
      </c>
      <c r="R196" s="82">
        <v>8401</v>
      </c>
      <c r="S196" s="59" t="str">
        <f t="shared" si="2"/>
        <v>Remote Grid / Removal</v>
      </c>
      <c r="T196" s="58" t="str">
        <f>INDEX(Mapping!$C$4:$C$24,MATCH($C196,Mapping!$D$4:$D$24,0))</f>
        <v>Scoping</v>
      </c>
      <c r="U196" s="3" t="s">
        <v>4589</v>
      </c>
    </row>
    <row r="197" spans="2:21" s="60" customFormat="1" x14ac:dyDescent="0.35">
      <c r="B197" s="76">
        <v>35236986</v>
      </c>
      <c r="C197" s="4">
        <v>13</v>
      </c>
      <c r="D197" s="77">
        <v>1.574810606060606</v>
      </c>
      <c r="E197" s="77">
        <v>1.574810606060606</v>
      </c>
      <c r="F197" s="77">
        <v>0</v>
      </c>
      <c r="G197" s="3" t="s">
        <v>1917</v>
      </c>
      <c r="H197" s="4" t="s">
        <v>1923</v>
      </c>
      <c r="I197" s="78">
        <v>37</v>
      </c>
      <c r="J197" s="80">
        <v>4.7271474818795154</v>
      </c>
      <c r="K197" s="4">
        <v>1480</v>
      </c>
      <c r="L197" s="77">
        <v>1.0833869066103856</v>
      </c>
      <c r="M197" s="79">
        <v>2.92807272056861E-2</v>
      </c>
      <c r="N197" s="4"/>
      <c r="O197" s="82">
        <v>0</v>
      </c>
      <c r="P197" s="82">
        <v>0</v>
      </c>
      <c r="Q197" s="82">
        <v>0</v>
      </c>
      <c r="R197" s="82">
        <v>8315</v>
      </c>
      <c r="S197" s="59" t="str">
        <f t="shared" ref="S197:S260" si="3">IF(SUM(O197:R197)=0,"TBD",IF(AND(O197&gt;0,P197&gt;0),"Hybrid", IF(SUM(Q197:R197)&gt;0,"Remote Grid / Removal",IF(O197&gt;0,"Overhead","Underground"))))</f>
        <v>Remote Grid / Removal</v>
      </c>
      <c r="T197" s="58" t="str">
        <f>INDEX(Mapping!$C$4:$C$24,MATCH($C197,Mapping!$D$4:$D$24,0))</f>
        <v>Scoping</v>
      </c>
      <c r="U197" s="3" t="s">
        <v>4589</v>
      </c>
    </row>
    <row r="198" spans="2:21" s="60" customFormat="1" x14ac:dyDescent="0.35">
      <c r="B198" s="76">
        <v>35236988</v>
      </c>
      <c r="C198" s="4">
        <v>13</v>
      </c>
      <c r="D198" s="77">
        <v>0.24488636363636362</v>
      </c>
      <c r="E198" s="77">
        <v>0.24488636363636362</v>
      </c>
      <c r="F198" s="77">
        <v>0</v>
      </c>
      <c r="G198" s="3" t="s">
        <v>1917</v>
      </c>
      <c r="H198" s="4" t="s">
        <v>1923</v>
      </c>
      <c r="I198" s="78">
        <v>37</v>
      </c>
      <c r="J198" s="80">
        <v>4.7271474818795154</v>
      </c>
      <c r="K198" s="4">
        <v>1480</v>
      </c>
      <c r="L198" s="77">
        <v>1.0833869066103856</v>
      </c>
      <c r="M198" s="79">
        <v>2.92807272056861E-2</v>
      </c>
      <c r="N198" s="4"/>
      <c r="O198" s="82">
        <v>0</v>
      </c>
      <c r="P198" s="82">
        <v>0</v>
      </c>
      <c r="Q198" s="82">
        <v>0</v>
      </c>
      <c r="R198" s="82">
        <v>1293</v>
      </c>
      <c r="S198" s="59" t="str">
        <f t="shared" si="3"/>
        <v>Remote Grid / Removal</v>
      </c>
      <c r="T198" s="58" t="str">
        <f>INDEX(Mapping!$C$4:$C$24,MATCH($C198,Mapping!$D$4:$D$24,0))</f>
        <v>Scoping</v>
      </c>
      <c r="U198" s="3" t="s">
        <v>4589</v>
      </c>
    </row>
    <row r="199" spans="2:21" s="60" customFormat="1" x14ac:dyDescent="0.35">
      <c r="B199" s="76">
        <v>35236989</v>
      </c>
      <c r="C199" s="4">
        <v>6</v>
      </c>
      <c r="D199" s="77">
        <v>0.47215909090909092</v>
      </c>
      <c r="E199" s="77">
        <v>0.47215909090909092</v>
      </c>
      <c r="F199" s="77">
        <v>0</v>
      </c>
      <c r="G199" s="3" t="s">
        <v>1917</v>
      </c>
      <c r="H199" s="4" t="s">
        <v>1923</v>
      </c>
      <c r="I199" s="78">
        <v>37</v>
      </c>
      <c r="J199" s="80">
        <v>4.7271474818795154</v>
      </c>
      <c r="K199" s="4">
        <v>1480</v>
      </c>
      <c r="L199" s="77">
        <v>1.0833869066103856</v>
      </c>
      <c r="M199" s="79">
        <v>2.92807272056861E-2</v>
      </c>
      <c r="N199" s="4"/>
      <c r="O199" s="82">
        <v>0</v>
      </c>
      <c r="P199" s="82">
        <v>0</v>
      </c>
      <c r="Q199" s="82">
        <v>0</v>
      </c>
      <c r="R199" s="82">
        <v>2493</v>
      </c>
      <c r="S199" s="59" t="str">
        <f t="shared" si="3"/>
        <v>Remote Grid / Removal</v>
      </c>
      <c r="T199" s="58" t="str">
        <f>INDEX(Mapping!$C$4:$C$24,MATCH($C199,Mapping!$D$4:$D$24,0))</f>
        <v>Scoping</v>
      </c>
      <c r="U199" s="3" t="s">
        <v>4589</v>
      </c>
    </row>
    <row r="200" spans="2:21" s="60" customFormat="1" x14ac:dyDescent="0.35">
      <c r="B200" s="76">
        <v>35236992</v>
      </c>
      <c r="C200" s="4">
        <v>3</v>
      </c>
      <c r="D200" s="77">
        <v>0.58712121212121215</v>
      </c>
      <c r="E200" s="77">
        <v>0.58712121212121215</v>
      </c>
      <c r="F200" s="77">
        <v>0</v>
      </c>
      <c r="G200" s="3" t="s">
        <v>1917</v>
      </c>
      <c r="H200" s="4" t="s">
        <v>1923</v>
      </c>
      <c r="I200" s="78">
        <v>37</v>
      </c>
      <c r="J200" s="80">
        <v>4.7271474818795154</v>
      </c>
      <c r="K200" s="4">
        <v>1480</v>
      </c>
      <c r="L200" s="77">
        <v>1.0833869066103856</v>
      </c>
      <c r="M200" s="79">
        <v>2.92807272056861E-2</v>
      </c>
      <c r="N200" s="4"/>
      <c r="O200" s="82">
        <v>0</v>
      </c>
      <c r="P200" s="82">
        <v>0</v>
      </c>
      <c r="Q200" s="82">
        <v>0</v>
      </c>
      <c r="R200" s="82">
        <v>3100</v>
      </c>
      <c r="S200" s="59" t="str">
        <f t="shared" si="3"/>
        <v>Remote Grid / Removal</v>
      </c>
      <c r="T200" s="58" t="str">
        <f>INDEX(Mapping!$C$4:$C$24,MATCH($C200,Mapping!$D$4:$D$24,0))</f>
        <v>Scoping</v>
      </c>
      <c r="U200" s="3" t="s">
        <v>4589</v>
      </c>
    </row>
    <row r="201" spans="2:21" s="60" customFormat="1" x14ac:dyDescent="0.35">
      <c r="B201" s="76">
        <v>35236999</v>
      </c>
      <c r="C201" s="4">
        <v>13</v>
      </c>
      <c r="D201" s="77">
        <v>1.0037878787878789</v>
      </c>
      <c r="E201" s="77">
        <v>1.0037878787878789</v>
      </c>
      <c r="F201" s="77">
        <v>0</v>
      </c>
      <c r="G201" s="3" t="s">
        <v>1917</v>
      </c>
      <c r="H201" s="4" t="s">
        <v>1923</v>
      </c>
      <c r="I201" s="78">
        <v>37</v>
      </c>
      <c r="J201" s="80">
        <v>4.7271474818795154</v>
      </c>
      <c r="K201" s="4">
        <v>1480</v>
      </c>
      <c r="L201" s="77">
        <v>1.0833869066103856</v>
      </c>
      <c r="M201" s="79">
        <v>2.92807272056861E-2</v>
      </c>
      <c r="N201" s="4"/>
      <c r="O201" s="82">
        <v>0</v>
      </c>
      <c r="P201" s="82">
        <v>0</v>
      </c>
      <c r="Q201" s="82">
        <v>0</v>
      </c>
      <c r="R201" s="82">
        <v>5300</v>
      </c>
      <c r="S201" s="59" t="str">
        <f t="shared" si="3"/>
        <v>Remote Grid / Removal</v>
      </c>
      <c r="T201" s="58" t="str">
        <f>INDEX(Mapping!$C$4:$C$24,MATCH($C201,Mapping!$D$4:$D$24,0))</f>
        <v>Scoping</v>
      </c>
      <c r="U201" s="3" t="s">
        <v>4589</v>
      </c>
    </row>
    <row r="202" spans="2:21" s="60" customFormat="1" x14ac:dyDescent="0.35">
      <c r="B202" s="76">
        <v>35237020</v>
      </c>
      <c r="C202" s="4">
        <v>13</v>
      </c>
      <c r="D202" s="77">
        <v>0.39772727272727271</v>
      </c>
      <c r="E202" s="77">
        <v>0.39772727272727271</v>
      </c>
      <c r="F202" s="77">
        <v>0</v>
      </c>
      <c r="G202" s="3" t="s">
        <v>1917</v>
      </c>
      <c r="H202" s="4" t="s">
        <v>1923</v>
      </c>
      <c r="I202" s="78">
        <v>37</v>
      </c>
      <c r="J202" s="80">
        <v>4.7271474818795154</v>
      </c>
      <c r="K202" s="4">
        <v>1480</v>
      </c>
      <c r="L202" s="77">
        <v>1.0833869066103856</v>
      </c>
      <c r="M202" s="79">
        <v>2.92807272056861E-2</v>
      </c>
      <c r="N202" s="4"/>
      <c r="O202" s="82">
        <v>0</v>
      </c>
      <c r="P202" s="82">
        <v>0</v>
      </c>
      <c r="Q202" s="82">
        <v>0</v>
      </c>
      <c r="R202" s="82">
        <v>2100</v>
      </c>
      <c r="S202" s="59" t="str">
        <f t="shared" si="3"/>
        <v>Remote Grid / Removal</v>
      </c>
      <c r="T202" s="58" t="str">
        <f>INDEX(Mapping!$C$4:$C$24,MATCH($C202,Mapping!$D$4:$D$24,0))</f>
        <v>Scoping</v>
      </c>
      <c r="U202" s="3" t="s">
        <v>4589</v>
      </c>
    </row>
    <row r="203" spans="2:21" s="60" customFormat="1" x14ac:dyDescent="0.35">
      <c r="B203" s="76">
        <v>35236984</v>
      </c>
      <c r="C203" s="4">
        <v>3</v>
      </c>
      <c r="D203" s="77">
        <v>1.8558712121212122</v>
      </c>
      <c r="E203" s="77">
        <v>1.8558712121212122</v>
      </c>
      <c r="F203" s="77">
        <v>0</v>
      </c>
      <c r="G203" s="3" t="s">
        <v>4411</v>
      </c>
      <c r="H203" s="4" t="s">
        <v>4413</v>
      </c>
      <c r="I203" s="78">
        <v>249</v>
      </c>
      <c r="J203" s="80">
        <v>27.217261193432378</v>
      </c>
      <c r="K203" s="4">
        <v>1176</v>
      </c>
      <c r="L203" s="77">
        <v>12.465553341185188</v>
      </c>
      <c r="M203" s="79">
        <v>5.0062463217611201E-2</v>
      </c>
      <c r="N203" s="4"/>
      <c r="O203" s="82">
        <v>0</v>
      </c>
      <c r="P203" s="82">
        <v>0</v>
      </c>
      <c r="Q203" s="82">
        <v>0</v>
      </c>
      <c r="R203" s="82">
        <v>9799</v>
      </c>
      <c r="S203" s="59" t="str">
        <f t="shared" si="3"/>
        <v>Remote Grid / Removal</v>
      </c>
      <c r="T203" s="58" t="str">
        <f>INDEX(Mapping!$C$4:$C$24,MATCH($C203,Mapping!$D$4:$D$24,0))</f>
        <v>Scoping</v>
      </c>
      <c r="U203" s="3" t="s">
        <v>4589</v>
      </c>
    </row>
    <row r="204" spans="2:21" s="60" customFormat="1" x14ac:dyDescent="0.35">
      <c r="B204" s="76">
        <v>35222236</v>
      </c>
      <c r="C204" s="4">
        <v>11</v>
      </c>
      <c r="D204" s="77">
        <v>0.84</v>
      </c>
      <c r="E204" s="77">
        <v>0.84</v>
      </c>
      <c r="F204" s="77">
        <v>0</v>
      </c>
      <c r="G204" s="3" t="s">
        <v>2167</v>
      </c>
      <c r="H204" s="4" t="s">
        <v>2172</v>
      </c>
      <c r="I204" s="78">
        <v>146</v>
      </c>
      <c r="J204" s="80">
        <v>17.463498213538905</v>
      </c>
      <c r="K204" s="4">
        <v>428</v>
      </c>
      <c r="L204" s="77">
        <v>25.236967640747515</v>
      </c>
      <c r="M204" s="79">
        <v>0.172855942744846</v>
      </c>
      <c r="N204" s="4"/>
      <c r="O204" s="82">
        <v>0</v>
      </c>
      <c r="P204" s="82">
        <v>0</v>
      </c>
      <c r="Q204" s="82">
        <v>0</v>
      </c>
      <c r="R204" s="82">
        <v>4435.2</v>
      </c>
      <c r="S204" s="59" t="str">
        <f t="shared" si="3"/>
        <v>Remote Grid / Removal</v>
      </c>
      <c r="T204" s="58" t="str">
        <f>INDEX(Mapping!$C$4:$C$24,MATCH($C204,Mapping!$D$4:$D$24,0))</f>
        <v>Scoping</v>
      </c>
      <c r="U204" s="3" t="s">
        <v>4466</v>
      </c>
    </row>
    <row r="205" spans="2:21" s="60" customFormat="1" x14ac:dyDescent="0.35">
      <c r="B205" s="76">
        <v>35175853</v>
      </c>
      <c r="C205" s="4">
        <v>13</v>
      </c>
      <c r="D205" s="77">
        <v>0.7</v>
      </c>
      <c r="E205" s="77">
        <v>0.7</v>
      </c>
      <c r="F205" s="77">
        <v>0</v>
      </c>
      <c r="G205" s="3" t="s">
        <v>3118</v>
      </c>
      <c r="H205" s="4" t="s">
        <v>3117</v>
      </c>
      <c r="I205" s="78">
        <v>462</v>
      </c>
      <c r="J205" s="80">
        <v>49.498871370804096</v>
      </c>
      <c r="K205" s="4">
        <v>2131</v>
      </c>
      <c r="L205" s="77">
        <v>2.9784752846565303</v>
      </c>
      <c r="M205" s="79">
        <v>6.4469162005552604E-3</v>
      </c>
      <c r="N205" s="4"/>
      <c r="O205" s="82">
        <v>0</v>
      </c>
      <c r="P205" s="82">
        <v>0</v>
      </c>
      <c r="Q205" s="82">
        <v>0</v>
      </c>
      <c r="R205" s="82">
        <v>3695.9999999999995</v>
      </c>
      <c r="S205" s="59" t="str">
        <f t="shared" si="3"/>
        <v>Remote Grid / Removal</v>
      </c>
      <c r="T205" s="58" t="str">
        <f>INDEX(Mapping!$C$4:$C$24,MATCH($C205,Mapping!$D$4:$D$24,0))</f>
        <v>Scoping</v>
      </c>
      <c r="U205" s="3" t="s">
        <v>4466</v>
      </c>
    </row>
    <row r="206" spans="2:21" s="60" customFormat="1" x14ac:dyDescent="0.35">
      <c r="B206" s="76">
        <v>35222235</v>
      </c>
      <c r="C206" s="4">
        <v>10</v>
      </c>
      <c r="D206" s="77">
        <v>2.48</v>
      </c>
      <c r="E206" s="77">
        <v>2.48</v>
      </c>
      <c r="F206" s="77">
        <v>0</v>
      </c>
      <c r="G206" s="3" t="s">
        <v>1141</v>
      </c>
      <c r="H206" s="4" t="s">
        <v>1146</v>
      </c>
      <c r="I206" s="78">
        <v>5</v>
      </c>
      <c r="J206" s="80">
        <v>2.6028618167108015</v>
      </c>
      <c r="K206" s="4">
        <v>2738</v>
      </c>
      <c r="L206" s="77">
        <v>2.4545144651744351E-3</v>
      </c>
      <c r="M206" s="79">
        <v>4.9090289303488702E-4</v>
      </c>
      <c r="N206" s="4"/>
      <c r="O206" s="82">
        <v>0</v>
      </c>
      <c r="P206" s="82">
        <v>0</v>
      </c>
      <c r="Q206" s="82">
        <v>0</v>
      </c>
      <c r="R206" s="82">
        <v>13094.4</v>
      </c>
      <c r="S206" s="59" t="str">
        <f t="shared" si="3"/>
        <v>Remote Grid / Removal</v>
      </c>
      <c r="T206" s="58" t="str">
        <f>INDEX(Mapping!$C$4:$C$24,MATCH($C206,Mapping!$D$4:$D$24,0))</f>
        <v>Scoping</v>
      </c>
      <c r="U206" s="3" t="s">
        <v>4466</v>
      </c>
    </row>
    <row r="207" spans="2:21" s="60" customFormat="1" x14ac:dyDescent="0.35">
      <c r="B207" s="76">
        <v>35229051</v>
      </c>
      <c r="C207" s="4">
        <v>10</v>
      </c>
      <c r="D207" s="77">
        <v>3.0399621212121213</v>
      </c>
      <c r="E207" s="77">
        <v>3.0399621212121213</v>
      </c>
      <c r="F207" s="77">
        <v>0</v>
      </c>
      <c r="G207" s="3" t="s">
        <v>873</v>
      </c>
      <c r="H207" s="4" t="s">
        <v>874</v>
      </c>
      <c r="I207" s="78">
        <v>123</v>
      </c>
      <c r="J207" s="80">
        <v>31.823898492015537</v>
      </c>
      <c r="K207" s="4">
        <v>413</v>
      </c>
      <c r="L207" s="77">
        <v>21.579057590738369</v>
      </c>
      <c r="M207" s="79">
        <v>0.17543949260762901</v>
      </c>
      <c r="N207" s="4"/>
      <c r="O207" s="82">
        <v>0</v>
      </c>
      <c r="P207" s="82">
        <v>0</v>
      </c>
      <c r="Q207" s="82">
        <v>0</v>
      </c>
      <c r="R207" s="82">
        <v>16051</v>
      </c>
      <c r="S207" s="59" t="str">
        <f t="shared" si="3"/>
        <v>Remote Grid / Removal</v>
      </c>
      <c r="T207" s="58" t="str">
        <f>INDEX(Mapping!$C$4:$C$24,MATCH($C207,Mapping!$D$4:$D$24,0))</f>
        <v>Scoping</v>
      </c>
      <c r="U207" s="3" t="s">
        <v>4466</v>
      </c>
    </row>
    <row r="208" spans="2:21" s="60" customFormat="1" x14ac:dyDescent="0.35">
      <c r="B208" s="76">
        <v>35219543</v>
      </c>
      <c r="C208" s="4">
        <v>13</v>
      </c>
      <c r="D208" s="77">
        <v>0.24015151515151514</v>
      </c>
      <c r="E208" s="77">
        <v>0.24015151515151514</v>
      </c>
      <c r="F208" s="77">
        <v>0</v>
      </c>
      <c r="G208" s="3" t="s">
        <v>3114</v>
      </c>
      <c r="H208" s="4" t="s">
        <v>3116</v>
      </c>
      <c r="I208" s="78">
        <v>117</v>
      </c>
      <c r="J208" s="80">
        <v>8.512969057158422</v>
      </c>
      <c r="K208" s="4">
        <v>2123</v>
      </c>
      <c r="L208" s="77">
        <v>0.76223238625060019</v>
      </c>
      <c r="M208" s="79">
        <v>6.5148067200905997E-3</v>
      </c>
      <c r="N208" s="4" t="s">
        <v>4469</v>
      </c>
      <c r="O208" s="82">
        <v>0</v>
      </c>
      <c r="P208" s="82">
        <v>1268</v>
      </c>
      <c r="Q208" s="82">
        <v>0</v>
      </c>
      <c r="R208" s="82">
        <v>0</v>
      </c>
      <c r="S208" s="59" t="str">
        <f t="shared" si="3"/>
        <v>Underground</v>
      </c>
      <c r="T208" s="58" t="str">
        <f>INDEX(Mapping!$C$4:$C$24,MATCH($C208,Mapping!$D$4:$D$24,0))</f>
        <v>Scoping</v>
      </c>
      <c r="U208" s="3" t="s">
        <v>4588</v>
      </c>
    </row>
    <row r="209" spans="2:21" s="60" customFormat="1" x14ac:dyDescent="0.35">
      <c r="B209" s="76">
        <v>35223036</v>
      </c>
      <c r="C209" s="4">
        <v>13</v>
      </c>
      <c r="D209" s="77">
        <v>5.587121212121212E-2</v>
      </c>
      <c r="E209" s="77">
        <v>5.587121212121212E-2</v>
      </c>
      <c r="F209" s="77">
        <v>0</v>
      </c>
      <c r="G209" s="3" t="s">
        <v>447</v>
      </c>
      <c r="H209" s="4" t="s">
        <v>453</v>
      </c>
      <c r="I209" s="78">
        <v>26</v>
      </c>
      <c r="J209" s="80">
        <v>3.4177472988151649E-3</v>
      </c>
      <c r="K209" s="4">
        <v>2134</v>
      </c>
      <c r="L209" s="77">
        <v>0.1668530363138972</v>
      </c>
      <c r="M209" s="79">
        <v>6.4174244736114302E-3</v>
      </c>
      <c r="N209" s="4"/>
      <c r="O209" s="82">
        <v>0</v>
      </c>
      <c r="P209" s="82">
        <v>295</v>
      </c>
      <c r="Q209" s="82">
        <v>0</v>
      </c>
      <c r="R209" s="82">
        <v>0</v>
      </c>
      <c r="S209" s="59" t="str">
        <f t="shared" si="3"/>
        <v>Underground</v>
      </c>
      <c r="T209" s="58" t="str">
        <f>INDEX(Mapping!$C$4:$C$24,MATCH($C209,Mapping!$D$4:$D$24,0))</f>
        <v>Scoping</v>
      </c>
      <c r="U209" s="3" t="s">
        <v>4588</v>
      </c>
    </row>
    <row r="210" spans="2:21" s="60" customFormat="1" x14ac:dyDescent="0.35">
      <c r="B210" s="76">
        <v>35223030</v>
      </c>
      <c r="C210" s="4">
        <v>13</v>
      </c>
      <c r="D210" s="77">
        <v>0.85</v>
      </c>
      <c r="E210" s="77">
        <v>0.85</v>
      </c>
      <c r="F210" s="77">
        <v>0</v>
      </c>
      <c r="G210" s="3" t="s">
        <v>187</v>
      </c>
      <c r="H210" s="4" t="s">
        <v>198</v>
      </c>
      <c r="I210" s="78">
        <v>171</v>
      </c>
      <c r="J210" s="80">
        <v>18.756098402348542</v>
      </c>
      <c r="K210" s="4">
        <v>355</v>
      </c>
      <c r="L210" s="77">
        <v>33.136580264241637</v>
      </c>
      <c r="M210" s="79">
        <v>0.193781171135916</v>
      </c>
      <c r="N210" s="4"/>
      <c r="O210" s="82">
        <v>0</v>
      </c>
      <c r="P210" s="82">
        <v>4488</v>
      </c>
      <c r="Q210" s="82">
        <v>0</v>
      </c>
      <c r="R210" s="82">
        <v>0</v>
      </c>
      <c r="S210" s="59" t="str">
        <f t="shared" si="3"/>
        <v>Underground</v>
      </c>
      <c r="T210" s="58" t="str">
        <f>INDEX(Mapping!$C$4:$C$24,MATCH($C210,Mapping!$D$4:$D$24,0))</f>
        <v>Scoping</v>
      </c>
      <c r="U210" s="3" t="s">
        <v>4588</v>
      </c>
    </row>
    <row r="211" spans="2:21" s="60" customFormat="1" x14ac:dyDescent="0.35">
      <c r="B211" s="76">
        <v>35223062</v>
      </c>
      <c r="C211" s="4">
        <v>13</v>
      </c>
      <c r="D211" s="77">
        <v>0.18</v>
      </c>
      <c r="E211" s="77">
        <v>0.18</v>
      </c>
      <c r="F211" s="77">
        <v>0</v>
      </c>
      <c r="G211" s="3" t="s">
        <v>529</v>
      </c>
      <c r="H211" s="4" t="s">
        <v>530</v>
      </c>
      <c r="I211" s="78">
        <v>20</v>
      </c>
      <c r="J211" s="80">
        <v>0.42401803587081976</v>
      </c>
      <c r="K211" s="4">
        <v>3098</v>
      </c>
      <c r="L211" s="77">
        <v>1.74139894046229E-4</v>
      </c>
      <c r="M211" s="79">
        <v>8.7069947023114492E-6</v>
      </c>
      <c r="N211" s="4" t="s">
        <v>4469</v>
      </c>
      <c r="O211" s="82">
        <v>0</v>
      </c>
      <c r="P211" s="82">
        <v>950.4</v>
      </c>
      <c r="Q211" s="82">
        <v>0</v>
      </c>
      <c r="R211" s="82">
        <v>0</v>
      </c>
      <c r="S211" s="59" t="str">
        <f t="shared" si="3"/>
        <v>Underground</v>
      </c>
      <c r="T211" s="58" t="str">
        <f>INDEX(Mapping!$C$4:$C$24,MATCH($C211,Mapping!$D$4:$D$24,0))</f>
        <v>Scoping</v>
      </c>
      <c r="U211" s="3" t="s">
        <v>4588</v>
      </c>
    </row>
    <row r="212" spans="2:21" s="60" customFormat="1" x14ac:dyDescent="0.35">
      <c r="B212" s="76">
        <v>35223038</v>
      </c>
      <c r="C212" s="4">
        <v>10</v>
      </c>
      <c r="D212" s="77">
        <v>0.46</v>
      </c>
      <c r="E212" s="77">
        <v>0.46</v>
      </c>
      <c r="F212" s="77">
        <v>0</v>
      </c>
      <c r="G212" s="3" t="s">
        <v>2193</v>
      </c>
      <c r="H212" s="4" t="s">
        <v>2197</v>
      </c>
      <c r="I212" s="78">
        <v>171</v>
      </c>
      <c r="J212" s="80">
        <v>5.8789709088814037</v>
      </c>
      <c r="K212" s="4">
        <v>999</v>
      </c>
      <c r="L212" s="77">
        <v>11.526304239796703</v>
      </c>
      <c r="M212" s="79">
        <v>6.7405287952027507E-2</v>
      </c>
      <c r="N212" s="4" t="s">
        <v>4469</v>
      </c>
      <c r="O212" s="82">
        <v>0</v>
      </c>
      <c r="P212" s="82">
        <v>2428.8000000000002</v>
      </c>
      <c r="Q212" s="82">
        <v>0</v>
      </c>
      <c r="R212" s="82">
        <v>0</v>
      </c>
      <c r="S212" s="59" t="str">
        <f t="shared" si="3"/>
        <v>Underground</v>
      </c>
      <c r="T212" s="58" t="str">
        <f>INDEX(Mapping!$C$4:$C$24,MATCH($C212,Mapping!$D$4:$D$24,0))</f>
        <v>Scoping</v>
      </c>
      <c r="U212" s="3" t="s">
        <v>4588</v>
      </c>
    </row>
    <row r="213" spans="2:21" s="60" customFormat="1" x14ac:dyDescent="0.35">
      <c r="B213" s="76">
        <v>35234284</v>
      </c>
      <c r="C213" s="4">
        <v>10</v>
      </c>
      <c r="D213" s="77">
        <v>0.45</v>
      </c>
      <c r="E213" s="77">
        <v>0.45</v>
      </c>
      <c r="F213" s="77">
        <v>0</v>
      </c>
      <c r="G213" s="3" t="s">
        <v>2193</v>
      </c>
      <c r="H213" s="4" t="s">
        <v>2197</v>
      </c>
      <c r="I213" s="78">
        <v>171</v>
      </c>
      <c r="J213" s="80">
        <v>5.8789709088814037</v>
      </c>
      <c r="K213" s="4">
        <v>999</v>
      </c>
      <c r="L213" s="77">
        <v>11.526304239796703</v>
      </c>
      <c r="M213" s="79">
        <v>6.7405287952027507E-2</v>
      </c>
      <c r="N213" s="4" t="s">
        <v>4469</v>
      </c>
      <c r="O213" s="82">
        <v>0</v>
      </c>
      <c r="P213" s="82">
        <v>2376</v>
      </c>
      <c r="Q213" s="82">
        <v>0</v>
      </c>
      <c r="R213" s="82">
        <v>0</v>
      </c>
      <c r="S213" s="59" t="str">
        <f t="shared" si="3"/>
        <v>Underground</v>
      </c>
      <c r="T213" s="58" t="str">
        <f>INDEX(Mapping!$C$4:$C$24,MATCH($C213,Mapping!$D$4:$D$24,0))</f>
        <v>Scoping</v>
      </c>
      <c r="U213" s="3" t="s">
        <v>4588</v>
      </c>
    </row>
    <row r="214" spans="2:21" s="60" customFormat="1" x14ac:dyDescent="0.35">
      <c r="B214" s="76">
        <v>35234526</v>
      </c>
      <c r="C214" s="4">
        <v>10</v>
      </c>
      <c r="D214" s="77">
        <v>0.4</v>
      </c>
      <c r="E214" s="77">
        <v>0.4</v>
      </c>
      <c r="F214" s="77">
        <v>0</v>
      </c>
      <c r="G214" s="3" t="s">
        <v>2193</v>
      </c>
      <c r="H214" s="4" t="s">
        <v>2197</v>
      </c>
      <c r="I214" s="78">
        <v>171</v>
      </c>
      <c r="J214" s="80">
        <v>5.8789709088814037</v>
      </c>
      <c r="K214" s="4">
        <v>999</v>
      </c>
      <c r="L214" s="77">
        <v>11.526304239796703</v>
      </c>
      <c r="M214" s="79">
        <v>6.7405287952027507E-2</v>
      </c>
      <c r="N214" s="4" t="s">
        <v>4469</v>
      </c>
      <c r="O214" s="82">
        <v>2112</v>
      </c>
      <c r="P214" s="82">
        <v>0</v>
      </c>
      <c r="Q214" s="82">
        <v>0</v>
      </c>
      <c r="R214" s="82">
        <v>0</v>
      </c>
      <c r="S214" s="59" t="str">
        <f t="shared" si="3"/>
        <v>Overhead</v>
      </c>
      <c r="T214" s="58" t="str">
        <f>INDEX(Mapping!$C$4:$C$24,MATCH($C214,Mapping!$D$4:$D$24,0))</f>
        <v>Scoping</v>
      </c>
      <c r="U214" s="3" t="s">
        <v>4588</v>
      </c>
    </row>
    <row r="215" spans="2:21" s="60" customFormat="1" x14ac:dyDescent="0.35">
      <c r="B215" s="76">
        <v>35223060</v>
      </c>
      <c r="C215" s="4">
        <v>9</v>
      </c>
      <c r="D215" s="77">
        <v>1.7400000000000002</v>
      </c>
      <c r="E215" s="77">
        <v>1.7400000000000002</v>
      </c>
      <c r="F215" s="77">
        <v>0</v>
      </c>
      <c r="G215" s="3" t="s">
        <v>19</v>
      </c>
      <c r="H215" s="4" t="s">
        <v>25</v>
      </c>
      <c r="I215" s="78">
        <v>49</v>
      </c>
      <c r="J215" s="80">
        <v>4.1490947932397697</v>
      </c>
      <c r="K215" s="4">
        <v>2010</v>
      </c>
      <c r="L215" s="77">
        <v>0.43385097537113704</v>
      </c>
      <c r="M215" s="79">
        <v>8.8541015381864707E-3</v>
      </c>
      <c r="N215" s="4"/>
      <c r="O215" s="82">
        <v>0</v>
      </c>
      <c r="P215" s="82">
        <v>9187.2000000000007</v>
      </c>
      <c r="Q215" s="82">
        <v>0</v>
      </c>
      <c r="R215" s="82">
        <v>0</v>
      </c>
      <c r="S215" s="59" t="str">
        <f t="shared" si="3"/>
        <v>Underground</v>
      </c>
      <c r="T215" s="58" t="str">
        <f>INDEX(Mapping!$C$4:$C$24,MATCH($C215,Mapping!$D$4:$D$24,0))</f>
        <v>Scoping</v>
      </c>
      <c r="U215" s="3" t="s">
        <v>4588</v>
      </c>
    </row>
    <row r="216" spans="2:21" s="60" customFormat="1" x14ac:dyDescent="0.35">
      <c r="B216" s="76">
        <v>35234527</v>
      </c>
      <c r="C216" s="4">
        <v>9</v>
      </c>
      <c r="D216" s="77">
        <v>0</v>
      </c>
      <c r="E216" s="77">
        <v>0</v>
      </c>
      <c r="F216" s="77">
        <v>0</v>
      </c>
      <c r="G216" s="3" t="s">
        <v>19</v>
      </c>
      <c r="H216" s="4" t="s">
        <v>25</v>
      </c>
      <c r="I216" s="78">
        <v>49</v>
      </c>
      <c r="J216" s="80">
        <v>4.1490947932397697</v>
      </c>
      <c r="K216" s="4">
        <v>2010</v>
      </c>
      <c r="L216" s="77">
        <v>0.43385097537113704</v>
      </c>
      <c r="M216" s="79">
        <v>8.8541015381864707E-3</v>
      </c>
      <c r="N216" s="4"/>
      <c r="O216" s="82">
        <v>0</v>
      </c>
      <c r="P216" s="82">
        <v>0</v>
      </c>
      <c r="Q216" s="82">
        <v>0</v>
      </c>
      <c r="R216" s="82">
        <v>0</v>
      </c>
      <c r="S216" s="59" t="str">
        <f t="shared" si="3"/>
        <v>TBD</v>
      </c>
      <c r="T216" s="58" t="str">
        <f>INDEX(Mapping!$C$4:$C$24,MATCH($C216,Mapping!$D$4:$D$24,0))</f>
        <v>Scoping</v>
      </c>
      <c r="U216" s="3" t="s">
        <v>4588</v>
      </c>
    </row>
    <row r="217" spans="2:21" s="60" customFormat="1" x14ac:dyDescent="0.35">
      <c r="B217" s="76">
        <v>35234528</v>
      </c>
      <c r="C217" s="4">
        <v>9</v>
      </c>
      <c r="D217" s="77"/>
      <c r="E217" s="77"/>
      <c r="F217" s="77">
        <v>0</v>
      </c>
      <c r="G217" s="3" t="s">
        <v>19</v>
      </c>
      <c r="H217" s="4" t="s">
        <v>25</v>
      </c>
      <c r="I217" s="78">
        <v>49</v>
      </c>
      <c r="J217" s="80">
        <v>4.1490947932397697</v>
      </c>
      <c r="K217" s="4">
        <v>2010</v>
      </c>
      <c r="L217" s="77">
        <v>0.43385097537113704</v>
      </c>
      <c r="M217" s="79">
        <v>8.8541015381864707E-3</v>
      </c>
      <c r="N217" s="4"/>
      <c r="O217" s="82">
        <v>0</v>
      </c>
      <c r="P217" s="82">
        <v>0</v>
      </c>
      <c r="Q217" s="82">
        <v>0</v>
      </c>
      <c r="R217" s="82">
        <v>0</v>
      </c>
      <c r="S217" s="59" t="str">
        <f t="shared" si="3"/>
        <v>TBD</v>
      </c>
      <c r="T217" s="58" t="str">
        <f>INDEX(Mapping!$C$4:$C$24,MATCH($C217,Mapping!$D$4:$D$24,0))</f>
        <v>Scoping</v>
      </c>
      <c r="U217" s="3" t="s">
        <v>4588</v>
      </c>
    </row>
    <row r="218" spans="2:21" s="60" customFormat="1" x14ac:dyDescent="0.35">
      <c r="B218" s="76">
        <v>35234529</v>
      </c>
      <c r="C218" s="4">
        <v>9</v>
      </c>
      <c r="D218" s="77"/>
      <c r="E218" s="77"/>
      <c r="F218" s="77">
        <v>0</v>
      </c>
      <c r="G218" s="3" t="s">
        <v>19</v>
      </c>
      <c r="H218" s="4" t="s">
        <v>25</v>
      </c>
      <c r="I218" s="78">
        <v>49</v>
      </c>
      <c r="J218" s="80">
        <v>4.1490947932397697</v>
      </c>
      <c r="K218" s="4">
        <v>2010</v>
      </c>
      <c r="L218" s="77">
        <v>0.43385097537113704</v>
      </c>
      <c r="M218" s="79">
        <v>8.8541015381864707E-3</v>
      </c>
      <c r="N218" s="4"/>
      <c r="O218" s="82">
        <v>0</v>
      </c>
      <c r="P218" s="82">
        <v>0</v>
      </c>
      <c r="Q218" s="82">
        <v>0</v>
      </c>
      <c r="R218" s="82">
        <v>0</v>
      </c>
      <c r="S218" s="59" t="str">
        <f t="shared" si="3"/>
        <v>TBD</v>
      </c>
      <c r="T218" s="58" t="str">
        <f>INDEX(Mapping!$C$4:$C$24,MATCH($C218,Mapping!$D$4:$D$24,0))</f>
        <v>Scoping</v>
      </c>
      <c r="U218" s="3" t="s">
        <v>4588</v>
      </c>
    </row>
    <row r="219" spans="2:21" s="60" customFormat="1" x14ac:dyDescent="0.35">
      <c r="B219" s="76">
        <v>35223063</v>
      </c>
      <c r="C219" s="4">
        <v>10</v>
      </c>
      <c r="D219" s="77">
        <v>0.15113636363636362</v>
      </c>
      <c r="E219" s="77">
        <v>0.15113636363636362</v>
      </c>
      <c r="F219" s="77">
        <v>0</v>
      </c>
      <c r="G219" s="3" t="s">
        <v>1113</v>
      </c>
      <c r="H219" s="4" t="s">
        <v>1122</v>
      </c>
      <c r="I219" s="78">
        <v>191</v>
      </c>
      <c r="J219" s="80">
        <v>3.1203148217925047</v>
      </c>
      <c r="K219" s="4">
        <v>2048</v>
      </c>
      <c r="L219" s="77">
        <v>1.5266650751433082</v>
      </c>
      <c r="M219" s="79">
        <v>7.9930108646246497E-3</v>
      </c>
      <c r="N219" s="4" t="s">
        <v>4469</v>
      </c>
      <c r="O219" s="82">
        <v>0</v>
      </c>
      <c r="P219" s="82">
        <v>798</v>
      </c>
      <c r="Q219" s="82">
        <v>0</v>
      </c>
      <c r="R219" s="82">
        <v>0</v>
      </c>
      <c r="S219" s="59" t="str">
        <f t="shared" si="3"/>
        <v>Underground</v>
      </c>
      <c r="T219" s="58" t="str">
        <f>INDEX(Mapping!$C$4:$C$24,MATCH($C219,Mapping!$D$4:$D$24,0))</f>
        <v>Scoping</v>
      </c>
      <c r="U219" s="3" t="s">
        <v>4588</v>
      </c>
    </row>
    <row r="220" spans="2:21" s="60" customFormat="1" x14ac:dyDescent="0.35">
      <c r="B220" s="76">
        <v>35228774</v>
      </c>
      <c r="C220" s="4">
        <v>10</v>
      </c>
      <c r="D220" s="77">
        <v>0.97405303030303025</v>
      </c>
      <c r="E220" s="77">
        <v>0.97405303030303025</v>
      </c>
      <c r="F220" s="77">
        <v>0</v>
      </c>
      <c r="G220" s="3" t="s">
        <v>1113</v>
      </c>
      <c r="H220" s="4" t="s">
        <v>1122</v>
      </c>
      <c r="I220" s="78">
        <v>191</v>
      </c>
      <c r="J220" s="80">
        <v>3.1203148217925047</v>
      </c>
      <c r="K220" s="4">
        <v>2048</v>
      </c>
      <c r="L220" s="77">
        <v>1.5266650751433082</v>
      </c>
      <c r="M220" s="79">
        <v>7.9930108646246497E-3</v>
      </c>
      <c r="N220" s="4" t="s">
        <v>4469</v>
      </c>
      <c r="O220" s="82">
        <v>0</v>
      </c>
      <c r="P220" s="82">
        <v>5143</v>
      </c>
      <c r="Q220" s="82">
        <v>0</v>
      </c>
      <c r="R220" s="82">
        <v>0</v>
      </c>
      <c r="S220" s="59" t="str">
        <f t="shared" si="3"/>
        <v>Underground</v>
      </c>
      <c r="T220" s="58" t="str">
        <f>INDEX(Mapping!$C$4:$C$24,MATCH($C220,Mapping!$D$4:$D$24,0))</f>
        <v>Scoping</v>
      </c>
      <c r="U220" s="3" t="s">
        <v>4588</v>
      </c>
    </row>
    <row r="221" spans="2:21" s="60" customFormat="1" x14ac:dyDescent="0.35">
      <c r="B221" s="76">
        <v>35228775</v>
      </c>
      <c r="C221" s="4">
        <v>10</v>
      </c>
      <c r="D221" s="77">
        <v>0.88617424242424248</v>
      </c>
      <c r="E221" s="77">
        <v>0.88617424242424248</v>
      </c>
      <c r="F221" s="77">
        <v>0</v>
      </c>
      <c r="G221" s="3" t="s">
        <v>1113</v>
      </c>
      <c r="H221" s="4" t="s">
        <v>1122</v>
      </c>
      <c r="I221" s="78">
        <v>191</v>
      </c>
      <c r="J221" s="80">
        <v>3.1203148217925047</v>
      </c>
      <c r="K221" s="4">
        <v>2048</v>
      </c>
      <c r="L221" s="77">
        <v>1.5266650751433082</v>
      </c>
      <c r="M221" s="79">
        <v>7.9930108646246497E-3</v>
      </c>
      <c r="N221" s="4" t="s">
        <v>4469</v>
      </c>
      <c r="O221" s="82">
        <v>0</v>
      </c>
      <c r="P221" s="82">
        <v>4679</v>
      </c>
      <c r="Q221" s="82">
        <v>0</v>
      </c>
      <c r="R221" s="82">
        <v>0</v>
      </c>
      <c r="S221" s="59" t="str">
        <f t="shared" si="3"/>
        <v>Underground</v>
      </c>
      <c r="T221" s="58" t="str">
        <f>INDEX(Mapping!$C$4:$C$24,MATCH($C221,Mapping!$D$4:$D$24,0))</f>
        <v>Scoping</v>
      </c>
      <c r="U221" s="3" t="s">
        <v>4588</v>
      </c>
    </row>
    <row r="222" spans="2:21" s="60" customFormat="1" x14ac:dyDescent="0.35">
      <c r="B222" s="76">
        <v>35223032</v>
      </c>
      <c r="C222" s="4">
        <v>13</v>
      </c>
      <c r="D222" s="77">
        <v>0.4308712121212121</v>
      </c>
      <c r="E222" s="77">
        <v>0.4308712121212121</v>
      </c>
      <c r="F222" s="77">
        <v>0</v>
      </c>
      <c r="G222" s="3" t="s">
        <v>2510</v>
      </c>
      <c r="H222" s="4" t="s">
        <v>2521</v>
      </c>
      <c r="I222" s="78">
        <v>262</v>
      </c>
      <c r="J222" s="80">
        <v>24.994124755822622</v>
      </c>
      <c r="K222" s="4">
        <v>68</v>
      </c>
      <c r="L222" s="77">
        <v>101.30316290156117</v>
      </c>
      <c r="M222" s="79">
        <v>0.38665329351740901</v>
      </c>
      <c r="N222" s="4" t="s">
        <v>4469</v>
      </c>
      <c r="O222" s="82">
        <v>0</v>
      </c>
      <c r="P222" s="82">
        <v>2275</v>
      </c>
      <c r="Q222" s="82">
        <v>0</v>
      </c>
      <c r="R222" s="82">
        <v>0</v>
      </c>
      <c r="S222" s="59" t="str">
        <f t="shared" si="3"/>
        <v>Underground</v>
      </c>
      <c r="T222" s="58" t="str">
        <f>INDEX(Mapping!$C$4:$C$24,MATCH($C222,Mapping!$D$4:$D$24,0))</f>
        <v>Scoping</v>
      </c>
      <c r="U222" s="3" t="s">
        <v>4588</v>
      </c>
    </row>
    <row r="223" spans="2:21" s="60" customFormat="1" x14ac:dyDescent="0.35">
      <c r="B223" s="76">
        <v>35223037</v>
      </c>
      <c r="C223" s="4">
        <v>18</v>
      </c>
      <c r="D223" s="77">
        <v>5.2083333333333336E-2</v>
      </c>
      <c r="E223" s="77">
        <v>5.2083333333333336E-2</v>
      </c>
      <c r="F223" s="77">
        <v>0</v>
      </c>
      <c r="G223" s="3" t="s">
        <v>2591</v>
      </c>
      <c r="H223" s="4" t="s">
        <v>2594</v>
      </c>
      <c r="I223" s="78">
        <v>47</v>
      </c>
      <c r="J223" s="80">
        <v>2.3149015280017342</v>
      </c>
      <c r="K223" s="4">
        <v>847</v>
      </c>
      <c r="L223" s="77">
        <v>4.0693851733525683</v>
      </c>
      <c r="M223" s="79">
        <v>8.6582663262820603E-2</v>
      </c>
      <c r="N223" s="4" t="s">
        <v>4468</v>
      </c>
      <c r="O223" s="82">
        <v>0</v>
      </c>
      <c r="P223" s="82">
        <v>275</v>
      </c>
      <c r="Q223" s="82">
        <v>0</v>
      </c>
      <c r="R223" s="82">
        <v>0</v>
      </c>
      <c r="S223" s="59" t="str">
        <f t="shared" si="3"/>
        <v>Underground</v>
      </c>
      <c r="T223" s="58" t="str">
        <f>INDEX(Mapping!$C$4:$C$24,MATCH($C223,Mapping!$D$4:$D$24,0))</f>
        <v>Dependencies</v>
      </c>
      <c r="U223" s="3" t="s">
        <v>4588</v>
      </c>
    </row>
    <row r="224" spans="2:21" s="60" customFormat="1" x14ac:dyDescent="0.35">
      <c r="B224" s="76">
        <v>35224377</v>
      </c>
      <c r="C224" s="4">
        <v>13</v>
      </c>
      <c r="D224" s="77">
        <v>0.1399621212121212</v>
      </c>
      <c r="E224" s="77">
        <v>0.1399621212121212</v>
      </c>
      <c r="F224" s="77">
        <v>0</v>
      </c>
      <c r="G224" s="3" t="s">
        <v>3118</v>
      </c>
      <c r="H224" s="4" t="s">
        <v>3124</v>
      </c>
      <c r="I224" s="78">
        <v>745</v>
      </c>
      <c r="J224" s="80">
        <v>67.365649554006211</v>
      </c>
      <c r="K224" s="4">
        <v>1363</v>
      </c>
      <c r="L224" s="77">
        <v>26.468931840590933</v>
      </c>
      <c r="M224" s="79">
        <v>3.5528767571262998E-2</v>
      </c>
      <c r="N224" s="4" t="s">
        <v>4468</v>
      </c>
      <c r="O224" s="82">
        <v>0</v>
      </c>
      <c r="P224" s="82">
        <v>739</v>
      </c>
      <c r="Q224" s="82">
        <v>0</v>
      </c>
      <c r="R224" s="82">
        <v>0</v>
      </c>
      <c r="S224" s="59" t="str">
        <f t="shared" si="3"/>
        <v>Underground</v>
      </c>
      <c r="T224" s="58" t="str">
        <f>INDEX(Mapping!$C$4:$C$24,MATCH($C224,Mapping!$D$4:$D$24,0))</f>
        <v>Scoping</v>
      </c>
      <c r="U224" s="3" t="s">
        <v>4588</v>
      </c>
    </row>
    <row r="225" spans="2:21" s="60" customFormat="1" x14ac:dyDescent="0.35">
      <c r="B225" s="76">
        <v>35233995</v>
      </c>
      <c r="C225" s="4">
        <v>13</v>
      </c>
      <c r="D225" s="77">
        <v>0.5</v>
      </c>
      <c r="E225" s="77">
        <v>0.5</v>
      </c>
      <c r="F225" s="77">
        <v>0</v>
      </c>
      <c r="G225" s="3" t="s">
        <v>3118</v>
      </c>
      <c r="H225" s="4" t="s">
        <v>3124</v>
      </c>
      <c r="I225" s="78">
        <v>745</v>
      </c>
      <c r="J225" s="80">
        <v>67.365649554006211</v>
      </c>
      <c r="K225" s="4">
        <v>1363</v>
      </c>
      <c r="L225" s="77">
        <v>26.468931840590933</v>
      </c>
      <c r="M225" s="79">
        <v>3.5528767571262998E-2</v>
      </c>
      <c r="N225" s="4" t="s">
        <v>4468</v>
      </c>
      <c r="O225" s="82">
        <v>0</v>
      </c>
      <c r="P225" s="82">
        <v>2640</v>
      </c>
      <c r="Q225" s="82">
        <v>0</v>
      </c>
      <c r="R225" s="82">
        <v>0</v>
      </c>
      <c r="S225" s="59" t="str">
        <f t="shared" si="3"/>
        <v>Underground</v>
      </c>
      <c r="T225" s="58" t="str">
        <f>INDEX(Mapping!$C$4:$C$24,MATCH($C225,Mapping!$D$4:$D$24,0))</f>
        <v>Scoping</v>
      </c>
      <c r="U225" s="3" t="s">
        <v>4588</v>
      </c>
    </row>
    <row r="226" spans="2:21" s="60" customFormat="1" x14ac:dyDescent="0.35">
      <c r="B226" s="76">
        <v>35233996</v>
      </c>
      <c r="C226" s="4">
        <v>13</v>
      </c>
      <c r="D226" s="77">
        <v>0.71</v>
      </c>
      <c r="E226" s="77">
        <v>0.71</v>
      </c>
      <c r="F226" s="77">
        <v>0</v>
      </c>
      <c r="G226" s="3" t="s">
        <v>3118</v>
      </c>
      <c r="H226" s="4" t="s">
        <v>3124</v>
      </c>
      <c r="I226" s="78">
        <v>745</v>
      </c>
      <c r="J226" s="80">
        <v>67.365649554006211</v>
      </c>
      <c r="K226" s="4">
        <v>1363</v>
      </c>
      <c r="L226" s="77">
        <v>26.468931840590933</v>
      </c>
      <c r="M226" s="79">
        <v>3.5528767571262998E-2</v>
      </c>
      <c r="N226" s="4" t="s">
        <v>4468</v>
      </c>
      <c r="O226" s="82">
        <v>0</v>
      </c>
      <c r="P226" s="82">
        <v>3748.7999999999997</v>
      </c>
      <c r="Q226" s="82">
        <v>0</v>
      </c>
      <c r="R226" s="82">
        <v>0</v>
      </c>
      <c r="S226" s="59" t="str">
        <f t="shared" si="3"/>
        <v>Underground</v>
      </c>
      <c r="T226" s="58" t="str">
        <f>INDEX(Mapping!$C$4:$C$24,MATCH($C226,Mapping!$D$4:$D$24,0))</f>
        <v>Scoping</v>
      </c>
      <c r="U226" s="3" t="s">
        <v>4588</v>
      </c>
    </row>
    <row r="227" spans="2:21" s="60" customFormat="1" x14ac:dyDescent="0.35">
      <c r="B227" s="76">
        <v>35223039</v>
      </c>
      <c r="C227" s="4">
        <v>13</v>
      </c>
      <c r="D227" s="77">
        <v>0.60738636363636367</v>
      </c>
      <c r="E227" s="77">
        <v>0.60738636363636367</v>
      </c>
      <c r="F227" s="77">
        <v>0</v>
      </c>
      <c r="G227" s="3" t="s">
        <v>4433</v>
      </c>
      <c r="H227" s="4" t="s">
        <v>4440</v>
      </c>
      <c r="I227" s="78">
        <v>49</v>
      </c>
      <c r="J227" s="80">
        <v>2.6641116426263767</v>
      </c>
      <c r="K227" s="4">
        <v>218</v>
      </c>
      <c r="L227" s="77">
        <v>12.17398052562832</v>
      </c>
      <c r="M227" s="79">
        <v>0.24844858215568</v>
      </c>
      <c r="N227" s="4" t="s">
        <v>4469</v>
      </c>
      <c r="O227" s="82">
        <v>705</v>
      </c>
      <c r="P227" s="82">
        <v>2502</v>
      </c>
      <c r="Q227" s="82">
        <v>0</v>
      </c>
      <c r="R227" s="82">
        <v>0</v>
      </c>
      <c r="S227" s="59" t="str">
        <f t="shared" si="3"/>
        <v>Hybrid</v>
      </c>
      <c r="T227" s="58" t="str">
        <f>INDEX(Mapping!$C$4:$C$24,MATCH($C227,Mapping!$D$4:$D$24,0))</f>
        <v>Scoping</v>
      </c>
      <c r="U227" s="3" t="s">
        <v>4588</v>
      </c>
    </row>
    <row r="228" spans="2:21" s="60" customFormat="1" x14ac:dyDescent="0.35">
      <c r="B228" s="76">
        <v>35219542</v>
      </c>
      <c r="C228" s="4">
        <v>11</v>
      </c>
      <c r="D228" s="77">
        <v>0.14000000000000001</v>
      </c>
      <c r="E228" s="77">
        <v>0.14000000000000001</v>
      </c>
      <c r="F228" s="77">
        <v>0</v>
      </c>
      <c r="G228" s="3" t="s">
        <v>3114</v>
      </c>
      <c r="H228" s="4" t="s">
        <v>3116</v>
      </c>
      <c r="I228" s="78">
        <v>117</v>
      </c>
      <c r="J228" s="80">
        <v>8.512969057158422</v>
      </c>
      <c r="K228" s="4">
        <v>2123</v>
      </c>
      <c r="L228" s="77">
        <v>0.76223238625060019</v>
      </c>
      <c r="M228" s="79">
        <v>6.5148067200905997E-3</v>
      </c>
      <c r="N228" s="4" t="s">
        <v>4469</v>
      </c>
      <c r="O228" s="82">
        <v>0</v>
      </c>
      <c r="P228" s="82">
        <v>739.2</v>
      </c>
      <c r="Q228" s="82">
        <v>0</v>
      </c>
      <c r="R228" s="82">
        <v>0</v>
      </c>
      <c r="S228" s="59" t="str">
        <f t="shared" si="3"/>
        <v>Underground</v>
      </c>
      <c r="T228" s="58" t="str">
        <f>INDEX(Mapping!$C$4:$C$24,MATCH($C228,Mapping!$D$4:$D$24,0))</f>
        <v>Scoping</v>
      </c>
      <c r="U228" s="3" t="s">
        <v>4588</v>
      </c>
    </row>
    <row r="229" spans="2:21" s="60" customFormat="1" x14ac:dyDescent="0.35">
      <c r="B229" s="76">
        <v>35144944</v>
      </c>
      <c r="C229" s="4">
        <v>18</v>
      </c>
      <c r="D229" s="77">
        <v>0.26</v>
      </c>
      <c r="E229" s="77">
        <v>0.26</v>
      </c>
      <c r="F229" s="77">
        <v>0</v>
      </c>
      <c r="G229" s="3" t="s">
        <v>3811</v>
      </c>
      <c r="H229" s="4" t="s">
        <v>3814</v>
      </c>
      <c r="I229" s="78">
        <v>45</v>
      </c>
      <c r="J229" s="80">
        <v>1.0037640759405717</v>
      </c>
      <c r="K229" s="4">
        <v>2336</v>
      </c>
      <c r="L229" s="77">
        <v>0.14044579007855446</v>
      </c>
      <c r="M229" s="79">
        <v>3.1210175573012102E-3</v>
      </c>
      <c r="N229" s="4"/>
      <c r="O229" s="82">
        <v>1372.8</v>
      </c>
      <c r="P229" s="82">
        <v>0</v>
      </c>
      <c r="Q229" s="82">
        <v>0</v>
      </c>
      <c r="R229" s="82">
        <v>0</v>
      </c>
      <c r="S229" s="59" t="str">
        <f t="shared" si="3"/>
        <v>Overhead</v>
      </c>
      <c r="T229" s="58" t="str">
        <f>INDEX(Mapping!$C$4:$C$24,MATCH($C229,Mapping!$D$4:$D$24,0))</f>
        <v>Dependencies</v>
      </c>
      <c r="U229" s="3" t="s">
        <v>4588</v>
      </c>
    </row>
    <row r="230" spans="2:21" s="60" customFormat="1" x14ac:dyDescent="0.35">
      <c r="B230" s="76">
        <v>35219291</v>
      </c>
      <c r="C230" s="4">
        <v>18</v>
      </c>
      <c r="D230" s="77">
        <v>0.39810606060606063</v>
      </c>
      <c r="E230" s="77">
        <v>0.39810606060606063</v>
      </c>
      <c r="F230" s="77">
        <v>0</v>
      </c>
      <c r="G230" s="3" t="s">
        <v>4123</v>
      </c>
      <c r="H230" s="4" t="s">
        <v>4122</v>
      </c>
      <c r="I230" s="78">
        <v>11</v>
      </c>
      <c r="J230" s="80">
        <v>0.78765605361673718</v>
      </c>
      <c r="K230" s="4">
        <v>20</v>
      </c>
      <c r="L230" s="77">
        <v>6.8231897329512066</v>
      </c>
      <c r="M230" s="79">
        <v>0.62028997572283695</v>
      </c>
      <c r="N230" s="4" t="s">
        <v>4469</v>
      </c>
      <c r="O230" s="82">
        <v>2102</v>
      </c>
      <c r="P230" s="82">
        <v>0</v>
      </c>
      <c r="Q230" s="82">
        <v>0</v>
      </c>
      <c r="R230" s="82">
        <v>0</v>
      </c>
      <c r="S230" s="59" t="str">
        <f t="shared" si="3"/>
        <v>Overhead</v>
      </c>
      <c r="T230" s="58" t="str">
        <f>INDEX(Mapping!$C$4:$C$24,MATCH($C230,Mapping!$D$4:$D$24,0))</f>
        <v>Dependencies</v>
      </c>
      <c r="U230" s="3" t="s">
        <v>4472</v>
      </c>
    </row>
    <row r="231" spans="2:21" s="60" customFormat="1" x14ac:dyDescent="0.35">
      <c r="B231" s="76">
        <v>35219097</v>
      </c>
      <c r="C231" s="4">
        <v>14</v>
      </c>
      <c r="D231" s="77">
        <v>2.36</v>
      </c>
      <c r="E231" s="77">
        <v>2.36</v>
      </c>
      <c r="F231" s="77">
        <v>0</v>
      </c>
      <c r="G231" s="3" t="s">
        <v>842</v>
      </c>
      <c r="H231" s="4" t="s">
        <v>852</v>
      </c>
      <c r="I231" s="78">
        <v>27</v>
      </c>
      <c r="J231" s="80">
        <v>2.4276836459869919</v>
      </c>
      <c r="K231" s="4">
        <v>22</v>
      </c>
      <c r="L231" s="77">
        <v>16.084829794130496</v>
      </c>
      <c r="M231" s="79">
        <v>0.59573443681964799</v>
      </c>
      <c r="N231" s="4" t="s">
        <v>4469</v>
      </c>
      <c r="O231" s="82">
        <v>12460.8</v>
      </c>
      <c r="P231" s="82">
        <v>0</v>
      </c>
      <c r="Q231" s="82">
        <v>0</v>
      </c>
      <c r="R231" s="82">
        <v>0</v>
      </c>
      <c r="S231" s="59" t="str">
        <f t="shared" si="3"/>
        <v>Overhead</v>
      </c>
      <c r="T231" s="58" t="str">
        <f>INDEX(Mapping!$C$4:$C$24,MATCH($C231,Mapping!$D$4:$D$24,0))</f>
        <v>Estimating</v>
      </c>
      <c r="U231" s="3" t="s">
        <v>4472</v>
      </c>
    </row>
    <row r="232" spans="2:21" s="60" customFormat="1" x14ac:dyDescent="0.35">
      <c r="B232" s="76">
        <v>35227260</v>
      </c>
      <c r="C232" s="4">
        <v>14</v>
      </c>
      <c r="D232" s="77">
        <v>2.36</v>
      </c>
      <c r="E232" s="77">
        <v>2.36</v>
      </c>
      <c r="F232" s="77">
        <v>0</v>
      </c>
      <c r="G232" s="3" t="s">
        <v>842</v>
      </c>
      <c r="H232" s="4" t="s">
        <v>852</v>
      </c>
      <c r="I232" s="78">
        <v>27</v>
      </c>
      <c r="J232" s="80">
        <v>2.4276836459869919</v>
      </c>
      <c r="K232" s="4">
        <v>22</v>
      </c>
      <c r="L232" s="77">
        <v>16.084829794130496</v>
      </c>
      <c r="M232" s="79">
        <v>0.59573443681964799</v>
      </c>
      <c r="N232" s="4" t="s">
        <v>4469</v>
      </c>
      <c r="O232" s="82">
        <v>12460.8</v>
      </c>
      <c r="P232" s="82">
        <v>0</v>
      </c>
      <c r="Q232" s="82">
        <v>0</v>
      </c>
      <c r="R232" s="82">
        <v>0</v>
      </c>
      <c r="S232" s="59" t="str">
        <f t="shared" si="3"/>
        <v>Overhead</v>
      </c>
      <c r="T232" s="58" t="str">
        <f>INDEX(Mapping!$C$4:$C$24,MATCH($C232,Mapping!$D$4:$D$24,0))</f>
        <v>Estimating</v>
      </c>
      <c r="U232" s="3" t="s">
        <v>4472</v>
      </c>
    </row>
    <row r="233" spans="2:21" s="60" customFormat="1" x14ac:dyDescent="0.35">
      <c r="B233" s="76">
        <v>35227261</v>
      </c>
      <c r="C233" s="4">
        <v>14</v>
      </c>
      <c r="D233" s="77">
        <v>2.16</v>
      </c>
      <c r="E233" s="77">
        <v>2.16</v>
      </c>
      <c r="F233" s="77">
        <v>0</v>
      </c>
      <c r="G233" s="3" t="s">
        <v>842</v>
      </c>
      <c r="H233" s="4" t="s">
        <v>852</v>
      </c>
      <c r="I233" s="78">
        <v>27</v>
      </c>
      <c r="J233" s="80">
        <v>2.4276836459869919</v>
      </c>
      <c r="K233" s="4">
        <v>22</v>
      </c>
      <c r="L233" s="77">
        <v>16.084829794130496</v>
      </c>
      <c r="M233" s="79">
        <v>0.59573443681964799</v>
      </c>
      <c r="N233" s="4" t="s">
        <v>4469</v>
      </c>
      <c r="O233" s="82">
        <v>11404.800000000001</v>
      </c>
      <c r="P233" s="82">
        <v>0</v>
      </c>
      <c r="Q233" s="82">
        <v>0</v>
      </c>
      <c r="R233" s="82">
        <v>0</v>
      </c>
      <c r="S233" s="59" t="str">
        <f t="shared" si="3"/>
        <v>Overhead</v>
      </c>
      <c r="T233" s="58" t="str">
        <f>INDEX(Mapping!$C$4:$C$24,MATCH($C233,Mapping!$D$4:$D$24,0))</f>
        <v>Estimating</v>
      </c>
      <c r="U233" s="3" t="s">
        <v>4472</v>
      </c>
    </row>
    <row r="234" spans="2:21" s="60" customFormat="1" x14ac:dyDescent="0.35">
      <c r="B234" s="76">
        <v>35227262</v>
      </c>
      <c r="C234" s="4">
        <v>14</v>
      </c>
      <c r="D234" s="77">
        <v>1.4015151515151516</v>
      </c>
      <c r="E234" s="77">
        <v>1.4015151515151516</v>
      </c>
      <c r="F234" s="77">
        <v>0</v>
      </c>
      <c r="G234" s="3" t="s">
        <v>842</v>
      </c>
      <c r="H234" s="4" t="s">
        <v>852</v>
      </c>
      <c r="I234" s="78">
        <v>27</v>
      </c>
      <c r="J234" s="80">
        <v>2.4276836459869919</v>
      </c>
      <c r="K234" s="4">
        <v>22</v>
      </c>
      <c r="L234" s="77">
        <v>16.084829794130496</v>
      </c>
      <c r="M234" s="79">
        <v>0.59573443681964799</v>
      </c>
      <c r="N234" s="4" t="s">
        <v>4469</v>
      </c>
      <c r="O234" s="82">
        <v>7400</v>
      </c>
      <c r="P234" s="82">
        <v>0</v>
      </c>
      <c r="Q234" s="82">
        <v>0</v>
      </c>
      <c r="R234" s="82">
        <v>0</v>
      </c>
      <c r="S234" s="59" t="str">
        <f t="shared" si="3"/>
        <v>Overhead</v>
      </c>
      <c r="T234" s="58" t="str">
        <f>INDEX(Mapping!$C$4:$C$24,MATCH($C234,Mapping!$D$4:$D$24,0))</f>
        <v>Estimating</v>
      </c>
      <c r="U234" s="3" t="s">
        <v>4472</v>
      </c>
    </row>
    <row r="235" spans="2:21" s="60" customFormat="1" x14ac:dyDescent="0.35">
      <c r="B235" s="76">
        <v>35219098</v>
      </c>
      <c r="C235" s="4">
        <v>14</v>
      </c>
      <c r="D235" s="77">
        <v>0.72</v>
      </c>
      <c r="E235" s="77">
        <v>0.72</v>
      </c>
      <c r="F235" s="77">
        <v>0</v>
      </c>
      <c r="G235" s="3" t="s">
        <v>2268</v>
      </c>
      <c r="H235" s="4" t="s">
        <v>2267</v>
      </c>
      <c r="I235" s="78">
        <v>12</v>
      </c>
      <c r="J235" s="80">
        <v>1.0658524089295898</v>
      </c>
      <c r="K235" s="4">
        <v>23</v>
      </c>
      <c r="L235" s="77">
        <v>6.9710318565939478</v>
      </c>
      <c r="M235" s="79">
        <v>0.58091932138282898</v>
      </c>
      <c r="N235" s="4" t="s">
        <v>4475</v>
      </c>
      <c r="O235" s="82">
        <v>3801.6</v>
      </c>
      <c r="P235" s="82">
        <v>0</v>
      </c>
      <c r="Q235" s="82">
        <v>0</v>
      </c>
      <c r="R235" s="82">
        <v>0</v>
      </c>
      <c r="S235" s="59" t="str">
        <f t="shared" si="3"/>
        <v>Overhead</v>
      </c>
      <c r="T235" s="58" t="str">
        <f>INDEX(Mapping!$C$4:$C$24,MATCH($C235,Mapping!$D$4:$D$24,0))</f>
        <v>Estimating</v>
      </c>
      <c r="U235" s="3" t="s">
        <v>4472</v>
      </c>
    </row>
    <row r="236" spans="2:21" s="60" customFormat="1" x14ac:dyDescent="0.35">
      <c r="B236" s="76">
        <v>35229119</v>
      </c>
      <c r="C236" s="4">
        <v>13</v>
      </c>
      <c r="D236" s="77">
        <v>0.61</v>
      </c>
      <c r="E236" s="77">
        <v>0.61</v>
      </c>
      <c r="F236" s="77">
        <v>0</v>
      </c>
      <c r="G236" s="3" t="s">
        <v>2268</v>
      </c>
      <c r="H236" s="4" t="s">
        <v>2267</v>
      </c>
      <c r="I236" s="78">
        <v>12</v>
      </c>
      <c r="J236" s="80">
        <v>1.0658524089295898</v>
      </c>
      <c r="K236" s="4">
        <v>23</v>
      </c>
      <c r="L236" s="77">
        <v>6.9710318565939478</v>
      </c>
      <c r="M236" s="79">
        <v>0.58091932138282898</v>
      </c>
      <c r="N236" s="4" t="s">
        <v>4475</v>
      </c>
      <c r="O236" s="82">
        <v>0</v>
      </c>
      <c r="P236" s="82">
        <v>3220.7999999999997</v>
      </c>
      <c r="Q236" s="82">
        <v>0</v>
      </c>
      <c r="R236" s="82">
        <v>0</v>
      </c>
      <c r="S236" s="59" t="str">
        <f t="shared" si="3"/>
        <v>Underground</v>
      </c>
      <c r="T236" s="58" t="str">
        <f>INDEX(Mapping!$C$4:$C$24,MATCH($C236,Mapping!$D$4:$D$24,0))</f>
        <v>Scoping</v>
      </c>
      <c r="U236" s="3" t="s">
        <v>4472</v>
      </c>
    </row>
    <row r="237" spans="2:21" s="60" customFormat="1" x14ac:dyDescent="0.35">
      <c r="B237" s="76">
        <v>35219099</v>
      </c>
      <c r="C237" s="4">
        <v>13</v>
      </c>
      <c r="D237" s="77">
        <v>2.7268939393939395</v>
      </c>
      <c r="E237" s="77">
        <v>2.7268939393939395</v>
      </c>
      <c r="F237" s="77">
        <v>0</v>
      </c>
      <c r="G237" s="3" t="s">
        <v>1771</v>
      </c>
      <c r="H237" s="4" t="s">
        <v>1773</v>
      </c>
      <c r="I237" s="78">
        <v>51</v>
      </c>
      <c r="J237" s="80">
        <v>14.222439399760409</v>
      </c>
      <c r="K237" s="4">
        <v>27</v>
      </c>
      <c r="L237" s="77">
        <v>27.983766868840789</v>
      </c>
      <c r="M237" s="79">
        <v>0.54870131115374099</v>
      </c>
      <c r="N237" s="4" t="s">
        <v>4475</v>
      </c>
      <c r="O237" s="82">
        <v>14398</v>
      </c>
      <c r="P237" s="82">
        <v>0</v>
      </c>
      <c r="Q237" s="82">
        <v>0</v>
      </c>
      <c r="R237" s="82">
        <v>0</v>
      </c>
      <c r="S237" s="59" t="str">
        <f t="shared" si="3"/>
        <v>Overhead</v>
      </c>
      <c r="T237" s="58" t="str">
        <f>INDEX(Mapping!$C$4:$C$24,MATCH($C237,Mapping!$D$4:$D$24,0))</f>
        <v>Scoping</v>
      </c>
      <c r="U237" s="3" t="s">
        <v>4472</v>
      </c>
    </row>
    <row r="238" spans="2:21" s="60" customFormat="1" x14ac:dyDescent="0.35">
      <c r="B238" s="76">
        <v>35231620</v>
      </c>
      <c r="C238" s="4">
        <v>13</v>
      </c>
      <c r="D238" s="77">
        <v>2.678219696969697</v>
      </c>
      <c r="E238" s="77">
        <v>2.678219696969697</v>
      </c>
      <c r="F238" s="77">
        <v>0</v>
      </c>
      <c r="G238" s="3" t="s">
        <v>1771</v>
      </c>
      <c r="H238" s="4" t="s">
        <v>1773</v>
      </c>
      <c r="I238" s="78">
        <v>51</v>
      </c>
      <c r="J238" s="80">
        <v>14.222439399760409</v>
      </c>
      <c r="K238" s="4">
        <v>27</v>
      </c>
      <c r="L238" s="77">
        <v>27.983766868840789</v>
      </c>
      <c r="M238" s="79">
        <v>0.54870131115374099</v>
      </c>
      <c r="N238" s="4" t="s">
        <v>4475</v>
      </c>
      <c r="O238" s="82">
        <v>0</v>
      </c>
      <c r="P238" s="82">
        <v>14141</v>
      </c>
      <c r="Q238" s="82">
        <v>0</v>
      </c>
      <c r="R238" s="82">
        <v>0</v>
      </c>
      <c r="S238" s="59" t="str">
        <f t="shared" si="3"/>
        <v>Underground</v>
      </c>
      <c r="T238" s="58" t="str">
        <f>INDEX(Mapping!$C$4:$C$24,MATCH($C238,Mapping!$D$4:$D$24,0))</f>
        <v>Scoping</v>
      </c>
      <c r="U238" s="3" t="s">
        <v>4472</v>
      </c>
    </row>
    <row r="239" spans="2:21" s="60" customFormat="1" x14ac:dyDescent="0.35">
      <c r="B239" s="76">
        <v>35231621</v>
      </c>
      <c r="C239" s="4">
        <v>13</v>
      </c>
      <c r="D239" s="77">
        <v>1.365530303030303</v>
      </c>
      <c r="E239" s="77">
        <v>1.365530303030303</v>
      </c>
      <c r="F239" s="77">
        <v>0</v>
      </c>
      <c r="G239" s="3" t="s">
        <v>1771</v>
      </c>
      <c r="H239" s="4" t="s">
        <v>1773</v>
      </c>
      <c r="I239" s="78">
        <v>51</v>
      </c>
      <c r="J239" s="80">
        <v>14.222439399760409</v>
      </c>
      <c r="K239" s="4">
        <v>27</v>
      </c>
      <c r="L239" s="77">
        <v>27.983766868840789</v>
      </c>
      <c r="M239" s="79">
        <v>0.54870131115374099</v>
      </c>
      <c r="N239" s="4" t="s">
        <v>4475</v>
      </c>
      <c r="O239" s="82">
        <v>0</v>
      </c>
      <c r="P239" s="82">
        <v>7210</v>
      </c>
      <c r="Q239" s="82">
        <v>0</v>
      </c>
      <c r="R239" s="82">
        <v>0</v>
      </c>
      <c r="S239" s="59" t="str">
        <f t="shared" si="3"/>
        <v>Underground</v>
      </c>
      <c r="T239" s="58" t="str">
        <f>INDEX(Mapping!$C$4:$C$24,MATCH($C239,Mapping!$D$4:$D$24,0))</f>
        <v>Scoping</v>
      </c>
      <c r="U239" s="3" t="s">
        <v>4472</v>
      </c>
    </row>
    <row r="240" spans="2:21" s="60" customFormat="1" x14ac:dyDescent="0.35">
      <c r="B240" s="76">
        <v>35231622</v>
      </c>
      <c r="C240" s="4">
        <v>13</v>
      </c>
      <c r="D240" s="77">
        <v>2.8339015151515152</v>
      </c>
      <c r="E240" s="77">
        <v>2.8339015151515152</v>
      </c>
      <c r="F240" s="77">
        <v>0</v>
      </c>
      <c r="G240" s="3" t="s">
        <v>1771</v>
      </c>
      <c r="H240" s="4" t="s">
        <v>1773</v>
      </c>
      <c r="I240" s="78">
        <v>51</v>
      </c>
      <c r="J240" s="80">
        <v>14.222439399760409</v>
      </c>
      <c r="K240" s="4">
        <v>27</v>
      </c>
      <c r="L240" s="77">
        <v>27.983766868840789</v>
      </c>
      <c r="M240" s="79">
        <v>0.54870131115374099</v>
      </c>
      <c r="N240" s="4" t="s">
        <v>4475</v>
      </c>
      <c r="O240" s="82">
        <v>0</v>
      </c>
      <c r="P240" s="82">
        <v>0</v>
      </c>
      <c r="Q240" s="82">
        <v>0</v>
      </c>
      <c r="R240" s="82">
        <v>14963</v>
      </c>
      <c r="S240" s="59" t="str">
        <f t="shared" si="3"/>
        <v>Remote Grid / Removal</v>
      </c>
      <c r="T240" s="58" t="str">
        <f>INDEX(Mapping!$C$4:$C$24,MATCH($C240,Mapping!$D$4:$D$24,0))</f>
        <v>Scoping</v>
      </c>
      <c r="U240" s="3" t="s">
        <v>4472</v>
      </c>
    </row>
    <row r="241" spans="2:21" s="60" customFormat="1" x14ac:dyDescent="0.35">
      <c r="B241" s="76">
        <v>35231623</v>
      </c>
      <c r="C241" s="4">
        <v>13</v>
      </c>
      <c r="D241" s="77">
        <v>1.3784090909090909</v>
      </c>
      <c r="E241" s="77">
        <v>1.3784090909090909</v>
      </c>
      <c r="F241" s="77">
        <v>0</v>
      </c>
      <c r="G241" s="3" t="s">
        <v>1771</v>
      </c>
      <c r="H241" s="4" t="s">
        <v>1773</v>
      </c>
      <c r="I241" s="78">
        <v>51</v>
      </c>
      <c r="J241" s="80">
        <v>14.222439399760409</v>
      </c>
      <c r="K241" s="4">
        <v>27</v>
      </c>
      <c r="L241" s="77">
        <v>27.983766868840789</v>
      </c>
      <c r="M241" s="79">
        <v>0.54870131115374099</v>
      </c>
      <c r="N241" s="4" t="s">
        <v>4475</v>
      </c>
      <c r="O241" s="82">
        <v>1078</v>
      </c>
      <c r="P241" s="82">
        <v>0</v>
      </c>
      <c r="Q241" s="82">
        <v>0</v>
      </c>
      <c r="R241" s="82">
        <v>6200</v>
      </c>
      <c r="S241" s="59" t="str">
        <f t="shared" si="3"/>
        <v>Remote Grid / Removal</v>
      </c>
      <c r="T241" s="58" t="str">
        <f>INDEX(Mapping!$C$4:$C$24,MATCH($C241,Mapping!$D$4:$D$24,0))</f>
        <v>Scoping</v>
      </c>
      <c r="U241" s="3" t="s">
        <v>4472</v>
      </c>
    </row>
    <row r="242" spans="2:21" s="60" customFormat="1" x14ac:dyDescent="0.35">
      <c r="B242" s="76">
        <v>35231624</v>
      </c>
      <c r="C242" s="4">
        <v>13</v>
      </c>
      <c r="D242" s="77">
        <v>0.77575757575757576</v>
      </c>
      <c r="E242" s="77">
        <v>0.77575757575757576</v>
      </c>
      <c r="F242" s="77">
        <v>0</v>
      </c>
      <c r="G242" s="3" t="s">
        <v>1771</v>
      </c>
      <c r="H242" s="4" t="s">
        <v>1773</v>
      </c>
      <c r="I242" s="78">
        <v>51</v>
      </c>
      <c r="J242" s="80">
        <v>14.222439399760409</v>
      </c>
      <c r="K242" s="4">
        <v>27</v>
      </c>
      <c r="L242" s="77">
        <v>27.983766868840789</v>
      </c>
      <c r="M242" s="79">
        <v>0.54870131115374099</v>
      </c>
      <c r="N242" s="4" t="s">
        <v>4475</v>
      </c>
      <c r="O242" s="82">
        <v>4096</v>
      </c>
      <c r="P242" s="82">
        <v>0</v>
      </c>
      <c r="Q242" s="82">
        <v>0</v>
      </c>
      <c r="R242" s="82">
        <v>0</v>
      </c>
      <c r="S242" s="59" t="str">
        <f t="shared" si="3"/>
        <v>Overhead</v>
      </c>
      <c r="T242" s="58" t="str">
        <f>INDEX(Mapping!$C$4:$C$24,MATCH($C242,Mapping!$D$4:$D$24,0))</f>
        <v>Scoping</v>
      </c>
      <c r="U242" s="3" t="s">
        <v>4472</v>
      </c>
    </row>
    <row r="243" spans="2:21" s="60" customFormat="1" x14ac:dyDescent="0.35">
      <c r="B243" s="76">
        <v>35231625</v>
      </c>
      <c r="C243" s="4">
        <v>13</v>
      </c>
      <c r="D243" s="77">
        <v>0.7392045454545455</v>
      </c>
      <c r="E243" s="77">
        <v>0.7392045454545455</v>
      </c>
      <c r="F243" s="77">
        <v>0</v>
      </c>
      <c r="G243" s="3" t="s">
        <v>1771</v>
      </c>
      <c r="H243" s="4" t="s">
        <v>1773</v>
      </c>
      <c r="I243" s="78">
        <v>51</v>
      </c>
      <c r="J243" s="80">
        <v>14.222439399760409</v>
      </c>
      <c r="K243" s="4">
        <v>27</v>
      </c>
      <c r="L243" s="77">
        <v>27.983766868840789</v>
      </c>
      <c r="M243" s="79">
        <v>0.54870131115374099</v>
      </c>
      <c r="N243" s="4" t="s">
        <v>4475</v>
      </c>
      <c r="O243" s="82">
        <v>0</v>
      </c>
      <c r="P243" s="82">
        <v>0</v>
      </c>
      <c r="Q243" s="82">
        <v>0</v>
      </c>
      <c r="R243" s="82">
        <v>3903</v>
      </c>
      <c r="S243" s="59" t="str">
        <f t="shared" si="3"/>
        <v>Remote Grid / Removal</v>
      </c>
      <c r="T243" s="58" t="str">
        <f>INDEX(Mapping!$C$4:$C$24,MATCH($C243,Mapping!$D$4:$D$24,0))</f>
        <v>Scoping</v>
      </c>
      <c r="U243" s="3" t="s">
        <v>4472</v>
      </c>
    </row>
    <row r="244" spans="2:21" s="60" customFormat="1" x14ac:dyDescent="0.35">
      <c r="B244" s="76">
        <v>35231626</v>
      </c>
      <c r="C244" s="4">
        <v>13</v>
      </c>
      <c r="D244" s="77">
        <v>0.68314393939393936</v>
      </c>
      <c r="E244" s="77">
        <v>0.68314393939393936</v>
      </c>
      <c r="F244" s="77">
        <v>0</v>
      </c>
      <c r="G244" s="3" t="s">
        <v>1771</v>
      </c>
      <c r="H244" s="4" t="s">
        <v>1773</v>
      </c>
      <c r="I244" s="78">
        <v>51</v>
      </c>
      <c r="J244" s="80">
        <v>14.222439399760409</v>
      </c>
      <c r="K244" s="4">
        <v>27</v>
      </c>
      <c r="L244" s="77">
        <v>27.983766868840789</v>
      </c>
      <c r="M244" s="79">
        <v>0.54870131115374099</v>
      </c>
      <c r="N244" s="4" t="s">
        <v>4475</v>
      </c>
      <c r="O244" s="82">
        <v>3607</v>
      </c>
      <c r="P244" s="82">
        <v>0</v>
      </c>
      <c r="Q244" s="82">
        <v>0</v>
      </c>
      <c r="R244" s="82">
        <v>0</v>
      </c>
      <c r="S244" s="59" t="str">
        <f t="shared" si="3"/>
        <v>Overhead</v>
      </c>
      <c r="T244" s="58" t="str">
        <f>INDEX(Mapping!$C$4:$C$24,MATCH($C244,Mapping!$D$4:$D$24,0))</f>
        <v>Scoping</v>
      </c>
      <c r="U244" s="3" t="s">
        <v>4472</v>
      </c>
    </row>
    <row r="245" spans="2:21" s="60" customFormat="1" x14ac:dyDescent="0.35">
      <c r="B245" s="76">
        <v>35231627</v>
      </c>
      <c r="C245" s="4">
        <v>13</v>
      </c>
      <c r="D245" s="77">
        <v>0.39867424242424243</v>
      </c>
      <c r="E245" s="77">
        <v>0.39867424242424243</v>
      </c>
      <c r="F245" s="77">
        <v>0</v>
      </c>
      <c r="G245" s="3" t="s">
        <v>1771</v>
      </c>
      <c r="H245" s="4" t="s">
        <v>1773</v>
      </c>
      <c r="I245" s="78">
        <v>51</v>
      </c>
      <c r="J245" s="80">
        <v>14.222439399760409</v>
      </c>
      <c r="K245" s="4">
        <v>27</v>
      </c>
      <c r="L245" s="77">
        <v>27.983766868840789</v>
      </c>
      <c r="M245" s="79">
        <v>0.54870131115374099</v>
      </c>
      <c r="N245" s="4" t="s">
        <v>4475</v>
      </c>
      <c r="O245" s="82">
        <v>2105</v>
      </c>
      <c r="P245" s="82">
        <v>0</v>
      </c>
      <c r="Q245" s="82">
        <v>0</v>
      </c>
      <c r="R245" s="82">
        <v>0</v>
      </c>
      <c r="S245" s="59" t="str">
        <f t="shared" si="3"/>
        <v>Overhead</v>
      </c>
      <c r="T245" s="58" t="str">
        <f>INDEX(Mapping!$C$4:$C$24,MATCH($C245,Mapping!$D$4:$D$24,0))</f>
        <v>Scoping</v>
      </c>
      <c r="U245" s="3" t="s">
        <v>4472</v>
      </c>
    </row>
    <row r="246" spans="2:21" s="60" customFormat="1" x14ac:dyDescent="0.35">
      <c r="B246" s="76">
        <v>35231628</v>
      </c>
      <c r="C246" s="4">
        <v>13</v>
      </c>
      <c r="D246" s="77">
        <v>7.2660984848484844</v>
      </c>
      <c r="E246" s="77">
        <v>7.2660984848484844</v>
      </c>
      <c r="F246" s="77">
        <v>0</v>
      </c>
      <c r="G246" s="3" t="s">
        <v>1771</v>
      </c>
      <c r="H246" s="4" t="s">
        <v>1773</v>
      </c>
      <c r="I246" s="78">
        <v>51</v>
      </c>
      <c r="J246" s="80">
        <v>14.222439399760409</v>
      </c>
      <c r="K246" s="4">
        <v>27</v>
      </c>
      <c r="L246" s="77">
        <v>27.983766868840789</v>
      </c>
      <c r="M246" s="79">
        <v>0.54870131115374099</v>
      </c>
      <c r="N246" s="4" t="s">
        <v>4475</v>
      </c>
      <c r="O246" s="82">
        <v>7861</v>
      </c>
      <c r="P246" s="82">
        <v>0</v>
      </c>
      <c r="Q246" s="82">
        <v>0</v>
      </c>
      <c r="R246" s="82">
        <v>30504</v>
      </c>
      <c r="S246" s="59" t="str">
        <f t="shared" si="3"/>
        <v>Remote Grid / Removal</v>
      </c>
      <c r="T246" s="58" t="str">
        <f>INDEX(Mapping!$C$4:$C$24,MATCH($C246,Mapping!$D$4:$D$24,0))</f>
        <v>Scoping</v>
      </c>
      <c r="U246" s="3" t="s">
        <v>4472</v>
      </c>
    </row>
    <row r="247" spans="2:21" s="60" customFormat="1" x14ac:dyDescent="0.35">
      <c r="B247" s="76">
        <v>35231629</v>
      </c>
      <c r="C247" s="4">
        <v>13</v>
      </c>
      <c r="D247" s="77">
        <v>1.3808333333333334</v>
      </c>
      <c r="E247" s="77">
        <v>1.3808333333333334</v>
      </c>
      <c r="F247" s="77">
        <v>0</v>
      </c>
      <c r="G247" s="3" t="s">
        <v>1771</v>
      </c>
      <c r="H247" s="4" t="s">
        <v>1773</v>
      </c>
      <c r="I247" s="78">
        <v>51</v>
      </c>
      <c r="J247" s="80">
        <v>14.222439399760409</v>
      </c>
      <c r="K247" s="4">
        <v>27</v>
      </c>
      <c r="L247" s="77">
        <v>27.983766868840789</v>
      </c>
      <c r="M247" s="79">
        <v>0.54870131115374099</v>
      </c>
      <c r="N247" s="4" t="s">
        <v>4475</v>
      </c>
      <c r="O247" s="82">
        <v>902</v>
      </c>
      <c r="P247" s="82">
        <v>0</v>
      </c>
      <c r="Q247" s="82">
        <v>0</v>
      </c>
      <c r="R247" s="82">
        <v>6388.8</v>
      </c>
      <c r="S247" s="59" t="str">
        <f t="shared" si="3"/>
        <v>Remote Grid / Removal</v>
      </c>
      <c r="T247" s="58" t="str">
        <f>INDEX(Mapping!$C$4:$C$24,MATCH($C247,Mapping!$D$4:$D$24,0))</f>
        <v>Scoping</v>
      </c>
      <c r="U247" s="3" t="s">
        <v>4472</v>
      </c>
    </row>
    <row r="248" spans="2:21" s="60" customFormat="1" x14ac:dyDescent="0.35">
      <c r="B248" s="76">
        <v>35231630</v>
      </c>
      <c r="C248" s="4">
        <v>13</v>
      </c>
      <c r="D248" s="77">
        <v>0.36344696969696971</v>
      </c>
      <c r="E248" s="77">
        <v>0.36344696969696971</v>
      </c>
      <c r="F248" s="77">
        <v>0</v>
      </c>
      <c r="G248" s="3" t="s">
        <v>1771</v>
      </c>
      <c r="H248" s="4" t="s">
        <v>1773</v>
      </c>
      <c r="I248" s="78">
        <v>51</v>
      </c>
      <c r="J248" s="80">
        <v>14.222439399760409</v>
      </c>
      <c r="K248" s="4">
        <v>27</v>
      </c>
      <c r="L248" s="77">
        <v>27.983766868840789</v>
      </c>
      <c r="M248" s="79">
        <v>0.54870131115374099</v>
      </c>
      <c r="N248" s="4" t="s">
        <v>4475</v>
      </c>
      <c r="O248" s="82">
        <v>1919</v>
      </c>
      <c r="P248" s="82">
        <v>0</v>
      </c>
      <c r="Q248" s="82">
        <v>0</v>
      </c>
      <c r="R248" s="82">
        <v>0</v>
      </c>
      <c r="S248" s="59" t="str">
        <f t="shared" si="3"/>
        <v>Overhead</v>
      </c>
      <c r="T248" s="58" t="str">
        <f>INDEX(Mapping!$C$4:$C$24,MATCH($C248,Mapping!$D$4:$D$24,0))</f>
        <v>Scoping</v>
      </c>
      <c r="U248" s="3" t="s">
        <v>4472</v>
      </c>
    </row>
    <row r="249" spans="2:21" s="60" customFormat="1" x14ac:dyDescent="0.35">
      <c r="B249" s="76">
        <v>35231631</v>
      </c>
      <c r="C249" s="4">
        <v>13</v>
      </c>
      <c r="D249" s="77">
        <v>0.46685606060606061</v>
      </c>
      <c r="E249" s="77">
        <v>0.46685606060606061</v>
      </c>
      <c r="F249" s="77">
        <v>0</v>
      </c>
      <c r="G249" s="3" t="s">
        <v>1771</v>
      </c>
      <c r="H249" s="4" t="s">
        <v>1773</v>
      </c>
      <c r="I249" s="78">
        <v>51</v>
      </c>
      <c r="J249" s="80">
        <v>14.222439399760409</v>
      </c>
      <c r="K249" s="4">
        <v>27</v>
      </c>
      <c r="L249" s="77">
        <v>27.983766868840789</v>
      </c>
      <c r="M249" s="79">
        <v>0.54870131115374099</v>
      </c>
      <c r="N249" s="4" t="s">
        <v>4475</v>
      </c>
      <c r="O249" s="82">
        <v>2465</v>
      </c>
      <c r="P249" s="82">
        <v>0</v>
      </c>
      <c r="Q249" s="82">
        <v>0</v>
      </c>
      <c r="R249" s="82">
        <v>0</v>
      </c>
      <c r="S249" s="59" t="str">
        <f t="shared" si="3"/>
        <v>Overhead</v>
      </c>
      <c r="T249" s="58" t="str">
        <f>INDEX(Mapping!$C$4:$C$24,MATCH($C249,Mapping!$D$4:$D$24,0))</f>
        <v>Scoping</v>
      </c>
      <c r="U249" s="3" t="s">
        <v>4472</v>
      </c>
    </row>
    <row r="250" spans="2:21" s="60" customFormat="1" x14ac:dyDescent="0.35">
      <c r="B250" s="76">
        <v>35219260</v>
      </c>
      <c r="C250" s="4">
        <v>15</v>
      </c>
      <c r="D250" s="77">
        <v>0.84431818181818186</v>
      </c>
      <c r="E250" s="77">
        <v>0.84431818181818186</v>
      </c>
      <c r="F250" s="77">
        <v>0</v>
      </c>
      <c r="G250" s="3" t="s">
        <v>4433</v>
      </c>
      <c r="H250" s="4" t="s">
        <v>4436</v>
      </c>
      <c r="I250" s="78">
        <v>15</v>
      </c>
      <c r="J250" s="80">
        <v>1.3417394071275264</v>
      </c>
      <c r="K250" s="4">
        <v>29</v>
      </c>
      <c r="L250" s="77">
        <v>7.9480957197220192</v>
      </c>
      <c r="M250" s="79">
        <v>0.52987304798146795</v>
      </c>
      <c r="N250" s="4" t="s">
        <v>4469</v>
      </c>
      <c r="O250" s="82">
        <v>4458</v>
      </c>
      <c r="P250" s="82">
        <v>0</v>
      </c>
      <c r="Q250" s="82">
        <v>0</v>
      </c>
      <c r="R250" s="82">
        <v>0</v>
      </c>
      <c r="S250" s="59" t="str">
        <f t="shared" si="3"/>
        <v>Overhead</v>
      </c>
      <c r="T250" s="58" t="str">
        <f>INDEX(Mapping!$C$4:$C$24,MATCH($C250,Mapping!$D$4:$D$24,0))</f>
        <v>Estimating</v>
      </c>
      <c r="U250" s="3" t="s">
        <v>4472</v>
      </c>
    </row>
    <row r="251" spans="2:21" s="60" customFormat="1" x14ac:dyDescent="0.35">
      <c r="B251" s="76">
        <v>35219266</v>
      </c>
      <c r="C251" s="4">
        <v>15</v>
      </c>
      <c r="D251" s="77">
        <v>2.6</v>
      </c>
      <c r="E251" s="77">
        <v>2.6</v>
      </c>
      <c r="F251" s="77">
        <v>0</v>
      </c>
      <c r="G251" s="3" t="s">
        <v>2182</v>
      </c>
      <c r="H251" s="4" t="s">
        <v>2191</v>
      </c>
      <c r="I251" s="78">
        <v>31</v>
      </c>
      <c r="J251" s="80">
        <v>5.253888981142623</v>
      </c>
      <c r="K251" s="4">
        <v>35</v>
      </c>
      <c r="L251" s="77">
        <v>14.621190514867758</v>
      </c>
      <c r="M251" s="79">
        <v>0.47165130693121798</v>
      </c>
      <c r="N251" s="4" t="s">
        <v>4469</v>
      </c>
      <c r="O251" s="82">
        <v>13728</v>
      </c>
      <c r="P251" s="82">
        <v>0</v>
      </c>
      <c r="Q251" s="82">
        <v>0</v>
      </c>
      <c r="R251" s="82">
        <v>0</v>
      </c>
      <c r="S251" s="59" t="str">
        <f t="shared" si="3"/>
        <v>Overhead</v>
      </c>
      <c r="T251" s="58" t="str">
        <f>INDEX(Mapping!$C$4:$C$24,MATCH($C251,Mapping!$D$4:$D$24,0))</f>
        <v>Estimating</v>
      </c>
      <c r="U251" s="3" t="s">
        <v>4472</v>
      </c>
    </row>
    <row r="252" spans="2:21" s="60" customFormat="1" x14ac:dyDescent="0.35">
      <c r="B252" s="76">
        <v>35227263</v>
      </c>
      <c r="C252" s="4">
        <v>14</v>
      </c>
      <c r="D252" s="77">
        <v>0.25</v>
      </c>
      <c r="E252" s="77">
        <v>0.25</v>
      </c>
      <c r="F252" s="77">
        <v>0</v>
      </c>
      <c r="G252" s="3" t="s">
        <v>2182</v>
      </c>
      <c r="H252" s="4" t="s">
        <v>2191</v>
      </c>
      <c r="I252" s="78">
        <v>31</v>
      </c>
      <c r="J252" s="80">
        <v>5.253888981142623</v>
      </c>
      <c r="K252" s="4">
        <v>35</v>
      </c>
      <c r="L252" s="77">
        <v>14.621190514867758</v>
      </c>
      <c r="M252" s="79">
        <v>0.47165130693121798</v>
      </c>
      <c r="N252" s="4" t="s">
        <v>4469</v>
      </c>
      <c r="O252" s="82">
        <v>1320</v>
      </c>
      <c r="P252" s="82">
        <v>0</v>
      </c>
      <c r="Q252" s="82">
        <v>0</v>
      </c>
      <c r="R252" s="82">
        <v>0</v>
      </c>
      <c r="S252" s="59" t="str">
        <f t="shared" si="3"/>
        <v>Overhead</v>
      </c>
      <c r="T252" s="58" t="str">
        <f>INDEX(Mapping!$C$4:$C$24,MATCH($C252,Mapping!$D$4:$D$24,0))</f>
        <v>Estimating</v>
      </c>
      <c r="U252" s="3" t="s">
        <v>4472</v>
      </c>
    </row>
    <row r="253" spans="2:21" s="60" customFormat="1" x14ac:dyDescent="0.35">
      <c r="B253" s="76">
        <v>35219268</v>
      </c>
      <c r="C253" s="4">
        <v>14</v>
      </c>
      <c r="D253" s="77">
        <v>1.6212121212121211</v>
      </c>
      <c r="E253" s="77">
        <v>1.6212121212121211</v>
      </c>
      <c r="F253" s="77">
        <v>0</v>
      </c>
      <c r="G253" s="3" t="s">
        <v>2167</v>
      </c>
      <c r="H253" s="4" t="s">
        <v>2179</v>
      </c>
      <c r="I253" s="78">
        <v>40</v>
      </c>
      <c r="J253" s="80">
        <v>4.602897171829671</v>
      </c>
      <c r="K253" s="4">
        <v>36</v>
      </c>
      <c r="L253" s="77">
        <v>18.84867942931816</v>
      </c>
      <c r="M253" s="79">
        <v>0.47121698573295401</v>
      </c>
      <c r="N253" s="4" t="s">
        <v>4469</v>
      </c>
      <c r="O253" s="82">
        <v>8560</v>
      </c>
      <c r="P253" s="82">
        <v>0</v>
      </c>
      <c r="Q253" s="82">
        <v>0</v>
      </c>
      <c r="R253" s="82">
        <v>0</v>
      </c>
      <c r="S253" s="59" t="str">
        <f t="shared" si="3"/>
        <v>Overhead</v>
      </c>
      <c r="T253" s="58" t="str">
        <f>INDEX(Mapping!$C$4:$C$24,MATCH($C253,Mapping!$D$4:$D$24,0))</f>
        <v>Estimating</v>
      </c>
      <c r="U253" s="3" t="s">
        <v>4472</v>
      </c>
    </row>
    <row r="254" spans="2:21" s="60" customFormat="1" x14ac:dyDescent="0.35">
      <c r="B254" s="76">
        <v>35226241</v>
      </c>
      <c r="C254" s="4">
        <v>15</v>
      </c>
      <c r="D254" s="77">
        <v>1.4799242424242425</v>
      </c>
      <c r="E254" s="77">
        <v>1.4799242424242425</v>
      </c>
      <c r="F254" s="77">
        <v>0</v>
      </c>
      <c r="G254" s="3" t="s">
        <v>2167</v>
      </c>
      <c r="H254" s="4" t="s">
        <v>2179</v>
      </c>
      <c r="I254" s="78">
        <v>40</v>
      </c>
      <c r="J254" s="80">
        <v>4.602897171829671</v>
      </c>
      <c r="K254" s="4">
        <v>36</v>
      </c>
      <c r="L254" s="77">
        <v>18.84867942931816</v>
      </c>
      <c r="M254" s="79">
        <v>0.47121698573295401</v>
      </c>
      <c r="N254" s="4" t="s">
        <v>4469</v>
      </c>
      <c r="O254" s="82">
        <v>7814</v>
      </c>
      <c r="P254" s="82">
        <v>0</v>
      </c>
      <c r="Q254" s="82">
        <v>0</v>
      </c>
      <c r="R254" s="82">
        <v>0</v>
      </c>
      <c r="S254" s="59" t="str">
        <f t="shared" si="3"/>
        <v>Overhead</v>
      </c>
      <c r="T254" s="58" t="str">
        <f>INDEX(Mapping!$C$4:$C$24,MATCH($C254,Mapping!$D$4:$D$24,0))</f>
        <v>Estimating</v>
      </c>
      <c r="U254" s="3" t="s">
        <v>4472</v>
      </c>
    </row>
    <row r="255" spans="2:21" s="60" customFormat="1" x14ac:dyDescent="0.35">
      <c r="B255" s="76">
        <v>35226240</v>
      </c>
      <c r="C255" s="4">
        <v>18</v>
      </c>
      <c r="D255" s="77">
        <v>1.4624999999999999</v>
      </c>
      <c r="E255" s="77">
        <v>1.4624999999999999</v>
      </c>
      <c r="F255" s="77">
        <v>0</v>
      </c>
      <c r="G255" s="3" t="s">
        <v>2167</v>
      </c>
      <c r="H255" s="4" t="s">
        <v>2179</v>
      </c>
      <c r="I255" s="78">
        <v>40</v>
      </c>
      <c r="J255" s="80">
        <v>4.602897171829671</v>
      </c>
      <c r="K255" s="4">
        <v>36</v>
      </c>
      <c r="L255" s="77">
        <v>18.84867942931816</v>
      </c>
      <c r="M255" s="79">
        <v>0.47121698573295401</v>
      </c>
      <c r="N255" s="4" t="s">
        <v>4469</v>
      </c>
      <c r="O255" s="82">
        <v>7722</v>
      </c>
      <c r="P255" s="82">
        <v>0</v>
      </c>
      <c r="Q255" s="82">
        <v>0</v>
      </c>
      <c r="R255" s="82">
        <v>0</v>
      </c>
      <c r="S255" s="59" t="str">
        <f t="shared" si="3"/>
        <v>Overhead</v>
      </c>
      <c r="T255" s="58" t="str">
        <f>INDEX(Mapping!$C$4:$C$24,MATCH($C255,Mapping!$D$4:$D$24,0))</f>
        <v>Dependencies</v>
      </c>
      <c r="U255" s="3" t="s">
        <v>4472</v>
      </c>
    </row>
    <row r="256" spans="2:21" s="60" customFormat="1" x14ac:dyDescent="0.35">
      <c r="B256" s="76">
        <v>35238567</v>
      </c>
      <c r="C256" s="4">
        <v>14</v>
      </c>
      <c r="D256" s="77">
        <v>0</v>
      </c>
      <c r="E256" s="77">
        <v>0</v>
      </c>
      <c r="F256" s="77">
        <v>0</v>
      </c>
      <c r="G256" s="3" t="s">
        <v>2167</v>
      </c>
      <c r="H256" s="4" t="s">
        <v>2179</v>
      </c>
      <c r="I256" s="78">
        <v>40</v>
      </c>
      <c r="J256" s="80">
        <v>4.602897171829671</v>
      </c>
      <c r="K256" s="4">
        <v>36</v>
      </c>
      <c r="L256" s="77">
        <v>18.84867942931816</v>
      </c>
      <c r="M256" s="79">
        <v>0.47121698573295401</v>
      </c>
      <c r="N256" s="4" t="s">
        <v>4469</v>
      </c>
      <c r="O256" s="82">
        <v>0</v>
      </c>
      <c r="P256" s="82">
        <v>0</v>
      </c>
      <c r="Q256" s="82">
        <v>0</v>
      </c>
      <c r="R256" s="82">
        <v>0</v>
      </c>
      <c r="S256" s="59" t="str">
        <f t="shared" si="3"/>
        <v>TBD</v>
      </c>
      <c r="T256" s="58" t="str">
        <f>INDEX(Mapping!$C$4:$C$24,MATCH($C256,Mapping!$D$4:$D$24,0))</f>
        <v>Estimating</v>
      </c>
      <c r="U256" s="3" t="s">
        <v>4472</v>
      </c>
    </row>
    <row r="257" spans="2:21" s="60" customFormat="1" x14ac:dyDescent="0.35">
      <c r="B257" s="76">
        <v>35219269</v>
      </c>
      <c r="C257" s="4">
        <v>10</v>
      </c>
      <c r="D257" s="77">
        <v>2.14</v>
      </c>
      <c r="E257" s="77">
        <v>2.14</v>
      </c>
      <c r="F257" s="77">
        <v>0</v>
      </c>
      <c r="G257" s="3" t="s">
        <v>4126</v>
      </c>
      <c r="H257" s="4" t="s">
        <v>4125</v>
      </c>
      <c r="I257" s="78">
        <v>464</v>
      </c>
      <c r="J257" s="80">
        <v>23.165292462931696</v>
      </c>
      <c r="K257" s="4">
        <v>37</v>
      </c>
      <c r="L257" s="77">
        <v>217.02195680530696</v>
      </c>
      <c r="M257" s="79">
        <v>0.46771973449419602</v>
      </c>
      <c r="N257" s="4"/>
      <c r="O257" s="82">
        <v>11299.2</v>
      </c>
      <c r="P257" s="82">
        <v>0</v>
      </c>
      <c r="Q257" s="82">
        <v>0</v>
      </c>
      <c r="R257" s="82">
        <v>0</v>
      </c>
      <c r="S257" s="59" t="str">
        <f t="shared" si="3"/>
        <v>Overhead</v>
      </c>
      <c r="T257" s="58" t="str">
        <f>INDEX(Mapping!$C$4:$C$24,MATCH($C257,Mapping!$D$4:$D$24,0))</f>
        <v>Scoping</v>
      </c>
      <c r="U257" s="3" t="s">
        <v>4472</v>
      </c>
    </row>
    <row r="258" spans="2:21" s="60" customFormat="1" x14ac:dyDescent="0.35">
      <c r="B258" s="76">
        <v>35237258</v>
      </c>
      <c r="C258" s="4">
        <v>10</v>
      </c>
      <c r="D258" s="77">
        <v>2.15</v>
      </c>
      <c r="E258" s="77">
        <v>2.15</v>
      </c>
      <c r="F258" s="77">
        <v>0</v>
      </c>
      <c r="G258" s="3" t="s">
        <v>4126</v>
      </c>
      <c r="H258" s="4" t="s">
        <v>4125</v>
      </c>
      <c r="I258" s="78">
        <v>464</v>
      </c>
      <c r="J258" s="80">
        <v>23.165292462931696</v>
      </c>
      <c r="K258" s="4">
        <v>37</v>
      </c>
      <c r="L258" s="77">
        <v>217.02195680530696</v>
      </c>
      <c r="M258" s="79">
        <v>0.46771973449419602</v>
      </c>
      <c r="N258" s="4"/>
      <c r="O258" s="82">
        <v>11352</v>
      </c>
      <c r="P258" s="82">
        <v>0</v>
      </c>
      <c r="Q258" s="82">
        <v>0</v>
      </c>
      <c r="R258" s="82">
        <v>0</v>
      </c>
      <c r="S258" s="59" t="str">
        <f t="shared" si="3"/>
        <v>Overhead</v>
      </c>
      <c r="T258" s="58" t="str">
        <f>INDEX(Mapping!$C$4:$C$24,MATCH($C258,Mapping!$D$4:$D$24,0))</f>
        <v>Scoping</v>
      </c>
      <c r="U258" s="3" t="s">
        <v>4472</v>
      </c>
    </row>
    <row r="259" spans="2:21" s="60" customFormat="1" x14ac:dyDescent="0.35">
      <c r="B259" s="76">
        <v>35237259</v>
      </c>
      <c r="C259" s="4">
        <v>10</v>
      </c>
      <c r="D259" s="77">
        <v>3.2</v>
      </c>
      <c r="E259" s="77">
        <v>3.2</v>
      </c>
      <c r="F259" s="77">
        <v>0</v>
      </c>
      <c r="G259" s="3" t="s">
        <v>4126</v>
      </c>
      <c r="H259" s="4" t="s">
        <v>4125</v>
      </c>
      <c r="I259" s="78">
        <v>464</v>
      </c>
      <c r="J259" s="80">
        <v>23.165292462931696</v>
      </c>
      <c r="K259" s="4">
        <v>37</v>
      </c>
      <c r="L259" s="77">
        <v>217.02195680530696</v>
      </c>
      <c r="M259" s="79">
        <v>0.46771973449419602</v>
      </c>
      <c r="N259" s="4"/>
      <c r="O259" s="82">
        <v>16896</v>
      </c>
      <c r="P259" s="82">
        <v>0</v>
      </c>
      <c r="Q259" s="82">
        <v>0</v>
      </c>
      <c r="R259" s="82">
        <v>0</v>
      </c>
      <c r="S259" s="59" t="str">
        <f t="shared" si="3"/>
        <v>Overhead</v>
      </c>
      <c r="T259" s="58" t="str">
        <f>INDEX(Mapping!$C$4:$C$24,MATCH($C259,Mapping!$D$4:$D$24,0))</f>
        <v>Scoping</v>
      </c>
      <c r="U259" s="3" t="s">
        <v>4472</v>
      </c>
    </row>
    <row r="260" spans="2:21" s="60" customFormat="1" x14ac:dyDescent="0.35">
      <c r="B260" s="76">
        <v>35237360</v>
      </c>
      <c r="C260" s="4">
        <v>10</v>
      </c>
      <c r="D260" s="77">
        <v>3.01</v>
      </c>
      <c r="E260" s="77">
        <v>3.01</v>
      </c>
      <c r="F260" s="77">
        <v>0</v>
      </c>
      <c r="G260" s="3" t="s">
        <v>4126</v>
      </c>
      <c r="H260" s="4" t="s">
        <v>4125</v>
      </c>
      <c r="I260" s="78">
        <v>464</v>
      </c>
      <c r="J260" s="80">
        <v>23.165292462931696</v>
      </c>
      <c r="K260" s="4">
        <v>37</v>
      </c>
      <c r="L260" s="77">
        <v>217.02195680530696</v>
      </c>
      <c r="M260" s="79">
        <v>0.46771973449419602</v>
      </c>
      <c r="N260" s="4"/>
      <c r="O260" s="82">
        <v>15892.8</v>
      </c>
      <c r="P260" s="82">
        <v>0</v>
      </c>
      <c r="Q260" s="82">
        <v>0</v>
      </c>
      <c r="R260" s="82">
        <v>0</v>
      </c>
      <c r="S260" s="59" t="str">
        <f t="shared" si="3"/>
        <v>Overhead</v>
      </c>
      <c r="T260" s="58" t="str">
        <f>INDEX(Mapping!$C$4:$C$24,MATCH($C260,Mapping!$D$4:$D$24,0))</f>
        <v>Scoping</v>
      </c>
      <c r="U260" s="3" t="s">
        <v>4472</v>
      </c>
    </row>
    <row r="261" spans="2:21" s="60" customFormat="1" x14ac:dyDescent="0.35">
      <c r="B261" s="76">
        <v>35237361</v>
      </c>
      <c r="C261" s="4">
        <v>10</v>
      </c>
      <c r="D261" s="77">
        <v>2.87</v>
      </c>
      <c r="E261" s="77">
        <v>2.87</v>
      </c>
      <c r="F261" s="77">
        <v>0</v>
      </c>
      <c r="G261" s="3" t="s">
        <v>4126</v>
      </c>
      <c r="H261" s="4" t="s">
        <v>4125</v>
      </c>
      <c r="I261" s="78">
        <v>464</v>
      </c>
      <c r="J261" s="80">
        <v>23.165292462931696</v>
      </c>
      <c r="K261" s="4">
        <v>37</v>
      </c>
      <c r="L261" s="77">
        <v>217.02195680530696</v>
      </c>
      <c r="M261" s="79">
        <v>0.46771973449419602</v>
      </c>
      <c r="N261" s="4"/>
      <c r="O261" s="82">
        <v>15153.6</v>
      </c>
      <c r="P261" s="82">
        <v>0</v>
      </c>
      <c r="Q261" s="82">
        <v>0</v>
      </c>
      <c r="R261" s="82">
        <v>0</v>
      </c>
      <c r="S261" s="59" t="str">
        <f t="shared" ref="S261:S324" si="4">IF(SUM(O261:R261)=0,"TBD",IF(AND(O261&gt;0,P261&gt;0),"Hybrid", IF(SUM(Q261:R261)&gt;0,"Remote Grid / Removal",IF(O261&gt;0,"Overhead","Underground"))))</f>
        <v>Overhead</v>
      </c>
      <c r="T261" s="58" t="str">
        <f>INDEX(Mapping!$C$4:$C$24,MATCH($C261,Mapping!$D$4:$D$24,0))</f>
        <v>Scoping</v>
      </c>
      <c r="U261" s="3" t="s">
        <v>4472</v>
      </c>
    </row>
    <row r="262" spans="2:21" s="60" customFormat="1" x14ac:dyDescent="0.35">
      <c r="B262" s="76">
        <v>35237364</v>
      </c>
      <c r="C262" s="4">
        <v>10</v>
      </c>
      <c r="D262" s="77">
        <v>3.03</v>
      </c>
      <c r="E262" s="77">
        <v>3.03</v>
      </c>
      <c r="F262" s="77">
        <v>0</v>
      </c>
      <c r="G262" s="3" t="s">
        <v>4126</v>
      </c>
      <c r="H262" s="4" t="s">
        <v>4125</v>
      </c>
      <c r="I262" s="78">
        <v>464</v>
      </c>
      <c r="J262" s="80">
        <v>23.165292462931696</v>
      </c>
      <c r="K262" s="4">
        <v>37</v>
      </c>
      <c r="L262" s="77">
        <v>217.02195680530696</v>
      </c>
      <c r="M262" s="79">
        <v>0.46771973449419602</v>
      </c>
      <c r="N262" s="4"/>
      <c r="O262" s="82">
        <v>15998.4</v>
      </c>
      <c r="P262" s="82">
        <v>0</v>
      </c>
      <c r="Q262" s="82">
        <v>0</v>
      </c>
      <c r="R262" s="82">
        <v>0</v>
      </c>
      <c r="S262" s="59" t="str">
        <f t="shared" si="4"/>
        <v>Overhead</v>
      </c>
      <c r="T262" s="58" t="str">
        <f>INDEX(Mapping!$C$4:$C$24,MATCH($C262,Mapping!$D$4:$D$24,0))</f>
        <v>Scoping</v>
      </c>
      <c r="U262" s="3" t="s">
        <v>4472</v>
      </c>
    </row>
    <row r="263" spans="2:21" s="60" customFormat="1" x14ac:dyDescent="0.35">
      <c r="B263" s="76">
        <v>35237365</v>
      </c>
      <c r="C263" s="4">
        <v>10</v>
      </c>
      <c r="D263" s="77">
        <v>2.81</v>
      </c>
      <c r="E263" s="77">
        <v>2.81</v>
      </c>
      <c r="F263" s="77">
        <v>0</v>
      </c>
      <c r="G263" s="3" t="s">
        <v>4126</v>
      </c>
      <c r="H263" s="4" t="s">
        <v>4125</v>
      </c>
      <c r="I263" s="78">
        <v>464</v>
      </c>
      <c r="J263" s="80">
        <v>23.165292462931696</v>
      </c>
      <c r="K263" s="4">
        <v>37</v>
      </c>
      <c r="L263" s="77">
        <v>217.02195680530696</v>
      </c>
      <c r="M263" s="79">
        <v>0.46771973449419602</v>
      </c>
      <c r="N263" s="4"/>
      <c r="O263" s="82">
        <v>14836.800000000001</v>
      </c>
      <c r="P263" s="82">
        <v>0</v>
      </c>
      <c r="Q263" s="82">
        <v>0</v>
      </c>
      <c r="R263" s="82">
        <v>0</v>
      </c>
      <c r="S263" s="59" t="str">
        <f t="shared" si="4"/>
        <v>Overhead</v>
      </c>
      <c r="T263" s="58" t="str">
        <f>INDEX(Mapping!$C$4:$C$24,MATCH($C263,Mapping!$D$4:$D$24,0))</f>
        <v>Scoping</v>
      </c>
      <c r="U263" s="3" t="s">
        <v>4472</v>
      </c>
    </row>
    <row r="264" spans="2:21" s="60" customFormat="1" x14ac:dyDescent="0.35">
      <c r="B264" s="76">
        <v>35237366</v>
      </c>
      <c r="C264" s="4">
        <v>10</v>
      </c>
      <c r="D264" s="77">
        <v>2.19</v>
      </c>
      <c r="E264" s="77">
        <v>2.19</v>
      </c>
      <c r="F264" s="77">
        <v>0</v>
      </c>
      <c r="G264" s="3" t="s">
        <v>4126</v>
      </c>
      <c r="H264" s="4" t="s">
        <v>4125</v>
      </c>
      <c r="I264" s="78">
        <v>464</v>
      </c>
      <c r="J264" s="80">
        <v>23.165292462931696</v>
      </c>
      <c r="K264" s="4">
        <v>37</v>
      </c>
      <c r="L264" s="77">
        <v>217.02195680530696</v>
      </c>
      <c r="M264" s="79">
        <v>0.46771973449419602</v>
      </c>
      <c r="N264" s="4"/>
      <c r="O264" s="82">
        <v>11563.199999999999</v>
      </c>
      <c r="P264" s="82">
        <v>0</v>
      </c>
      <c r="Q264" s="82">
        <v>0</v>
      </c>
      <c r="R264" s="82">
        <v>0</v>
      </c>
      <c r="S264" s="59" t="str">
        <f t="shared" si="4"/>
        <v>Overhead</v>
      </c>
      <c r="T264" s="58" t="str">
        <f>INDEX(Mapping!$C$4:$C$24,MATCH($C264,Mapping!$D$4:$D$24,0))</f>
        <v>Scoping</v>
      </c>
      <c r="U264" s="3" t="s">
        <v>4472</v>
      </c>
    </row>
    <row r="265" spans="2:21" s="60" customFormat="1" x14ac:dyDescent="0.35">
      <c r="B265" s="76">
        <v>35237368</v>
      </c>
      <c r="C265" s="4">
        <v>10</v>
      </c>
      <c r="D265" s="77">
        <v>2.93</v>
      </c>
      <c r="E265" s="77">
        <v>2.93</v>
      </c>
      <c r="F265" s="77">
        <v>0</v>
      </c>
      <c r="G265" s="3" t="s">
        <v>4126</v>
      </c>
      <c r="H265" s="4" t="s">
        <v>4125</v>
      </c>
      <c r="I265" s="78">
        <v>464</v>
      </c>
      <c r="J265" s="80">
        <v>23.165292462931696</v>
      </c>
      <c r="K265" s="4">
        <v>37</v>
      </c>
      <c r="L265" s="77">
        <v>217.02195680530696</v>
      </c>
      <c r="M265" s="79">
        <v>0.46771973449419602</v>
      </c>
      <c r="N265" s="4"/>
      <c r="O265" s="82">
        <v>15470.400000000001</v>
      </c>
      <c r="P265" s="82">
        <v>0</v>
      </c>
      <c r="Q265" s="82">
        <v>0</v>
      </c>
      <c r="R265" s="82">
        <v>0</v>
      </c>
      <c r="S265" s="59" t="str">
        <f t="shared" si="4"/>
        <v>Overhead</v>
      </c>
      <c r="T265" s="58" t="str">
        <f>INDEX(Mapping!$C$4:$C$24,MATCH($C265,Mapping!$D$4:$D$24,0))</f>
        <v>Scoping</v>
      </c>
      <c r="U265" s="3" t="s">
        <v>4472</v>
      </c>
    </row>
    <row r="266" spans="2:21" s="60" customFormat="1" x14ac:dyDescent="0.35">
      <c r="B266" s="76">
        <v>35237369</v>
      </c>
      <c r="C266" s="4">
        <v>10</v>
      </c>
      <c r="D266" s="77">
        <v>2.38</v>
      </c>
      <c r="E266" s="77">
        <v>2.38</v>
      </c>
      <c r="F266" s="77">
        <v>0</v>
      </c>
      <c r="G266" s="3" t="s">
        <v>4126</v>
      </c>
      <c r="H266" s="4" t="s">
        <v>4125</v>
      </c>
      <c r="I266" s="78">
        <v>464</v>
      </c>
      <c r="J266" s="80">
        <v>23.165292462931696</v>
      </c>
      <c r="K266" s="4">
        <v>37</v>
      </c>
      <c r="L266" s="77">
        <v>217.02195680530696</v>
      </c>
      <c r="M266" s="79">
        <v>0.46771973449419602</v>
      </c>
      <c r="N266" s="4"/>
      <c r="O266" s="82">
        <v>12566.4</v>
      </c>
      <c r="P266" s="82">
        <v>0</v>
      </c>
      <c r="Q266" s="82">
        <v>0</v>
      </c>
      <c r="R266" s="82">
        <v>0</v>
      </c>
      <c r="S266" s="59" t="str">
        <f t="shared" si="4"/>
        <v>Overhead</v>
      </c>
      <c r="T266" s="58" t="str">
        <f>INDEX(Mapping!$C$4:$C$24,MATCH($C266,Mapping!$D$4:$D$24,0))</f>
        <v>Scoping</v>
      </c>
      <c r="U266" s="3" t="s">
        <v>4472</v>
      </c>
    </row>
    <row r="267" spans="2:21" s="60" customFormat="1" x14ac:dyDescent="0.35">
      <c r="B267" s="76">
        <v>35237370</v>
      </c>
      <c r="C267" s="4">
        <v>10</v>
      </c>
      <c r="D267" s="77">
        <v>3.53</v>
      </c>
      <c r="E267" s="77">
        <v>3.53</v>
      </c>
      <c r="F267" s="77">
        <v>0</v>
      </c>
      <c r="G267" s="3" t="s">
        <v>4126</v>
      </c>
      <c r="H267" s="4" t="s">
        <v>4125</v>
      </c>
      <c r="I267" s="78">
        <v>464</v>
      </c>
      <c r="J267" s="80">
        <v>23.165292462931696</v>
      </c>
      <c r="K267" s="4">
        <v>37</v>
      </c>
      <c r="L267" s="77">
        <v>217.02195680530696</v>
      </c>
      <c r="M267" s="79">
        <v>0.46771973449419602</v>
      </c>
      <c r="N267" s="4"/>
      <c r="O267" s="82">
        <v>18638.399999999998</v>
      </c>
      <c r="P267" s="82">
        <v>0</v>
      </c>
      <c r="Q267" s="82">
        <v>0</v>
      </c>
      <c r="R267" s="82">
        <v>0</v>
      </c>
      <c r="S267" s="59" t="str">
        <f t="shared" si="4"/>
        <v>Overhead</v>
      </c>
      <c r="T267" s="58" t="str">
        <f>INDEX(Mapping!$C$4:$C$24,MATCH($C267,Mapping!$D$4:$D$24,0))</f>
        <v>Scoping</v>
      </c>
      <c r="U267" s="3" t="s">
        <v>4472</v>
      </c>
    </row>
    <row r="268" spans="2:21" s="60" customFormat="1" x14ac:dyDescent="0.35">
      <c r="B268" s="76">
        <v>35237371</v>
      </c>
      <c r="C268" s="4">
        <v>10</v>
      </c>
      <c r="D268" s="77">
        <v>0.34</v>
      </c>
      <c r="E268" s="77">
        <v>0.34</v>
      </c>
      <c r="F268" s="77">
        <v>0</v>
      </c>
      <c r="G268" s="3" t="s">
        <v>4126</v>
      </c>
      <c r="H268" s="4" t="s">
        <v>4125</v>
      </c>
      <c r="I268" s="78">
        <v>464</v>
      </c>
      <c r="J268" s="80">
        <v>23.165292462931696</v>
      </c>
      <c r="K268" s="4">
        <v>37</v>
      </c>
      <c r="L268" s="77">
        <v>217.02195680530696</v>
      </c>
      <c r="M268" s="79">
        <v>0.46771973449419602</v>
      </c>
      <c r="N268" s="4"/>
      <c r="O268" s="82">
        <v>1795.2</v>
      </c>
      <c r="P268" s="82">
        <v>0</v>
      </c>
      <c r="Q268" s="82">
        <v>0</v>
      </c>
      <c r="R268" s="82">
        <v>0</v>
      </c>
      <c r="S268" s="59" t="str">
        <f t="shared" si="4"/>
        <v>Overhead</v>
      </c>
      <c r="T268" s="58" t="str">
        <f>INDEX(Mapping!$C$4:$C$24,MATCH($C268,Mapping!$D$4:$D$24,0))</f>
        <v>Scoping</v>
      </c>
      <c r="U268" s="3" t="s">
        <v>4472</v>
      </c>
    </row>
    <row r="269" spans="2:21" s="60" customFormat="1" x14ac:dyDescent="0.35">
      <c r="B269" s="76">
        <v>35219272</v>
      </c>
      <c r="C269" s="4">
        <v>14</v>
      </c>
      <c r="D269" s="77">
        <v>0.85435606060606062</v>
      </c>
      <c r="E269" s="77">
        <v>0.85435606060606062</v>
      </c>
      <c r="F269" s="77">
        <v>0</v>
      </c>
      <c r="G269" s="3" t="s">
        <v>2268</v>
      </c>
      <c r="H269" s="4" t="s">
        <v>2273</v>
      </c>
      <c r="I269" s="78">
        <v>14</v>
      </c>
      <c r="J269" s="80">
        <v>0.85339726114313852</v>
      </c>
      <c r="K269" s="4">
        <v>38</v>
      </c>
      <c r="L269" s="77">
        <v>6.5476193415170023</v>
      </c>
      <c r="M269" s="79">
        <v>0.46768709582264301</v>
      </c>
      <c r="N269" s="4" t="s">
        <v>4475</v>
      </c>
      <c r="O269" s="82">
        <v>4511</v>
      </c>
      <c r="P269" s="82">
        <v>0</v>
      </c>
      <c r="Q269" s="82">
        <v>0</v>
      </c>
      <c r="R269" s="82">
        <v>0</v>
      </c>
      <c r="S269" s="59" t="str">
        <f t="shared" si="4"/>
        <v>Overhead</v>
      </c>
      <c r="T269" s="58" t="str">
        <f>INDEX(Mapping!$C$4:$C$24,MATCH($C269,Mapping!$D$4:$D$24,0))</f>
        <v>Estimating</v>
      </c>
      <c r="U269" s="3" t="s">
        <v>4472</v>
      </c>
    </row>
    <row r="270" spans="2:21" s="60" customFormat="1" x14ac:dyDescent="0.35">
      <c r="B270" s="76">
        <v>35219273</v>
      </c>
      <c r="C270" s="4">
        <v>14</v>
      </c>
      <c r="D270" s="77">
        <v>3.4609848484848484</v>
      </c>
      <c r="E270" s="77">
        <v>3.4609848484848484</v>
      </c>
      <c r="F270" s="77">
        <v>0</v>
      </c>
      <c r="G270" s="3" t="s">
        <v>4213</v>
      </c>
      <c r="H270" s="4" t="s">
        <v>4217</v>
      </c>
      <c r="I270" s="78">
        <v>28</v>
      </c>
      <c r="J270" s="80">
        <v>3.4766045747279302</v>
      </c>
      <c r="K270" s="4">
        <v>39</v>
      </c>
      <c r="L270" s="77">
        <v>13.001261839054944</v>
      </c>
      <c r="M270" s="79">
        <v>0.464330779966248</v>
      </c>
      <c r="N270" s="4" t="s">
        <v>4469</v>
      </c>
      <c r="O270" s="82">
        <v>18274</v>
      </c>
      <c r="P270" s="82">
        <v>0</v>
      </c>
      <c r="Q270" s="82">
        <v>0</v>
      </c>
      <c r="R270" s="82">
        <v>0</v>
      </c>
      <c r="S270" s="59" t="str">
        <f t="shared" si="4"/>
        <v>Overhead</v>
      </c>
      <c r="T270" s="58" t="str">
        <f>INDEX(Mapping!$C$4:$C$24,MATCH($C270,Mapping!$D$4:$D$24,0))</f>
        <v>Estimating</v>
      </c>
      <c r="U270" s="3" t="s">
        <v>4472</v>
      </c>
    </row>
    <row r="271" spans="2:21" s="60" customFormat="1" x14ac:dyDescent="0.35">
      <c r="B271" s="76">
        <v>35219275</v>
      </c>
      <c r="C271" s="4">
        <v>18</v>
      </c>
      <c r="D271" s="77">
        <v>0.52</v>
      </c>
      <c r="E271" s="77">
        <v>0.52</v>
      </c>
      <c r="F271" s="77">
        <v>0</v>
      </c>
      <c r="G271" s="3" t="s">
        <v>3218</v>
      </c>
      <c r="H271" s="4" t="s">
        <v>3217</v>
      </c>
      <c r="I271" s="78">
        <v>38</v>
      </c>
      <c r="J271" s="80">
        <v>0.63713158826654448</v>
      </c>
      <c r="K271" s="4">
        <v>41</v>
      </c>
      <c r="L271" s="77">
        <v>17.311484727723496</v>
      </c>
      <c r="M271" s="79">
        <v>0.45556538757167098</v>
      </c>
      <c r="N271" s="4" t="s">
        <v>4469</v>
      </c>
      <c r="O271" s="82">
        <v>2745.6</v>
      </c>
      <c r="P271" s="82">
        <v>0</v>
      </c>
      <c r="Q271" s="82">
        <v>0</v>
      </c>
      <c r="R271" s="82">
        <v>0</v>
      </c>
      <c r="S271" s="59" t="str">
        <f t="shared" si="4"/>
        <v>Overhead</v>
      </c>
      <c r="T271" s="58" t="str">
        <f>INDEX(Mapping!$C$4:$C$24,MATCH($C271,Mapping!$D$4:$D$24,0))</f>
        <v>Dependencies</v>
      </c>
      <c r="U271" s="3" t="s">
        <v>4472</v>
      </c>
    </row>
    <row r="272" spans="2:21" s="60" customFormat="1" x14ac:dyDescent="0.35">
      <c r="B272" s="76">
        <v>35219276</v>
      </c>
      <c r="C272" s="4">
        <v>13</v>
      </c>
      <c r="D272" s="77">
        <v>2.16</v>
      </c>
      <c r="E272" s="77">
        <v>2.16</v>
      </c>
      <c r="F272" s="77">
        <v>0</v>
      </c>
      <c r="G272" s="3" t="s">
        <v>4130</v>
      </c>
      <c r="H272" s="4" t="s">
        <v>4129</v>
      </c>
      <c r="I272" s="78">
        <v>140</v>
      </c>
      <c r="J272" s="80">
        <v>14.660160930794284</v>
      </c>
      <c r="K272" s="4">
        <v>42</v>
      </c>
      <c r="L272" s="77">
        <v>62.498549265155361</v>
      </c>
      <c r="M272" s="79">
        <v>0.446418209036824</v>
      </c>
      <c r="N272" s="4" t="s">
        <v>4468</v>
      </c>
      <c r="O272" s="82">
        <v>0</v>
      </c>
      <c r="P272" s="82">
        <v>11404.800000000001</v>
      </c>
      <c r="Q272" s="82">
        <v>0</v>
      </c>
      <c r="R272" s="82">
        <v>0</v>
      </c>
      <c r="S272" s="59" t="str">
        <f t="shared" si="4"/>
        <v>Underground</v>
      </c>
      <c r="T272" s="58" t="str">
        <f>INDEX(Mapping!$C$4:$C$24,MATCH($C272,Mapping!$D$4:$D$24,0))</f>
        <v>Scoping</v>
      </c>
      <c r="U272" s="3" t="s">
        <v>4472</v>
      </c>
    </row>
    <row r="273" spans="2:21" s="60" customFormat="1" x14ac:dyDescent="0.35">
      <c r="B273" s="76">
        <v>35227651</v>
      </c>
      <c r="C273" s="4">
        <v>13</v>
      </c>
      <c r="D273" s="77">
        <v>2.31</v>
      </c>
      <c r="E273" s="77">
        <v>2.31</v>
      </c>
      <c r="F273" s="77">
        <v>0</v>
      </c>
      <c r="G273" s="3" t="s">
        <v>4130</v>
      </c>
      <c r="H273" s="4" t="s">
        <v>4129</v>
      </c>
      <c r="I273" s="78">
        <v>140</v>
      </c>
      <c r="J273" s="80">
        <v>14.660160930794284</v>
      </c>
      <c r="K273" s="4">
        <v>42</v>
      </c>
      <c r="L273" s="77">
        <v>62.498549265155361</v>
      </c>
      <c r="M273" s="79">
        <v>0.446418209036824</v>
      </c>
      <c r="N273" s="4" t="s">
        <v>4468</v>
      </c>
      <c r="O273" s="82">
        <v>12196.800000000001</v>
      </c>
      <c r="P273" s="82">
        <v>0</v>
      </c>
      <c r="Q273" s="82">
        <v>0</v>
      </c>
      <c r="R273" s="82">
        <v>0</v>
      </c>
      <c r="S273" s="59" t="str">
        <f t="shared" si="4"/>
        <v>Overhead</v>
      </c>
      <c r="T273" s="58" t="str">
        <f>INDEX(Mapping!$C$4:$C$24,MATCH($C273,Mapping!$D$4:$D$24,0))</f>
        <v>Scoping</v>
      </c>
      <c r="U273" s="3" t="s">
        <v>4472</v>
      </c>
    </row>
    <row r="274" spans="2:21" s="60" customFormat="1" x14ac:dyDescent="0.35">
      <c r="B274" s="76">
        <v>35227652</v>
      </c>
      <c r="C274" s="4">
        <v>13</v>
      </c>
      <c r="D274" s="77">
        <v>0.41</v>
      </c>
      <c r="E274" s="77">
        <v>0.41</v>
      </c>
      <c r="F274" s="77">
        <v>0</v>
      </c>
      <c r="G274" s="3" t="s">
        <v>4130</v>
      </c>
      <c r="H274" s="4" t="s">
        <v>4129</v>
      </c>
      <c r="I274" s="78">
        <v>140</v>
      </c>
      <c r="J274" s="80">
        <v>14.660160930794284</v>
      </c>
      <c r="K274" s="4">
        <v>42</v>
      </c>
      <c r="L274" s="77">
        <v>62.498549265155361</v>
      </c>
      <c r="M274" s="79">
        <v>0.446418209036824</v>
      </c>
      <c r="N274" s="4" t="s">
        <v>4468</v>
      </c>
      <c r="O274" s="82">
        <v>0</v>
      </c>
      <c r="P274" s="82">
        <v>2164.7999999999997</v>
      </c>
      <c r="Q274" s="82">
        <v>0</v>
      </c>
      <c r="R274" s="82">
        <v>0</v>
      </c>
      <c r="S274" s="59" t="str">
        <f t="shared" si="4"/>
        <v>Underground</v>
      </c>
      <c r="T274" s="58" t="str">
        <f>INDEX(Mapping!$C$4:$C$24,MATCH($C274,Mapping!$D$4:$D$24,0))</f>
        <v>Scoping</v>
      </c>
      <c r="U274" s="3" t="s">
        <v>4472</v>
      </c>
    </row>
    <row r="275" spans="2:21" s="60" customFormat="1" x14ac:dyDescent="0.35">
      <c r="B275" s="76">
        <v>35227653</v>
      </c>
      <c r="C275" s="4">
        <v>13</v>
      </c>
      <c r="D275" s="77">
        <v>2</v>
      </c>
      <c r="E275" s="77">
        <v>2</v>
      </c>
      <c r="F275" s="77">
        <v>0</v>
      </c>
      <c r="G275" s="3" t="s">
        <v>4130</v>
      </c>
      <c r="H275" s="4" t="s">
        <v>4129</v>
      </c>
      <c r="I275" s="78">
        <v>140</v>
      </c>
      <c r="J275" s="80">
        <v>14.660160930794284</v>
      </c>
      <c r="K275" s="4">
        <v>42</v>
      </c>
      <c r="L275" s="77">
        <v>62.498549265155361</v>
      </c>
      <c r="M275" s="79">
        <v>0.446418209036824</v>
      </c>
      <c r="N275" s="4" t="s">
        <v>4468</v>
      </c>
      <c r="O275" s="82">
        <v>10560</v>
      </c>
      <c r="P275" s="82">
        <v>0</v>
      </c>
      <c r="Q275" s="82">
        <v>0</v>
      </c>
      <c r="R275" s="82">
        <v>0</v>
      </c>
      <c r="S275" s="59" t="str">
        <f t="shared" si="4"/>
        <v>Overhead</v>
      </c>
      <c r="T275" s="58" t="str">
        <f>INDEX(Mapping!$C$4:$C$24,MATCH($C275,Mapping!$D$4:$D$24,0))</f>
        <v>Scoping</v>
      </c>
      <c r="U275" s="3" t="s">
        <v>4472</v>
      </c>
    </row>
    <row r="276" spans="2:21" s="60" customFormat="1" x14ac:dyDescent="0.35">
      <c r="B276" s="76">
        <v>35227654</v>
      </c>
      <c r="C276" s="4">
        <v>13</v>
      </c>
      <c r="D276" s="77">
        <v>0.72</v>
      </c>
      <c r="E276" s="77">
        <v>0.72</v>
      </c>
      <c r="F276" s="77">
        <v>0</v>
      </c>
      <c r="G276" s="3" t="s">
        <v>4130</v>
      </c>
      <c r="H276" s="4" t="s">
        <v>4129</v>
      </c>
      <c r="I276" s="78">
        <v>140</v>
      </c>
      <c r="J276" s="80">
        <v>14.660160930794284</v>
      </c>
      <c r="K276" s="4">
        <v>42</v>
      </c>
      <c r="L276" s="77">
        <v>62.498549265155361</v>
      </c>
      <c r="M276" s="79">
        <v>0.446418209036824</v>
      </c>
      <c r="N276" s="4" t="s">
        <v>4468</v>
      </c>
      <c r="O276" s="82">
        <v>3801.6</v>
      </c>
      <c r="P276" s="82">
        <v>0</v>
      </c>
      <c r="Q276" s="82">
        <v>0</v>
      </c>
      <c r="R276" s="82">
        <v>0</v>
      </c>
      <c r="S276" s="59" t="str">
        <f t="shared" si="4"/>
        <v>Overhead</v>
      </c>
      <c r="T276" s="58" t="str">
        <f>INDEX(Mapping!$C$4:$C$24,MATCH($C276,Mapping!$D$4:$D$24,0))</f>
        <v>Scoping</v>
      </c>
      <c r="U276" s="3" t="s">
        <v>4472</v>
      </c>
    </row>
    <row r="277" spans="2:21" s="60" customFormat="1" x14ac:dyDescent="0.35">
      <c r="B277" s="76">
        <v>35224378</v>
      </c>
      <c r="C277" s="4">
        <v>13</v>
      </c>
      <c r="D277" s="77">
        <v>3.14</v>
      </c>
      <c r="E277" s="77">
        <v>3.14</v>
      </c>
      <c r="F277" s="77">
        <v>0</v>
      </c>
      <c r="G277" s="3" t="s">
        <v>4130</v>
      </c>
      <c r="H277" s="4" t="s">
        <v>4129</v>
      </c>
      <c r="I277" s="78">
        <v>140</v>
      </c>
      <c r="J277" s="80">
        <v>14.660160930794284</v>
      </c>
      <c r="K277" s="4">
        <v>42</v>
      </c>
      <c r="L277" s="77">
        <v>62.498549265155361</v>
      </c>
      <c r="M277" s="79">
        <v>0.446418209036824</v>
      </c>
      <c r="N277" s="4" t="s">
        <v>4468</v>
      </c>
      <c r="O277" s="82">
        <v>16579.2</v>
      </c>
      <c r="P277" s="82">
        <v>0</v>
      </c>
      <c r="Q277" s="82">
        <v>0</v>
      </c>
      <c r="R277" s="82">
        <v>0</v>
      </c>
      <c r="S277" s="59" t="str">
        <f t="shared" si="4"/>
        <v>Overhead</v>
      </c>
      <c r="T277" s="58" t="str">
        <f>INDEX(Mapping!$C$4:$C$24,MATCH($C277,Mapping!$D$4:$D$24,0))</f>
        <v>Scoping</v>
      </c>
      <c r="U277" s="3" t="s">
        <v>4472</v>
      </c>
    </row>
    <row r="278" spans="2:21" s="60" customFormat="1" x14ac:dyDescent="0.35">
      <c r="B278" s="76">
        <v>35227870</v>
      </c>
      <c r="C278" s="4">
        <v>13</v>
      </c>
      <c r="D278" s="77">
        <v>1.4200000000000002</v>
      </c>
      <c r="E278" s="77">
        <v>1.4200000000000002</v>
      </c>
      <c r="F278" s="77">
        <v>0</v>
      </c>
      <c r="G278" s="3" t="s">
        <v>4130</v>
      </c>
      <c r="H278" s="4" t="s">
        <v>4129</v>
      </c>
      <c r="I278" s="78">
        <v>140</v>
      </c>
      <c r="J278" s="80">
        <v>14.660160930794284</v>
      </c>
      <c r="K278" s="4">
        <v>42</v>
      </c>
      <c r="L278" s="77">
        <v>62.498549265155361</v>
      </c>
      <c r="M278" s="79">
        <v>0.446418209036824</v>
      </c>
      <c r="N278" s="4" t="s">
        <v>4468</v>
      </c>
      <c r="O278" s="82">
        <v>316.8</v>
      </c>
      <c r="P278" s="82">
        <v>7180.8</v>
      </c>
      <c r="Q278" s="82">
        <v>0</v>
      </c>
      <c r="R278" s="82">
        <v>0</v>
      </c>
      <c r="S278" s="59" t="str">
        <f t="shared" si="4"/>
        <v>Hybrid</v>
      </c>
      <c r="T278" s="58" t="str">
        <f>INDEX(Mapping!$C$4:$C$24,MATCH($C278,Mapping!$D$4:$D$24,0))</f>
        <v>Scoping</v>
      </c>
      <c r="U278" s="3" t="s">
        <v>4472</v>
      </c>
    </row>
    <row r="279" spans="2:21" s="60" customFormat="1" x14ac:dyDescent="0.35">
      <c r="B279" s="76">
        <v>35227656</v>
      </c>
      <c r="C279" s="4">
        <v>13</v>
      </c>
      <c r="D279" s="77">
        <v>1.3299999999999998</v>
      </c>
      <c r="E279" s="77">
        <v>1.3299999999999998</v>
      </c>
      <c r="F279" s="77">
        <v>0</v>
      </c>
      <c r="G279" s="3" t="s">
        <v>4130</v>
      </c>
      <c r="H279" s="4" t="s">
        <v>4129</v>
      </c>
      <c r="I279" s="78">
        <v>140</v>
      </c>
      <c r="J279" s="80">
        <v>14.660160930794284</v>
      </c>
      <c r="K279" s="4">
        <v>42</v>
      </c>
      <c r="L279" s="77">
        <v>62.498549265155361</v>
      </c>
      <c r="M279" s="79">
        <v>0.446418209036824</v>
      </c>
      <c r="N279" s="4" t="s">
        <v>4468</v>
      </c>
      <c r="O279" s="82">
        <v>1742.4</v>
      </c>
      <c r="P279" s="82">
        <v>5280</v>
      </c>
      <c r="Q279" s="82">
        <v>0</v>
      </c>
      <c r="R279" s="82">
        <v>0</v>
      </c>
      <c r="S279" s="59" t="str">
        <f t="shared" si="4"/>
        <v>Hybrid</v>
      </c>
      <c r="T279" s="58" t="str">
        <f>INDEX(Mapping!$C$4:$C$24,MATCH($C279,Mapping!$D$4:$D$24,0))</f>
        <v>Scoping</v>
      </c>
      <c r="U279" s="3" t="s">
        <v>4472</v>
      </c>
    </row>
    <row r="280" spans="2:21" s="60" customFormat="1" x14ac:dyDescent="0.35">
      <c r="B280" s="76">
        <v>35227657</v>
      </c>
      <c r="C280" s="4">
        <v>13</v>
      </c>
      <c r="D280" s="77">
        <v>0.46</v>
      </c>
      <c r="E280" s="77">
        <v>0.46</v>
      </c>
      <c r="F280" s="77">
        <v>0</v>
      </c>
      <c r="G280" s="3" t="s">
        <v>4130</v>
      </c>
      <c r="H280" s="4" t="s">
        <v>4129</v>
      </c>
      <c r="I280" s="78">
        <v>140</v>
      </c>
      <c r="J280" s="80">
        <v>14.660160930794284</v>
      </c>
      <c r="K280" s="4">
        <v>42</v>
      </c>
      <c r="L280" s="77">
        <v>62.498549265155361</v>
      </c>
      <c r="M280" s="79">
        <v>0.446418209036824</v>
      </c>
      <c r="N280" s="4" t="s">
        <v>4468</v>
      </c>
      <c r="O280" s="82">
        <v>2428.8000000000002</v>
      </c>
      <c r="P280" s="82">
        <v>0</v>
      </c>
      <c r="Q280" s="82">
        <v>0</v>
      </c>
      <c r="R280" s="82">
        <v>0</v>
      </c>
      <c r="S280" s="59" t="str">
        <f t="shared" si="4"/>
        <v>Overhead</v>
      </c>
      <c r="T280" s="58" t="str">
        <f>INDEX(Mapping!$C$4:$C$24,MATCH($C280,Mapping!$D$4:$D$24,0))</f>
        <v>Scoping</v>
      </c>
      <c r="U280" s="3" t="s">
        <v>4472</v>
      </c>
    </row>
    <row r="281" spans="2:21" s="60" customFormat="1" x14ac:dyDescent="0.35">
      <c r="B281" s="76">
        <v>35227658</v>
      </c>
      <c r="C281" s="4">
        <v>13</v>
      </c>
      <c r="D281" s="77">
        <v>0.53999999999999992</v>
      </c>
      <c r="E281" s="77">
        <v>0.53999999999999992</v>
      </c>
      <c r="F281" s="77">
        <v>0</v>
      </c>
      <c r="G281" s="3" t="s">
        <v>4130</v>
      </c>
      <c r="H281" s="4" t="s">
        <v>4129</v>
      </c>
      <c r="I281" s="78">
        <v>140</v>
      </c>
      <c r="J281" s="80">
        <v>14.660160930794284</v>
      </c>
      <c r="K281" s="4">
        <v>42</v>
      </c>
      <c r="L281" s="77">
        <v>62.498549265155361</v>
      </c>
      <c r="M281" s="79">
        <v>0.446418209036824</v>
      </c>
      <c r="N281" s="4" t="s">
        <v>4468</v>
      </c>
      <c r="O281" s="82">
        <v>1478.4</v>
      </c>
      <c r="P281" s="82">
        <v>1372.8</v>
      </c>
      <c r="Q281" s="82">
        <v>0</v>
      </c>
      <c r="R281" s="82">
        <v>0</v>
      </c>
      <c r="S281" s="59" t="str">
        <f t="shared" si="4"/>
        <v>Hybrid</v>
      </c>
      <c r="T281" s="58" t="str">
        <f>INDEX(Mapping!$C$4:$C$24,MATCH($C281,Mapping!$D$4:$D$24,0))</f>
        <v>Scoping</v>
      </c>
      <c r="U281" s="3" t="s">
        <v>4472</v>
      </c>
    </row>
    <row r="282" spans="2:21" s="60" customFormat="1" x14ac:dyDescent="0.35">
      <c r="B282" s="76">
        <v>35227659</v>
      </c>
      <c r="C282" s="4">
        <v>13</v>
      </c>
      <c r="D282" s="77">
        <v>0.24000000000000002</v>
      </c>
      <c r="E282" s="77">
        <v>0.24000000000000002</v>
      </c>
      <c r="F282" s="77">
        <v>0</v>
      </c>
      <c r="G282" s="3" t="s">
        <v>4130</v>
      </c>
      <c r="H282" s="4" t="s">
        <v>4129</v>
      </c>
      <c r="I282" s="78">
        <v>140</v>
      </c>
      <c r="J282" s="80">
        <v>14.660160930794284</v>
      </c>
      <c r="K282" s="4">
        <v>42</v>
      </c>
      <c r="L282" s="77">
        <v>62.498549265155361</v>
      </c>
      <c r="M282" s="79">
        <v>0.446418209036824</v>
      </c>
      <c r="N282" s="4" t="s">
        <v>4468</v>
      </c>
      <c r="O282" s="82">
        <v>1267.2</v>
      </c>
      <c r="P282" s="82">
        <v>0</v>
      </c>
      <c r="Q282" s="82">
        <v>0</v>
      </c>
      <c r="R282" s="82">
        <v>0</v>
      </c>
      <c r="S282" s="59" t="str">
        <f t="shared" si="4"/>
        <v>Overhead</v>
      </c>
      <c r="T282" s="58" t="str">
        <f>INDEX(Mapping!$C$4:$C$24,MATCH($C282,Mapping!$D$4:$D$24,0))</f>
        <v>Scoping</v>
      </c>
      <c r="U282" s="3" t="s">
        <v>4472</v>
      </c>
    </row>
    <row r="283" spans="2:21" s="60" customFormat="1" x14ac:dyDescent="0.35">
      <c r="B283" s="76">
        <v>35219280</v>
      </c>
      <c r="C283" s="4">
        <v>13</v>
      </c>
      <c r="D283" s="77">
        <v>0.15151515151515152</v>
      </c>
      <c r="E283" s="77">
        <v>0.15151515151515152</v>
      </c>
      <c r="F283" s="77">
        <v>0</v>
      </c>
      <c r="G283" s="3" t="s">
        <v>3172</v>
      </c>
      <c r="H283" s="4" t="s">
        <v>3174</v>
      </c>
      <c r="I283" s="78">
        <v>101</v>
      </c>
      <c r="J283" s="80">
        <v>1.6450859394185147</v>
      </c>
      <c r="K283" s="4">
        <v>43</v>
      </c>
      <c r="L283" s="77">
        <v>44.704557679382383</v>
      </c>
      <c r="M283" s="79">
        <v>0.44261938296418202</v>
      </c>
      <c r="N283" s="4" t="s">
        <v>4469</v>
      </c>
      <c r="O283" s="82">
        <v>0</v>
      </c>
      <c r="P283" s="82">
        <v>800</v>
      </c>
      <c r="Q283" s="82">
        <v>0</v>
      </c>
      <c r="R283" s="82">
        <v>0</v>
      </c>
      <c r="S283" s="59" t="str">
        <f t="shared" si="4"/>
        <v>Underground</v>
      </c>
      <c r="T283" s="58" t="str">
        <f>INDEX(Mapping!$C$4:$C$24,MATCH($C283,Mapping!$D$4:$D$24,0))</f>
        <v>Scoping</v>
      </c>
      <c r="U283" s="3" t="s">
        <v>4472</v>
      </c>
    </row>
    <row r="284" spans="2:21" s="60" customFormat="1" x14ac:dyDescent="0.35">
      <c r="B284" s="76">
        <v>35226632</v>
      </c>
      <c r="C284" s="4">
        <v>13</v>
      </c>
      <c r="D284" s="77">
        <v>1.6827651515151516</v>
      </c>
      <c r="E284" s="77">
        <v>1.6827651515151516</v>
      </c>
      <c r="F284" s="77">
        <v>0</v>
      </c>
      <c r="G284" s="3" t="s">
        <v>3172</v>
      </c>
      <c r="H284" s="4" t="s">
        <v>3174</v>
      </c>
      <c r="I284" s="78">
        <v>101</v>
      </c>
      <c r="J284" s="80">
        <v>1.6450859394185147</v>
      </c>
      <c r="K284" s="4">
        <v>43</v>
      </c>
      <c r="L284" s="77">
        <v>44.704557679382383</v>
      </c>
      <c r="M284" s="79">
        <v>0.44261938296418202</v>
      </c>
      <c r="N284" s="4"/>
      <c r="O284" s="82">
        <v>8885</v>
      </c>
      <c r="P284" s="82">
        <v>0</v>
      </c>
      <c r="Q284" s="82">
        <v>0</v>
      </c>
      <c r="R284" s="82">
        <v>0</v>
      </c>
      <c r="S284" s="59" t="str">
        <f t="shared" si="4"/>
        <v>Overhead</v>
      </c>
      <c r="T284" s="58" t="str">
        <f>INDEX(Mapping!$C$4:$C$24,MATCH($C284,Mapping!$D$4:$D$24,0))</f>
        <v>Scoping</v>
      </c>
      <c r="U284" s="3" t="s">
        <v>4472</v>
      </c>
    </row>
    <row r="285" spans="2:21" s="60" customFormat="1" x14ac:dyDescent="0.35">
      <c r="B285" s="76">
        <v>35232651</v>
      </c>
      <c r="C285" s="4">
        <v>13</v>
      </c>
      <c r="D285" s="77">
        <v>1.7399621212121212</v>
      </c>
      <c r="E285" s="77">
        <v>1.7399621212121212</v>
      </c>
      <c r="F285" s="77">
        <v>0</v>
      </c>
      <c r="G285" s="3" t="s">
        <v>2510</v>
      </c>
      <c r="H285" s="4" t="s">
        <v>2519</v>
      </c>
      <c r="I285" s="78">
        <v>58</v>
      </c>
      <c r="J285" s="80">
        <v>5.7103623206985512</v>
      </c>
      <c r="K285" s="4">
        <v>45</v>
      </c>
      <c r="L285" s="77">
        <v>25.247337522026598</v>
      </c>
      <c r="M285" s="79">
        <v>0.43529892279356203</v>
      </c>
      <c r="N285" s="4"/>
      <c r="O285" s="82">
        <v>9187</v>
      </c>
      <c r="P285" s="82">
        <v>0</v>
      </c>
      <c r="Q285" s="82">
        <v>0</v>
      </c>
      <c r="R285" s="82">
        <v>0</v>
      </c>
      <c r="S285" s="59" t="str">
        <f t="shared" si="4"/>
        <v>Overhead</v>
      </c>
      <c r="T285" s="58" t="str">
        <f>INDEX(Mapping!$C$4:$C$24,MATCH($C285,Mapping!$D$4:$D$24,0))</f>
        <v>Scoping</v>
      </c>
      <c r="U285" s="3" t="s">
        <v>4472</v>
      </c>
    </row>
    <row r="286" spans="2:21" s="60" customFormat="1" x14ac:dyDescent="0.35">
      <c r="B286" s="76">
        <v>35219286</v>
      </c>
      <c r="C286" s="4">
        <v>13</v>
      </c>
      <c r="D286" s="77">
        <v>3.4547348484848484</v>
      </c>
      <c r="E286" s="77">
        <v>3.4547348484848484</v>
      </c>
      <c r="F286" s="77">
        <v>0</v>
      </c>
      <c r="G286" s="3" t="s">
        <v>1049</v>
      </c>
      <c r="H286" s="4" t="s">
        <v>1052</v>
      </c>
      <c r="I286" s="78">
        <v>357</v>
      </c>
      <c r="J286" s="80">
        <v>18.604901027151772</v>
      </c>
      <c r="K286" s="4">
        <v>48</v>
      </c>
      <c r="L286" s="77">
        <v>151.81632260499768</v>
      </c>
      <c r="M286" s="79">
        <v>0.42525580561623999</v>
      </c>
      <c r="N286" s="4" t="s">
        <v>4469</v>
      </c>
      <c r="O286" s="82">
        <v>18241</v>
      </c>
      <c r="P286" s="82">
        <v>0</v>
      </c>
      <c r="Q286" s="82">
        <v>0</v>
      </c>
      <c r="R286" s="82">
        <v>0</v>
      </c>
      <c r="S286" s="59" t="str">
        <f t="shared" si="4"/>
        <v>Overhead</v>
      </c>
      <c r="T286" s="58" t="str">
        <f>INDEX(Mapping!$C$4:$C$24,MATCH($C286,Mapping!$D$4:$D$24,0))</f>
        <v>Scoping</v>
      </c>
      <c r="U286" s="3" t="s">
        <v>4472</v>
      </c>
    </row>
    <row r="287" spans="2:21" s="60" customFormat="1" x14ac:dyDescent="0.35">
      <c r="B287" s="76">
        <v>35232960</v>
      </c>
      <c r="C287" s="4">
        <v>13</v>
      </c>
      <c r="D287" s="77">
        <v>3.0410984848484848</v>
      </c>
      <c r="E287" s="77">
        <v>3.0410984848484848</v>
      </c>
      <c r="F287" s="77">
        <v>0</v>
      </c>
      <c r="G287" s="3" t="s">
        <v>1049</v>
      </c>
      <c r="H287" s="4" t="s">
        <v>1052</v>
      </c>
      <c r="I287" s="78">
        <v>357</v>
      </c>
      <c r="J287" s="80">
        <v>18.604901027151772</v>
      </c>
      <c r="K287" s="4">
        <v>48</v>
      </c>
      <c r="L287" s="77">
        <v>151.81632260499768</v>
      </c>
      <c r="M287" s="79">
        <v>0.42525580561623999</v>
      </c>
      <c r="N287" s="4" t="s">
        <v>4469</v>
      </c>
      <c r="O287" s="82">
        <v>16057</v>
      </c>
      <c r="P287" s="82">
        <v>0</v>
      </c>
      <c r="Q287" s="82">
        <v>0</v>
      </c>
      <c r="R287" s="82">
        <v>0</v>
      </c>
      <c r="S287" s="59" t="str">
        <f t="shared" si="4"/>
        <v>Overhead</v>
      </c>
      <c r="T287" s="58" t="str">
        <f>INDEX(Mapping!$C$4:$C$24,MATCH($C287,Mapping!$D$4:$D$24,0))</f>
        <v>Scoping</v>
      </c>
      <c r="U287" s="3" t="s">
        <v>4472</v>
      </c>
    </row>
    <row r="288" spans="2:21" s="60" customFormat="1" x14ac:dyDescent="0.35">
      <c r="B288" s="76">
        <v>35225825</v>
      </c>
      <c r="C288" s="4">
        <v>13</v>
      </c>
      <c r="D288" s="77">
        <v>1.5562499999999999</v>
      </c>
      <c r="E288" s="77">
        <v>1.5562499999999999</v>
      </c>
      <c r="F288" s="77">
        <v>0</v>
      </c>
      <c r="G288" s="3" t="s">
        <v>1049</v>
      </c>
      <c r="H288" s="4" t="s">
        <v>1052</v>
      </c>
      <c r="I288" s="78">
        <v>357</v>
      </c>
      <c r="J288" s="80">
        <v>18.604901027151772</v>
      </c>
      <c r="K288" s="4">
        <v>48</v>
      </c>
      <c r="L288" s="77">
        <v>151.81632260499768</v>
      </c>
      <c r="M288" s="79">
        <v>0.42525580561623999</v>
      </c>
      <c r="N288" s="4" t="s">
        <v>4469</v>
      </c>
      <c r="O288" s="82">
        <v>8217</v>
      </c>
      <c r="P288" s="82">
        <v>0</v>
      </c>
      <c r="Q288" s="82">
        <v>0</v>
      </c>
      <c r="R288" s="82">
        <v>0</v>
      </c>
      <c r="S288" s="59" t="str">
        <f t="shared" si="4"/>
        <v>Overhead</v>
      </c>
      <c r="T288" s="58" t="str">
        <f>INDEX(Mapping!$C$4:$C$24,MATCH($C288,Mapping!$D$4:$D$24,0))</f>
        <v>Scoping</v>
      </c>
      <c r="U288" s="3" t="s">
        <v>4472</v>
      </c>
    </row>
    <row r="289" spans="2:21" s="60" customFormat="1" x14ac:dyDescent="0.35">
      <c r="B289" s="76">
        <v>35232442</v>
      </c>
      <c r="C289" s="4">
        <v>13</v>
      </c>
      <c r="D289" s="77">
        <v>3.0778409090909089</v>
      </c>
      <c r="E289" s="77">
        <v>3.0778409090909089</v>
      </c>
      <c r="F289" s="77">
        <v>0</v>
      </c>
      <c r="G289" s="3" t="s">
        <v>1049</v>
      </c>
      <c r="H289" s="4" t="s">
        <v>1052</v>
      </c>
      <c r="I289" s="78">
        <v>357</v>
      </c>
      <c r="J289" s="80">
        <v>18.604901027151772</v>
      </c>
      <c r="K289" s="4">
        <v>48</v>
      </c>
      <c r="L289" s="77">
        <v>151.81632260499768</v>
      </c>
      <c r="M289" s="79">
        <v>0.42525580561623999</v>
      </c>
      <c r="N289" s="4" t="s">
        <v>4469</v>
      </c>
      <c r="O289" s="82">
        <v>16251</v>
      </c>
      <c r="P289" s="82">
        <v>0</v>
      </c>
      <c r="Q289" s="82">
        <v>0</v>
      </c>
      <c r="R289" s="82">
        <v>0</v>
      </c>
      <c r="S289" s="59" t="str">
        <f t="shared" si="4"/>
        <v>Overhead</v>
      </c>
      <c r="T289" s="58" t="str">
        <f>INDEX(Mapping!$C$4:$C$24,MATCH($C289,Mapping!$D$4:$D$24,0))</f>
        <v>Scoping</v>
      </c>
      <c r="U289" s="3" t="s">
        <v>4472</v>
      </c>
    </row>
    <row r="290" spans="2:21" s="60" customFormat="1" x14ac:dyDescent="0.35">
      <c r="B290" s="76">
        <v>35232443</v>
      </c>
      <c r="C290" s="4">
        <v>13</v>
      </c>
      <c r="D290" s="77">
        <v>1.0356060606060606</v>
      </c>
      <c r="E290" s="77">
        <v>1.0356060606060606</v>
      </c>
      <c r="F290" s="77">
        <v>0</v>
      </c>
      <c r="G290" s="3" t="s">
        <v>1049</v>
      </c>
      <c r="H290" s="4" t="s">
        <v>1052</v>
      </c>
      <c r="I290" s="78">
        <v>357</v>
      </c>
      <c r="J290" s="80">
        <v>18.604901027151772</v>
      </c>
      <c r="K290" s="4">
        <v>48</v>
      </c>
      <c r="L290" s="77">
        <v>151.81632260499768</v>
      </c>
      <c r="M290" s="79">
        <v>0.42525580561623999</v>
      </c>
      <c r="N290" s="4" t="s">
        <v>4469</v>
      </c>
      <c r="O290" s="82">
        <v>5468</v>
      </c>
      <c r="P290" s="82">
        <v>0</v>
      </c>
      <c r="Q290" s="82">
        <v>0</v>
      </c>
      <c r="R290" s="82">
        <v>0</v>
      </c>
      <c r="S290" s="59" t="str">
        <f t="shared" si="4"/>
        <v>Overhead</v>
      </c>
      <c r="T290" s="58" t="str">
        <f>INDEX(Mapping!$C$4:$C$24,MATCH($C290,Mapping!$D$4:$D$24,0))</f>
        <v>Scoping</v>
      </c>
      <c r="U290" s="3" t="s">
        <v>4472</v>
      </c>
    </row>
    <row r="291" spans="2:21" s="60" customFormat="1" x14ac:dyDescent="0.35">
      <c r="B291" s="76">
        <v>35232444</v>
      </c>
      <c r="C291" s="4">
        <v>13</v>
      </c>
      <c r="D291" s="77">
        <v>3.5318181818181817</v>
      </c>
      <c r="E291" s="77">
        <v>3.5318181818181817</v>
      </c>
      <c r="F291" s="77">
        <v>0</v>
      </c>
      <c r="G291" s="3" t="s">
        <v>1049</v>
      </c>
      <c r="H291" s="4" t="s">
        <v>1052</v>
      </c>
      <c r="I291" s="78">
        <v>357</v>
      </c>
      <c r="J291" s="80">
        <v>18.604901027151772</v>
      </c>
      <c r="K291" s="4">
        <v>48</v>
      </c>
      <c r="L291" s="77">
        <v>151.81632260499768</v>
      </c>
      <c r="M291" s="79">
        <v>0.42525580561623999</v>
      </c>
      <c r="N291" s="4" t="s">
        <v>4469</v>
      </c>
      <c r="O291" s="82">
        <v>18648</v>
      </c>
      <c r="P291" s="82">
        <v>0</v>
      </c>
      <c r="Q291" s="82">
        <v>0</v>
      </c>
      <c r="R291" s="82">
        <v>0</v>
      </c>
      <c r="S291" s="59" t="str">
        <f t="shared" si="4"/>
        <v>Overhead</v>
      </c>
      <c r="T291" s="58" t="str">
        <f>INDEX(Mapping!$C$4:$C$24,MATCH($C291,Mapping!$D$4:$D$24,0))</f>
        <v>Scoping</v>
      </c>
      <c r="U291" s="3" t="s">
        <v>4472</v>
      </c>
    </row>
    <row r="292" spans="2:21" s="60" customFormat="1" x14ac:dyDescent="0.35">
      <c r="B292" s="76">
        <v>35232445</v>
      </c>
      <c r="C292" s="4">
        <v>13</v>
      </c>
      <c r="D292" s="77">
        <v>2.603787878787879</v>
      </c>
      <c r="E292" s="77">
        <v>2.603787878787879</v>
      </c>
      <c r="F292" s="77">
        <v>0</v>
      </c>
      <c r="G292" s="3" t="s">
        <v>1049</v>
      </c>
      <c r="H292" s="4" t="s">
        <v>1052</v>
      </c>
      <c r="I292" s="78">
        <v>357</v>
      </c>
      <c r="J292" s="80">
        <v>18.604901027151772</v>
      </c>
      <c r="K292" s="4">
        <v>48</v>
      </c>
      <c r="L292" s="77">
        <v>151.81632260499768</v>
      </c>
      <c r="M292" s="79">
        <v>0.42525580561623999</v>
      </c>
      <c r="N292" s="4" t="s">
        <v>4469</v>
      </c>
      <c r="O292" s="82">
        <v>13748</v>
      </c>
      <c r="P292" s="82">
        <v>0</v>
      </c>
      <c r="Q292" s="82">
        <v>0</v>
      </c>
      <c r="R292" s="82">
        <v>0</v>
      </c>
      <c r="S292" s="59" t="str">
        <f t="shared" si="4"/>
        <v>Overhead</v>
      </c>
      <c r="T292" s="58" t="str">
        <f>INDEX(Mapping!$C$4:$C$24,MATCH($C292,Mapping!$D$4:$D$24,0))</f>
        <v>Scoping</v>
      </c>
      <c r="U292" s="3" t="s">
        <v>4472</v>
      </c>
    </row>
    <row r="293" spans="2:21" s="60" customFormat="1" x14ac:dyDescent="0.35">
      <c r="B293" s="76">
        <v>35219289</v>
      </c>
      <c r="C293" s="4">
        <v>13</v>
      </c>
      <c r="D293" s="77">
        <v>4.3543560606060607</v>
      </c>
      <c r="E293" s="77">
        <v>4.3543560606060607</v>
      </c>
      <c r="F293" s="77">
        <v>0</v>
      </c>
      <c r="G293" s="3" t="s">
        <v>2752</v>
      </c>
      <c r="H293" s="4" t="s">
        <v>2754</v>
      </c>
      <c r="I293" s="78">
        <v>641</v>
      </c>
      <c r="J293" s="80">
        <v>57.142938485843821</v>
      </c>
      <c r="K293" s="4">
        <v>49</v>
      </c>
      <c r="L293" s="77">
        <v>270.40280484573793</v>
      </c>
      <c r="M293" s="79">
        <v>0.42184524936932599</v>
      </c>
      <c r="N293" s="4"/>
      <c r="O293" s="82">
        <v>0</v>
      </c>
      <c r="P293" s="82">
        <v>22991</v>
      </c>
      <c r="Q293" s="82">
        <v>0</v>
      </c>
      <c r="R293" s="82">
        <v>0</v>
      </c>
      <c r="S293" s="59" t="str">
        <f t="shared" si="4"/>
        <v>Underground</v>
      </c>
      <c r="T293" s="58" t="str">
        <f>INDEX(Mapping!$C$4:$C$24,MATCH($C293,Mapping!$D$4:$D$24,0))</f>
        <v>Scoping</v>
      </c>
      <c r="U293" s="3" t="s">
        <v>4472</v>
      </c>
    </row>
    <row r="294" spans="2:21" s="60" customFormat="1" x14ac:dyDescent="0.35">
      <c r="B294" s="76">
        <v>35233947</v>
      </c>
      <c r="C294" s="4">
        <v>13</v>
      </c>
      <c r="D294" s="77">
        <v>1.843560606060606</v>
      </c>
      <c r="E294" s="77">
        <v>1.843560606060606</v>
      </c>
      <c r="F294" s="77">
        <v>0</v>
      </c>
      <c r="G294" s="3" t="s">
        <v>2752</v>
      </c>
      <c r="H294" s="4" t="s">
        <v>2754</v>
      </c>
      <c r="I294" s="78">
        <v>641</v>
      </c>
      <c r="J294" s="80">
        <v>57.142938485843821</v>
      </c>
      <c r="K294" s="4">
        <v>49</v>
      </c>
      <c r="L294" s="77">
        <v>270.40280484573793</v>
      </c>
      <c r="M294" s="79">
        <v>0.42184524936932599</v>
      </c>
      <c r="N294" s="4"/>
      <c r="O294" s="82">
        <v>9734</v>
      </c>
      <c r="P294" s="82">
        <v>0</v>
      </c>
      <c r="Q294" s="82">
        <v>0</v>
      </c>
      <c r="R294" s="82">
        <v>0</v>
      </c>
      <c r="S294" s="59" t="str">
        <f t="shared" si="4"/>
        <v>Overhead</v>
      </c>
      <c r="T294" s="58" t="str">
        <f>INDEX(Mapping!$C$4:$C$24,MATCH($C294,Mapping!$D$4:$D$24,0))</f>
        <v>Scoping</v>
      </c>
      <c r="U294" s="3" t="s">
        <v>4472</v>
      </c>
    </row>
    <row r="295" spans="2:21" s="60" customFormat="1" x14ac:dyDescent="0.35">
      <c r="B295" s="76">
        <v>35233948</v>
      </c>
      <c r="C295" s="4">
        <v>13</v>
      </c>
      <c r="D295" s="77">
        <v>2.5871212121212119</v>
      </c>
      <c r="E295" s="77">
        <v>2.5871212121212119</v>
      </c>
      <c r="F295" s="77">
        <v>0</v>
      </c>
      <c r="G295" s="3" t="s">
        <v>2752</v>
      </c>
      <c r="H295" s="4" t="s">
        <v>2754</v>
      </c>
      <c r="I295" s="78">
        <v>641</v>
      </c>
      <c r="J295" s="80">
        <v>57.142938485843821</v>
      </c>
      <c r="K295" s="4">
        <v>49</v>
      </c>
      <c r="L295" s="77">
        <v>270.40280484573793</v>
      </c>
      <c r="M295" s="79">
        <v>0.42184524936932599</v>
      </c>
      <c r="N295" s="4"/>
      <c r="O295" s="82">
        <v>0</v>
      </c>
      <c r="P295" s="82">
        <v>13660</v>
      </c>
      <c r="Q295" s="82">
        <v>0</v>
      </c>
      <c r="R295" s="82">
        <v>0</v>
      </c>
      <c r="S295" s="59" t="str">
        <f t="shared" si="4"/>
        <v>Underground</v>
      </c>
      <c r="T295" s="58" t="str">
        <f>INDEX(Mapping!$C$4:$C$24,MATCH($C295,Mapping!$D$4:$D$24,0))</f>
        <v>Scoping</v>
      </c>
      <c r="U295" s="3" t="s">
        <v>4472</v>
      </c>
    </row>
    <row r="296" spans="2:21" s="60" customFormat="1" x14ac:dyDescent="0.35">
      <c r="B296" s="76">
        <v>35233949</v>
      </c>
      <c r="C296" s="4">
        <v>13</v>
      </c>
      <c r="D296" s="77">
        <v>1.9768939393939393</v>
      </c>
      <c r="E296" s="77">
        <v>1.9768939393939393</v>
      </c>
      <c r="F296" s="77">
        <v>0</v>
      </c>
      <c r="G296" s="3" t="s">
        <v>2752</v>
      </c>
      <c r="H296" s="4" t="s">
        <v>2754</v>
      </c>
      <c r="I296" s="78">
        <v>641</v>
      </c>
      <c r="J296" s="80">
        <v>57.142938485843821</v>
      </c>
      <c r="K296" s="4">
        <v>49</v>
      </c>
      <c r="L296" s="77">
        <v>270.40280484573793</v>
      </c>
      <c r="M296" s="79">
        <v>0.42184524936932599</v>
      </c>
      <c r="N296" s="4"/>
      <c r="O296" s="82">
        <v>10438</v>
      </c>
      <c r="P296" s="82">
        <v>0</v>
      </c>
      <c r="Q296" s="82">
        <v>0</v>
      </c>
      <c r="R296" s="82">
        <v>0</v>
      </c>
      <c r="S296" s="59" t="str">
        <f t="shared" si="4"/>
        <v>Overhead</v>
      </c>
      <c r="T296" s="58" t="str">
        <f>INDEX(Mapping!$C$4:$C$24,MATCH($C296,Mapping!$D$4:$D$24,0))</f>
        <v>Scoping</v>
      </c>
      <c r="U296" s="3" t="s">
        <v>4472</v>
      </c>
    </row>
    <row r="297" spans="2:21" s="60" customFormat="1" x14ac:dyDescent="0.35">
      <c r="B297" s="76">
        <v>35233950</v>
      </c>
      <c r="C297" s="4">
        <v>13</v>
      </c>
      <c r="D297" s="77">
        <v>2.7541666666666669</v>
      </c>
      <c r="E297" s="77">
        <v>2.7541666666666669</v>
      </c>
      <c r="F297" s="77">
        <v>0</v>
      </c>
      <c r="G297" s="3" t="s">
        <v>2752</v>
      </c>
      <c r="H297" s="4" t="s">
        <v>2754</v>
      </c>
      <c r="I297" s="78">
        <v>641</v>
      </c>
      <c r="J297" s="80">
        <v>57.142938485843821</v>
      </c>
      <c r="K297" s="4">
        <v>49</v>
      </c>
      <c r="L297" s="77">
        <v>270.40280484573793</v>
      </c>
      <c r="M297" s="79">
        <v>0.42184524936932599</v>
      </c>
      <c r="N297" s="4"/>
      <c r="O297" s="82">
        <v>0</v>
      </c>
      <c r="P297" s="82">
        <v>14542</v>
      </c>
      <c r="Q297" s="82">
        <v>0</v>
      </c>
      <c r="R297" s="82">
        <v>0</v>
      </c>
      <c r="S297" s="59" t="str">
        <f t="shared" si="4"/>
        <v>Underground</v>
      </c>
      <c r="T297" s="58" t="str">
        <f>INDEX(Mapping!$C$4:$C$24,MATCH($C297,Mapping!$D$4:$D$24,0))</f>
        <v>Scoping</v>
      </c>
      <c r="U297" s="3" t="s">
        <v>4472</v>
      </c>
    </row>
    <row r="298" spans="2:21" s="60" customFormat="1" x14ac:dyDescent="0.35">
      <c r="B298" s="76">
        <v>35233951</v>
      </c>
      <c r="C298" s="4">
        <v>13</v>
      </c>
      <c r="D298" s="77">
        <v>1.5647727272727272</v>
      </c>
      <c r="E298" s="77">
        <v>1.5647727272727272</v>
      </c>
      <c r="F298" s="77">
        <v>0</v>
      </c>
      <c r="G298" s="3" t="s">
        <v>2752</v>
      </c>
      <c r="H298" s="4" t="s">
        <v>2754</v>
      </c>
      <c r="I298" s="78">
        <v>641</v>
      </c>
      <c r="J298" s="80">
        <v>57.142938485843821</v>
      </c>
      <c r="K298" s="4">
        <v>49</v>
      </c>
      <c r="L298" s="77">
        <v>270.40280484573793</v>
      </c>
      <c r="M298" s="79">
        <v>0.42184524936932599</v>
      </c>
      <c r="N298" s="4"/>
      <c r="O298" s="82">
        <v>8262</v>
      </c>
      <c r="P298" s="82">
        <v>0</v>
      </c>
      <c r="Q298" s="82">
        <v>0</v>
      </c>
      <c r="R298" s="82">
        <v>0</v>
      </c>
      <c r="S298" s="59" t="str">
        <f t="shared" si="4"/>
        <v>Overhead</v>
      </c>
      <c r="T298" s="58" t="str">
        <f>INDEX(Mapping!$C$4:$C$24,MATCH($C298,Mapping!$D$4:$D$24,0))</f>
        <v>Scoping</v>
      </c>
      <c r="U298" s="3" t="s">
        <v>4472</v>
      </c>
    </row>
    <row r="299" spans="2:21" s="60" customFormat="1" x14ac:dyDescent="0.35">
      <c r="B299" s="76">
        <v>35225826</v>
      </c>
      <c r="C299" s="4">
        <v>13</v>
      </c>
      <c r="D299" s="77">
        <v>2.5424242424242425</v>
      </c>
      <c r="E299" s="77">
        <v>2.5424242424242425</v>
      </c>
      <c r="F299" s="77">
        <v>0</v>
      </c>
      <c r="G299" s="3" t="s">
        <v>2752</v>
      </c>
      <c r="H299" s="4" t="s">
        <v>2754</v>
      </c>
      <c r="I299" s="78">
        <v>641</v>
      </c>
      <c r="J299" s="80">
        <v>57.142938485843821</v>
      </c>
      <c r="K299" s="4">
        <v>49</v>
      </c>
      <c r="L299" s="77">
        <v>270.40280484573793</v>
      </c>
      <c r="M299" s="79">
        <v>0.42184524936932599</v>
      </c>
      <c r="N299" s="4"/>
      <c r="O299" s="82">
        <v>13424</v>
      </c>
      <c r="P299" s="82">
        <v>0</v>
      </c>
      <c r="Q299" s="82">
        <v>0</v>
      </c>
      <c r="R299" s="82">
        <v>0</v>
      </c>
      <c r="S299" s="59" t="str">
        <f t="shared" si="4"/>
        <v>Overhead</v>
      </c>
      <c r="T299" s="58" t="str">
        <f>INDEX(Mapping!$C$4:$C$24,MATCH($C299,Mapping!$D$4:$D$24,0))</f>
        <v>Scoping</v>
      </c>
      <c r="U299" s="3" t="s">
        <v>4472</v>
      </c>
    </row>
    <row r="300" spans="2:21" s="60" customFormat="1" x14ac:dyDescent="0.35">
      <c r="B300" s="76">
        <v>35233952</v>
      </c>
      <c r="C300" s="4">
        <v>13</v>
      </c>
      <c r="D300" s="77">
        <v>2.1615530303030304</v>
      </c>
      <c r="E300" s="77">
        <v>2.1615530303030304</v>
      </c>
      <c r="F300" s="77">
        <v>0</v>
      </c>
      <c r="G300" s="3" t="s">
        <v>2752</v>
      </c>
      <c r="H300" s="4" t="s">
        <v>2754</v>
      </c>
      <c r="I300" s="78">
        <v>641</v>
      </c>
      <c r="J300" s="80">
        <v>57.142938485843821</v>
      </c>
      <c r="K300" s="4">
        <v>49</v>
      </c>
      <c r="L300" s="77">
        <v>270.40280484573793</v>
      </c>
      <c r="M300" s="79">
        <v>0.42184524936932599</v>
      </c>
      <c r="N300" s="4"/>
      <c r="O300" s="82">
        <v>11413</v>
      </c>
      <c r="P300" s="82">
        <v>0</v>
      </c>
      <c r="Q300" s="82">
        <v>0</v>
      </c>
      <c r="R300" s="82">
        <v>0</v>
      </c>
      <c r="S300" s="59" t="str">
        <f t="shared" si="4"/>
        <v>Overhead</v>
      </c>
      <c r="T300" s="58" t="str">
        <f>INDEX(Mapping!$C$4:$C$24,MATCH($C300,Mapping!$D$4:$D$24,0))</f>
        <v>Scoping</v>
      </c>
      <c r="U300" s="3" t="s">
        <v>4472</v>
      </c>
    </row>
    <row r="301" spans="2:21" s="60" customFormat="1" x14ac:dyDescent="0.35">
      <c r="B301" s="76">
        <v>35233953</v>
      </c>
      <c r="C301" s="4">
        <v>13</v>
      </c>
      <c r="D301" s="77">
        <v>0.84034090909090908</v>
      </c>
      <c r="E301" s="77">
        <v>0.84034090909090908</v>
      </c>
      <c r="F301" s="77">
        <v>0</v>
      </c>
      <c r="G301" s="3" t="s">
        <v>2752</v>
      </c>
      <c r="H301" s="4" t="s">
        <v>2754</v>
      </c>
      <c r="I301" s="78">
        <v>641</v>
      </c>
      <c r="J301" s="80">
        <v>57.142938485843821</v>
      </c>
      <c r="K301" s="4">
        <v>49</v>
      </c>
      <c r="L301" s="77">
        <v>270.40280484573793</v>
      </c>
      <c r="M301" s="79">
        <v>0.42184524936932599</v>
      </c>
      <c r="N301" s="4"/>
      <c r="O301" s="82">
        <v>0</v>
      </c>
      <c r="P301" s="82">
        <v>4437</v>
      </c>
      <c r="Q301" s="82">
        <v>0</v>
      </c>
      <c r="R301" s="82">
        <v>0</v>
      </c>
      <c r="S301" s="59" t="str">
        <f t="shared" si="4"/>
        <v>Underground</v>
      </c>
      <c r="T301" s="58" t="str">
        <f>INDEX(Mapping!$C$4:$C$24,MATCH($C301,Mapping!$D$4:$D$24,0))</f>
        <v>Scoping</v>
      </c>
      <c r="U301" s="3" t="s">
        <v>4472</v>
      </c>
    </row>
    <row r="302" spans="2:21" s="60" customFormat="1" x14ac:dyDescent="0.35">
      <c r="B302" s="76">
        <v>35233955</v>
      </c>
      <c r="C302" s="4">
        <v>13</v>
      </c>
      <c r="D302" s="77">
        <v>0.5492424242424242</v>
      </c>
      <c r="E302" s="77">
        <v>0.5492424242424242</v>
      </c>
      <c r="F302" s="77">
        <v>0</v>
      </c>
      <c r="G302" s="3" t="s">
        <v>2752</v>
      </c>
      <c r="H302" s="4" t="s">
        <v>2754</v>
      </c>
      <c r="I302" s="78">
        <v>641</v>
      </c>
      <c r="J302" s="80">
        <v>57.142938485843821</v>
      </c>
      <c r="K302" s="4">
        <v>49</v>
      </c>
      <c r="L302" s="77">
        <v>270.40280484573793</v>
      </c>
      <c r="M302" s="79">
        <v>0.42184524936932599</v>
      </c>
      <c r="N302" s="4"/>
      <c r="O302" s="82">
        <v>0</v>
      </c>
      <c r="P302" s="82">
        <v>2900</v>
      </c>
      <c r="Q302" s="82">
        <v>0</v>
      </c>
      <c r="R302" s="82">
        <v>0</v>
      </c>
      <c r="S302" s="59" t="str">
        <f t="shared" si="4"/>
        <v>Underground</v>
      </c>
      <c r="T302" s="58" t="str">
        <f>INDEX(Mapping!$C$4:$C$24,MATCH($C302,Mapping!$D$4:$D$24,0))</f>
        <v>Scoping</v>
      </c>
      <c r="U302" s="3" t="s">
        <v>4472</v>
      </c>
    </row>
    <row r="303" spans="2:21" s="60" customFormat="1" x14ac:dyDescent="0.35">
      <c r="B303" s="76">
        <v>35233957</v>
      </c>
      <c r="C303" s="4">
        <v>13</v>
      </c>
      <c r="D303" s="77">
        <v>0.10208333333333333</v>
      </c>
      <c r="E303" s="77">
        <v>0.10208333333333333</v>
      </c>
      <c r="F303" s="77">
        <v>0</v>
      </c>
      <c r="G303" s="3" t="s">
        <v>2752</v>
      </c>
      <c r="H303" s="4" t="s">
        <v>2754</v>
      </c>
      <c r="I303" s="78">
        <v>641</v>
      </c>
      <c r="J303" s="80">
        <v>57.142938485843821</v>
      </c>
      <c r="K303" s="4">
        <v>49</v>
      </c>
      <c r="L303" s="77">
        <v>270.40280484573793</v>
      </c>
      <c r="M303" s="79">
        <v>0.42184524936932599</v>
      </c>
      <c r="N303" s="4"/>
      <c r="O303" s="82">
        <v>0</v>
      </c>
      <c r="P303" s="82">
        <v>539</v>
      </c>
      <c r="Q303" s="82">
        <v>0</v>
      </c>
      <c r="R303" s="82">
        <v>0</v>
      </c>
      <c r="S303" s="59" t="str">
        <f t="shared" si="4"/>
        <v>Underground</v>
      </c>
      <c r="T303" s="58" t="str">
        <f>INDEX(Mapping!$C$4:$C$24,MATCH($C303,Mapping!$D$4:$D$24,0))</f>
        <v>Scoping</v>
      </c>
      <c r="U303" s="3" t="s">
        <v>4472</v>
      </c>
    </row>
    <row r="304" spans="2:21" s="60" customFormat="1" x14ac:dyDescent="0.35">
      <c r="B304" s="76">
        <v>35233959</v>
      </c>
      <c r="C304" s="4">
        <v>13</v>
      </c>
      <c r="D304" s="77">
        <v>0.34602272727272726</v>
      </c>
      <c r="E304" s="77">
        <v>0.34602272727272726</v>
      </c>
      <c r="F304" s="77">
        <v>0</v>
      </c>
      <c r="G304" s="3" t="s">
        <v>2752</v>
      </c>
      <c r="H304" s="4" t="s">
        <v>2754</v>
      </c>
      <c r="I304" s="78">
        <v>641</v>
      </c>
      <c r="J304" s="80">
        <v>57.142938485843821</v>
      </c>
      <c r="K304" s="4">
        <v>49</v>
      </c>
      <c r="L304" s="77">
        <v>270.40280484573793</v>
      </c>
      <c r="M304" s="79">
        <v>0.42184524936932599</v>
      </c>
      <c r="N304" s="4"/>
      <c r="O304" s="82">
        <v>1827</v>
      </c>
      <c r="P304" s="82">
        <v>0</v>
      </c>
      <c r="Q304" s="82">
        <v>0</v>
      </c>
      <c r="R304" s="82">
        <v>0</v>
      </c>
      <c r="S304" s="59" t="str">
        <f t="shared" si="4"/>
        <v>Overhead</v>
      </c>
      <c r="T304" s="58" t="str">
        <f>INDEX(Mapping!$C$4:$C$24,MATCH($C304,Mapping!$D$4:$D$24,0))</f>
        <v>Scoping</v>
      </c>
      <c r="U304" s="3" t="s">
        <v>4472</v>
      </c>
    </row>
    <row r="305" spans="2:21" s="60" customFormat="1" x14ac:dyDescent="0.35">
      <c r="B305" s="76">
        <v>35234381</v>
      </c>
      <c r="C305" s="4">
        <v>13</v>
      </c>
      <c r="D305" s="77">
        <v>1.5467803030303031</v>
      </c>
      <c r="E305" s="77">
        <v>1.5467803030303031</v>
      </c>
      <c r="F305" s="77">
        <v>0</v>
      </c>
      <c r="G305" s="3" t="s">
        <v>2752</v>
      </c>
      <c r="H305" s="4" t="s">
        <v>2754</v>
      </c>
      <c r="I305" s="78">
        <v>641</v>
      </c>
      <c r="J305" s="80">
        <v>57.142938485843821</v>
      </c>
      <c r="K305" s="4">
        <v>49</v>
      </c>
      <c r="L305" s="77">
        <v>270.40280484573793</v>
      </c>
      <c r="M305" s="79">
        <v>0.42184524936932599</v>
      </c>
      <c r="N305" s="4"/>
      <c r="O305" s="82">
        <v>8167</v>
      </c>
      <c r="P305" s="82">
        <v>0</v>
      </c>
      <c r="Q305" s="82">
        <v>0</v>
      </c>
      <c r="R305" s="82">
        <v>0</v>
      </c>
      <c r="S305" s="59" t="str">
        <f t="shared" si="4"/>
        <v>Overhead</v>
      </c>
      <c r="T305" s="58" t="str">
        <f>INDEX(Mapping!$C$4:$C$24,MATCH($C305,Mapping!$D$4:$D$24,0))</f>
        <v>Scoping</v>
      </c>
      <c r="U305" s="3" t="s">
        <v>4472</v>
      </c>
    </row>
    <row r="306" spans="2:21" s="60" customFormat="1" x14ac:dyDescent="0.35">
      <c r="B306" s="76">
        <v>35234382</v>
      </c>
      <c r="C306" s="4">
        <v>13</v>
      </c>
      <c r="D306" s="77">
        <v>1.5874999999999999</v>
      </c>
      <c r="E306" s="77">
        <v>1.5874999999999999</v>
      </c>
      <c r="F306" s="77">
        <v>0</v>
      </c>
      <c r="G306" s="3" t="s">
        <v>2752</v>
      </c>
      <c r="H306" s="4" t="s">
        <v>2754</v>
      </c>
      <c r="I306" s="78">
        <v>641</v>
      </c>
      <c r="J306" s="80">
        <v>57.142938485843821</v>
      </c>
      <c r="K306" s="4">
        <v>49</v>
      </c>
      <c r="L306" s="77">
        <v>270.40280484573793</v>
      </c>
      <c r="M306" s="79">
        <v>0.42184524936932599</v>
      </c>
      <c r="N306" s="4"/>
      <c r="O306" s="82">
        <v>8382</v>
      </c>
      <c r="P306" s="82">
        <v>0</v>
      </c>
      <c r="Q306" s="82">
        <v>0</v>
      </c>
      <c r="R306" s="82">
        <v>0</v>
      </c>
      <c r="S306" s="59" t="str">
        <f t="shared" si="4"/>
        <v>Overhead</v>
      </c>
      <c r="T306" s="58" t="str">
        <f>INDEX(Mapping!$C$4:$C$24,MATCH($C306,Mapping!$D$4:$D$24,0))</f>
        <v>Scoping</v>
      </c>
      <c r="U306" s="3" t="s">
        <v>4472</v>
      </c>
    </row>
    <row r="307" spans="2:21" s="60" customFormat="1" x14ac:dyDescent="0.35">
      <c r="B307" s="76">
        <v>35225827</v>
      </c>
      <c r="C307" s="4">
        <v>13</v>
      </c>
      <c r="D307" s="77">
        <v>0.84564393939393945</v>
      </c>
      <c r="E307" s="77">
        <v>0.84564393939393945</v>
      </c>
      <c r="F307" s="77">
        <v>0</v>
      </c>
      <c r="G307" s="3" t="s">
        <v>2752</v>
      </c>
      <c r="H307" s="4" t="s">
        <v>2754</v>
      </c>
      <c r="I307" s="78">
        <v>641</v>
      </c>
      <c r="J307" s="80">
        <v>57.142938485843821</v>
      </c>
      <c r="K307" s="4">
        <v>49</v>
      </c>
      <c r="L307" s="77">
        <v>270.40280484573793</v>
      </c>
      <c r="M307" s="79">
        <v>0.42184524936932599</v>
      </c>
      <c r="N307" s="4"/>
      <c r="O307" s="82">
        <v>0</v>
      </c>
      <c r="P307" s="82">
        <v>4465</v>
      </c>
      <c r="Q307" s="82">
        <v>0</v>
      </c>
      <c r="R307" s="82">
        <v>0</v>
      </c>
      <c r="S307" s="59" t="str">
        <f t="shared" si="4"/>
        <v>Underground</v>
      </c>
      <c r="T307" s="58" t="str">
        <f>INDEX(Mapping!$C$4:$C$24,MATCH($C307,Mapping!$D$4:$D$24,0))</f>
        <v>Scoping</v>
      </c>
      <c r="U307" s="3" t="s">
        <v>4472</v>
      </c>
    </row>
    <row r="308" spans="2:21" s="60" customFormat="1" x14ac:dyDescent="0.35">
      <c r="B308" s="76">
        <v>35233954</v>
      </c>
      <c r="C308" s="4">
        <v>13</v>
      </c>
      <c r="D308" s="77">
        <v>0.21212121212121213</v>
      </c>
      <c r="E308" s="77">
        <v>0.21212121212121213</v>
      </c>
      <c r="F308" s="77">
        <v>0</v>
      </c>
      <c r="G308" s="3" t="s">
        <v>2752</v>
      </c>
      <c r="H308" s="4" t="s">
        <v>2754</v>
      </c>
      <c r="I308" s="78">
        <v>641</v>
      </c>
      <c r="J308" s="80">
        <v>57.142938485843821</v>
      </c>
      <c r="K308" s="4">
        <v>49</v>
      </c>
      <c r="L308" s="77">
        <v>270.40280484573793</v>
      </c>
      <c r="M308" s="79">
        <v>0.42184524936932599</v>
      </c>
      <c r="N308" s="4"/>
      <c r="O308" s="82">
        <v>1120</v>
      </c>
      <c r="P308" s="82">
        <v>0</v>
      </c>
      <c r="Q308" s="82">
        <v>0</v>
      </c>
      <c r="R308" s="82">
        <v>0</v>
      </c>
      <c r="S308" s="59" t="str">
        <f t="shared" si="4"/>
        <v>Overhead</v>
      </c>
      <c r="T308" s="58" t="str">
        <f>INDEX(Mapping!$C$4:$C$24,MATCH($C308,Mapping!$D$4:$D$24,0))</f>
        <v>Scoping</v>
      </c>
      <c r="U308" s="3" t="s">
        <v>4472</v>
      </c>
    </row>
    <row r="309" spans="2:21" s="60" customFormat="1" x14ac:dyDescent="0.35">
      <c r="B309" s="76">
        <v>35233956</v>
      </c>
      <c r="C309" s="4">
        <v>13</v>
      </c>
      <c r="D309" s="77">
        <v>0.25454545454545452</v>
      </c>
      <c r="E309" s="77">
        <v>0.25454545454545452</v>
      </c>
      <c r="F309" s="77">
        <v>0</v>
      </c>
      <c r="G309" s="3" t="s">
        <v>2752</v>
      </c>
      <c r="H309" s="4" t="s">
        <v>2754</v>
      </c>
      <c r="I309" s="78">
        <v>641</v>
      </c>
      <c r="J309" s="80">
        <v>57.142938485843821</v>
      </c>
      <c r="K309" s="4">
        <v>49</v>
      </c>
      <c r="L309" s="77">
        <v>270.40280484573793</v>
      </c>
      <c r="M309" s="79">
        <v>0.42184524936932599</v>
      </c>
      <c r="N309" s="4"/>
      <c r="O309" s="82">
        <v>1344</v>
      </c>
      <c r="P309" s="82">
        <v>0</v>
      </c>
      <c r="Q309" s="82">
        <v>0</v>
      </c>
      <c r="R309" s="82">
        <v>0</v>
      </c>
      <c r="S309" s="59" t="str">
        <f t="shared" si="4"/>
        <v>Overhead</v>
      </c>
      <c r="T309" s="58" t="str">
        <f>INDEX(Mapping!$C$4:$C$24,MATCH($C309,Mapping!$D$4:$D$24,0))</f>
        <v>Scoping</v>
      </c>
      <c r="U309" s="3" t="s">
        <v>4472</v>
      </c>
    </row>
    <row r="310" spans="2:21" s="60" customFormat="1" x14ac:dyDescent="0.35">
      <c r="B310" s="76">
        <v>35233958</v>
      </c>
      <c r="C310" s="4">
        <v>13</v>
      </c>
      <c r="D310" s="77">
        <v>0.20814393939393938</v>
      </c>
      <c r="E310" s="77">
        <v>0.20814393939393938</v>
      </c>
      <c r="F310" s="77">
        <v>0</v>
      </c>
      <c r="G310" s="3" t="s">
        <v>2752</v>
      </c>
      <c r="H310" s="4" t="s">
        <v>2754</v>
      </c>
      <c r="I310" s="78">
        <v>641</v>
      </c>
      <c r="J310" s="80">
        <v>57.142938485843821</v>
      </c>
      <c r="K310" s="4">
        <v>49</v>
      </c>
      <c r="L310" s="77">
        <v>270.40280484573793</v>
      </c>
      <c r="M310" s="79">
        <v>0.42184524936932599</v>
      </c>
      <c r="N310" s="4"/>
      <c r="O310" s="82">
        <v>1099</v>
      </c>
      <c r="P310" s="82">
        <v>0</v>
      </c>
      <c r="Q310" s="82">
        <v>0</v>
      </c>
      <c r="R310" s="82">
        <v>0</v>
      </c>
      <c r="S310" s="59" t="str">
        <f t="shared" si="4"/>
        <v>Overhead</v>
      </c>
      <c r="T310" s="58" t="str">
        <f>INDEX(Mapping!$C$4:$C$24,MATCH($C310,Mapping!$D$4:$D$24,0))</f>
        <v>Scoping</v>
      </c>
      <c r="U310" s="3" t="s">
        <v>4472</v>
      </c>
    </row>
    <row r="311" spans="2:21" s="60" customFormat="1" x14ac:dyDescent="0.35">
      <c r="B311" s="76">
        <v>35234380</v>
      </c>
      <c r="C311" s="4">
        <v>13</v>
      </c>
      <c r="D311" s="77">
        <v>2.2418560606060605</v>
      </c>
      <c r="E311" s="77">
        <v>2.2418560606060605</v>
      </c>
      <c r="F311" s="77">
        <v>0</v>
      </c>
      <c r="G311" s="3" t="s">
        <v>2752</v>
      </c>
      <c r="H311" s="4" t="s">
        <v>2754</v>
      </c>
      <c r="I311" s="78">
        <v>641</v>
      </c>
      <c r="J311" s="80">
        <v>57.142938485843821</v>
      </c>
      <c r="K311" s="4">
        <v>49</v>
      </c>
      <c r="L311" s="77">
        <v>270.40280484573793</v>
      </c>
      <c r="M311" s="79">
        <v>0.42184524936932599</v>
      </c>
      <c r="N311" s="4"/>
      <c r="O311" s="82">
        <v>11837</v>
      </c>
      <c r="P311" s="82">
        <v>0</v>
      </c>
      <c r="Q311" s="82">
        <v>0</v>
      </c>
      <c r="R311" s="82">
        <v>0</v>
      </c>
      <c r="S311" s="59" t="str">
        <f t="shared" si="4"/>
        <v>Overhead</v>
      </c>
      <c r="T311" s="58" t="str">
        <f>INDEX(Mapping!$C$4:$C$24,MATCH($C311,Mapping!$D$4:$D$24,0))</f>
        <v>Scoping</v>
      </c>
      <c r="U311" s="3" t="s">
        <v>4472</v>
      </c>
    </row>
    <row r="312" spans="2:21" s="60" customFormat="1" x14ac:dyDescent="0.35">
      <c r="B312" s="76">
        <v>35234383</v>
      </c>
      <c r="C312" s="4">
        <v>13</v>
      </c>
      <c r="D312" s="77">
        <v>1.1984848484848485</v>
      </c>
      <c r="E312" s="77">
        <v>1.1984848484848485</v>
      </c>
      <c r="F312" s="77">
        <v>0</v>
      </c>
      <c r="G312" s="3" t="s">
        <v>2752</v>
      </c>
      <c r="H312" s="4" t="s">
        <v>2754</v>
      </c>
      <c r="I312" s="78">
        <v>641</v>
      </c>
      <c r="J312" s="80">
        <v>57.142938485843821</v>
      </c>
      <c r="K312" s="4">
        <v>49</v>
      </c>
      <c r="L312" s="77">
        <v>270.40280484573793</v>
      </c>
      <c r="M312" s="79">
        <v>0.42184524936932599</v>
      </c>
      <c r="N312" s="4"/>
      <c r="O312" s="82">
        <v>0</v>
      </c>
      <c r="P312" s="82">
        <v>6328</v>
      </c>
      <c r="Q312" s="82">
        <v>0</v>
      </c>
      <c r="R312" s="82">
        <v>0</v>
      </c>
      <c r="S312" s="59" t="str">
        <f t="shared" si="4"/>
        <v>Underground</v>
      </c>
      <c r="T312" s="58" t="str">
        <f>INDEX(Mapping!$C$4:$C$24,MATCH($C312,Mapping!$D$4:$D$24,0))</f>
        <v>Scoping</v>
      </c>
      <c r="U312" s="3" t="s">
        <v>4472</v>
      </c>
    </row>
    <row r="313" spans="2:21" s="60" customFormat="1" x14ac:dyDescent="0.35">
      <c r="B313" s="76">
        <v>35234384</v>
      </c>
      <c r="C313" s="4">
        <v>13</v>
      </c>
      <c r="D313" s="77">
        <v>5.8143939393939394E-2</v>
      </c>
      <c r="E313" s="77">
        <v>5.8143939393939394E-2</v>
      </c>
      <c r="F313" s="77">
        <v>0</v>
      </c>
      <c r="G313" s="3" t="s">
        <v>2752</v>
      </c>
      <c r="H313" s="4" t="s">
        <v>2754</v>
      </c>
      <c r="I313" s="78">
        <v>641</v>
      </c>
      <c r="J313" s="80">
        <v>57.142938485843821</v>
      </c>
      <c r="K313" s="4">
        <v>49</v>
      </c>
      <c r="L313" s="77">
        <v>270.40280484573793</v>
      </c>
      <c r="M313" s="79">
        <v>0.42184524936932599</v>
      </c>
      <c r="N313" s="4"/>
      <c r="O313" s="82">
        <v>307</v>
      </c>
      <c r="P313" s="82">
        <v>0</v>
      </c>
      <c r="Q313" s="82">
        <v>0</v>
      </c>
      <c r="R313" s="82">
        <v>0</v>
      </c>
      <c r="S313" s="59" t="str">
        <f t="shared" si="4"/>
        <v>Overhead</v>
      </c>
      <c r="T313" s="58" t="str">
        <f>INDEX(Mapping!$C$4:$C$24,MATCH($C313,Mapping!$D$4:$D$24,0))</f>
        <v>Scoping</v>
      </c>
      <c r="U313" s="3" t="s">
        <v>4472</v>
      </c>
    </row>
    <row r="314" spans="2:21" s="60" customFormat="1" x14ac:dyDescent="0.35">
      <c r="B314" s="76">
        <v>35234385</v>
      </c>
      <c r="C314" s="4">
        <v>13</v>
      </c>
      <c r="D314" s="77">
        <v>0.67443181818181819</v>
      </c>
      <c r="E314" s="77">
        <v>0.67443181818181819</v>
      </c>
      <c r="F314" s="77">
        <v>0</v>
      </c>
      <c r="G314" s="3" t="s">
        <v>2752</v>
      </c>
      <c r="H314" s="4" t="s">
        <v>2754</v>
      </c>
      <c r="I314" s="78">
        <v>641</v>
      </c>
      <c r="J314" s="80">
        <v>57.142938485843821</v>
      </c>
      <c r="K314" s="4">
        <v>49</v>
      </c>
      <c r="L314" s="77">
        <v>270.40280484573793</v>
      </c>
      <c r="M314" s="79">
        <v>0.42184524936932599</v>
      </c>
      <c r="N314" s="4"/>
      <c r="O314" s="82">
        <v>3561</v>
      </c>
      <c r="P314" s="82">
        <v>0</v>
      </c>
      <c r="Q314" s="82">
        <v>0</v>
      </c>
      <c r="R314" s="82">
        <v>0</v>
      </c>
      <c r="S314" s="59" t="str">
        <f t="shared" si="4"/>
        <v>Overhead</v>
      </c>
      <c r="T314" s="58" t="str">
        <f>INDEX(Mapping!$C$4:$C$24,MATCH($C314,Mapping!$D$4:$D$24,0))</f>
        <v>Scoping</v>
      </c>
      <c r="U314" s="3" t="s">
        <v>4472</v>
      </c>
    </row>
    <row r="315" spans="2:21" s="60" customFormat="1" x14ac:dyDescent="0.35">
      <c r="B315" s="76">
        <v>35234386</v>
      </c>
      <c r="C315" s="4">
        <v>13</v>
      </c>
      <c r="D315" s="77">
        <v>0.85776515151515154</v>
      </c>
      <c r="E315" s="77">
        <v>0.85776515151515154</v>
      </c>
      <c r="F315" s="77">
        <v>0</v>
      </c>
      <c r="G315" s="3" t="s">
        <v>2752</v>
      </c>
      <c r="H315" s="4" t="s">
        <v>2754</v>
      </c>
      <c r="I315" s="78">
        <v>641</v>
      </c>
      <c r="J315" s="80">
        <v>57.142938485843821</v>
      </c>
      <c r="K315" s="4">
        <v>49</v>
      </c>
      <c r="L315" s="77">
        <v>270.40280484573793</v>
      </c>
      <c r="M315" s="79">
        <v>0.42184524936932599</v>
      </c>
      <c r="N315" s="4"/>
      <c r="O315" s="82">
        <v>4529</v>
      </c>
      <c r="P315" s="82">
        <v>0</v>
      </c>
      <c r="Q315" s="82">
        <v>0</v>
      </c>
      <c r="R315" s="82">
        <v>0</v>
      </c>
      <c r="S315" s="59" t="str">
        <f t="shared" si="4"/>
        <v>Overhead</v>
      </c>
      <c r="T315" s="58" t="str">
        <f>INDEX(Mapping!$C$4:$C$24,MATCH($C315,Mapping!$D$4:$D$24,0))</f>
        <v>Scoping</v>
      </c>
      <c r="U315" s="3" t="s">
        <v>4472</v>
      </c>
    </row>
    <row r="316" spans="2:21" s="60" customFormat="1" x14ac:dyDescent="0.35">
      <c r="B316" s="76">
        <v>35225828</v>
      </c>
      <c r="C316" s="4">
        <v>13</v>
      </c>
      <c r="D316" s="77">
        <v>2.5314393939393938</v>
      </c>
      <c r="E316" s="77">
        <v>2.5314393939393938</v>
      </c>
      <c r="F316" s="77">
        <v>0</v>
      </c>
      <c r="G316" s="3" t="s">
        <v>2752</v>
      </c>
      <c r="H316" s="4" t="s">
        <v>2754</v>
      </c>
      <c r="I316" s="78">
        <v>641</v>
      </c>
      <c r="J316" s="80">
        <v>57.142938485843821</v>
      </c>
      <c r="K316" s="4">
        <v>49</v>
      </c>
      <c r="L316" s="77">
        <v>270.40280484573793</v>
      </c>
      <c r="M316" s="79">
        <v>0.42184524936932599</v>
      </c>
      <c r="N316" s="4"/>
      <c r="O316" s="82">
        <v>0</v>
      </c>
      <c r="P316" s="82">
        <v>13366</v>
      </c>
      <c r="Q316" s="82">
        <v>0</v>
      </c>
      <c r="R316" s="82">
        <v>0</v>
      </c>
      <c r="S316" s="59" t="str">
        <f t="shared" si="4"/>
        <v>Underground</v>
      </c>
      <c r="T316" s="58" t="str">
        <f>INDEX(Mapping!$C$4:$C$24,MATCH($C316,Mapping!$D$4:$D$24,0))</f>
        <v>Scoping</v>
      </c>
      <c r="U316" s="3" t="s">
        <v>4472</v>
      </c>
    </row>
    <row r="317" spans="2:21" s="60" customFormat="1" x14ac:dyDescent="0.35">
      <c r="B317" s="76">
        <v>35234387</v>
      </c>
      <c r="C317" s="4">
        <v>13</v>
      </c>
      <c r="D317" s="77">
        <v>0.93996212121212119</v>
      </c>
      <c r="E317" s="77">
        <v>0.93996212121212119</v>
      </c>
      <c r="F317" s="77">
        <v>0</v>
      </c>
      <c r="G317" s="3" t="s">
        <v>2752</v>
      </c>
      <c r="H317" s="4" t="s">
        <v>2754</v>
      </c>
      <c r="I317" s="78">
        <v>641</v>
      </c>
      <c r="J317" s="80">
        <v>57.142938485843821</v>
      </c>
      <c r="K317" s="4">
        <v>49</v>
      </c>
      <c r="L317" s="77">
        <v>270.40280484573793</v>
      </c>
      <c r="M317" s="79">
        <v>0.42184524936932599</v>
      </c>
      <c r="N317" s="4"/>
      <c r="O317" s="82">
        <v>4963</v>
      </c>
      <c r="P317" s="82">
        <v>0</v>
      </c>
      <c r="Q317" s="82">
        <v>0</v>
      </c>
      <c r="R317" s="82">
        <v>0</v>
      </c>
      <c r="S317" s="59" t="str">
        <f t="shared" si="4"/>
        <v>Overhead</v>
      </c>
      <c r="T317" s="58" t="str">
        <f>INDEX(Mapping!$C$4:$C$24,MATCH($C317,Mapping!$D$4:$D$24,0))</f>
        <v>Scoping</v>
      </c>
      <c r="U317" s="3" t="s">
        <v>4472</v>
      </c>
    </row>
    <row r="318" spans="2:21" s="60" customFormat="1" x14ac:dyDescent="0.35">
      <c r="B318" s="76">
        <v>35234388</v>
      </c>
      <c r="C318" s="4">
        <v>13</v>
      </c>
      <c r="D318" s="77">
        <v>2.040151515151515</v>
      </c>
      <c r="E318" s="77">
        <v>2.040151515151515</v>
      </c>
      <c r="F318" s="77">
        <v>0</v>
      </c>
      <c r="G318" s="3" t="s">
        <v>2752</v>
      </c>
      <c r="H318" s="4" t="s">
        <v>2754</v>
      </c>
      <c r="I318" s="78">
        <v>641</v>
      </c>
      <c r="J318" s="80">
        <v>57.142938485843821</v>
      </c>
      <c r="K318" s="4">
        <v>49</v>
      </c>
      <c r="L318" s="77">
        <v>270.40280484573793</v>
      </c>
      <c r="M318" s="79">
        <v>0.42184524936932599</v>
      </c>
      <c r="N318" s="4"/>
      <c r="O318" s="82">
        <v>10772</v>
      </c>
      <c r="P318" s="82">
        <v>0</v>
      </c>
      <c r="Q318" s="82">
        <v>0</v>
      </c>
      <c r="R318" s="82">
        <v>0</v>
      </c>
      <c r="S318" s="59" t="str">
        <f t="shared" si="4"/>
        <v>Overhead</v>
      </c>
      <c r="T318" s="58" t="str">
        <f>INDEX(Mapping!$C$4:$C$24,MATCH($C318,Mapping!$D$4:$D$24,0))</f>
        <v>Scoping</v>
      </c>
      <c r="U318" s="3" t="s">
        <v>4472</v>
      </c>
    </row>
    <row r="319" spans="2:21" s="60" customFormat="1" x14ac:dyDescent="0.35">
      <c r="B319" s="76">
        <v>35234389</v>
      </c>
      <c r="C319" s="4">
        <v>13</v>
      </c>
      <c r="D319" s="77">
        <v>0.9</v>
      </c>
      <c r="E319" s="77">
        <v>0.9</v>
      </c>
      <c r="F319" s="77">
        <v>0</v>
      </c>
      <c r="G319" s="3" t="s">
        <v>2752</v>
      </c>
      <c r="H319" s="4" t="s">
        <v>2754</v>
      </c>
      <c r="I319" s="78">
        <v>641</v>
      </c>
      <c r="J319" s="80">
        <v>57.142938485843821</v>
      </c>
      <c r="K319" s="4">
        <v>49</v>
      </c>
      <c r="L319" s="77">
        <v>270.40280484573793</v>
      </c>
      <c r="M319" s="79">
        <v>0.42184524936932599</v>
      </c>
      <c r="N319" s="4"/>
      <c r="O319" s="82">
        <v>4752</v>
      </c>
      <c r="P319" s="82">
        <v>0</v>
      </c>
      <c r="Q319" s="82">
        <v>0</v>
      </c>
      <c r="R319" s="82">
        <v>0</v>
      </c>
      <c r="S319" s="59" t="str">
        <f t="shared" si="4"/>
        <v>Overhead</v>
      </c>
      <c r="T319" s="58" t="str">
        <f>INDEX(Mapping!$C$4:$C$24,MATCH($C319,Mapping!$D$4:$D$24,0))</f>
        <v>Scoping</v>
      </c>
      <c r="U319" s="3" t="s">
        <v>4472</v>
      </c>
    </row>
    <row r="320" spans="2:21" s="60" customFormat="1" x14ac:dyDescent="0.35">
      <c r="B320" s="76">
        <v>35234390</v>
      </c>
      <c r="C320" s="4">
        <v>13</v>
      </c>
      <c r="D320" s="77">
        <v>0.52007575757575752</v>
      </c>
      <c r="E320" s="77">
        <v>0.52007575757575752</v>
      </c>
      <c r="F320" s="77">
        <v>0</v>
      </c>
      <c r="G320" s="3" t="s">
        <v>2752</v>
      </c>
      <c r="H320" s="4" t="s">
        <v>2754</v>
      </c>
      <c r="I320" s="78">
        <v>641</v>
      </c>
      <c r="J320" s="80">
        <v>57.142938485843821</v>
      </c>
      <c r="K320" s="4">
        <v>49</v>
      </c>
      <c r="L320" s="77">
        <v>270.40280484573793</v>
      </c>
      <c r="M320" s="79">
        <v>0.42184524936932599</v>
      </c>
      <c r="N320" s="4"/>
      <c r="O320" s="82">
        <v>2746</v>
      </c>
      <c r="P320" s="82">
        <v>0</v>
      </c>
      <c r="Q320" s="82">
        <v>0</v>
      </c>
      <c r="R320" s="82">
        <v>0</v>
      </c>
      <c r="S320" s="59" t="str">
        <f t="shared" si="4"/>
        <v>Overhead</v>
      </c>
      <c r="T320" s="58" t="str">
        <f>INDEX(Mapping!$C$4:$C$24,MATCH($C320,Mapping!$D$4:$D$24,0))</f>
        <v>Scoping</v>
      </c>
      <c r="U320" s="3" t="s">
        <v>4472</v>
      </c>
    </row>
    <row r="321" spans="2:21" s="60" customFormat="1" x14ac:dyDescent="0.35">
      <c r="B321" s="76">
        <v>35234391</v>
      </c>
      <c r="C321" s="4">
        <v>13</v>
      </c>
      <c r="D321" s="77">
        <v>1.2600378787878788</v>
      </c>
      <c r="E321" s="77">
        <v>1.2600378787878788</v>
      </c>
      <c r="F321" s="77">
        <v>0</v>
      </c>
      <c r="G321" s="3" t="s">
        <v>2752</v>
      </c>
      <c r="H321" s="4" t="s">
        <v>2754</v>
      </c>
      <c r="I321" s="78">
        <v>641</v>
      </c>
      <c r="J321" s="80">
        <v>57.142938485843821</v>
      </c>
      <c r="K321" s="4">
        <v>49</v>
      </c>
      <c r="L321" s="77">
        <v>270.40280484573793</v>
      </c>
      <c r="M321" s="79">
        <v>0.42184524936932599</v>
      </c>
      <c r="N321" s="4"/>
      <c r="O321" s="82">
        <v>6653</v>
      </c>
      <c r="P321" s="82">
        <v>0</v>
      </c>
      <c r="Q321" s="82">
        <v>0</v>
      </c>
      <c r="R321" s="82">
        <v>0</v>
      </c>
      <c r="S321" s="59" t="str">
        <f t="shared" si="4"/>
        <v>Overhead</v>
      </c>
      <c r="T321" s="58" t="str">
        <f>INDEX(Mapping!$C$4:$C$24,MATCH($C321,Mapping!$D$4:$D$24,0))</f>
        <v>Scoping</v>
      </c>
      <c r="U321" s="3" t="s">
        <v>4472</v>
      </c>
    </row>
    <row r="322" spans="2:21" s="60" customFormat="1" x14ac:dyDescent="0.35">
      <c r="B322" s="76">
        <v>35234392</v>
      </c>
      <c r="C322" s="4">
        <v>13</v>
      </c>
      <c r="D322" s="77">
        <v>1.6600378787878789</v>
      </c>
      <c r="E322" s="77">
        <v>1.6600378787878789</v>
      </c>
      <c r="F322" s="77">
        <v>0</v>
      </c>
      <c r="G322" s="3" t="s">
        <v>2752</v>
      </c>
      <c r="H322" s="4" t="s">
        <v>2754</v>
      </c>
      <c r="I322" s="78">
        <v>641</v>
      </c>
      <c r="J322" s="80">
        <v>57.142938485843821</v>
      </c>
      <c r="K322" s="4">
        <v>49</v>
      </c>
      <c r="L322" s="77">
        <v>270.40280484573793</v>
      </c>
      <c r="M322" s="79">
        <v>0.42184524936932599</v>
      </c>
      <c r="N322" s="4"/>
      <c r="O322" s="82">
        <v>8765</v>
      </c>
      <c r="P322" s="82">
        <v>0</v>
      </c>
      <c r="Q322" s="82">
        <v>0</v>
      </c>
      <c r="R322" s="82">
        <v>0</v>
      </c>
      <c r="S322" s="59" t="str">
        <f t="shared" si="4"/>
        <v>Overhead</v>
      </c>
      <c r="T322" s="58" t="str">
        <f>INDEX(Mapping!$C$4:$C$24,MATCH($C322,Mapping!$D$4:$D$24,0))</f>
        <v>Scoping</v>
      </c>
      <c r="U322" s="3" t="s">
        <v>4472</v>
      </c>
    </row>
    <row r="323" spans="2:21" s="60" customFormat="1" x14ac:dyDescent="0.35">
      <c r="B323" s="76">
        <v>35225829</v>
      </c>
      <c r="C323" s="4">
        <v>13</v>
      </c>
      <c r="D323" s="77">
        <v>2.19</v>
      </c>
      <c r="E323" s="77">
        <v>2.19</v>
      </c>
      <c r="F323" s="77">
        <v>0</v>
      </c>
      <c r="G323" s="3" t="s">
        <v>2752</v>
      </c>
      <c r="H323" s="4" t="s">
        <v>2754</v>
      </c>
      <c r="I323" s="78">
        <v>641</v>
      </c>
      <c r="J323" s="80">
        <v>57.142938485843821</v>
      </c>
      <c r="K323" s="4">
        <v>49</v>
      </c>
      <c r="L323" s="77">
        <v>270.40280484573793</v>
      </c>
      <c r="M323" s="79">
        <v>0.42184524936932599</v>
      </c>
      <c r="N323" s="4"/>
      <c r="O323" s="82">
        <v>11563.199999999999</v>
      </c>
      <c r="P323" s="82">
        <v>0</v>
      </c>
      <c r="Q323" s="82">
        <v>0</v>
      </c>
      <c r="R323" s="82">
        <v>0</v>
      </c>
      <c r="S323" s="59" t="str">
        <f t="shared" si="4"/>
        <v>Overhead</v>
      </c>
      <c r="T323" s="58" t="str">
        <f>INDEX(Mapping!$C$4:$C$24,MATCH($C323,Mapping!$D$4:$D$24,0))</f>
        <v>Scoping</v>
      </c>
      <c r="U323" s="3" t="s">
        <v>4472</v>
      </c>
    </row>
    <row r="324" spans="2:21" s="60" customFormat="1" x14ac:dyDescent="0.35">
      <c r="B324" s="76">
        <v>35234393</v>
      </c>
      <c r="C324" s="4">
        <v>13</v>
      </c>
      <c r="D324" s="77">
        <v>2.42</v>
      </c>
      <c r="E324" s="77">
        <v>2.42</v>
      </c>
      <c r="F324" s="77">
        <v>0</v>
      </c>
      <c r="G324" s="3" t="s">
        <v>2752</v>
      </c>
      <c r="H324" s="4" t="s">
        <v>2754</v>
      </c>
      <c r="I324" s="78">
        <v>641</v>
      </c>
      <c r="J324" s="80">
        <v>57.142938485843821</v>
      </c>
      <c r="K324" s="4">
        <v>49</v>
      </c>
      <c r="L324" s="77">
        <v>270.40280484573793</v>
      </c>
      <c r="M324" s="79">
        <v>0.42184524936932599</v>
      </c>
      <c r="N324" s="4"/>
      <c r="O324" s="82">
        <v>12777.6</v>
      </c>
      <c r="P324" s="82">
        <v>0</v>
      </c>
      <c r="Q324" s="82">
        <v>0</v>
      </c>
      <c r="R324" s="82">
        <v>0</v>
      </c>
      <c r="S324" s="59" t="str">
        <f t="shared" si="4"/>
        <v>Overhead</v>
      </c>
      <c r="T324" s="58" t="str">
        <f>INDEX(Mapping!$C$4:$C$24,MATCH($C324,Mapping!$D$4:$D$24,0))</f>
        <v>Scoping</v>
      </c>
      <c r="U324" s="3" t="s">
        <v>4472</v>
      </c>
    </row>
    <row r="325" spans="2:21" s="60" customFormat="1" x14ac:dyDescent="0.35">
      <c r="B325" s="76">
        <v>35234394</v>
      </c>
      <c r="C325" s="4">
        <v>13</v>
      </c>
      <c r="D325" s="77">
        <v>2.3858333333333333</v>
      </c>
      <c r="E325" s="77">
        <v>2.3858333333333333</v>
      </c>
      <c r="F325" s="77">
        <v>0</v>
      </c>
      <c r="G325" s="3" t="s">
        <v>2752</v>
      </c>
      <c r="H325" s="4" t="s">
        <v>2754</v>
      </c>
      <c r="I325" s="78">
        <v>641</v>
      </c>
      <c r="J325" s="80">
        <v>57.142938485843821</v>
      </c>
      <c r="K325" s="4">
        <v>49</v>
      </c>
      <c r="L325" s="77">
        <v>270.40280484573793</v>
      </c>
      <c r="M325" s="79">
        <v>0.42184524936932599</v>
      </c>
      <c r="N325" s="4"/>
      <c r="O325" s="82">
        <v>9451.2000000000007</v>
      </c>
      <c r="P325" s="82">
        <v>0</v>
      </c>
      <c r="Q325" s="82">
        <v>3146</v>
      </c>
      <c r="R325" s="82">
        <v>0</v>
      </c>
      <c r="S325" s="59" t="str">
        <f t="shared" ref="S325:S388" si="5">IF(SUM(O325:R325)=0,"TBD",IF(AND(O325&gt;0,P325&gt;0),"Hybrid", IF(SUM(Q325:R325)&gt;0,"Remote Grid / Removal",IF(O325&gt;0,"Overhead","Underground"))))</f>
        <v>Remote Grid / Removal</v>
      </c>
      <c r="T325" s="58" t="str">
        <f>INDEX(Mapping!$C$4:$C$24,MATCH($C325,Mapping!$D$4:$D$24,0))</f>
        <v>Scoping</v>
      </c>
      <c r="U325" s="3" t="s">
        <v>4472</v>
      </c>
    </row>
    <row r="326" spans="2:21" s="60" customFormat="1" x14ac:dyDescent="0.35">
      <c r="B326" s="76">
        <v>35234395</v>
      </c>
      <c r="C326" s="4">
        <v>13</v>
      </c>
      <c r="D326" s="77">
        <v>2.71</v>
      </c>
      <c r="E326" s="77">
        <v>2.71</v>
      </c>
      <c r="F326" s="77">
        <v>0</v>
      </c>
      <c r="G326" s="3" t="s">
        <v>2752</v>
      </c>
      <c r="H326" s="4" t="s">
        <v>2754</v>
      </c>
      <c r="I326" s="78">
        <v>641</v>
      </c>
      <c r="J326" s="80">
        <v>57.142938485843821</v>
      </c>
      <c r="K326" s="4">
        <v>49</v>
      </c>
      <c r="L326" s="77">
        <v>270.40280484573793</v>
      </c>
      <c r="M326" s="79">
        <v>0.42184524936932599</v>
      </c>
      <c r="N326" s="4"/>
      <c r="O326" s="82">
        <v>14308.8</v>
      </c>
      <c r="P326" s="82">
        <v>0</v>
      </c>
      <c r="Q326" s="82">
        <v>0</v>
      </c>
      <c r="R326" s="82">
        <v>0</v>
      </c>
      <c r="S326" s="59" t="str">
        <f t="shared" si="5"/>
        <v>Overhead</v>
      </c>
      <c r="T326" s="58" t="str">
        <f>INDEX(Mapping!$C$4:$C$24,MATCH($C326,Mapping!$D$4:$D$24,0))</f>
        <v>Scoping</v>
      </c>
      <c r="U326" s="3" t="s">
        <v>4472</v>
      </c>
    </row>
    <row r="327" spans="2:21" s="60" customFormat="1" x14ac:dyDescent="0.35">
      <c r="B327" s="76">
        <v>35234396</v>
      </c>
      <c r="C327" s="4">
        <v>13</v>
      </c>
      <c r="D327" s="77">
        <v>1.6899999999999997</v>
      </c>
      <c r="E327" s="77">
        <v>1.6899999999999997</v>
      </c>
      <c r="F327" s="77">
        <v>0</v>
      </c>
      <c r="G327" s="3" t="s">
        <v>2752</v>
      </c>
      <c r="H327" s="4" t="s">
        <v>2754</v>
      </c>
      <c r="I327" s="78">
        <v>641</v>
      </c>
      <c r="J327" s="80">
        <v>57.142938485843821</v>
      </c>
      <c r="K327" s="4">
        <v>49</v>
      </c>
      <c r="L327" s="77">
        <v>270.40280484573793</v>
      </c>
      <c r="M327" s="79">
        <v>0.42184524936932599</v>
      </c>
      <c r="N327" s="4"/>
      <c r="O327" s="82">
        <v>8923.1999999999989</v>
      </c>
      <c r="P327" s="82">
        <v>0</v>
      </c>
      <c r="Q327" s="82">
        <v>0</v>
      </c>
      <c r="R327" s="82">
        <v>0</v>
      </c>
      <c r="S327" s="59" t="str">
        <f t="shared" si="5"/>
        <v>Overhead</v>
      </c>
      <c r="T327" s="58" t="str">
        <f>INDEX(Mapping!$C$4:$C$24,MATCH($C327,Mapping!$D$4:$D$24,0))</f>
        <v>Scoping</v>
      </c>
      <c r="U327" s="3" t="s">
        <v>4472</v>
      </c>
    </row>
    <row r="328" spans="2:21" s="60" customFormat="1" x14ac:dyDescent="0.35">
      <c r="B328" s="76">
        <v>35234397</v>
      </c>
      <c r="C328" s="4">
        <v>13</v>
      </c>
      <c r="D328" s="77">
        <v>0.72</v>
      </c>
      <c r="E328" s="77">
        <v>0.72</v>
      </c>
      <c r="F328" s="77">
        <v>0</v>
      </c>
      <c r="G328" s="3" t="s">
        <v>2752</v>
      </c>
      <c r="H328" s="4" t="s">
        <v>2754</v>
      </c>
      <c r="I328" s="78">
        <v>641</v>
      </c>
      <c r="J328" s="80">
        <v>57.142938485843821</v>
      </c>
      <c r="K328" s="4">
        <v>49</v>
      </c>
      <c r="L328" s="77">
        <v>270.40280484573793</v>
      </c>
      <c r="M328" s="79">
        <v>0.42184524936932599</v>
      </c>
      <c r="N328" s="4"/>
      <c r="O328" s="82">
        <v>3801.6</v>
      </c>
      <c r="P328" s="82">
        <v>0</v>
      </c>
      <c r="Q328" s="82">
        <v>0</v>
      </c>
      <c r="R328" s="82">
        <v>0</v>
      </c>
      <c r="S328" s="59" t="str">
        <f t="shared" si="5"/>
        <v>Overhead</v>
      </c>
      <c r="T328" s="58" t="str">
        <f>INDEX(Mapping!$C$4:$C$24,MATCH($C328,Mapping!$D$4:$D$24,0))</f>
        <v>Scoping</v>
      </c>
      <c r="U328" s="3" t="s">
        <v>4472</v>
      </c>
    </row>
    <row r="329" spans="2:21" s="60" customFormat="1" x14ac:dyDescent="0.35">
      <c r="B329" s="76">
        <v>35219287</v>
      </c>
      <c r="C329" s="4">
        <v>11</v>
      </c>
      <c r="D329" s="77">
        <v>2.396212121212121</v>
      </c>
      <c r="E329" s="77">
        <v>2.396212121212121</v>
      </c>
      <c r="F329" s="77">
        <v>0</v>
      </c>
      <c r="G329" s="3" t="s">
        <v>2752</v>
      </c>
      <c r="H329" s="4" t="s">
        <v>2754</v>
      </c>
      <c r="I329" s="78">
        <v>641</v>
      </c>
      <c r="J329" s="80">
        <v>57.142938485843821</v>
      </c>
      <c r="K329" s="4">
        <v>49</v>
      </c>
      <c r="L329" s="77">
        <v>270.40280484573793</v>
      </c>
      <c r="M329" s="79">
        <v>0.42184524936932599</v>
      </c>
      <c r="N329" s="4"/>
      <c r="O329" s="82">
        <v>12652</v>
      </c>
      <c r="P329" s="82">
        <v>0</v>
      </c>
      <c r="Q329" s="82">
        <v>0</v>
      </c>
      <c r="R329" s="82">
        <v>0</v>
      </c>
      <c r="S329" s="59" t="str">
        <f t="shared" si="5"/>
        <v>Overhead</v>
      </c>
      <c r="T329" s="58" t="str">
        <f>INDEX(Mapping!$C$4:$C$24,MATCH($C329,Mapping!$D$4:$D$24,0))</f>
        <v>Scoping</v>
      </c>
      <c r="U329" s="3" t="s">
        <v>4472</v>
      </c>
    </row>
    <row r="330" spans="2:21" s="60" customFormat="1" x14ac:dyDescent="0.35">
      <c r="B330" s="76">
        <v>35234398</v>
      </c>
      <c r="C330" s="4">
        <v>11</v>
      </c>
      <c r="D330" s="77">
        <v>2.8524621212121213</v>
      </c>
      <c r="E330" s="77">
        <v>2.8524621212121213</v>
      </c>
      <c r="F330" s="77">
        <v>0</v>
      </c>
      <c r="G330" s="3" t="s">
        <v>2752</v>
      </c>
      <c r="H330" s="4" t="s">
        <v>2754</v>
      </c>
      <c r="I330" s="78">
        <v>641</v>
      </c>
      <c r="J330" s="80">
        <v>57.142938485843821</v>
      </c>
      <c r="K330" s="4">
        <v>49</v>
      </c>
      <c r="L330" s="77">
        <v>270.40280484573793</v>
      </c>
      <c r="M330" s="79">
        <v>0.42184524936932599</v>
      </c>
      <c r="N330" s="4"/>
      <c r="O330" s="82">
        <v>15061</v>
      </c>
      <c r="P330" s="82">
        <v>0</v>
      </c>
      <c r="Q330" s="82">
        <v>0</v>
      </c>
      <c r="R330" s="82">
        <v>0</v>
      </c>
      <c r="S330" s="59" t="str">
        <f t="shared" si="5"/>
        <v>Overhead</v>
      </c>
      <c r="T330" s="58" t="str">
        <f>INDEX(Mapping!$C$4:$C$24,MATCH($C330,Mapping!$D$4:$D$24,0))</f>
        <v>Scoping</v>
      </c>
      <c r="U330" s="3" t="s">
        <v>4472</v>
      </c>
    </row>
    <row r="331" spans="2:21" s="60" customFormat="1" x14ac:dyDescent="0.35">
      <c r="B331" s="76">
        <v>35234399</v>
      </c>
      <c r="C331" s="4">
        <v>11</v>
      </c>
      <c r="D331" s="77">
        <v>0.48011363636363635</v>
      </c>
      <c r="E331" s="77">
        <v>0.48011363636363635</v>
      </c>
      <c r="F331" s="77">
        <v>0</v>
      </c>
      <c r="G331" s="3" t="s">
        <v>2752</v>
      </c>
      <c r="H331" s="4" t="s">
        <v>2754</v>
      </c>
      <c r="I331" s="78">
        <v>641</v>
      </c>
      <c r="J331" s="80">
        <v>57.142938485843821</v>
      </c>
      <c r="K331" s="4">
        <v>49</v>
      </c>
      <c r="L331" s="77">
        <v>270.40280484573793</v>
      </c>
      <c r="M331" s="79">
        <v>0.42184524936932599</v>
      </c>
      <c r="N331" s="4"/>
      <c r="O331" s="82">
        <v>0</v>
      </c>
      <c r="P331" s="82">
        <v>2535</v>
      </c>
      <c r="Q331" s="82">
        <v>0</v>
      </c>
      <c r="R331" s="82">
        <v>0</v>
      </c>
      <c r="S331" s="59" t="str">
        <f t="shared" si="5"/>
        <v>Underground</v>
      </c>
      <c r="T331" s="58" t="str">
        <f>INDEX(Mapping!$C$4:$C$24,MATCH($C331,Mapping!$D$4:$D$24,0))</f>
        <v>Scoping</v>
      </c>
      <c r="U331" s="3" t="s">
        <v>4472</v>
      </c>
    </row>
    <row r="332" spans="2:21" s="60" customFormat="1" x14ac:dyDescent="0.35">
      <c r="B332" s="76">
        <v>35234400</v>
      </c>
      <c r="C332" s="4">
        <v>11</v>
      </c>
      <c r="D332" s="77">
        <v>1.3899621212121211</v>
      </c>
      <c r="E332" s="77">
        <v>1.3899621212121211</v>
      </c>
      <c r="F332" s="77">
        <v>0</v>
      </c>
      <c r="G332" s="3" t="s">
        <v>2752</v>
      </c>
      <c r="H332" s="4" t="s">
        <v>2754</v>
      </c>
      <c r="I332" s="78">
        <v>641</v>
      </c>
      <c r="J332" s="80">
        <v>57.142938485843821</v>
      </c>
      <c r="K332" s="4">
        <v>49</v>
      </c>
      <c r="L332" s="77">
        <v>270.40280484573793</v>
      </c>
      <c r="M332" s="79">
        <v>0.42184524936932599</v>
      </c>
      <c r="N332" s="4"/>
      <c r="O332" s="82">
        <v>7339</v>
      </c>
      <c r="P332" s="82">
        <v>0</v>
      </c>
      <c r="Q332" s="82">
        <v>0</v>
      </c>
      <c r="R332" s="82">
        <v>0</v>
      </c>
      <c r="S332" s="59" t="str">
        <f t="shared" si="5"/>
        <v>Overhead</v>
      </c>
      <c r="T332" s="58" t="str">
        <f>INDEX(Mapping!$C$4:$C$24,MATCH($C332,Mapping!$D$4:$D$24,0))</f>
        <v>Scoping</v>
      </c>
      <c r="U332" s="3" t="s">
        <v>4472</v>
      </c>
    </row>
    <row r="333" spans="2:21" s="60" customFormat="1" x14ac:dyDescent="0.35">
      <c r="B333" s="76">
        <v>35234401</v>
      </c>
      <c r="C333" s="4">
        <v>11</v>
      </c>
      <c r="D333" s="77">
        <v>1.85</v>
      </c>
      <c r="E333" s="77">
        <v>1.85</v>
      </c>
      <c r="F333" s="77">
        <v>0</v>
      </c>
      <c r="G333" s="3" t="s">
        <v>2752</v>
      </c>
      <c r="H333" s="4" t="s">
        <v>2754</v>
      </c>
      <c r="I333" s="78">
        <v>641</v>
      </c>
      <c r="J333" s="80">
        <v>57.142938485843821</v>
      </c>
      <c r="K333" s="4">
        <v>49</v>
      </c>
      <c r="L333" s="77">
        <v>270.40280484573793</v>
      </c>
      <c r="M333" s="79">
        <v>0.42184524936932599</v>
      </c>
      <c r="N333" s="4"/>
      <c r="O333" s="82">
        <v>9768</v>
      </c>
      <c r="P333" s="82">
        <v>0</v>
      </c>
      <c r="Q333" s="82">
        <v>0</v>
      </c>
      <c r="R333" s="82">
        <v>0</v>
      </c>
      <c r="S333" s="59" t="str">
        <f t="shared" si="5"/>
        <v>Overhead</v>
      </c>
      <c r="T333" s="58" t="str">
        <f>INDEX(Mapping!$C$4:$C$24,MATCH($C333,Mapping!$D$4:$D$24,0))</f>
        <v>Scoping</v>
      </c>
      <c r="U333" s="3" t="s">
        <v>4472</v>
      </c>
    </row>
    <row r="334" spans="2:21" s="60" customFormat="1" x14ac:dyDescent="0.35">
      <c r="B334" s="76">
        <v>35219267</v>
      </c>
      <c r="C334" s="4">
        <v>9</v>
      </c>
      <c r="D334" s="77">
        <v>4.2699999999999996</v>
      </c>
      <c r="E334" s="77">
        <v>4.2699999999999996</v>
      </c>
      <c r="F334" s="77">
        <v>0</v>
      </c>
      <c r="G334" s="3" t="s">
        <v>2182</v>
      </c>
      <c r="H334" s="4" t="s">
        <v>2187</v>
      </c>
      <c r="I334" s="78">
        <v>38</v>
      </c>
      <c r="J334" s="80">
        <v>4.2727186258042078</v>
      </c>
      <c r="K334" s="4">
        <v>50</v>
      </c>
      <c r="L334" s="77">
        <v>15.978970017877412</v>
      </c>
      <c r="M334" s="79">
        <v>0.42049921099677401</v>
      </c>
      <c r="N334" s="4" t="s">
        <v>4475</v>
      </c>
      <c r="O334" s="82">
        <v>22545.599999999999</v>
      </c>
      <c r="P334" s="82">
        <v>0</v>
      </c>
      <c r="Q334" s="82">
        <v>0</v>
      </c>
      <c r="R334" s="82">
        <v>0</v>
      </c>
      <c r="S334" s="59" t="str">
        <f t="shared" si="5"/>
        <v>Overhead</v>
      </c>
      <c r="T334" s="58" t="str">
        <f>INDEX(Mapping!$C$4:$C$24,MATCH($C334,Mapping!$D$4:$D$24,0))</f>
        <v>Scoping</v>
      </c>
      <c r="U334" s="3" t="s">
        <v>4472</v>
      </c>
    </row>
    <row r="335" spans="2:21" s="60" customFormat="1" x14ac:dyDescent="0.35">
      <c r="B335" s="76">
        <v>35219587</v>
      </c>
      <c r="C335" s="4">
        <v>9</v>
      </c>
      <c r="D335" s="77">
        <v>2.16</v>
      </c>
      <c r="E335" s="77">
        <v>2.16</v>
      </c>
      <c r="F335" s="77">
        <v>0</v>
      </c>
      <c r="G335" s="3" t="s">
        <v>2182</v>
      </c>
      <c r="H335" s="4" t="s">
        <v>2187</v>
      </c>
      <c r="I335" s="78">
        <v>38</v>
      </c>
      <c r="J335" s="80">
        <v>4.2727186258042078</v>
      </c>
      <c r="K335" s="4">
        <v>50</v>
      </c>
      <c r="L335" s="77">
        <v>15.978970017877412</v>
      </c>
      <c r="M335" s="79">
        <v>0.42049921099677401</v>
      </c>
      <c r="N335" s="4"/>
      <c r="O335" s="82">
        <v>11404.800000000001</v>
      </c>
      <c r="P335" s="82">
        <v>0</v>
      </c>
      <c r="Q335" s="82">
        <v>0</v>
      </c>
      <c r="R335" s="82">
        <v>0</v>
      </c>
      <c r="S335" s="59" t="str">
        <f t="shared" si="5"/>
        <v>Overhead</v>
      </c>
      <c r="T335" s="58" t="str">
        <f>INDEX(Mapping!$C$4:$C$24,MATCH($C335,Mapping!$D$4:$D$24,0))</f>
        <v>Scoping</v>
      </c>
      <c r="U335" s="3" t="s">
        <v>4472</v>
      </c>
    </row>
    <row r="336" spans="2:21" s="60" customFormat="1" x14ac:dyDescent="0.35">
      <c r="B336" s="76">
        <v>35219588</v>
      </c>
      <c r="C336" s="4">
        <v>9</v>
      </c>
      <c r="D336" s="77">
        <v>2.16</v>
      </c>
      <c r="E336" s="77">
        <v>2.16</v>
      </c>
      <c r="F336" s="77">
        <v>0</v>
      </c>
      <c r="G336" s="3" t="s">
        <v>2182</v>
      </c>
      <c r="H336" s="4" t="s">
        <v>2187</v>
      </c>
      <c r="I336" s="78">
        <v>38</v>
      </c>
      <c r="J336" s="80">
        <v>4.2727186258042078</v>
      </c>
      <c r="K336" s="4">
        <v>50</v>
      </c>
      <c r="L336" s="77">
        <v>15.978970017877412</v>
      </c>
      <c r="M336" s="79">
        <v>0.42049921099677401</v>
      </c>
      <c r="N336" s="4"/>
      <c r="O336" s="82">
        <v>11404.800000000001</v>
      </c>
      <c r="P336" s="82">
        <v>0</v>
      </c>
      <c r="Q336" s="82">
        <v>0</v>
      </c>
      <c r="R336" s="82">
        <v>0</v>
      </c>
      <c r="S336" s="59" t="str">
        <f t="shared" si="5"/>
        <v>Overhead</v>
      </c>
      <c r="T336" s="58" t="str">
        <f>INDEX(Mapping!$C$4:$C$24,MATCH($C336,Mapping!$D$4:$D$24,0))</f>
        <v>Scoping</v>
      </c>
      <c r="U336" s="3" t="s">
        <v>4472</v>
      </c>
    </row>
    <row r="337" spans="2:21" s="60" customFormat="1" x14ac:dyDescent="0.35">
      <c r="B337" s="76">
        <v>35219589</v>
      </c>
      <c r="C337" s="4">
        <v>13</v>
      </c>
      <c r="D337" s="77">
        <v>2.81</v>
      </c>
      <c r="E337" s="77">
        <v>2.81</v>
      </c>
      <c r="F337" s="77">
        <v>0</v>
      </c>
      <c r="G337" s="3" t="s">
        <v>4293</v>
      </c>
      <c r="H337" s="4" t="s">
        <v>4292</v>
      </c>
      <c r="I337" s="78">
        <v>31</v>
      </c>
      <c r="J337" s="80">
        <v>7.8322668071100061</v>
      </c>
      <c r="K337" s="4">
        <v>52</v>
      </c>
      <c r="L337" s="77">
        <v>12.983672756054411</v>
      </c>
      <c r="M337" s="79">
        <v>0.41882815342111002</v>
      </c>
      <c r="N337" s="4" t="s">
        <v>4469</v>
      </c>
      <c r="O337" s="82">
        <v>14836.800000000001</v>
      </c>
      <c r="P337" s="82">
        <v>0</v>
      </c>
      <c r="Q337" s="82">
        <v>0</v>
      </c>
      <c r="R337" s="82">
        <v>0</v>
      </c>
      <c r="S337" s="59" t="str">
        <f t="shared" si="5"/>
        <v>Overhead</v>
      </c>
      <c r="T337" s="58" t="str">
        <f>INDEX(Mapping!$C$4:$C$24,MATCH($C337,Mapping!$D$4:$D$24,0))</f>
        <v>Scoping</v>
      </c>
      <c r="U337" s="3" t="s">
        <v>4472</v>
      </c>
    </row>
    <row r="338" spans="2:21" s="60" customFormat="1" x14ac:dyDescent="0.35">
      <c r="B338" s="76">
        <v>35224321</v>
      </c>
      <c r="C338" s="4">
        <v>14</v>
      </c>
      <c r="D338" s="77">
        <v>2.46</v>
      </c>
      <c r="E338" s="77">
        <v>2.46</v>
      </c>
      <c r="F338" s="77">
        <v>0</v>
      </c>
      <c r="G338" s="3" t="s">
        <v>4293</v>
      </c>
      <c r="H338" s="4" t="s">
        <v>4292</v>
      </c>
      <c r="I338" s="78">
        <v>31</v>
      </c>
      <c r="J338" s="80">
        <v>7.8322668071100061</v>
      </c>
      <c r="K338" s="4">
        <v>52</v>
      </c>
      <c r="L338" s="77">
        <v>12.983672756054411</v>
      </c>
      <c r="M338" s="79">
        <v>0.41882815342111002</v>
      </c>
      <c r="N338" s="4" t="s">
        <v>4469</v>
      </c>
      <c r="O338" s="82">
        <v>12988.8</v>
      </c>
      <c r="P338" s="82">
        <v>0</v>
      </c>
      <c r="Q338" s="82">
        <v>0</v>
      </c>
      <c r="R338" s="82">
        <v>0</v>
      </c>
      <c r="S338" s="59" t="str">
        <f t="shared" si="5"/>
        <v>Overhead</v>
      </c>
      <c r="T338" s="58" t="str">
        <f>INDEX(Mapping!$C$4:$C$24,MATCH($C338,Mapping!$D$4:$D$24,0))</f>
        <v>Estimating</v>
      </c>
      <c r="U338" s="3" t="s">
        <v>4472</v>
      </c>
    </row>
    <row r="339" spans="2:21" s="60" customFormat="1" x14ac:dyDescent="0.35">
      <c r="B339" s="76">
        <v>35226798</v>
      </c>
      <c r="C339" s="4">
        <v>13</v>
      </c>
      <c r="D339" s="77">
        <v>1.72</v>
      </c>
      <c r="E339" s="77">
        <v>1.72</v>
      </c>
      <c r="F339" s="77">
        <v>0</v>
      </c>
      <c r="G339" s="3" t="s">
        <v>4293</v>
      </c>
      <c r="H339" s="4" t="s">
        <v>4292</v>
      </c>
      <c r="I339" s="78">
        <v>31</v>
      </c>
      <c r="J339" s="80">
        <v>7.8322668071100061</v>
      </c>
      <c r="K339" s="4">
        <v>52</v>
      </c>
      <c r="L339" s="77">
        <v>12.983672756054411</v>
      </c>
      <c r="M339" s="79">
        <v>0.41882815342111002</v>
      </c>
      <c r="N339" s="4" t="s">
        <v>4469</v>
      </c>
      <c r="O339" s="82">
        <v>9081.6</v>
      </c>
      <c r="P339" s="82">
        <v>0</v>
      </c>
      <c r="Q339" s="82">
        <v>0</v>
      </c>
      <c r="R339" s="82">
        <v>0</v>
      </c>
      <c r="S339" s="59" t="str">
        <f t="shared" si="5"/>
        <v>Overhead</v>
      </c>
      <c r="T339" s="58" t="str">
        <f>INDEX(Mapping!$C$4:$C$24,MATCH($C339,Mapping!$D$4:$D$24,0))</f>
        <v>Scoping</v>
      </c>
      <c r="U339" s="3" t="s">
        <v>4472</v>
      </c>
    </row>
    <row r="340" spans="2:21" s="60" customFormat="1" x14ac:dyDescent="0.35">
      <c r="B340" s="76">
        <v>35226799</v>
      </c>
      <c r="C340" s="4">
        <v>13</v>
      </c>
      <c r="D340" s="77">
        <v>0.19</v>
      </c>
      <c r="E340" s="77">
        <v>0.19</v>
      </c>
      <c r="F340" s="77">
        <v>0</v>
      </c>
      <c r="G340" s="3" t="s">
        <v>4293</v>
      </c>
      <c r="H340" s="4" t="s">
        <v>4292</v>
      </c>
      <c r="I340" s="78">
        <v>31</v>
      </c>
      <c r="J340" s="80">
        <v>7.8322668071100061</v>
      </c>
      <c r="K340" s="4">
        <v>52</v>
      </c>
      <c r="L340" s="77">
        <v>12.983672756054411</v>
      </c>
      <c r="M340" s="79">
        <v>0.41882815342111002</v>
      </c>
      <c r="N340" s="4" t="s">
        <v>4469</v>
      </c>
      <c r="O340" s="82">
        <v>1003.2</v>
      </c>
      <c r="P340" s="82">
        <v>0</v>
      </c>
      <c r="Q340" s="82">
        <v>0</v>
      </c>
      <c r="R340" s="82">
        <v>0</v>
      </c>
      <c r="S340" s="59" t="str">
        <f t="shared" si="5"/>
        <v>Overhead</v>
      </c>
      <c r="T340" s="58" t="str">
        <f>INDEX(Mapping!$C$4:$C$24,MATCH($C340,Mapping!$D$4:$D$24,0))</f>
        <v>Scoping</v>
      </c>
      <c r="U340" s="3" t="s">
        <v>4472</v>
      </c>
    </row>
    <row r="341" spans="2:21" s="60" customFormat="1" x14ac:dyDescent="0.35">
      <c r="B341" s="76">
        <v>35226900</v>
      </c>
      <c r="C341" s="4">
        <v>13</v>
      </c>
      <c r="D341" s="77">
        <v>0.69</v>
      </c>
      <c r="E341" s="77">
        <v>0.69</v>
      </c>
      <c r="F341" s="77">
        <v>0</v>
      </c>
      <c r="G341" s="3" t="s">
        <v>4293</v>
      </c>
      <c r="H341" s="4" t="s">
        <v>4292</v>
      </c>
      <c r="I341" s="78">
        <v>31</v>
      </c>
      <c r="J341" s="80">
        <v>7.8322668071100061</v>
      </c>
      <c r="K341" s="4">
        <v>52</v>
      </c>
      <c r="L341" s="77">
        <v>12.983672756054411</v>
      </c>
      <c r="M341" s="79">
        <v>0.41882815342111002</v>
      </c>
      <c r="N341" s="4" t="s">
        <v>4469</v>
      </c>
      <c r="O341" s="82">
        <v>3643.2</v>
      </c>
      <c r="P341" s="82">
        <v>0</v>
      </c>
      <c r="Q341" s="82">
        <v>0</v>
      </c>
      <c r="R341" s="82">
        <v>0</v>
      </c>
      <c r="S341" s="59" t="str">
        <f t="shared" si="5"/>
        <v>Overhead</v>
      </c>
      <c r="T341" s="58" t="str">
        <f>INDEX(Mapping!$C$4:$C$24,MATCH($C341,Mapping!$D$4:$D$24,0))</f>
        <v>Scoping</v>
      </c>
      <c r="U341" s="3" t="s">
        <v>4472</v>
      </c>
    </row>
    <row r="342" spans="2:21" s="60" customFormat="1" x14ac:dyDescent="0.35">
      <c r="B342" s="76">
        <v>35219590</v>
      </c>
      <c r="C342" s="4">
        <v>10</v>
      </c>
      <c r="D342" s="77">
        <v>0.75</v>
      </c>
      <c r="E342" s="77">
        <v>0.75</v>
      </c>
      <c r="F342" s="77">
        <v>0</v>
      </c>
      <c r="G342" s="3" t="s">
        <v>4126</v>
      </c>
      <c r="H342" s="4" t="s">
        <v>4127</v>
      </c>
      <c r="I342" s="78">
        <v>21</v>
      </c>
      <c r="J342" s="80">
        <v>0.75146626684492235</v>
      </c>
      <c r="K342" s="4">
        <v>53</v>
      </c>
      <c r="L342" s="77">
        <v>8.6971020580462834</v>
      </c>
      <c r="M342" s="79">
        <v>0.41414771704982301</v>
      </c>
      <c r="N342" s="4" t="s">
        <v>4469</v>
      </c>
      <c r="O342" s="82">
        <v>3960</v>
      </c>
      <c r="P342" s="82">
        <v>0</v>
      </c>
      <c r="Q342" s="82">
        <v>0</v>
      </c>
      <c r="R342" s="82">
        <v>0</v>
      </c>
      <c r="S342" s="59" t="str">
        <f t="shared" si="5"/>
        <v>Overhead</v>
      </c>
      <c r="T342" s="58" t="str">
        <f>INDEX(Mapping!$C$4:$C$24,MATCH($C342,Mapping!$D$4:$D$24,0))</f>
        <v>Scoping</v>
      </c>
      <c r="U342" s="3" t="s">
        <v>4472</v>
      </c>
    </row>
    <row r="343" spans="2:21" s="60" customFormat="1" x14ac:dyDescent="0.35">
      <c r="B343" s="76">
        <v>35219591</v>
      </c>
      <c r="C343" s="4">
        <v>11</v>
      </c>
      <c r="D343" s="77">
        <v>1.34</v>
      </c>
      <c r="E343" s="77">
        <v>1.34</v>
      </c>
      <c r="F343" s="77">
        <v>0</v>
      </c>
      <c r="G343" s="3" t="s">
        <v>2726</v>
      </c>
      <c r="H343" s="4" t="s">
        <v>2734</v>
      </c>
      <c r="I343" s="78">
        <v>29</v>
      </c>
      <c r="J343" s="80">
        <v>2.8841288480634493</v>
      </c>
      <c r="K343" s="4">
        <v>54</v>
      </c>
      <c r="L343" s="77">
        <v>11.806583015215489</v>
      </c>
      <c r="M343" s="79">
        <v>0.40712355224880997</v>
      </c>
      <c r="N343" s="4"/>
      <c r="O343" s="82">
        <v>7075.2000000000007</v>
      </c>
      <c r="P343" s="82">
        <v>0</v>
      </c>
      <c r="Q343" s="82">
        <v>0</v>
      </c>
      <c r="R343" s="82">
        <v>0</v>
      </c>
      <c r="S343" s="59" t="str">
        <f t="shared" si="5"/>
        <v>Overhead</v>
      </c>
      <c r="T343" s="58" t="str">
        <f>INDEX(Mapping!$C$4:$C$24,MATCH($C343,Mapping!$D$4:$D$24,0))</f>
        <v>Scoping</v>
      </c>
      <c r="U343" s="3" t="s">
        <v>4472</v>
      </c>
    </row>
    <row r="344" spans="2:21" s="60" customFormat="1" x14ac:dyDescent="0.35">
      <c r="B344" s="76">
        <v>35236662</v>
      </c>
      <c r="C344" s="4">
        <v>11</v>
      </c>
      <c r="D344" s="77">
        <v>1.6700000000000002</v>
      </c>
      <c r="E344" s="77">
        <v>1.6700000000000002</v>
      </c>
      <c r="F344" s="77">
        <v>0</v>
      </c>
      <c r="G344" s="3" t="s">
        <v>2726</v>
      </c>
      <c r="H344" s="4" t="s">
        <v>2734</v>
      </c>
      <c r="I344" s="78">
        <v>29</v>
      </c>
      <c r="J344" s="80">
        <v>2.8841288480634493</v>
      </c>
      <c r="K344" s="4">
        <v>54</v>
      </c>
      <c r="L344" s="77">
        <v>11.806583015215489</v>
      </c>
      <c r="M344" s="79">
        <v>0.40712355224880997</v>
      </c>
      <c r="N344" s="4"/>
      <c r="O344" s="82">
        <v>8817.6</v>
      </c>
      <c r="P344" s="82">
        <v>0</v>
      </c>
      <c r="Q344" s="82">
        <v>0</v>
      </c>
      <c r="R344" s="82">
        <v>0</v>
      </c>
      <c r="S344" s="59" t="str">
        <f t="shared" si="5"/>
        <v>Overhead</v>
      </c>
      <c r="T344" s="58" t="str">
        <f>INDEX(Mapping!$C$4:$C$24,MATCH($C344,Mapping!$D$4:$D$24,0))</f>
        <v>Scoping</v>
      </c>
      <c r="U344" s="3" t="s">
        <v>4472</v>
      </c>
    </row>
    <row r="345" spans="2:21" s="60" customFormat="1" x14ac:dyDescent="0.35">
      <c r="B345" s="76">
        <v>35192053</v>
      </c>
      <c r="C345" s="4">
        <v>20</v>
      </c>
      <c r="D345" s="77">
        <v>2.19</v>
      </c>
      <c r="E345" s="77">
        <v>0</v>
      </c>
      <c r="F345" s="77">
        <v>2.19</v>
      </c>
      <c r="G345" s="3" t="s">
        <v>2599</v>
      </c>
      <c r="H345" s="4" t="s">
        <v>2603</v>
      </c>
      <c r="I345" s="78">
        <v>19</v>
      </c>
      <c r="J345" s="80">
        <v>6.1605902709633558</v>
      </c>
      <c r="K345" s="4">
        <v>1975</v>
      </c>
      <c r="L345" s="77">
        <v>0.18332672240004058</v>
      </c>
      <c r="M345" s="79">
        <v>9.6487748631600301E-3</v>
      </c>
      <c r="N345" s="4" t="s">
        <v>4468</v>
      </c>
      <c r="O345" s="82">
        <v>10401.6</v>
      </c>
      <c r="P345" s="82">
        <v>0</v>
      </c>
      <c r="Q345" s="82">
        <v>0</v>
      </c>
      <c r="R345" s="82">
        <v>0</v>
      </c>
      <c r="S345" s="59" t="str">
        <f t="shared" si="5"/>
        <v>Overhead</v>
      </c>
      <c r="T345" s="58" t="str">
        <f>INDEX(Mapping!$C$4:$C$24,MATCH($C345,Mapping!$D$4:$D$24,0))</f>
        <v>Construction</v>
      </c>
      <c r="U345" s="3" t="s">
        <v>4590</v>
      </c>
    </row>
    <row r="346" spans="2:21" s="60" customFormat="1" x14ac:dyDescent="0.35">
      <c r="B346" s="76">
        <v>35227096</v>
      </c>
      <c r="C346" s="4">
        <v>20</v>
      </c>
      <c r="D346" s="77">
        <v>1.0900000000000001</v>
      </c>
      <c r="E346" s="77">
        <v>0</v>
      </c>
      <c r="F346" s="77">
        <v>1.0900000000000001</v>
      </c>
      <c r="G346" s="3" t="s">
        <v>2599</v>
      </c>
      <c r="H346" s="4" t="s">
        <v>2603</v>
      </c>
      <c r="I346" s="78">
        <v>19</v>
      </c>
      <c r="J346" s="80">
        <v>6.1605902709633558</v>
      </c>
      <c r="K346" s="4">
        <v>1975</v>
      </c>
      <c r="L346" s="77">
        <v>0.18332672240004058</v>
      </c>
      <c r="M346" s="79">
        <v>9.6487748631600301E-3</v>
      </c>
      <c r="N346" s="4" t="s">
        <v>4468</v>
      </c>
      <c r="O346" s="82">
        <v>5598</v>
      </c>
      <c r="P346" s="82">
        <v>0</v>
      </c>
      <c r="Q346" s="82">
        <v>0</v>
      </c>
      <c r="R346" s="82">
        <v>0</v>
      </c>
      <c r="S346" s="59" t="str">
        <f t="shared" si="5"/>
        <v>Overhead</v>
      </c>
      <c r="T346" s="58" t="str">
        <f>INDEX(Mapping!$C$4:$C$24,MATCH($C346,Mapping!$D$4:$D$24,0))</f>
        <v>Construction</v>
      </c>
      <c r="U346" s="3" t="s">
        <v>4590</v>
      </c>
    </row>
    <row r="347" spans="2:21" s="60" customFormat="1" x14ac:dyDescent="0.35">
      <c r="B347" s="76">
        <v>35227201</v>
      </c>
      <c r="C347" s="4">
        <v>20</v>
      </c>
      <c r="D347" s="77">
        <v>0.95</v>
      </c>
      <c r="E347" s="77">
        <v>0</v>
      </c>
      <c r="F347" s="77">
        <v>0.95</v>
      </c>
      <c r="G347" s="3" t="s">
        <v>2599</v>
      </c>
      <c r="H347" s="4" t="s">
        <v>2603</v>
      </c>
      <c r="I347" s="78">
        <v>19</v>
      </c>
      <c r="J347" s="80">
        <v>6.1605902709633558</v>
      </c>
      <c r="K347" s="4">
        <v>1975</v>
      </c>
      <c r="L347" s="77">
        <v>0.18332672240004058</v>
      </c>
      <c r="M347" s="79">
        <v>9.6487748631600301E-3</v>
      </c>
      <c r="N347" s="4" t="s">
        <v>4468</v>
      </c>
      <c r="O347" s="82">
        <v>4355</v>
      </c>
      <c r="P347" s="82">
        <v>0</v>
      </c>
      <c r="Q347" s="82">
        <v>0</v>
      </c>
      <c r="R347" s="82">
        <v>0</v>
      </c>
      <c r="S347" s="59" t="str">
        <f t="shared" si="5"/>
        <v>Overhead</v>
      </c>
      <c r="T347" s="58" t="str">
        <f>INDEX(Mapping!$C$4:$C$24,MATCH($C347,Mapping!$D$4:$D$24,0))</f>
        <v>Construction</v>
      </c>
      <c r="U347" s="3" t="s">
        <v>4590</v>
      </c>
    </row>
    <row r="348" spans="2:21" s="60" customFormat="1" x14ac:dyDescent="0.35">
      <c r="B348" s="76">
        <v>35228449</v>
      </c>
      <c r="C348" s="4">
        <v>19</v>
      </c>
      <c r="D348" s="77">
        <v>2.8937499999999998</v>
      </c>
      <c r="E348" s="77">
        <v>8.3749999999999769E-2</v>
      </c>
      <c r="F348" s="77">
        <v>2.81</v>
      </c>
      <c r="G348" s="3" t="s">
        <v>3337</v>
      </c>
      <c r="H348" s="4" t="s">
        <v>4587</v>
      </c>
      <c r="I348" s="78">
        <v>59</v>
      </c>
      <c r="J348" s="80">
        <v>22.900947686024423</v>
      </c>
      <c r="K348" s="4">
        <v>585</v>
      </c>
      <c r="L348" s="77">
        <v>7.9720702543643647</v>
      </c>
      <c r="M348" s="79">
        <v>0.135119834819735</v>
      </c>
      <c r="N348" s="4" t="s">
        <v>4469</v>
      </c>
      <c r="O348" s="82">
        <v>15279</v>
      </c>
      <c r="P348" s="82">
        <v>0</v>
      </c>
      <c r="Q348" s="82">
        <v>0</v>
      </c>
      <c r="R348" s="82">
        <v>0</v>
      </c>
      <c r="S348" s="59" t="str">
        <f t="shared" si="5"/>
        <v>Overhead</v>
      </c>
      <c r="T348" s="58" t="str">
        <f>INDEX(Mapping!$C$4:$C$24,MATCH($C348,Mapping!$D$4:$D$24,0))</f>
        <v>Construction</v>
      </c>
      <c r="U348" s="3" t="s">
        <v>4590</v>
      </c>
    </row>
    <row r="349" spans="2:21" s="60" customFormat="1" x14ac:dyDescent="0.35">
      <c r="B349" s="76">
        <v>35056733</v>
      </c>
      <c r="C349" s="4">
        <v>18</v>
      </c>
      <c r="D349" s="77">
        <v>2.13</v>
      </c>
      <c r="E349" s="77">
        <v>2.13</v>
      </c>
      <c r="F349" s="77">
        <v>0</v>
      </c>
      <c r="G349" s="3" t="s">
        <v>1223</v>
      </c>
      <c r="H349" s="4" t="s">
        <v>1225</v>
      </c>
      <c r="I349" s="78">
        <v>436</v>
      </c>
      <c r="J349" s="80">
        <v>36.522518182367804</v>
      </c>
      <c r="K349" s="4">
        <v>1946</v>
      </c>
      <c r="L349" s="77">
        <v>4.4909372456265357</v>
      </c>
      <c r="M349" s="79">
        <v>1.03003147835471E-2</v>
      </c>
      <c r="N349" s="4" t="s">
        <v>4468</v>
      </c>
      <c r="O349" s="82">
        <v>11246.4</v>
      </c>
      <c r="P349" s="82">
        <v>0</v>
      </c>
      <c r="Q349" s="82">
        <v>0</v>
      </c>
      <c r="R349" s="82">
        <v>0</v>
      </c>
      <c r="S349" s="59" t="str">
        <f t="shared" si="5"/>
        <v>Overhead</v>
      </c>
      <c r="T349" s="58" t="str">
        <f>INDEX(Mapping!$C$4:$C$24,MATCH($C349,Mapping!$D$4:$D$24,0))</f>
        <v>Dependencies</v>
      </c>
      <c r="U349" s="3" t="s">
        <v>4591</v>
      </c>
    </row>
    <row r="350" spans="2:21" s="60" customFormat="1" x14ac:dyDescent="0.35">
      <c r="B350" s="76">
        <v>35109541</v>
      </c>
      <c r="C350" s="4">
        <v>14</v>
      </c>
      <c r="D350" s="77">
        <v>2.67</v>
      </c>
      <c r="E350" s="77">
        <v>2.67</v>
      </c>
      <c r="F350" s="77">
        <v>0</v>
      </c>
      <c r="G350" s="3" t="s">
        <v>1223</v>
      </c>
      <c r="H350" s="4" t="s">
        <v>1225</v>
      </c>
      <c r="I350" s="78">
        <v>436</v>
      </c>
      <c r="J350" s="80">
        <v>36.522518182367804</v>
      </c>
      <c r="K350" s="4">
        <v>1946</v>
      </c>
      <c r="L350" s="77">
        <v>4.4909372456265357</v>
      </c>
      <c r="M350" s="79">
        <v>1.03003147835471E-2</v>
      </c>
      <c r="N350" s="4" t="s">
        <v>4468</v>
      </c>
      <c r="O350" s="82">
        <v>14097.6</v>
      </c>
      <c r="P350" s="82">
        <v>0</v>
      </c>
      <c r="Q350" s="82">
        <v>0</v>
      </c>
      <c r="R350" s="82">
        <v>0</v>
      </c>
      <c r="S350" s="59" t="str">
        <f t="shared" si="5"/>
        <v>Overhead</v>
      </c>
      <c r="T350" s="58" t="str">
        <f>INDEX(Mapping!$C$4:$C$24,MATCH($C350,Mapping!$D$4:$D$24,0))</f>
        <v>Estimating</v>
      </c>
      <c r="U350" s="3" t="s">
        <v>4591</v>
      </c>
    </row>
    <row r="351" spans="2:21" s="60" customFormat="1" x14ac:dyDescent="0.35">
      <c r="B351" s="76">
        <v>35057010</v>
      </c>
      <c r="C351" s="4">
        <v>14</v>
      </c>
      <c r="D351" s="77">
        <v>10.879924242424243</v>
      </c>
      <c r="E351" s="77">
        <v>10.879924242424243</v>
      </c>
      <c r="F351" s="77">
        <v>0</v>
      </c>
      <c r="G351" s="3" t="s">
        <v>1223</v>
      </c>
      <c r="H351" s="4" t="s">
        <v>1225</v>
      </c>
      <c r="I351" s="78">
        <v>436</v>
      </c>
      <c r="J351" s="80">
        <v>36.522518182367804</v>
      </c>
      <c r="K351" s="4">
        <v>1946</v>
      </c>
      <c r="L351" s="77">
        <v>4.4909372456265357</v>
      </c>
      <c r="M351" s="79">
        <v>1.03003147835471E-2</v>
      </c>
      <c r="N351" s="4" t="s">
        <v>4468</v>
      </c>
      <c r="O351" s="82">
        <v>57446</v>
      </c>
      <c r="P351" s="82">
        <v>0</v>
      </c>
      <c r="Q351" s="82">
        <v>0</v>
      </c>
      <c r="R351" s="82">
        <v>0</v>
      </c>
      <c r="S351" s="59" t="str">
        <f t="shared" si="5"/>
        <v>Overhead</v>
      </c>
      <c r="T351" s="58" t="str">
        <f>INDEX(Mapping!$C$4:$C$24,MATCH($C351,Mapping!$D$4:$D$24,0))</f>
        <v>Estimating</v>
      </c>
      <c r="U351" s="3" t="s">
        <v>4591</v>
      </c>
    </row>
    <row r="352" spans="2:21" s="60" customFormat="1" x14ac:dyDescent="0.35">
      <c r="B352" s="76">
        <v>35109546</v>
      </c>
      <c r="C352" s="4">
        <v>15</v>
      </c>
      <c r="D352" s="77">
        <v>2.77</v>
      </c>
      <c r="E352" s="77">
        <v>2.77</v>
      </c>
      <c r="F352" s="77">
        <v>0</v>
      </c>
      <c r="G352" s="3" t="s">
        <v>1223</v>
      </c>
      <c r="H352" s="4" t="s">
        <v>1225</v>
      </c>
      <c r="I352" s="78">
        <v>436</v>
      </c>
      <c r="J352" s="80">
        <v>36.522518182367804</v>
      </c>
      <c r="K352" s="4">
        <v>1946</v>
      </c>
      <c r="L352" s="77">
        <v>4.4909372456265357</v>
      </c>
      <c r="M352" s="79">
        <v>1.03003147835471E-2</v>
      </c>
      <c r="N352" s="4" t="s">
        <v>4468</v>
      </c>
      <c r="O352" s="82">
        <v>14625</v>
      </c>
      <c r="P352" s="82">
        <v>0</v>
      </c>
      <c r="Q352" s="82">
        <v>0</v>
      </c>
      <c r="R352" s="82">
        <v>0</v>
      </c>
      <c r="S352" s="59" t="str">
        <f t="shared" si="5"/>
        <v>Overhead</v>
      </c>
      <c r="T352" s="58" t="str">
        <f>INDEX(Mapping!$C$4:$C$24,MATCH($C352,Mapping!$D$4:$D$24,0))</f>
        <v>Estimating</v>
      </c>
      <c r="U352" s="3" t="s">
        <v>4591</v>
      </c>
    </row>
    <row r="353" spans="2:21" s="60" customFormat="1" x14ac:dyDescent="0.35">
      <c r="B353" s="76">
        <v>35057018</v>
      </c>
      <c r="C353" s="4">
        <v>18</v>
      </c>
      <c r="D353" s="77">
        <v>2.2511363636363635</v>
      </c>
      <c r="E353" s="77">
        <v>2.2511363636363635</v>
      </c>
      <c r="F353" s="77">
        <v>0</v>
      </c>
      <c r="G353" s="3" t="s">
        <v>1223</v>
      </c>
      <c r="H353" s="4" t="s">
        <v>1225</v>
      </c>
      <c r="I353" s="78">
        <v>436</v>
      </c>
      <c r="J353" s="80">
        <v>36.522518182367804</v>
      </c>
      <c r="K353" s="4">
        <v>1946</v>
      </c>
      <c r="L353" s="77">
        <v>4.4909372456265357</v>
      </c>
      <c r="M353" s="79">
        <v>1.03003147835471E-2</v>
      </c>
      <c r="N353" s="4" t="s">
        <v>4468</v>
      </c>
      <c r="O353" s="82">
        <v>507</v>
      </c>
      <c r="P353" s="82">
        <v>11379</v>
      </c>
      <c r="Q353" s="82">
        <v>0</v>
      </c>
      <c r="R353" s="82">
        <v>0</v>
      </c>
      <c r="S353" s="59" t="str">
        <f t="shared" si="5"/>
        <v>Hybrid</v>
      </c>
      <c r="T353" s="58" t="str">
        <f>INDEX(Mapping!$C$4:$C$24,MATCH($C353,Mapping!$D$4:$D$24,0))</f>
        <v>Dependencies</v>
      </c>
      <c r="U353" s="3" t="s">
        <v>4591</v>
      </c>
    </row>
    <row r="354" spans="2:21" s="60" customFormat="1" x14ac:dyDescent="0.35">
      <c r="B354" s="76">
        <v>31272374</v>
      </c>
      <c r="C354" s="4"/>
      <c r="D354" s="77">
        <v>0</v>
      </c>
      <c r="E354" s="77">
        <v>0</v>
      </c>
      <c r="F354" s="77">
        <v>0</v>
      </c>
      <c r="G354" s="3" t="s">
        <v>3142</v>
      </c>
      <c r="H354" s="4" t="s">
        <v>3150</v>
      </c>
      <c r="I354" s="78">
        <v>67</v>
      </c>
      <c r="J354" s="80">
        <v>7.4948084681539466</v>
      </c>
      <c r="K354" s="4">
        <v>1393</v>
      </c>
      <c r="L354" s="77">
        <v>2.2617862537038751</v>
      </c>
      <c r="M354" s="79">
        <v>3.3758003786625003E-2</v>
      </c>
      <c r="N354" s="4"/>
      <c r="O354" s="82">
        <v>0</v>
      </c>
      <c r="P354" s="82">
        <v>0</v>
      </c>
      <c r="Q354" s="82">
        <v>0</v>
      </c>
      <c r="R354" s="82">
        <v>0</v>
      </c>
      <c r="S354" s="59" t="str">
        <f t="shared" si="5"/>
        <v>TBD</v>
      </c>
      <c r="T354" s="58" t="str">
        <f>INDEX(Mapping!$C$4:$C$24,MATCH($C354,Mapping!$D$4:$D$24,0))</f>
        <v>Scoping</v>
      </c>
      <c r="U354" s="3" t="s">
        <v>4478</v>
      </c>
    </row>
    <row r="355" spans="2:21" s="60" customFormat="1" x14ac:dyDescent="0.35">
      <c r="B355" s="76">
        <v>35114040</v>
      </c>
      <c r="C355" s="4">
        <v>20</v>
      </c>
      <c r="D355" s="77">
        <v>1.4846590909090909</v>
      </c>
      <c r="E355" s="77">
        <v>1.4846590909090909</v>
      </c>
      <c r="F355" s="77">
        <v>0</v>
      </c>
      <c r="G355" s="3" t="s">
        <v>3053</v>
      </c>
      <c r="H355" s="4" t="s">
        <v>3052</v>
      </c>
      <c r="I355" s="78">
        <v>218</v>
      </c>
      <c r="J355" s="80">
        <v>17.259798184577253</v>
      </c>
      <c r="K355" s="4">
        <v>2271</v>
      </c>
      <c r="L355" s="77">
        <v>0.81904811310262859</v>
      </c>
      <c r="M355" s="79">
        <v>3.75710143625059E-3</v>
      </c>
      <c r="N355" s="4" t="s">
        <v>4468</v>
      </c>
      <c r="O355" s="82">
        <v>7839</v>
      </c>
      <c r="P355" s="82">
        <v>0</v>
      </c>
      <c r="Q355" s="82">
        <v>0</v>
      </c>
      <c r="R355" s="82">
        <v>0</v>
      </c>
      <c r="S355" s="59" t="str">
        <f t="shared" si="5"/>
        <v>Overhead</v>
      </c>
      <c r="T355" s="58" t="str">
        <f>INDEX(Mapping!$C$4:$C$24,MATCH($C355,Mapping!$D$4:$D$24,0))</f>
        <v>Construction</v>
      </c>
      <c r="U355" s="3" t="s">
        <v>4471</v>
      </c>
    </row>
    <row r="356" spans="2:21" s="60" customFormat="1" x14ac:dyDescent="0.35">
      <c r="B356" s="76">
        <v>35052737</v>
      </c>
      <c r="C356" s="4">
        <v>18</v>
      </c>
      <c r="D356" s="77">
        <v>1.5867424242424242</v>
      </c>
      <c r="E356" s="77">
        <v>1.5867424242424242</v>
      </c>
      <c r="F356" s="77">
        <v>0</v>
      </c>
      <c r="G356" s="3" t="s">
        <v>2328</v>
      </c>
      <c r="H356" s="4" t="s">
        <v>2334</v>
      </c>
      <c r="I356" s="78">
        <v>132</v>
      </c>
      <c r="J356" s="80">
        <v>11.858056951620696</v>
      </c>
      <c r="K356" s="4">
        <v>2267</v>
      </c>
      <c r="L356" s="77">
        <v>0.50381102520239307</v>
      </c>
      <c r="M356" s="79">
        <v>3.81675019092722E-3</v>
      </c>
      <c r="N356" s="4" t="s">
        <v>4468</v>
      </c>
      <c r="O356" s="82">
        <v>8378</v>
      </c>
      <c r="P356" s="82">
        <v>0</v>
      </c>
      <c r="Q356" s="82">
        <v>0</v>
      </c>
      <c r="R356" s="82">
        <v>0</v>
      </c>
      <c r="S356" s="59" t="str">
        <f t="shared" si="5"/>
        <v>Overhead</v>
      </c>
      <c r="T356" s="58" t="str">
        <f>INDEX(Mapping!$C$4:$C$24,MATCH($C356,Mapping!$D$4:$D$24,0))</f>
        <v>Dependencies</v>
      </c>
      <c r="U356" s="3" t="s">
        <v>4478</v>
      </c>
    </row>
    <row r="357" spans="2:21" s="60" customFormat="1" x14ac:dyDescent="0.35">
      <c r="B357" s="76">
        <v>35192280</v>
      </c>
      <c r="C357" s="4">
        <v>14</v>
      </c>
      <c r="D357" s="77">
        <v>1.6429924242424243</v>
      </c>
      <c r="E357" s="77">
        <v>1.6429924242424243</v>
      </c>
      <c r="F357" s="77">
        <v>0</v>
      </c>
      <c r="G357" s="3" t="s">
        <v>772</v>
      </c>
      <c r="H357" s="4" t="s">
        <v>777</v>
      </c>
      <c r="I357" s="78">
        <v>174</v>
      </c>
      <c r="J357" s="80">
        <v>19.399195081280546</v>
      </c>
      <c r="K357" s="4">
        <v>377</v>
      </c>
      <c r="L357" s="77">
        <v>32.632874338333039</v>
      </c>
      <c r="M357" s="79">
        <v>0.18754525481800599</v>
      </c>
      <c r="N357" s="4" t="s">
        <v>4468</v>
      </c>
      <c r="O357" s="82">
        <v>0</v>
      </c>
      <c r="P357" s="82">
        <v>8675</v>
      </c>
      <c r="Q357" s="82">
        <v>0</v>
      </c>
      <c r="R357" s="82">
        <v>0</v>
      </c>
      <c r="S357" s="59" t="str">
        <f t="shared" si="5"/>
        <v>Underground</v>
      </c>
      <c r="T357" s="58" t="str">
        <f>INDEX(Mapping!$C$4:$C$24,MATCH($C357,Mapping!$D$4:$D$24,0))</f>
        <v>Estimating</v>
      </c>
      <c r="U357" s="3" t="s">
        <v>4467</v>
      </c>
    </row>
    <row r="358" spans="2:21" s="60" customFormat="1" x14ac:dyDescent="0.35">
      <c r="B358" s="76">
        <v>35225589</v>
      </c>
      <c r="C358" s="4">
        <v>14</v>
      </c>
      <c r="D358" s="77">
        <v>1.0982954545454546</v>
      </c>
      <c r="E358" s="77">
        <v>1.0982954545454546</v>
      </c>
      <c r="F358" s="77">
        <v>0</v>
      </c>
      <c r="G358" s="3" t="s">
        <v>1944</v>
      </c>
      <c r="H358" s="4" t="s">
        <v>1954</v>
      </c>
      <c r="I358" s="78">
        <v>59</v>
      </c>
      <c r="J358" s="80">
        <v>6.2704015389340588</v>
      </c>
      <c r="K358" s="4">
        <v>9</v>
      </c>
      <c r="L358" s="77">
        <v>51.700819597256988</v>
      </c>
      <c r="M358" s="79">
        <v>0.87628507791960997</v>
      </c>
      <c r="N358" s="4" t="s">
        <v>4468</v>
      </c>
      <c r="O358" s="82">
        <v>5799</v>
      </c>
      <c r="P358" s="82">
        <v>0</v>
      </c>
      <c r="Q358" s="82">
        <v>0</v>
      </c>
      <c r="R358" s="82">
        <v>0</v>
      </c>
      <c r="S358" s="59" t="str">
        <f t="shared" si="5"/>
        <v>Overhead</v>
      </c>
      <c r="T358" s="58" t="str">
        <f>INDEX(Mapping!$C$4:$C$24,MATCH($C358,Mapping!$D$4:$D$24,0))</f>
        <v>Estimating</v>
      </c>
      <c r="U358" s="3" t="s">
        <v>4477</v>
      </c>
    </row>
    <row r="359" spans="2:21" s="60" customFormat="1" x14ac:dyDescent="0.35">
      <c r="B359" s="76">
        <v>35225591</v>
      </c>
      <c r="C359" s="4">
        <v>14</v>
      </c>
      <c r="D359" s="77">
        <v>1.4723484848484849</v>
      </c>
      <c r="E359" s="77">
        <v>1.4723484848484849</v>
      </c>
      <c r="F359" s="77">
        <v>0</v>
      </c>
      <c r="G359" s="3" t="s">
        <v>1944</v>
      </c>
      <c r="H359" s="4" t="s">
        <v>1954</v>
      </c>
      <c r="I359" s="78">
        <v>59</v>
      </c>
      <c r="J359" s="80">
        <v>6.2704015389340588</v>
      </c>
      <c r="K359" s="4">
        <v>9</v>
      </c>
      <c r="L359" s="77">
        <v>51.700819597256988</v>
      </c>
      <c r="M359" s="79">
        <v>0.87628507791960997</v>
      </c>
      <c r="N359" s="4" t="s">
        <v>4468</v>
      </c>
      <c r="O359" s="82">
        <v>4527</v>
      </c>
      <c r="P359" s="82">
        <v>0</v>
      </c>
      <c r="Q359" s="82">
        <v>3247</v>
      </c>
      <c r="R359" s="82">
        <v>0</v>
      </c>
      <c r="S359" s="59" t="str">
        <f t="shared" si="5"/>
        <v>Remote Grid / Removal</v>
      </c>
      <c r="T359" s="58" t="str">
        <f>INDEX(Mapping!$C$4:$C$24,MATCH($C359,Mapping!$D$4:$D$24,0))</f>
        <v>Estimating</v>
      </c>
      <c r="U359" s="3" t="s">
        <v>4477</v>
      </c>
    </row>
    <row r="360" spans="2:21" s="60" customFormat="1" x14ac:dyDescent="0.35">
      <c r="B360" s="76">
        <v>35217268</v>
      </c>
      <c r="C360" s="4">
        <v>14</v>
      </c>
      <c r="D360" s="77">
        <v>0.25795454545454544</v>
      </c>
      <c r="E360" s="77">
        <v>0.25795454545454544</v>
      </c>
      <c r="F360" s="77">
        <v>0</v>
      </c>
      <c r="G360" s="3" t="s">
        <v>457</v>
      </c>
      <c r="H360" s="4" t="s">
        <v>456</v>
      </c>
      <c r="I360" s="78">
        <v>13</v>
      </c>
      <c r="J360" s="80">
        <v>4.8007878256915042</v>
      </c>
      <c r="K360" s="4">
        <v>11</v>
      </c>
      <c r="L360" s="77">
        <v>9.5538678011782601</v>
      </c>
      <c r="M360" s="79">
        <v>0.73491290778294305</v>
      </c>
      <c r="N360" s="4" t="s">
        <v>4475</v>
      </c>
      <c r="O360" s="82">
        <v>1158</v>
      </c>
      <c r="P360" s="82">
        <v>204</v>
      </c>
      <c r="Q360" s="82">
        <v>0</v>
      </c>
      <c r="R360" s="82">
        <v>0</v>
      </c>
      <c r="S360" s="59" t="str">
        <f t="shared" si="5"/>
        <v>Hybrid</v>
      </c>
      <c r="T360" s="58" t="str">
        <f>INDEX(Mapping!$C$4:$C$24,MATCH($C360,Mapping!$D$4:$D$24,0))</f>
        <v>Estimating</v>
      </c>
      <c r="U360" s="3" t="s">
        <v>4477</v>
      </c>
    </row>
    <row r="361" spans="2:21" s="60" customFormat="1" x14ac:dyDescent="0.35">
      <c r="B361" s="76">
        <v>35224712</v>
      </c>
      <c r="C361" s="4">
        <v>14</v>
      </c>
      <c r="D361" s="77">
        <v>3.2869318181818183</v>
      </c>
      <c r="E361" s="77">
        <v>3.2869318181818183</v>
      </c>
      <c r="F361" s="77">
        <v>0</v>
      </c>
      <c r="G361" s="3" t="s">
        <v>457</v>
      </c>
      <c r="H361" s="4" t="s">
        <v>456</v>
      </c>
      <c r="I361" s="78">
        <v>13</v>
      </c>
      <c r="J361" s="80">
        <v>4.8007878256915042</v>
      </c>
      <c r="K361" s="4">
        <v>11</v>
      </c>
      <c r="L361" s="77">
        <v>9.5538678011782601</v>
      </c>
      <c r="M361" s="79">
        <v>0.73491290778294305</v>
      </c>
      <c r="N361" s="4" t="s">
        <v>4475</v>
      </c>
      <c r="O361" s="82">
        <v>1222</v>
      </c>
      <c r="P361" s="82">
        <v>16133</v>
      </c>
      <c r="Q361" s="82">
        <v>0</v>
      </c>
      <c r="R361" s="82">
        <v>0</v>
      </c>
      <c r="S361" s="59" t="str">
        <f t="shared" si="5"/>
        <v>Hybrid</v>
      </c>
      <c r="T361" s="58" t="str">
        <f>INDEX(Mapping!$C$4:$C$24,MATCH($C361,Mapping!$D$4:$D$24,0))</f>
        <v>Estimating</v>
      </c>
      <c r="U361" s="3" t="s">
        <v>4477</v>
      </c>
    </row>
    <row r="362" spans="2:21" s="60" customFormat="1" x14ac:dyDescent="0.35">
      <c r="B362" s="76">
        <v>35224713</v>
      </c>
      <c r="C362" s="4">
        <v>14</v>
      </c>
      <c r="D362" s="77">
        <v>1.865530303030303</v>
      </c>
      <c r="E362" s="77">
        <v>1.865530303030303</v>
      </c>
      <c r="F362" s="77">
        <v>0</v>
      </c>
      <c r="G362" s="3" t="s">
        <v>457</v>
      </c>
      <c r="H362" s="4" t="s">
        <v>456</v>
      </c>
      <c r="I362" s="78">
        <v>13</v>
      </c>
      <c r="J362" s="80">
        <v>4.8007878256915042</v>
      </c>
      <c r="K362" s="4">
        <v>11</v>
      </c>
      <c r="L362" s="77">
        <v>9.5538678011782601</v>
      </c>
      <c r="M362" s="79">
        <v>0.73491290778294305</v>
      </c>
      <c r="N362" s="4" t="s">
        <v>4475</v>
      </c>
      <c r="O362" s="82">
        <v>160</v>
      </c>
      <c r="P362" s="82">
        <v>9690</v>
      </c>
      <c r="Q362" s="82">
        <v>0</v>
      </c>
      <c r="R362" s="82">
        <v>0</v>
      </c>
      <c r="S362" s="59" t="str">
        <f t="shared" si="5"/>
        <v>Hybrid</v>
      </c>
      <c r="T362" s="58" t="str">
        <f>INDEX(Mapping!$C$4:$C$24,MATCH($C362,Mapping!$D$4:$D$24,0))</f>
        <v>Estimating</v>
      </c>
      <c r="U362" s="3" t="s">
        <v>4477</v>
      </c>
    </row>
    <row r="363" spans="2:21" s="60" customFormat="1" x14ac:dyDescent="0.35">
      <c r="B363" s="76">
        <v>35062375</v>
      </c>
      <c r="C363" s="4">
        <v>14</v>
      </c>
      <c r="D363" s="77">
        <v>1.0901515151515151</v>
      </c>
      <c r="E363" s="77">
        <v>1.0901515151515151</v>
      </c>
      <c r="F363" s="77">
        <v>0</v>
      </c>
      <c r="G363" s="3" t="s">
        <v>3733</v>
      </c>
      <c r="H363" s="4" t="s">
        <v>3742</v>
      </c>
      <c r="I363" s="78">
        <v>190</v>
      </c>
      <c r="J363" s="80">
        <v>17.868682290698821</v>
      </c>
      <c r="K363" s="4">
        <v>227</v>
      </c>
      <c r="L363" s="77">
        <v>46.134248492928144</v>
      </c>
      <c r="M363" s="79">
        <v>0.24281183417330601</v>
      </c>
      <c r="N363" s="4" t="s">
        <v>4468</v>
      </c>
      <c r="O363" s="82">
        <v>0</v>
      </c>
      <c r="P363" s="82">
        <v>5756</v>
      </c>
      <c r="Q363" s="82">
        <v>0</v>
      </c>
      <c r="R363" s="82">
        <v>0</v>
      </c>
      <c r="S363" s="59" t="str">
        <f t="shared" si="5"/>
        <v>Underground</v>
      </c>
      <c r="T363" s="58" t="str">
        <f>INDEX(Mapping!$C$4:$C$24,MATCH($C363,Mapping!$D$4:$D$24,0))</f>
        <v>Estimating</v>
      </c>
      <c r="U363" s="3" t="s">
        <v>4476</v>
      </c>
    </row>
    <row r="364" spans="2:21" s="60" customFormat="1" x14ac:dyDescent="0.35">
      <c r="B364" s="76">
        <v>35191319</v>
      </c>
      <c r="C364" s="4">
        <v>13</v>
      </c>
      <c r="D364" s="77">
        <v>1.1704545454545454</v>
      </c>
      <c r="E364" s="77">
        <v>1.1704545454545454</v>
      </c>
      <c r="F364" s="77">
        <v>0</v>
      </c>
      <c r="G364" s="3" t="s">
        <v>1994</v>
      </c>
      <c r="H364" s="4" t="s">
        <v>1998</v>
      </c>
      <c r="I364" s="78">
        <v>54</v>
      </c>
      <c r="J364" s="80">
        <v>5.5621412430313679</v>
      </c>
      <c r="K364" s="4">
        <v>215</v>
      </c>
      <c r="L364" s="77">
        <v>13.503172229263008</v>
      </c>
      <c r="M364" s="79">
        <v>0.250058744986352</v>
      </c>
      <c r="N364" s="4" t="s">
        <v>4468</v>
      </c>
      <c r="O364" s="82">
        <v>0</v>
      </c>
      <c r="P364" s="82">
        <v>6180</v>
      </c>
      <c r="Q364" s="82">
        <v>0</v>
      </c>
      <c r="R364" s="82">
        <v>0</v>
      </c>
      <c r="S364" s="59" t="str">
        <f t="shared" si="5"/>
        <v>Underground</v>
      </c>
      <c r="T364" s="58" t="str">
        <f>INDEX(Mapping!$C$4:$C$24,MATCH($C364,Mapping!$D$4:$D$24,0))</f>
        <v>Scoping</v>
      </c>
      <c r="U364" s="3" t="s">
        <v>4467</v>
      </c>
    </row>
    <row r="365" spans="2:21" s="60" customFormat="1" x14ac:dyDescent="0.35">
      <c r="B365" s="76">
        <v>35223615</v>
      </c>
      <c r="C365" s="4">
        <v>13</v>
      </c>
      <c r="D365" s="77">
        <v>1.6257575757575757</v>
      </c>
      <c r="E365" s="77">
        <v>1.6257575757575757</v>
      </c>
      <c r="F365" s="77">
        <v>0</v>
      </c>
      <c r="G365" s="3" t="s">
        <v>1994</v>
      </c>
      <c r="H365" s="4" t="s">
        <v>1998</v>
      </c>
      <c r="I365" s="78">
        <v>54</v>
      </c>
      <c r="J365" s="80">
        <v>5.5621412430313679</v>
      </c>
      <c r="K365" s="4">
        <v>215</v>
      </c>
      <c r="L365" s="77">
        <v>13.503172229263008</v>
      </c>
      <c r="M365" s="79">
        <v>0.250058744986352</v>
      </c>
      <c r="N365" s="4" t="s">
        <v>4468</v>
      </c>
      <c r="O365" s="82">
        <v>0</v>
      </c>
      <c r="P365" s="82">
        <v>8584</v>
      </c>
      <c r="Q365" s="82">
        <v>0</v>
      </c>
      <c r="R365" s="82">
        <v>0</v>
      </c>
      <c r="S365" s="59" t="str">
        <f t="shared" si="5"/>
        <v>Underground</v>
      </c>
      <c r="T365" s="58" t="str">
        <f>INDEX(Mapping!$C$4:$C$24,MATCH($C365,Mapping!$D$4:$D$24,0))</f>
        <v>Scoping</v>
      </c>
      <c r="U365" s="3" t="s">
        <v>4467</v>
      </c>
    </row>
    <row r="366" spans="2:21" s="60" customFormat="1" x14ac:dyDescent="0.35">
      <c r="B366" s="76">
        <v>35227030</v>
      </c>
      <c r="C366" s="4">
        <v>13</v>
      </c>
      <c r="D366" s="77">
        <v>1.7071969696969698</v>
      </c>
      <c r="E366" s="77">
        <v>1.7071969696969698</v>
      </c>
      <c r="F366" s="77">
        <v>0</v>
      </c>
      <c r="G366" s="3" t="s">
        <v>2268</v>
      </c>
      <c r="H366" s="4" t="s">
        <v>2274</v>
      </c>
      <c r="I366" s="78">
        <v>110</v>
      </c>
      <c r="J366" s="80">
        <v>10.699357953170976</v>
      </c>
      <c r="K366" s="4">
        <v>468</v>
      </c>
      <c r="L366" s="77">
        <v>17.632724796949901</v>
      </c>
      <c r="M366" s="79">
        <v>0.16029749815409</v>
      </c>
      <c r="N366" s="4" t="s">
        <v>4468</v>
      </c>
      <c r="O366" s="82">
        <v>2233</v>
      </c>
      <c r="P366" s="82">
        <v>6781</v>
      </c>
      <c r="Q366" s="82">
        <v>0</v>
      </c>
      <c r="R366" s="82">
        <v>0</v>
      </c>
      <c r="S366" s="59" t="str">
        <f t="shared" si="5"/>
        <v>Hybrid</v>
      </c>
      <c r="T366" s="58" t="str">
        <f>INDEX(Mapping!$C$4:$C$24,MATCH($C366,Mapping!$D$4:$D$24,0))</f>
        <v>Scoping</v>
      </c>
      <c r="U366" s="3" t="s">
        <v>4467</v>
      </c>
    </row>
    <row r="367" spans="2:21" s="60" customFormat="1" x14ac:dyDescent="0.35">
      <c r="B367" s="76">
        <v>35227031</v>
      </c>
      <c r="C367" s="4">
        <v>13</v>
      </c>
      <c r="D367" s="77">
        <v>2.0299999999999998</v>
      </c>
      <c r="E367" s="77">
        <v>2.0299999999999998</v>
      </c>
      <c r="F367" s="77">
        <v>0</v>
      </c>
      <c r="G367" s="3" t="s">
        <v>2268</v>
      </c>
      <c r="H367" s="4" t="s">
        <v>2274</v>
      </c>
      <c r="I367" s="78">
        <v>110</v>
      </c>
      <c r="J367" s="80">
        <v>10.699357953170976</v>
      </c>
      <c r="K367" s="4">
        <v>468</v>
      </c>
      <c r="L367" s="77">
        <v>17.632724796949901</v>
      </c>
      <c r="M367" s="79">
        <v>0.16029749815409</v>
      </c>
      <c r="N367" s="4" t="s">
        <v>4468</v>
      </c>
      <c r="O367" s="82">
        <v>2534.4</v>
      </c>
      <c r="P367" s="82">
        <v>8184</v>
      </c>
      <c r="Q367" s="82">
        <v>0</v>
      </c>
      <c r="R367" s="82">
        <v>0</v>
      </c>
      <c r="S367" s="59" t="str">
        <f t="shared" si="5"/>
        <v>Hybrid</v>
      </c>
      <c r="T367" s="58" t="str">
        <f>INDEX(Mapping!$C$4:$C$24,MATCH($C367,Mapping!$D$4:$D$24,0))</f>
        <v>Scoping</v>
      </c>
      <c r="U367" s="3" t="s">
        <v>4467</v>
      </c>
    </row>
    <row r="368" spans="2:21" s="60" customFormat="1" x14ac:dyDescent="0.35">
      <c r="B368" s="76">
        <v>35192282</v>
      </c>
      <c r="C368" s="4">
        <v>13</v>
      </c>
      <c r="D368" s="77">
        <v>2.2621212121212122</v>
      </c>
      <c r="E368" s="77">
        <v>2.2621212121212122</v>
      </c>
      <c r="F368" s="77">
        <v>0</v>
      </c>
      <c r="G368" s="3" t="s">
        <v>2268</v>
      </c>
      <c r="H368" s="4" t="s">
        <v>2274</v>
      </c>
      <c r="I368" s="78">
        <v>110</v>
      </c>
      <c r="J368" s="80">
        <v>10.699357953170976</v>
      </c>
      <c r="K368" s="4">
        <v>468</v>
      </c>
      <c r="L368" s="77">
        <v>17.632724796949901</v>
      </c>
      <c r="M368" s="79">
        <v>0.16029749815409</v>
      </c>
      <c r="N368" s="4" t="s">
        <v>4468</v>
      </c>
      <c r="O368" s="82">
        <v>0</v>
      </c>
      <c r="P368" s="82">
        <v>11944</v>
      </c>
      <c r="Q368" s="82">
        <v>0</v>
      </c>
      <c r="R368" s="82">
        <v>0</v>
      </c>
      <c r="S368" s="59" t="str">
        <f t="shared" si="5"/>
        <v>Underground</v>
      </c>
      <c r="T368" s="58" t="str">
        <f>INDEX(Mapping!$C$4:$C$24,MATCH($C368,Mapping!$D$4:$D$24,0))</f>
        <v>Scoping</v>
      </c>
      <c r="U368" s="3" t="s">
        <v>4467</v>
      </c>
    </row>
    <row r="369" spans="2:21" s="60" customFormat="1" x14ac:dyDescent="0.35">
      <c r="B369" s="76">
        <v>35226621</v>
      </c>
      <c r="C369" s="4">
        <v>13</v>
      </c>
      <c r="D369" s="77">
        <v>2.65625</v>
      </c>
      <c r="E369" s="77">
        <v>2.65625</v>
      </c>
      <c r="F369" s="77">
        <v>0</v>
      </c>
      <c r="G369" s="3" t="s">
        <v>2268</v>
      </c>
      <c r="H369" s="4" t="s">
        <v>2274</v>
      </c>
      <c r="I369" s="78">
        <v>110</v>
      </c>
      <c r="J369" s="80">
        <v>10.699357953170976</v>
      </c>
      <c r="K369" s="4">
        <v>468</v>
      </c>
      <c r="L369" s="77">
        <v>17.632724796949901</v>
      </c>
      <c r="M369" s="79">
        <v>0.16029749815409</v>
      </c>
      <c r="N369" s="4" t="s">
        <v>4468</v>
      </c>
      <c r="O369" s="82">
        <v>2941</v>
      </c>
      <c r="P369" s="82">
        <v>11084</v>
      </c>
      <c r="Q369" s="82">
        <v>0</v>
      </c>
      <c r="R369" s="82">
        <v>0</v>
      </c>
      <c r="S369" s="59" t="str">
        <f t="shared" si="5"/>
        <v>Hybrid</v>
      </c>
      <c r="T369" s="58" t="str">
        <f>INDEX(Mapping!$C$4:$C$24,MATCH($C369,Mapping!$D$4:$D$24,0))</f>
        <v>Scoping</v>
      </c>
      <c r="U369" s="3" t="s">
        <v>4467</v>
      </c>
    </row>
    <row r="370" spans="2:21" s="60" customFormat="1" x14ac:dyDescent="0.35">
      <c r="B370" s="76">
        <v>35192292</v>
      </c>
      <c r="C370" s="4">
        <v>13</v>
      </c>
      <c r="D370" s="77">
        <v>0.95113636363636367</v>
      </c>
      <c r="E370" s="77">
        <v>0.95113636363636367</v>
      </c>
      <c r="F370" s="77">
        <v>0</v>
      </c>
      <c r="G370" s="3" t="s">
        <v>1465</v>
      </c>
      <c r="H370" s="4" t="s">
        <v>1466</v>
      </c>
      <c r="I370" s="78">
        <v>169</v>
      </c>
      <c r="J370" s="80">
        <v>17.438579305421875</v>
      </c>
      <c r="K370" s="4">
        <v>637</v>
      </c>
      <c r="L370" s="77">
        <v>20.566094932518602</v>
      </c>
      <c r="M370" s="79">
        <v>0.12169286942318699</v>
      </c>
      <c r="N370" s="4" t="s">
        <v>4468</v>
      </c>
      <c r="O370" s="82">
        <v>830</v>
      </c>
      <c r="P370" s="82">
        <v>4192</v>
      </c>
      <c r="Q370" s="82">
        <v>0</v>
      </c>
      <c r="R370" s="82">
        <v>0</v>
      </c>
      <c r="S370" s="59" t="str">
        <f t="shared" si="5"/>
        <v>Hybrid</v>
      </c>
      <c r="T370" s="58" t="str">
        <f>INDEX(Mapping!$C$4:$C$24,MATCH($C370,Mapping!$D$4:$D$24,0))</f>
        <v>Scoping</v>
      </c>
      <c r="U370" s="3" t="s">
        <v>4467</v>
      </c>
    </row>
    <row r="371" spans="2:21" s="60" customFormat="1" x14ac:dyDescent="0.35">
      <c r="B371" s="76">
        <v>35225594</v>
      </c>
      <c r="C371" s="4">
        <v>13</v>
      </c>
      <c r="D371" s="77">
        <v>0.52859848484848482</v>
      </c>
      <c r="E371" s="77">
        <v>0.52859848484848482</v>
      </c>
      <c r="F371" s="77">
        <v>0</v>
      </c>
      <c r="G371" s="3" t="s">
        <v>1465</v>
      </c>
      <c r="H371" s="4" t="s">
        <v>1466</v>
      </c>
      <c r="I371" s="78">
        <v>169</v>
      </c>
      <c r="J371" s="80">
        <v>17.438579305421875</v>
      </c>
      <c r="K371" s="4">
        <v>637</v>
      </c>
      <c r="L371" s="77">
        <v>20.566094932518602</v>
      </c>
      <c r="M371" s="79">
        <v>0.12169286942318699</v>
      </c>
      <c r="N371" s="4" t="s">
        <v>4468</v>
      </c>
      <c r="O371" s="82">
        <v>261</v>
      </c>
      <c r="P371" s="82">
        <v>2530</v>
      </c>
      <c r="Q371" s="82">
        <v>0</v>
      </c>
      <c r="R371" s="82">
        <v>0</v>
      </c>
      <c r="S371" s="59" t="str">
        <f t="shared" si="5"/>
        <v>Hybrid</v>
      </c>
      <c r="T371" s="58" t="str">
        <f>INDEX(Mapping!$C$4:$C$24,MATCH($C371,Mapping!$D$4:$D$24,0))</f>
        <v>Scoping</v>
      </c>
      <c r="U371" s="3" t="s">
        <v>4467</v>
      </c>
    </row>
    <row r="372" spans="2:21" s="60" customFormat="1" x14ac:dyDescent="0.35">
      <c r="B372" s="76">
        <v>35174478</v>
      </c>
      <c r="C372" s="4">
        <v>13</v>
      </c>
      <c r="D372" s="77">
        <v>1.79</v>
      </c>
      <c r="E372" s="77">
        <v>1.79</v>
      </c>
      <c r="F372" s="77">
        <v>0</v>
      </c>
      <c r="G372" s="3" t="s">
        <v>2268</v>
      </c>
      <c r="H372" s="4" t="s">
        <v>2275</v>
      </c>
      <c r="I372" s="78">
        <v>298</v>
      </c>
      <c r="J372" s="80">
        <v>27.408190713785519</v>
      </c>
      <c r="K372" s="4">
        <v>474</v>
      </c>
      <c r="L372" s="77">
        <v>47.487768087276564</v>
      </c>
      <c r="M372" s="79">
        <v>0.15935492646737101</v>
      </c>
      <c r="N372" s="4" t="s">
        <v>4468</v>
      </c>
      <c r="O372" s="82">
        <v>0</v>
      </c>
      <c r="P372" s="82">
        <v>9451.2000000000007</v>
      </c>
      <c r="Q372" s="82">
        <v>0</v>
      </c>
      <c r="R372" s="82">
        <v>0</v>
      </c>
      <c r="S372" s="59" t="str">
        <f t="shared" si="5"/>
        <v>Underground</v>
      </c>
      <c r="T372" s="58" t="str">
        <f>INDEX(Mapping!$C$4:$C$24,MATCH($C372,Mapping!$D$4:$D$24,0))</f>
        <v>Scoping</v>
      </c>
      <c r="U372" s="3" t="s">
        <v>4467</v>
      </c>
    </row>
    <row r="373" spans="2:21" s="60" customFormat="1" x14ac:dyDescent="0.35">
      <c r="B373" s="76">
        <v>35226857</v>
      </c>
      <c r="C373" s="4">
        <v>13</v>
      </c>
      <c r="D373" s="77">
        <v>1.9399999999999997</v>
      </c>
      <c r="E373" s="77">
        <v>1.9399999999999997</v>
      </c>
      <c r="F373" s="77">
        <v>0</v>
      </c>
      <c r="G373" s="3" t="s">
        <v>2268</v>
      </c>
      <c r="H373" s="4" t="s">
        <v>2275</v>
      </c>
      <c r="I373" s="78">
        <v>298</v>
      </c>
      <c r="J373" s="80">
        <v>27.408190713785519</v>
      </c>
      <c r="K373" s="4">
        <v>474</v>
      </c>
      <c r="L373" s="77">
        <v>47.487768087276564</v>
      </c>
      <c r="M373" s="79">
        <v>0.15935492646737101</v>
      </c>
      <c r="N373" s="4" t="s">
        <v>4468</v>
      </c>
      <c r="O373" s="82">
        <v>0</v>
      </c>
      <c r="P373" s="82">
        <v>10243.199999999999</v>
      </c>
      <c r="Q373" s="82">
        <v>0</v>
      </c>
      <c r="R373" s="82">
        <v>0</v>
      </c>
      <c r="S373" s="59" t="str">
        <f t="shared" si="5"/>
        <v>Underground</v>
      </c>
      <c r="T373" s="58" t="str">
        <f>INDEX(Mapping!$C$4:$C$24,MATCH($C373,Mapping!$D$4:$D$24,0))</f>
        <v>Scoping</v>
      </c>
      <c r="U373" s="3" t="s">
        <v>4467</v>
      </c>
    </row>
    <row r="374" spans="2:21" s="60" customFormat="1" x14ac:dyDescent="0.35">
      <c r="B374" s="76">
        <v>35226858</v>
      </c>
      <c r="C374" s="4">
        <v>14</v>
      </c>
      <c r="D374" s="77">
        <v>0.74295454545454553</v>
      </c>
      <c r="E374" s="77">
        <v>0.74295454545454553</v>
      </c>
      <c r="F374" s="77">
        <v>0</v>
      </c>
      <c r="G374" s="3" t="s">
        <v>2268</v>
      </c>
      <c r="H374" s="4" t="s">
        <v>2275</v>
      </c>
      <c r="I374" s="78">
        <v>298</v>
      </c>
      <c r="J374" s="80">
        <v>27.408190713785519</v>
      </c>
      <c r="K374" s="4">
        <v>474</v>
      </c>
      <c r="L374" s="77">
        <v>47.487768087276564</v>
      </c>
      <c r="M374" s="79">
        <v>0.15935492646737101</v>
      </c>
      <c r="N374" s="4" t="s">
        <v>4468</v>
      </c>
      <c r="O374" s="82">
        <v>1900.8</v>
      </c>
      <c r="P374" s="82">
        <v>0</v>
      </c>
      <c r="Q374" s="82">
        <v>2022</v>
      </c>
      <c r="R374" s="82">
        <v>0</v>
      </c>
      <c r="S374" s="59" t="str">
        <f t="shared" si="5"/>
        <v>Remote Grid / Removal</v>
      </c>
      <c r="T374" s="58" t="str">
        <f>INDEX(Mapping!$C$4:$C$24,MATCH($C374,Mapping!$D$4:$D$24,0))</f>
        <v>Estimating</v>
      </c>
      <c r="U374" s="3" t="s">
        <v>4467</v>
      </c>
    </row>
    <row r="375" spans="2:21" s="60" customFormat="1" x14ac:dyDescent="0.35">
      <c r="B375" s="76">
        <v>35226859</v>
      </c>
      <c r="C375" s="4">
        <v>14</v>
      </c>
      <c r="D375" s="77">
        <v>0.87999999999999989</v>
      </c>
      <c r="E375" s="77">
        <v>0.87999999999999989</v>
      </c>
      <c r="F375" s="77">
        <v>0</v>
      </c>
      <c r="G375" s="3" t="s">
        <v>2268</v>
      </c>
      <c r="H375" s="4" t="s">
        <v>2275</v>
      </c>
      <c r="I375" s="78">
        <v>298</v>
      </c>
      <c r="J375" s="80">
        <v>27.408190713785519</v>
      </c>
      <c r="K375" s="4">
        <v>474</v>
      </c>
      <c r="L375" s="77">
        <v>47.487768087276564</v>
      </c>
      <c r="M375" s="79">
        <v>0.15935492646737101</v>
      </c>
      <c r="N375" s="4" t="s">
        <v>4468</v>
      </c>
      <c r="O375" s="82">
        <v>4646.3999999999996</v>
      </c>
      <c r="P375" s="82">
        <v>0</v>
      </c>
      <c r="Q375" s="82">
        <v>0</v>
      </c>
      <c r="R375" s="82">
        <v>0</v>
      </c>
      <c r="S375" s="59" t="str">
        <f t="shared" si="5"/>
        <v>Overhead</v>
      </c>
      <c r="T375" s="58" t="str">
        <f>INDEX(Mapping!$C$4:$C$24,MATCH($C375,Mapping!$D$4:$D$24,0))</f>
        <v>Estimating</v>
      </c>
      <c r="U375" s="3" t="s">
        <v>4467</v>
      </c>
    </row>
    <row r="376" spans="2:21" s="60" customFormat="1" x14ac:dyDescent="0.35">
      <c r="B376" s="76">
        <v>35226861</v>
      </c>
      <c r="C376" s="4">
        <v>14</v>
      </c>
      <c r="D376" s="77">
        <v>0.75</v>
      </c>
      <c r="E376" s="77">
        <v>0.75</v>
      </c>
      <c r="F376" s="77">
        <v>0</v>
      </c>
      <c r="G376" s="3" t="s">
        <v>2268</v>
      </c>
      <c r="H376" s="4" t="s">
        <v>2275</v>
      </c>
      <c r="I376" s="78">
        <v>298</v>
      </c>
      <c r="J376" s="80">
        <v>27.408190713785519</v>
      </c>
      <c r="K376" s="4">
        <v>474</v>
      </c>
      <c r="L376" s="77">
        <v>47.487768087276564</v>
      </c>
      <c r="M376" s="79">
        <v>0.15935492646737101</v>
      </c>
      <c r="N376" s="4" t="s">
        <v>4468</v>
      </c>
      <c r="O376" s="82">
        <v>3960</v>
      </c>
      <c r="P376" s="82">
        <v>0</v>
      </c>
      <c r="Q376" s="82">
        <v>0</v>
      </c>
      <c r="R376" s="82">
        <v>0</v>
      </c>
      <c r="S376" s="59" t="str">
        <f t="shared" si="5"/>
        <v>Overhead</v>
      </c>
      <c r="T376" s="58" t="str">
        <f>INDEX(Mapping!$C$4:$C$24,MATCH($C376,Mapping!$D$4:$D$24,0))</f>
        <v>Estimating</v>
      </c>
      <c r="U376" s="3" t="s">
        <v>4467</v>
      </c>
    </row>
    <row r="377" spans="2:21" s="60" customFormat="1" x14ac:dyDescent="0.35">
      <c r="B377" s="76">
        <v>35226862</v>
      </c>
      <c r="C377" s="4">
        <v>14</v>
      </c>
      <c r="D377" s="77">
        <v>0.57999999999999996</v>
      </c>
      <c r="E377" s="77">
        <v>0.57999999999999996</v>
      </c>
      <c r="F377" s="77">
        <v>0</v>
      </c>
      <c r="G377" s="3" t="s">
        <v>2268</v>
      </c>
      <c r="H377" s="4" t="s">
        <v>2275</v>
      </c>
      <c r="I377" s="78">
        <v>298</v>
      </c>
      <c r="J377" s="80">
        <v>27.408190713785519</v>
      </c>
      <c r="K377" s="4">
        <v>474</v>
      </c>
      <c r="L377" s="77">
        <v>47.487768087276564</v>
      </c>
      <c r="M377" s="79">
        <v>0.15935492646737101</v>
      </c>
      <c r="N377" s="4" t="s">
        <v>4468</v>
      </c>
      <c r="O377" s="82">
        <v>3062.3999999999996</v>
      </c>
      <c r="P377" s="82">
        <v>0</v>
      </c>
      <c r="Q377" s="82">
        <v>0</v>
      </c>
      <c r="R377" s="82">
        <v>0</v>
      </c>
      <c r="S377" s="59" t="str">
        <f t="shared" si="5"/>
        <v>Overhead</v>
      </c>
      <c r="T377" s="58" t="str">
        <f>INDEX(Mapping!$C$4:$C$24,MATCH($C377,Mapping!$D$4:$D$24,0))</f>
        <v>Estimating</v>
      </c>
      <c r="U377" s="3" t="s">
        <v>4467</v>
      </c>
    </row>
    <row r="378" spans="2:21" s="60" customFormat="1" x14ac:dyDescent="0.35">
      <c r="B378" s="76">
        <v>35174501</v>
      </c>
      <c r="C378" s="4">
        <v>13</v>
      </c>
      <c r="D378" s="77">
        <v>1.6829545454545454</v>
      </c>
      <c r="E378" s="77">
        <v>1.6829545454545454</v>
      </c>
      <c r="F378" s="77">
        <v>0</v>
      </c>
      <c r="G378" s="3" t="s">
        <v>2268</v>
      </c>
      <c r="H378" s="4" t="s">
        <v>2275</v>
      </c>
      <c r="I378" s="78">
        <v>298</v>
      </c>
      <c r="J378" s="80">
        <v>27.408190713785519</v>
      </c>
      <c r="K378" s="4">
        <v>474</v>
      </c>
      <c r="L378" s="77">
        <v>47.487768087276564</v>
      </c>
      <c r="M378" s="79">
        <v>0.15935492646737101</v>
      </c>
      <c r="N378" s="4" t="s">
        <v>4468</v>
      </c>
      <c r="O378" s="82">
        <v>0</v>
      </c>
      <c r="P378" s="82">
        <v>8886</v>
      </c>
      <c r="Q378" s="82">
        <v>0</v>
      </c>
      <c r="R378" s="82">
        <v>0</v>
      </c>
      <c r="S378" s="59" t="str">
        <f t="shared" si="5"/>
        <v>Underground</v>
      </c>
      <c r="T378" s="58" t="str">
        <f>INDEX(Mapping!$C$4:$C$24,MATCH($C378,Mapping!$D$4:$D$24,0))</f>
        <v>Scoping</v>
      </c>
      <c r="U378" s="3" t="s">
        <v>4467</v>
      </c>
    </row>
    <row r="379" spans="2:21" s="60" customFormat="1" x14ac:dyDescent="0.35">
      <c r="B379" s="76">
        <v>35227007</v>
      </c>
      <c r="C379" s="4">
        <v>13</v>
      </c>
      <c r="D379" s="77">
        <v>1.1287878787878789</v>
      </c>
      <c r="E379" s="77">
        <v>1.1287878787878789</v>
      </c>
      <c r="F379" s="77">
        <v>0</v>
      </c>
      <c r="G379" s="3" t="s">
        <v>2268</v>
      </c>
      <c r="H379" s="4" t="s">
        <v>2275</v>
      </c>
      <c r="I379" s="78">
        <v>298</v>
      </c>
      <c r="J379" s="80">
        <v>27.408190713785519</v>
      </c>
      <c r="K379" s="4">
        <v>474</v>
      </c>
      <c r="L379" s="77">
        <v>47.487768087276564</v>
      </c>
      <c r="M379" s="79">
        <v>0.15935492646737101</v>
      </c>
      <c r="N379" s="4" t="s">
        <v>4468</v>
      </c>
      <c r="O379" s="82">
        <v>0</v>
      </c>
      <c r="P379" s="82">
        <v>5960</v>
      </c>
      <c r="Q379" s="82">
        <v>0</v>
      </c>
      <c r="R379" s="82">
        <v>0</v>
      </c>
      <c r="S379" s="59" t="str">
        <f t="shared" si="5"/>
        <v>Underground</v>
      </c>
      <c r="T379" s="58" t="str">
        <f>INDEX(Mapping!$C$4:$C$24,MATCH($C379,Mapping!$D$4:$D$24,0))</f>
        <v>Scoping</v>
      </c>
      <c r="U379" s="3" t="s">
        <v>4467</v>
      </c>
    </row>
    <row r="380" spans="2:21" s="60" customFormat="1" x14ac:dyDescent="0.35">
      <c r="B380" s="76">
        <v>35227010</v>
      </c>
      <c r="C380" s="4">
        <v>13</v>
      </c>
      <c r="D380" s="77">
        <v>0.15984848484848485</v>
      </c>
      <c r="E380" s="77">
        <v>0.15984848484848485</v>
      </c>
      <c r="F380" s="77">
        <v>0</v>
      </c>
      <c r="G380" s="3" t="s">
        <v>2268</v>
      </c>
      <c r="H380" s="4" t="s">
        <v>2275</v>
      </c>
      <c r="I380" s="78">
        <v>298</v>
      </c>
      <c r="J380" s="80">
        <v>27.408190713785519</v>
      </c>
      <c r="K380" s="4">
        <v>474</v>
      </c>
      <c r="L380" s="77">
        <v>47.487768087276564</v>
      </c>
      <c r="M380" s="79">
        <v>0.15935492646737101</v>
      </c>
      <c r="N380" s="4" t="s">
        <v>4468</v>
      </c>
      <c r="O380" s="82">
        <v>844</v>
      </c>
      <c r="P380" s="82">
        <v>0</v>
      </c>
      <c r="Q380" s="82">
        <v>0</v>
      </c>
      <c r="R380" s="82">
        <v>0</v>
      </c>
      <c r="S380" s="59" t="str">
        <f t="shared" si="5"/>
        <v>Overhead</v>
      </c>
      <c r="T380" s="58" t="str">
        <f>INDEX(Mapping!$C$4:$C$24,MATCH($C380,Mapping!$D$4:$D$24,0))</f>
        <v>Scoping</v>
      </c>
      <c r="U380" s="3" t="s">
        <v>4467</v>
      </c>
    </row>
    <row r="381" spans="2:21" s="60" customFormat="1" x14ac:dyDescent="0.35">
      <c r="B381" s="76">
        <v>35227013</v>
      </c>
      <c r="C381" s="4">
        <v>13</v>
      </c>
      <c r="D381" s="77">
        <v>2.6893939393939394E-2</v>
      </c>
      <c r="E381" s="77">
        <v>2.6893939393939394E-2</v>
      </c>
      <c r="F381" s="77">
        <v>0</v>
      </c>
      <c r="G381" s="3" t="s">
        <v>2268</v>
      </c>
      <c r="H381" s="4" t="s">
        <v>2275</v>
      </c>
      <c r="I381" s="78">
        <v>298</v>
      </c>
      <c r="J381" s="80">
        <v>27.408190713785519</v>
      </c>
      <c r="K381" s="4">
        <v>474</v>
      </c>
      <c r="L381" s="77">
        <v>47.487768087276564</v>
      </c>
      <c r="M381" s="79">
        <v>0.15935492646737101</v>
      </c>
      <c r="N381" s="4" t="s">
        <v>4468</v>
      </c>
      <c r="O381" s="82">
        <v>142</v>
      </c>
      <c r="P381" s="82">
        <v>0</v>
      </c>
      <c r="Q381" s="82">
        <v>0</v>
      </c>
      <c r="R381" s="82">
        <v>0</v>
      </c>
      <c r="S381" s="59" t="str">
        <f t="shared" si="5"/>
        <v>Overhead</v>
      </c>
      <c r="T381" s="58" t="str">
        <f>INDEX(Mapping!$C$4:$C$24,MATCH($C381,Mapping!$D$4:$D$24,0))</f>
        <v>Scoping</v>
      </c>
      <c r="U381" s="3" t="s">
        <v>4467</v>
      </c>
    </row>
    <row r="382" spans="2:21" s="60" customFormat="1" x14ac:dyDescent="0.35">
      <c r="B382" s="76">
        <v>35227015</v>
      </c>
      <c r="C382" s="4">
        <v>13</v>
      </c>
      <c r="D382" s="77">
        <v>0.95757575757575752</v>
      </c>
      <c r="E382" s="77">
        <v>0.95757575757575752</v>
      </c>
      <c r="F382" s="77">
        <v>0</v>
      </c>
      <c r="G382" s="3" t="s">
        <v>2268</v>
      </c>
      <c r="H382" s="4" t="s">
        <v>2275</v>
      </c>
      <c r="I382" s="78">
        <v>298</v>
      </c>
      <c r="J382" s="80">
        <v>27.408190713785519</v>
      </c>
      <c r="K382" s="4">
        <v>474</v>
      </c>
      <c r="L382" s="77">
        <v>47.487768087276564</v>
      </c>
      <c r="M382" s="79">
        <v>0.15935492646737101</v>
      </c>
      <c r="N382" s="4" t="s">
        <v>4468</v>
      </c>
      <c r="O382" s="82">
        <v>5056</v>
      </c>
      <c r="P382" s="82">
        <v>0</v>
      </c>
      <c r="Q382" s="82">
        <v>0</v>
      </c>
      <c r="R382" s="82">
        <v>0</v>
      </c>
      <c r="S382" s="59" t="str">
        <f t="shared" si="5"/>
        <v>Overhead</v>
      </c>
      <c r="T382" s="58" t="str">
        <f>INDEX(Mapping!$C$4:$C$24,MATCH($C382,Mapping!$D$4:$D$24,0))</f>
        <v>Scoping</v>
      </c>
      <c r="U382" s="3" t="s">
        <v>4467</v>
      </c>
    </row>
    <row r="383" spans="2:21" s="60" customFormat="1" x14ac:dyDescent="0.35">
      <c r="B383" s="76">
        <v>35227018</v>
      </c>
      <c r="C383" s="4">
        <v>13</v>
      </c>
      <c r="D383" s="77">
        <v>1.2</v>
      </c>
      <c r="E383" s="77">
        <v>1.2</v>
      </c>
      <c r="F383" s="77">
        <v>0</v>
      </c>
      <c r="G383" s="3" t="s">
        <v>2268</v>
      </c>
      <c r="H383" s="4" t="s">
        <v>2275</v>
      </c>
      <c r="I383" s="78">
        <v>298</v>
      </c>
      <c r="J383" s="80">
        <v>27.408190713785519</v>
      </c>
      <c r="K383" s="4">
        <v>474</v>
      </c>
      <c r="L383" s="77">
        <v>47.487768087276564</v>
      </c>
      <c r="M383" s="79">
        <v>0.15935492646737101</v>
      </c>
      <c r="N383" s="4" t="s">
        <v>4468</v>
      </c>
      <c r="O383" s="82">
        <v>6336</v>
      </c>
      <c r="P383" s="82">
        <v>0</v>
      </c>
      <c r="Q383" s="82">
        <v>0</v>
      </c>
      <c r="R383" s="82">
        <v>0</v>
      </c>
      <c r="S383" s="59" t="str">
        <f t="shared" si="5"/>
        <v>Overhead</v>
      </c>
      <c r="T383" s="58" t="str">
        <f>INDEX(Mapping!$C$4:$C$24,MATCH($C383,Mapping!$D$4:$D$24,0))</f>
        <v>Scoping</v>
      </c>
      <c r="U383" s="3" t="s">
        <v>4467</v>
      </c>
    </row>
    <row r="384" spans="2:21" s="60" customFormat="1" x14ac:dyDescent="0.35">
      <c r="B384" s="76">
        <v>35227021</v>
      </c>
      <c r="C384" s="4">
        <v>13</v>
      </c>
      <c r="D384" s="77">
        <v>0.21988636363636363</v>
      </c>
      <c r="E384" s="77">
        <v>0.21988636363636363</v>
      </c>
      <c r="F384" s="77">
        <v>0</v>
      </c>
      <c r="G384" s="3" t="s">
        <v>2268</v>
      </c>
      <c r="H384" s="4" t="s">
        <v>2275</v>
      </c>
      <c r="I384" s="78">
        <v>298</v>
      </c>
      <c r="J384" s="80">
        <v>27.408190713785519</v>
      </c>
      <c r="K384" s="4">
        <v>474</v>
      </c>
      <c r="L384" s="77">
        <v>47.487768087276564</v>
      </c>
      <c r="M384" s="79">
        <v>0.15935492646737101</v>
      </c>
      <c r="N384" s="4" t="s">
        <v>4468</v>
      </c>
      <c r="O384" s="82">
        <v>1161</v>
      </c>
      <c r="P384" s="82">
        <v>0</v>
      </c>
      <c r="Q384" s="82">
        <v>0</v>
      </c>
      <c r="R384" s="82">
        <v>0</v>
      </c>
      <c r="S384" s="59" t="str">
        <f t="shared" si="5"/>
        <v>Overhead</v>
      </c>
      <c r="T384" s="58" t="str">
        <f>INDEX(Mapping!$C$4:$C$24,MATCH($C384,Mapping!$D$4:$D$24,0))</f>
        <v>Scoping</v>
      </c>
      <c r="U384" s="3" t="s">
        <v>4467</v>
      </c>
    </row>
    <row r="385" spans="2:21" s="60" customFormat="1" x14ac:dyDescent="0.35">
      <c r="B385" s="76">
        <v>35227025</v>
      </c>
      <c r="C385" s="4">
        <v>13</v>
      </c>
      <c r="D385" s="77">
        <v>0.7535984848484848</v>
      </c>
      <c r="E385" s="77">
        <v>0.7535984848484848</v>
      </c>
      <c r="F385" s="77">
        <v>0</v>
      </c>
      <c r="G385" s="3" t="s">
        <v>2268</v>
      </c>
      <c r="H385" s="4" t="s">
        <v>2275</v>
      </c>
      <c r="I385" s="78">
        <v>298</v>
      </c>
      <c r="J385" s="80">
        <v>27.408190713785519</v>
      </c>
      <c r="K385" s="4">
        <v>474</v>
      </c>
      <c r="L385" s="77">
        <v>47.487768087276564</v>
      </c>
      <c r="M385" s="79">
        <v>0.15935492646737101</v>
      </c>
      <c r="N385" s="4" t="s">
        <v>4468</v>
      </c>
      <c r="O385" s="82">
        <v>2259</v>
      </c>
      <c r="P385" s="82">
        <v>1720</v>
      </c>
      <c r="Q385" s="82">
        <v>0</v>
      </c>
      <c r="R385" s="82">
        <v>0</v>
      </c>
      <c r="S385" s="59" t="str">
        <f t="shared" si="5"/>
        <v>Hybrid</v>
      </c>
      <c r="T385" s="58" t="str">
        <f>INDEX(Mapping!$C$4:$C$24,MATCH($C385,Mapping!$D$4:$D$24,0))</f>
        <v>Scoping</v>
      </c>
      <c r="U385" s="3" t="s">
        <v>4467</v>
      </c>
    </row>
    <row r="386" spans="2:21" s="60" customFormat="1" x14ac:dyDescent="0.35">
      <c r="B386" s="76">
        <v>35234756</v>
      </c>
      <c r="C386" s="4">
        <v>13</v>
      </c>
      <c r="D386" s="77">
        <v>2.782007575757576</v>
      </c>
      <c r="E386" s="77">
        <v>2.782007575757576</v>
      </c>
      <c r="F386" s="77">
        <v>0</v>
      </c>
      <c r="G386" s="3" t="s">
        <v>2268</v>
      </c>
      <c r="H386" s="4" t="s">
        <v>2275</v>
      </c>
      <c r="I386" s="78">
        <v>298</v>
      </c>
      <c r="J386" s="80">
        <v>27.408190713785519</v>
      </c>
      <c r="K386" s="4">
        <v>474</v>
      </c>
      <c r="L386" s="77">
        <v>47.487768087276564</v>
      </c>
      <c r="M386" s="79">
        <v>0.15935492646737101</v>
      </c>
      <c r="N386" s="4" t="s">
        <v>4468</v>
      </c>
      <c r="O386" s="82">
        <v>0</v>
      </c>
      <c r="P386" s="82">
        <v>14689</v>
      </c>
      <c r="Q386" s="82">
        <v>0</v>
      </c>
      <c r="R386" s="82">
        <v>0</v>
      </c>
      <c r="S386" s="59" t="str">
        <f t="shared" si="5"/>
        <v>Underground</v>
      </c>
      <c r="T386" s="58" t="str">
        <f>INDEX(Mapping!$C$4:$C$24,MATCH($C386,Mapping!$D$4:$D$24,0))</f>
        <v>Scoping</v>
      </c>
      <c r="U386" s="3" t="s">
        <v>4467</v>
      </c>
    </row>
    <row r="387" spans="2:21" s="60" customFormat="1" x14ac:dyDescent="0.35">
      <c r="B387" s="76">
        <v>35234758</v>
      </c>
      <c r="C387" s="4">
        <v>13</v>
      </c>
      <c r="D387" s="77">
        <v>0.58200757575757578</v>
      </c>
      <c r="E387" s="77">
        <v>0.58200757575757578</v>
      </c>
      <c r="F387" s="77">
        <v>0</v>
      </c>
      <c r="G387" s="3" t="s">
        <v>2268</v>
      </c>
      <c r="H387" s="4" t="s">
        <v>2275</v>
      </c>
      <c r="I387" s="78">
        <v>298</v>
      </c>
      <c r="J387" s="80">
        <v>27.408190713785519</v>
      </c>
      <c r="K387" s="4">
        <v>474</v>
      </c>
      <c r="L387" s="77">
        <v>47.487768087276564</v>
      </c>
      <c r="M387" s="79">
        <v>0.15935492646737101</v>
      </c>
      <c r="N387" s="4" t="s">
        <v>4468</v>
      </c>
      <c r="O387" s="82">
        <v>0</v>
      </c>
      <c r="P387" s="82">
        <v>3073</v>
      </c>
      <c r="Q387" s="82">
        <v>0</v>
      </c>
      <c r="R387" s="82">
        <v>0</v>
      </c>
      <c r="S387" s="59" t="str">
        <f t="shared" si="5"/>
        <v>Underground</v>
      </c>
      <c r="T387" s="58" t="str">
        <f>INDEX(Mapping!$C$4:$C$24,MATCH($C387,Mapping!$D$4:$D$24,0))</f>
        <v>Scoping</v>
      </c>
      <c r="U387" s="3" t="s">
        <v>4467</v>
      </c>
    </row>
    <row r="388" spans="2:21" s="60" customFormat="1" x14ac:dyDescent="0.35">
      <c r="B388" s="76">
        <v>35234862</v>
      </c>
      <c r="C388" s="4">
        <v>13</v>
      </c>
      <c r="D388" s="77">
        <v>7.9924242424242425E-2</v>
      </c>
      <c r="E388" s="77">
        <v>7.9924242424242425E-2</v>
      </c>
      <c r="F388" s="77">
        <v>0</v>
      </c>
      <c r="G388" s="3" t="s">
        <v>2268</v>
      </c>
      <c r="H388" s="4" t="s">
        <v>2275</v>
      </c>
      <c r="I388" s="78">
        <v>298</v>
      </c>
      <c r="J388" s="80">
        <v>27.408190713785519</v>
      </c>
      <c r="K388" s="4">
        <v>474</v>
      </c>
      <c r="L388" s="77">
        <v>47.487768087276564</v>
      </c>
      <c r="M388" s="79">
        <v>0.15935492646737101</v>
      </c>
      <c r="N388" s="4" t="s">
        <v>4468</v>
      </c>
      <c r="O388" s="82">
        <v>0</v>
      </c>
      <c r="P388" s="82">
        <v>422</v>
      </c>
      <c r="Q388" s="82">
        <v>0</v>
      </c>
      <c r="R388" s="82">
        <v>0</v>
      </c>
      <c r="S388" s="59" t="str">
        <f t="shared" si="5"/>
        <v>Underground</v>
      </c>
      <c r="T388" s="58" t="str">
        <f>INDEX(Mapping!$C$4:$C$24,MATCH($C388,Mapping!$D$4:$D$24,0))</f>
        <v>Scoping</v>
      </c>
      <c r="U388" s="3" t="s">
        <v>4467</v>
      </c>
    </row>
    <row r="389" spans="2:21" s="60" customFormat="1" x14ac:dyDescent="0.35">
      <c r="B389" s="76">
        <v>35234865</v>
      </c>
      <c r="C389" s="4">
        <v>13</v>
      </c>
      <c r="D389" s="77">
        <v>0.64753787878787883</v>
      </c>
      <c r="E389" s="77">
        <v>0.64753787878787883</v>
      </c>
      <c r="F389" s="77">
        <v>0</v>
      </c>
      <c r="G389" s="3" t="s">
        <v>2268</v>
      </c>
      <c r="H389" s="4" t="s">
        <v>2275</v>
      </c>
      <c r="I389" s="78">
        <v>298</v>
      </c>
      <c r="J389" s="80">
        <v>27.408190713785519</v>
      </c>
      <c r="K389" s="4">
        <v>474</v>
      </c>
      <c r="L389" s="77">
        <v>47.487768087276564</v>
      </c>
      <c r="M389" s="79">
        <v>0.15935492646737101</v>
      </c>
      <c r="N389" s="4" t="s">
        <v>4468</v>
      </c>
      <c r="O389" s="82">
        <v>0</v>
      </c>
      <c r="P389" s="82">
        <v>3419</v>
      </c>
      <c r="Q389" s="82">
        <v>0</v>
      </c>
      <c r="R389" s="82">
        <v>0</v>
      </c>
      <c r="S389" s="59" t="str">
        <f t="shared" ref="S389:S447" si="6">IF(SUM(O389:R389)=0,"TBD",IF(AND(O389&gt;0,P389&gt;0),"Hybrid", IF(SUM(Q389:R389)&gt;0,"Remote Grid / Removal",IF(O389&gt;0,"Overhead","Underground"))))</f>
        <v>Underground</v>
      </c>
      <c r="T389" s="58" t="str">
        <f>INDEX(Mapping!$C$4:$C$24,MATCH($C389,Mapping!$D$4:$D$24,0))</f>
        <v>Scoping</v>
      </c>
      <c r="U389" s="3" t="s">
        <v>4467</v>
      </c>
    </row>
    <row r="390" spans="2:21" s="60" customFormat="1" x14ac:dyDescent="0.35">
      <c r="B390" s="76">
        <v>35192291</v>
      </c>
      <c r="C390" s="4">
        <v>13</v>
      </c>
      <c r="D390" s="77">
        <v>1.0971590909090909</v>
      </c>
      <c r="E390" s="77">
        <v>1.0971590909090909</v>
      </c>
      <c r="F390" s="77">
        <v>0</v>
      </c>
      <c r="G390" s="3" t="s">
        <v>1086</v>
      </c>
      <c r="H390" s="4" t="s">
        <v>1087</v>
      </c>
      <c r="I390" s="78">
        <v>541</v>
      </c>
      <c r="J390" s="80">
        <v>44.191450064789123</v>
      </c>
      <c r="K390" s="4">
        <v>811</v>
      </c>
      <c r="L390" s="77">
        <v>49.924029963004408</v>
      </c>
      <c r="M390" s="79">
        <v>9.2281016567475796E-2</v>
      </c>
      <c r="N390" s="4" t="s">
        <v>4468</v>
      </c>
      <c r="O390" s="82">
        <v>521</v>
      </c>
      <c r="P390" s="82">
        <v>5272</v>
      </c>
      <c r="Q390" s="82">
        <v>0</v>
      </c>
      <c r="R390" s="82">
        <v>0</v>
      </c>
      <c r="S390" s="59" t="str">
        <f t="shared" si="6"/>
        <v>Hybrid</v>
      </c>
      <c r="T390" s="58" t="str">
        <f>INDEX(Mapping!$C$4:$C$24,MATCH($C390,Mapping!$D$4:$D$24,0))</f>
        <v>Scoping</v>
      </c>
      <c r="U390" s="3" t="s">
        <v>4467</v>
      </c>
    </row>
    <row r="391" spans="2:21" s="60" customFormat="1" x14ac:dyDescent="0.35">
      <c r="B391" s="76">
        <v>35191937</v>
      </c>
      <c r="C391" s="4">
        <v>13</v>
      </c>
      <c r="D391" s="77">
        <v>1.4528409090909091</v>
      </c>
      <c r="E391" s="77">
        <v>1.4528409090909091</v>
      </c>
      <c r="F391" s="77">
        <v>0</v>
      </c>
      <c r="G391" s="3" t="s">
        <v>3193</v>
      </c>
      <c r="H391" s="4" t="s">
        <v>3198</v>
      </c>
      <c r="I391" s="78">
        <v>180</v>
      </c>
      <c r="J391" s="80">
        <v>19.340684586360659</v>
      </c>
      <c r="K391" s="4">
        <v>951</v>
      </c>
      <c r="L391" s="77">
        <v>13.210050623204321</v>
      </c>
      <c r="M391" s="79">
        <v>7.3389170128912898E-2</v>
      </c>
      <c r="N391" s="4" t="s">
        <v>4468</v>
      </c>
      <c r="O391" s="82">
        <v>7671</v>
      </c>
      <c r="P391" s="82">
        <v>0</v>
      </c>
      <c r="Q391" s="82">
        <v>0</v>
      </c>
      <c r="R391" s="82">
        <v>0</v>
      </c>
      <c r="S391" s="59" t="str">
        <f t="shared" si="6"/>
        <v>Overhead</v>
      </c>
      <c r="T391" s="58" t="str">
        <f>INDEX(Mapping!$C$4:$C$24,MATCH($C391,Mapping!$D$4:$D$24,0))</f>
        <v>Scoping</v>
      </c>
      <c r="U391" s="3" t="s">
        <v>4467</v>
      </c>
    </row>
    <row r="392" spans="2:21" s="60" customFormat="1" x14ac:dyDescent="0.35">
      <c r="B392" s="76">
        <v>35227032</v>
      </c>
      <c r="C392" s="4">
        <v>13</v>
      </c>
      <c r="D392" s="77">
        <v>0.57499999999999996</v>
      </c>
      <c r="E392" s="77">
        <v>0.57499999999999996</v>
      </c>
      <c r="F392" s="77">
        <v>0</v>
      </c>
      <c r="G392" s="3" t="s">
        <v>3193</v>
      </c>
      <c r="H392" s="4" t="s">
        <v>3198</v>
      </c>
      <c r="I392" s="78">
        <v>180</v>
      </c>
      <c r="J392" s="80">
        <v>19.340684586360659</v>
      </c>
      <c r="K392" s="4">
        <v>951</v>
      </c>
      <c r="L392" s="77">
        <v>13.210050623204321</v>
      </c>
      <c r="M392" s="79">
        <v>7.3389170128912898E-2</v>
      </c>
      <c r="N392" s="4" t="s">
        <v>4468</v>
      </c>
      <c r="O392" s="82">
        <v>3036</v>
      </c>
      <c r="P392" s="82">
        <v>0</v>
      </c>
      <c r="Q392" s="82">
        <v>0</v>
      </c>
      <c r="R392" s="82">
        <v>0</v>
      </c>
      <c r="S392" s="59" t="str">
        <f t="shared" si="6"/>
        <v>Overhead</v>
      </c>
      <c r="T392" s="58" t="str">
        <f>INDEX(Mapping!$C$4:$C$24,MATCH($C392,Mapping!$D$4:$D$24,0))</f>
        <v>Scoping</v>
      </c>
      <c r="U392" s="3" t="s">
        <v>4467</v>
      </c>
    </row>
    <row r="393" spans="2:21" s="60" customFormat="1" x14ac:dyDescent="0.35">
      <c r="B393" s="76">
        <v>35227033</v>
      </c>
      <c r="C393" s="4">
        <v>13</v>
      </c>
      <c r="D393" s="77">
        <v>1.3100378787878788</v>
      </c>
      <c r="E393" s="77">
        <v>1.3100378787878788</v>
      </c>
      <c r="F393" s="77">
        <v>0</v>
      </c>
      <c r="G393" s="3" t="s">
        <v>3193</v>
      </c>
      <c r="H393" s="4" t="s">
        <v>3198</v>
      </c>
      <c r="I393" s="78">
        <v>180</v>
      </c>
      <c r="J393" s="80">
        <v>19.340684586360659</v>
      </c>
      <c r="K393" s="4">
        <v>951</v>
      </c>
      <c r="L393" s="77">
        <v>13.210050623204321</v>
      </c>
      <c r="M393" s="79">
        <v>7.3389170128912898E-2</v>
      </c>
      <c r="N393" s="4" t="s">
        <v>4468</v>
      </c>
      <c r="O393" s="82">
        <v>0</v>
      </c>
      <c r="P393" s="82">
        <v>0</v>
      </c>
      <c r="Q393" s="82">
        <v>0</v>
      </c>
      <c r="R393" s="82">
        <v>6917</v>
      </c>
      <c r="S393" s="59" t="str">
        <f t="shared" si="6"/>
        <v>Remote Grid / Removal</v>
      </c>
      <c r="T393" s="58" t="str">
        <f>INDEX(Mapping!$C$4:$C$24,MATCH($C393,Mapping!$D$4:$D$24,0))</f>
        <v>Scoping</v>
      </c>
      <c r="U393" s="3" t="s">
        <v>4467</v>
      </c>
    </row>
    <row r="394" spans="2:21" s="60" customFormat="1" x14ac:dyDescent="0.35">
      <c r="B394" s="76">
        <v>35219093</v>
      </c>
      <c r="C394" s="4">
        <v>13</v>
      </c>
      <c r="D394" s="77">
        <v>1.1399999999999999</v>
      </c>
      <c r="E394" s="77">
        <v>1.1399999999999999</v>
      </c>
      <c r="F394" s="77">
        <v>0</v>
      </c>
      <c r="G394" s="3" t="s">
        <v>4060</v>
      </c>
      <c r="H394" s="4" t="s">
        <v>4059</v>
      </c>
      <c r="I394" s="78">
        <v>30</v>
      </c>
      <c r="J394" s="80">
        <v>3.6652030733285454</v>
      </c>
      <c r="K394" s="4">
        <v>18</v>
      </c>
      <c r="L394" s="77">
        <v>19.599357494642337</v>
      </c>
      <c r="M394" s="79">
        <v>0.65331191648807796</v>
      </c>
      <c r="N394" s="4" t="s">
        <v>4469</v>
      </c>
      <c r="O394" s="82">
        <v>0</v>
      </c>
      <c r="P394" s="82">
        <v>6019.2</v>
      </c>
      <c r="Q394" s="82">
        <v>0</v>
      </c>
      <c r="R394" s="82">
        <v>0</v>
      </c>
      <c r="S394" s="59" t="str">
        <f t="shared" si="6"/>
        <v>Underground</v>
      </c>
      <c r="T394" s="58" t="str">
        <f>INDEX(Mapping!$C$4:$C$24,MATCH($C394,Mapping!$D$4:$D$24,0))</f>
        <v>Scoping</v>
      </c>
      <c r="U394" s="3" t="s">
        <v>4477</v>
      </c>
    </row>
    <row r="395" spans="2:21" s="60" customFormat="1" x14ac:dyDescent="0.35">
      <c r="B395" s="76">
        <v>35231543</v>
      </c>
      <c r="C395" s="4">
        <v>13</v>
      </c>
      <c r="D395" s="77">
        <v>1.3</v>
      </c>
      <c r="E395" s="77">
        <v>1.3</v>
      </c>
      <c r="F395" s="77">
        <v>0</v>
      </c>
      <c r="G395" s="3" t="s">
        <v>4060</v>
      </c>
      <c r="H395" s="4" t="s">
        <v>4059</v>
      </c>
      <c r="I395" s="78">
        <v>30</v>
      </c>
      <c r="J395" s="80">
        <v>3.6652030733285454</v>
      </c>
      <c r="K395" s="4">
        <v>18</v>
      </c>
      <c r="L395" s="77">
        <v>19.599357494642337</v>
      </c>
      <c r="M395" s="79">
        <v>0.65331191648807796</v>
      </c>
      <c r="N395" s="4" t="s">
        <v>4469</v>
      </c>
      <c r="O395" s="82">
        <v>0</v>
      </c>
      <c r="P395" s="82">
        <v>6864</v>
      </c>
      <c r="Q395" s="82">
        <v>0</v>
      </c>
      <c r="R395" s="82">
        <v>0</v>
      </c>
      <c r="S395" s="59" t="str">
        <f t="shared" si="6"/>
        <v>Underground</v>
      </c>
      <c r="T395" s="58" t="str">
        <f>INDEX(Mapping!$C$4:$C$24,MATCH($C395,Mapping!$D$4:$D$24,0))</f>
        <v>Scoping</v>
      </c>
      <c r="U395" s="3" t="s">
        <v>4477</v>
      </c>
    </row>
    <row r="396" spans="2:21" s="60" customFormat="1" x14ac:dyDescent="0.35">
      <c r="B396" s="76">
        <v>35217273</v>
      </c>
      <c r="C396" s="4">
        <v>13</v>
      </c>
      <c r="D396" s="77">
        <v>1.1054545454545455</v>
      </c>
      <c r="E396" s="77">
        <v>1.1054545454545455</v>
      </c>
      <c r="F396" s="77">
        <v>0</v>
      </c>
      <c r="G396" s="3" t="s">
        <v>4114</v>
      </c>
      <c r="H396" s="4" t="s">
        <v>4121</v>
      </c>
      <c r="I396" s="78">
        <v>3</v>
      </c>
      <c r="J396" s="80">
        <v>1.1132767118567868</v>
      </c>
      <c r="K396" s="4">
        <v>6</v>
      </c>
      <c r="L396" s="77">
        <v>3.7675564448636099</v>
      </c>
      <c r="M396" s="79">
        <v>1.25585214828787</v>
      </c>
      <c r="N396" s="4" t="s">
        <v>4469</v>
      </c>
      <c r="O396" s="82">
        <v>240</v>
      </c>
      <c r="P396" s="82">
        <v>0</v>
      </c>
      <c r="Q396" s="82">
        <v>5596.8</v>
      </c>
      <c r="R396" s="82">
        <v>0</v>
      </c>
      <c r="S396" s="59" t="str">
        <f t="shared" si="6"/>
        <v>Remote Grid / Removal</v>
      </c>
      <c r="T396" s="58" t="str">
        <f>INDEX(Mapping!$C$4:$C$24,MATCH($C396,Mapping!$D$4:$D$24,0))</f>
        <v>Scoping</v>
      </c>
      <c r="U396" s="3" t="s">
        <v>4477</v>
      </c>
    </row>
    <row r="397" spans="2:21" s="60" customFormat="1" x14ac:dyDescent="0.35">
      <c r="B397" s="76">
        <v>35217272</v>
      </c>
      <c r="C397" s="4">
        <v>13</v>
      </c>
      <c r="D397" s="77">
        <v>0.34053030303030302</v>
      </c>
      <c r="E397" s="77">
        <v>0.34053030303030302</v>
      </c>
      <c r="F397" s="77">
        <v>0</v>
      </c>
      <c r="G397" s="3" t="s">
        <v>1932</v>
      </c>
      <c r="H397" s="4" t="s">
        <v>1931</v>
      </c>
      <c r="I397" s="78">
        <v>39</v>
      </c>
      <c r="J397" s="80">
        <v>7.4478152973437544</v>
      </c>
      <c r="K397" s="4">
        <v>7</v>
      </c>
      <c r="L397" s="77">
        <v>48.843389095197061</v>
      </c>
      <c r="M397" s="79">
        <v>1.2523945921845401</v>
      </c>
      <c r="N397" s="4" t="s">
        <v>4468</v>
      </c>
      <c r="O397" s="82">
        <v>94</v>
      </c>
      <c r="P397" s="82">
        <v>1704</v>
      </c>
      <c r="Q397" s="82">
        <v>0</v>
      </c>
      <c r="R397" s="82">
        <v>0</v>
      </c>
      <c r="S397" s="59" t="str">
        <f t="shared" si="6"/>
        <v>Hybrid</v>
      </c>
      <c r="T397" s="58" t="str">
        <f>INDEX(Mapping!$C$4:$C$24,MATCH($C397,Mapping!$D$4:$D$24,0))</f>
        <v>Scoping</v>
      </c>
      <c r="U397" s="3" t="s">
        <v>4477</v>
      </c>
    </row>
    <row r="398" spans="2:21" s="60" customFormat="1" x14ac:dyDescent="0.35">
      <c r="B398" s="76">
        <v>35226628</v>
      </c>
      <c r="C398" s="4">
        <v>13</v>
      </c>
      <c r="D398" s="77">
        <v>0.81912878787878785</v>
      </c>
      <c r="E398" s="77">
        <v>0.81912878787878785</v>
      </c>
      <c r="F398" s="77">
        <v>0</v>
      </c>
      <c r="G398" s="3" t="s">
        <v>1932</v>
      </c>
      <c r="H398" s="4" t="s">
        <v>1931</v>
      </c>
      <c r="I398" s="78">
        <v>39</v>
      </c>
      <c r="J398" s="80">
        <v>7.4478152973437544</v>
      </c>
      <c r="K398" s="4">
        <v>7</v>
      </c>
      <c r="L398" s="77">
        <v>48.843389095197061</v>
      </c>
      <c r="M398" s="79">
        <v>1.2523945921845401</v>
      </c>
      <c r="N398" s="4" t="s">
        <v>4468</v>
      </c>
      <c r="O398" s="82">
        <v>0</v>
      </c>
      <c r="P398" s="82">
        <v>4325</v>
      </c>
      <c r="Q398" s="82">
        <v>0</v>
      </c>
      <c r="R398" s="82">
        <v>0</v>
      </c>
      <c r="S398" s="59" t="str">
        <f t="shared" si="6"/>
        <v>Underground</v>
      </c>
      <c r="T398" s="58" t="str">
        <f>INDEX(Mapping!$C$4:$C$24,MATCH($C398,Mapping!$D$4:$D$24,0))</f>
        <v>Scoping</v>
      </c>
      <c r="U398" s="3" t="s">
        <v>4477</v>
      </c>
    </row>
    <row r="399" spans="2:21" s="60" customFormat="1" x14ac:dyDescent="0.35">
      <c r="B399" s="76">
        <v>35226629</v>
      </c>
      <c r="C399" s="4">
        <v>13</v>
      </c>
      <c r="D399" s="77">
        <v>4.697159090909091</v>
      </c>
      <c r="E399" s="77">
        <v>4.697159090909091</v>
      </c>
      <c r="F399" s="77">
        <v>0</v>
      </c>
      <c r="G399" s="3" t="s">
        <v>1932</v>
      </c>
      <c r="H399" s="4" t="s">
        <v>1931</v>
      </c>
      <c r="I399" s="78">
        <v>39</v>
      </c>
      <c r="J399" s="80">
        <v>7.4478152973437544</v>
      </c>
      <c r="K399" s="4">
        <v>7</v>
      </c>
      <c r="L399" s="77">
        <v>48.843389095197061</v>
      </c>
      <c r="M399" s="79">
        <v>1.2523945921845401</v>
      </c>
      <c r="N399" s="4" t="s">
        <v>4468</v>
      </c>
      <c r="O399" s="82">
        <v>0</v>
      </c>
      <c r="P399" s="82">
        <v>24801</v>
      </c>
      <c r="Q399" s="82">
        <v>0</v>
      </c>
      <c r="R399" s="82">
        <v>0</v>
      </c>
      <c r="S399" s="59" t="str">
        <f t="shared" si="6"/>
        <v>Underground</v>
      </c>
      <c r="T399" s="58" t="str">
        <f>INDEX(Mapping!$C$4:$C$24,MATCH($C399,Mapping!$D$4:$D$24,0))</f>
        <v>Scoping</v>
      </c>
      <c r="U399" s="3" t="s">
        <v>4477</v>
      </c>
    </row>
    <row r="400" spans="2:21" s="60" customFormat="1" x14ac:dyDescent="0.35">
      <c r="B400" s="76">
        <v>35217269</v>
      </c>
      <c r="C400" s="4">
        <v>13</v>
      </c>
      <c r="D400" s="77">
        <v>0.52083333333333337</v>
      </c>
      <c r="E400" s="77">
        <v>0.52083333333333337</v>
      </c>
      <c r="F400" s="77">
        <v>0</v>
      </c>
      <c r="G400" s="3" t="s">
        <v>2282</v>
      </c>
      <c r="H400" s="4" t="s">
        <v>2283</v>
      </c>
      <c r="I400" s="78">
        <v>53</v>
      </c>
      <c r="J400" s="80">
        <v>4.7057750984646365</v>
      </c>
      <c r="K400" s="4">
        <v>8</v>
      </c>
      <c r="L400" s="77">
        <v>48.564977773158759</v>
      </c>
      <c r="M400" s="79">
        <v>0.91632033534261803</v>
      </c>
      <c r="N400" s="4" t="s">
        <v>4469</v>
      </c>
      <c r="O400" s="82">
        <v>630</v>
      </c>
      <c r="P400" s="82">
        <v>2120</v>
      </c>
      <c r="Q400" s="82">
        <v>0</v>
      </c>
      <c r="R400" s="82">
        <v>0</v>
      </c>
      <c r="S400" s="59" t="str">
        <f t="shared" si="6"/>
        <v>Hybrid</v>
      </c>
      <c r="T400" s="58" t="str">
        <f>INDEX(Mapping!$C$4:$C$24,MATCH($C400,Mapping!$D$4:$D$24,0))</f>
        <v>Scoping</v>
      </c>
      <c r="U400" s="3" t="s">
        <v>4477</v>
      </c>
    </row>
    <row r="401" spans="2:21" s="60" customFormat="1" x14ac:dyDescent="0.35">
      <c r="B401" s="76">
        <v>35226819</v>
      </c>
      <c r="C401" s="4">
        <v>13</v>
      </c>
      <c r="D401" s="77">
        <v>1.3210227272727273</v>
      </c>
      <c r="E401" s="77">
        <v>1.3210227272727273</v>
      </c>
      <c r="F401" s="77">
        <v>0</v>
      </c>
      <c r="G401" s="3" t="s">
        <v>2282</v>
      </c>
      <c r="H401" s="4" t="s">
        <v>2283</v>
      </c>
      <c r="I401" s="78">
        <v>53</v>
      </c>
      <c r="J401" s="80">
        <v>4.7057750984646365</v>
      </c>
      <c r="K401" s="4">
        <v>8</v>
      </c>
      <c r="L401" s="77">
        <v>48.564977773158759</v>
      </c>
      <c r="M401" s="79">
        <v>0.91632033534261803</v>
      </c>
      <c r="N401" s="4" t="s">
        <v>4469</v>
      </c>
      <c r="O401" s="82">
        <v>6975</v>
      </c>
      <c r="P401" s="82">
        <v>0</v>
      </c>
      <c r="Q401" s="82">
        <v>0</v>
      </c>
      <c r="R401" s="82">
        <v>0</v>
      </c>
      <c r="S401" s="59" t="str">
        <f t="shared" si="6"/>
        <v>Overhead</v>
      </c>
      <c r="T401" s="58" t="str">
        <f>INDEX(Mapping!$C$4:$C$24,MATCH($C401,Mapping!$D$4:$D$24,0))</f>
        <v>Scoping</v>
      </c>
      <c r="U401" s="3" t="s">
        <v>4477</v>
      </c>
    </row>
    <row r="402" spans="2:21" s="60" customFormat="1" x14ac:dyDescent="0.35">
      <c r="B402" s="76">
        <v>35227160</v>
      </c>
      <c r="C402" s="4">
        <v>13</v>
      </c>
      <c r="D402" s="77">
        <v>2.842992424242424</v>
      </c>
      <c r="E402" s="77">
        <v>2.842992424242424</v>
      </c>
      <c r="F402" s="77">
        <v>0</v>
      </c>
      <c r="G402" s="3" t="s">
        <v>2282</v>
      </c>
      <c r="H402" s="4" t="s">
        <v>2283</v>
      </c>
      <c r="I402" s="78">
        <v>53</v>
      </c>
      <c r="J402" s="80">
        <v>4.7057750984646365</v>
      </c>
      <c r="K402" s="4">
        <v>8</v>
      </c>
      <c r="L402" s="77">
        <v>48.564977773158759</v>
      </c>
      <c r="M402" s="79">
        <v>0.91632033534261803</v>
      </c>
      <c r="N402" s="4" t="s">
        <v>4469</v>
      </c>
      <c r="O402" s="82">
        <v>176</v>
      </c>
      <c r="P402" s="82">
        <v>14835</v>
      </c>
      <c r="Q402" s="82">
        <v>0</v>
      </c>
      <c r="R402" s="82">
        <v>0</v>
      </c>
      <c r="S402" s="59" t="str">
        <f t="shared" si="6"/>
        <v>Hybrid</v>
      </c>
      <c r="T402" s="58" t="str">
        <f>INDEX(Mapping!$C$4:$C$24,MATCH($C402,Mapping!$D$4:$D$24,0))</f>
        <v>Scoping</v>
      </c>
      <c r="U402" s="3" t="s">
        <v>4477</v>
      </c>
    </row>
    <row r="403" spans="2:21" s="60" customFormat="1" x14ac:dyDescent="0.35">
      <c r="B403" s="76">
        <v>35227161</v>
      </c>
      <c r="C403" s="4">
        <v>13</v>
      </c>
      <c r="D403" s="77">
        <v>0.73068181818181821</v>
      </c>
      <c r="E403" s="77">
        <v>0.73068181818181821</v>
      </c>
      <c r="F403" s="77">
        <v>0</v>
      </c>
      <c r="G403" s="3" t="s">
        <v>2282</v>
      </c>
      <c r="H403" s="4" t="s">
        <v>2283</v>
      </c>
      <c r="I403" s="78">
        <v>53</v>
      </c>
      <c r="J403" s="80">
        <v>4.7057750984646365</v>
      </c>
      <c r="K403" s="4">
        <v>8</v>
      </c>
      <c r="L403" s="77">
        <v>48.564977773158759</v>
      </c>
      <c r="M403" s="79">
        <v>0.91632033534261803</v>
      </c>
      <c r="N403" s="4" t="s">
        <v>4469</v>
      </c>
      <c r="O403" s="82">
        <v>3858</v>
      </c>
      <c r="P403" s="82">
        <v>0</v>
      </c>
      <c r="Q403" s="82">
        <v>0</v>
      </c>
      <c r="R403" s="82">
        <v>0</v>
      </c>
      <c r="S403" s="59" t="str">
        <f t="shared" si="6"/>
        <v>Overhead</v>
      </c>
      <c r="T403" s="58" t="str">
        <f>INDEX(Mapping!$C$4:$C$24,MATCH($C403,Mapping!$D$4:$D$24,0))</f>
        <v>Scoping</v>
      </c>
      <c r="U403" s="3" t="s">
        <v>4477</v>
      </c>
    </row>
    <row r="404" spans="2:21" s="60" customFormat="1" x14ac:dyDescent="0.35">
      <c r="B404" s="76">
        <v>35227162</v>
      </c>
      <c r="C404" s="4">
        <v>13</v>
      </c>
      <c r="D404" s="77">
        <v>0.41780303030303029</v>
      </c>
      <c r="E404" s="77">
        <v>0.41780303030303029</v>
      </c>
      <c r="F404" s="77">
        <v>0</v>
      </c>
      <c r="G404" s="3" t="s">
        <v>2282</v>
      </c>
      <c r="H404" s="4" t="s">
        <v>2283</v>
      </c>
      <c r="I404" s="78">
        <v>53</v>
      </c>
      <c r="J404" s="80">
        <v>4.7057750984646365</v>
      </c>
      <c r="K404" s="4">
        <v>8</v>
      </c>
      <c r="L404" s="77">
        <v>48.564977773158759</v>
      </c>
      <c r="M404" s="79">
        <v>0.91632033534261803</v>
      </c>
      <c r="N404" s="4" t="s">
        <v>4469</v>
      </c>
      <c r="O404" s="82">
        <v>0</v>
      </c>
      <c r="P404" s="82">
        <v>2206</v>
      </c>
      <c r="Q404" s="82">
        <v>0</v>
      </c>
      <c r="R404" s="82">
        <v>0</v>
      </c>
      <c r="S404" s="59" t="str">
        <f t="shared" si="6"/>
        <v>Underground</v>
      </c>
      <c r="T404" s="58" t="str">
        <f>INDEX(Mapping!$C$4:$C$24,MATCH($C404,Mapping!$D$4:$D$24,0))</f>
        <v>Scoping</v>
      </c>
      <c r="U404" s="3" t="s">
        <v>4477</v>
      </c>
    </row>
    <row r="405" spans="2:21" s="60" customFormat="1" x14ac:dyDescent="0.35">
      <c r="B405" s="76">
        <v>35227163</v>
      </c>
      <c r="C405" s="4">
        <v>13</v>
      </c>
      <c r="D405" s="77">
        <v>0.41117424242424244</v>
      </c>
      <c r="E405" s="77">
        <v>0.41117424242424244</v>
      </c>
      <c r="F405" s="77">
        <v>0</v>
      </c>
      <c r="G405" s="3" t="s">
        <v>2282</v>
      </c>
      <c r="H405" s="4" t="s">
        <v>2283</v>
      </c>
      <c r="I405" s="78">
        <v>53</v>
      </c>
      <c r="J405" s="80">
        <v>4.7057750984646365</v>
      </c>
      <c r="K405" s="4">
        <v>8</v>
      </c>
      <c r="L405" s="77">
        <v>48.564977773158759</v>
      </c>
      <c r="M405" s="79">
        <v>0.91632033534261803</v>
      </c>
      <c r="N405" s="4" t="s">
        <v>4469</v>
      </c>
      <c r="O405" s="82">
        <v>2171</v>
      </c>
      <c r="P405" s="82">
        <v>0</v>
      </c>
      <c r="Q405" s="82">
        <v>0</v>
      </c>
      <c r="R405" s="82">
        <v>0</v>
      </c>
      <c r="S405" s="59" t="str">
        <f t="shared" si="6"/>
        <v>Overhead</v>
      </c>
      <c r="T405" s="58" t="str">
        <f>INDEX(Mapping!$C$4:$C$24,MATCH($C405,Mapping!$D$4:$D$24,0))</f>
        <v>Scoping</v>
      </c>
      <c r="U405" s="3" t="s">
        <v>4477</v>
      </c>
    </row>
    <row r="406" spans="2:21" s="60" customFormat="1" x14ac:dyDescent="0.35">
      <c r="B406" s="76">
        <v>35227164</v>
      </c>
      <c r="C406" s="4">
        <v>13</v>
      </c>
      <c r="D406" s="77">
        <v>0.5589015151515152</v>
      </c>
      <c r="E406" s="77">
        <v>0.5589015151515152</v>
      </c>
      <c r="F406" s="77">
        <v>0</v>
      </c>
      <c r="G406" s="3" t="s">
        <v>2282</v>
      </c>
      <c r="H406" s="4" t="s">
        <v>2283</v>
      </c>
      <c r="I406" s="78">
        <v>53</v>
      </c>
      <c r="J406" s="80">
        <v>4.7057750984646365</v>
      </c>
      <c r="K406" s="4">
        <v>8</v>
      </c>
      <c r="L406" s="77">
        <v>48.564977773158759</v>
      </c>
      <c r="M406" s="79">
        <v>0.91632033534261803</v>
      </c>
      <c r="N406" s="4" t="s">
        <v>4469</v>
      </c>
      <c r="O406" s="82">
        <v>2951</v>
      </c>
      <c r="P406" s="82">
        <v>0</v>
      </c>
      <c r="Q406" s="82">
        <v>0</v>
      </c>
      <c r="R406" s="82">
        <v>0</v>
      </c>
      <c r="S406" s="59" t="str">
        <f t="shared" si="6"/>
        <v>Overhead</v>
      </c>
      <c r="T406" s="58" t="str">
        <f>INDEX(Mapping!$C$4:$C$24,MATCH($C406,Mapping!$D$4:$D$24,0))</f>
        <v>Scoping</v>
      </c>
      <c r="U406" s="3" t="s">
        <v>4477</v>
      </c>
    </row>
    <row r="407" spans="2:21" s="60" customFormat="1" x14ac:dyDescent="0.35">
      <c r="B407" s="76">
        <v>35217270</v>
      </c>
      <c r="C407" s="4">
        <v>14</v>
      </c>
      <c r="D407" s="77">
        <v>0.57613636363636367</v>
      </c>
      <c r="E407" s="77">
        <v>0.57613636363636367</v>
      </c>
      <c r="F407" s="77">
        <v>0</v>
      </c>
      <c r="G407" s="3" t="s">
        <v>1944</v>
      </c>
      <c r="H407" s="4" t="s">
        <v>1954</v>
      </c>
      <c r="I407" s="78">
        <v>59</v>
      </c>
      <c r="J407" s="80">
        <v>6.2704015389340588</v>
      </c>
      <c r="K407" s="4">
        <v>9</v>
      </c>
      <c r="L407" s="77">
        <v>51.700819597256988</v>
      </c>
      <c r="M407" s="79">
        <v>0.87628507791960997</v>
      </c>
      <c r="N407" s="4" t="s">
        <v>4468</v>
      </c>
      <c r="O407" s="82">
        <v>3042</v>
      </c>
      <c r="P407" s="82">
        <v>0</v>
      </c>
      <c r="Q407" s="82">
        <v>0</v>
      </c>
      <c r="R407" s="82">
        <v>0</v>
      </c>
      <c r="S407" s="59" t="str">
        <f t="shared" si="6"/>
        <v>Overhead</v>
      </c>
      <c r="T407" s="58" t="str">
        <f>INDEX(Mapping!$C$4:$C$24,MATCH($C407,Mapping!$D$4:$D$24,0))</f>
        <v>Estimating</v>
      </c>
      <c r="U407" s="3" t="s">
        <v>4477</v>
      </c>
    </row>
    <row r="408" spans="2:21" s="60" customFormat="1" x14ac:dyDescent="0.35">
      <c r="B408" s="76">
        <v>35217271</v>
      </c>
      <c r="C408" s="4">
        <v>13</v>
      </c>
      <c r="D408" s="77">
        <v>2.8496212121212121</v>
      </c>
      <c r="E408" s="77">
        <v>2.8496212121212121</v>
      </c>
      <c r="F408" s="77">
        <v>0</v>
      </c>
      <c r="G408" s="3" t="s">
        <v>2290</v>
      </c>
      <c r="H408" s="4" t="s">
        <v>2289</v>
      </c>
      <c r="I408" s="78">
        <v>212</v>
      </c>
      <c r="J408" s="80">
        <v>27.732817672521005</v>
      </c>
      <c r="K408" s="4">
        <v>14</v>
      </c>
      <c r="L408" s="77">
        <v>151.82914987294214</v>
      </c>
      <c r="M408" s="79">
        <v>0.71617523524972704</v>
      </c>
      <c r="N408" s="4"/>
      <c r="O408" s="82">
        <v>0</v>
      </c>
      <c r="P408" s="82">
        <v>15046</v>
      </c>
      <c r="Q408" s="82">
        <v>0</v>
      </c>
      <c r="R408" s="82">
        <v>0</v>
      </c>
      <c r="S408" s="59" t="str">
        <f t="shared" si="6"/>
        <v>Underground</v>
      </c>
      <c r="T408" s="58" t="str">
        <f>INDEX(Mapping!$C$4:$C$24,MATCH($C408,Mapping!$D$4:$D$24,0))</f>
        <v>Scoping</v>
      </c>
      <c r="U408" s="3" t="s">
        <v>4477</v>
      </c>
    </row>
    <row r="409" spans="2:21" s="60" customFormat="1" x14ac:dyDescent="0.35">
      <c r="B409" s="76">
        <v>35227864</v>
      </c>
      <c r="C409" s="4">
        <v>13</v>
      </c>
      <c r="D409" s="77">
        <v>1.8392045454545454</v>
      </c>
      <c r="E409" s="77">
        <v>1.8392045454545454</v>
      </c>
      <c r="F409" s="77">
        <v>0</v>
      </c>
      <c r="G409" s="3" t="s">
        <v>2290</v>
      </c>
      <c r="H409" s="4" t="s">
        <v>2289</v>
      </c>
      <c r="I409" s="78">
        <v>212</v>
      </c>
      <c r="J409" s="80">
        <v>27.732817672521005</v>
      </c>
      <c r="K409" s="4">
        <v>14</v>
      </c>
      <c r="L409" s="77">
        <v>151.82914987294214</v>
      </c>
      <c r="M409" s="79">
        <v>0.71617523524972704</v>
      </c>
      <c r="N409" s="4"/>
      <c r="O409" s="82">
        <v>0</v>
      </c>
      <c r="P409" s="82">
        <v>9711</v>
      </c>
      <c r="Q409" s="82">
        <v>0</v>
      </c>
      <c r="R409" s="82">
        <v>0</v>
      </c>
      <c r="S409" s="59" t="str">
        <f t="shared" si="6"/>
        <v>Underground</v>
      </c>
      <c r="T409" s="58" t="str">
        <f>INDEX(Mapping!$C$4:$C$24,MATCH($C409,Mapping!$D$4:$D$24,0))</f>
        <v>Scoping</v>
      </c>
      <c r="U409" s="3" t="s">
        <v>4477</v>
      </c>
    </row>
    <row r="410" spans="2:21" s="60" customFormat="1" x14ac:dyDescent="0.35">
      <c r="B410" s="76">
        <v>35220895</v>
      </c>
      <c r="C410" s="4">
        <v>13</v>
      </c>
      <c r="D410" s="77">
        <v>2.1488636363636364</v>
      </c>
      <c r="E410" s="77">
        <v>2.1488636363636364</v>
      </c>
      <c r="F410" s="77">
        <v>0</v>
      </c>
      <c r="G410" s="3" t="s">
        <v>2290</v>
      </c>
      <c r="H410" s="4" t="s">
        <v>2289</v>
      </c>
      <c r="I410" s="78">
        <v>212</v>
      </c>
      <c r="J410" s="80">
        <v>27.732817672521005</v>
      </c>
      <c r="K410" s="4">
        <v>14</v>
      </c>
      <c r="L410" s="77">
        <v>151.82914987294214</v>
      </c>
      <c r="M410" s="79">
        <v>0.71617523524972704</v>
      </c>
      <c r="N410" s="4"/>
      <c r="O410" s="82">
        <v>1137</v>
      </c>
      <c r="P410" s="82">
        <v>10209</v>
      </c>
      <c r="Q410" s="82">
        <v>0</v>
      </c>
      <c r="R410" s="82">
        <v>0</v>
      </c>
      <c r="S410" s="59" t="str">
        <f t="shared" si="6"/>
        <v>Hybrid</v>
      </c>
      <c r="T410" s="58" t="str">
        <f>INDEX(Mapping!$C$4:$C$24,MATCH($C410,Mapping!$D$4:$D$24,0))</f>
        <v>Scoping</v>
      </c>
      <c r="U410" s="3" t="s">
        <v>4477</v>
      </c>
    </row>
    <row r="411" spans="2:21" s="60" customFormat="1" x14ac:dyDescent="0.35">
      <c r="B411" s="76">
        <v>35228186</v>
      </c>
      <c r="C411" s="4">
        <v>13</v>
      </c>
      <c r="D411" s="77">
        <v>1.4846590909090909</v>
      </c>
      <c r="E411" s="77">
        <v>1.4846590909090909</v>
      </c>
      <c r="F411" s="77">
        <v>0</v>
      </c>
      <c r="G411" s="3" t="s">
        <v>2290</v>
      </c>
      <c r="H411" s="4" t="s">
        <v>2289</v>
      </c>
      <c r="I411" s="78">
        <v>212</v>
      </c>
      <c r="J411" s="80">
        <v>27.732817672521005</v>
      </c>
      <c r="K411" s="4">
        <v>14</v>
      </c>
      <c r="L411" s="77">
        <v>151.82914987294214</v>
      </c>
      <c r="M411" s="79">
        <v>0.71617523524972704</v>
      </c>
      <c r="N411" s="4"/>
      <c r="O411" s="82">
        <v>0</v>
      </c>
      <c r="P411" s="82">
        <v>7839</v>
      </c>
      <c r="Q411" s="82">
        <v>0</v>
      </c>
      <c r="R411" s="82">
        <v>0</v>
      </c>
      <c r="S411" s="59" t="str">
        <f t="shared" si="6"/>
        <v>Underground</v>
      </c>
      <c r="T411" s="58" t="str">
        <f>INDEX(Mapping!$C$4:$C$24,MATCH($C411,Mapping!$D$4:$D$24,0))</f>
        <v>Scoping</v>
      </c>
      <c r="U411" s="3" t="s">
        <v>4477</v>
      </c>
    </row>
    <row r="412" spans="2:21" s="60" customFormat="1" x14ac:dyDescent="0.35">
      <c r="B412" s="76">
        <v>35220896</v>
      </c>
      <c r="C412" s="4">
        <v>13</v>
      </c>
      <c r="D412" s="77">
        <v>0.28030303030303028</v>
      </c>
      <c r="E412" s="77">
        <v>0.28030303030303028</v>
      </c>
      <c r="F412" s="77">
        <v>0</v>
      </c>
      <c r="G412" s="3" t="s">
        <v>2290</v>
      </c>
      <c r="H412" s="4" t="s">
        <v>2289</v>
      </c>
      <c r="I412" s="78">
        <v>212</v>
      </c>
      <c r="J412" s="80">
        <v>27.732817672521005</v>
      </c>
      <c r="K412" s="4">
        <v>14</v>
      </c>
      <c r="L412" s="77">
        <v>151.82914987294214</v>
      </c>
      <c r="M412" s="79">
        <v>0.71617523524972704</v>
      </c>
      <c r="N412" s="4"/>
      <c r="O412" s="82">
        <v>0</v>
      </c>
      <c r="P412" s="82">
        <v>1480</v>
      </c>
      <c r="Q412" s="82">
        <v>0</v>
      </c>
      <c r="R412" s="82">
        <v>0</v>
      </c>
      <c r="S412" s="59" t="str">
        <f t="shared" si="6"/>
        <v>Underground</v>
      </c>
      <c r="T412" s="58" t="str">
        <f>INDEX(Mapping!$C$4:$C$24,MATCH($C412,Mapping!$D$4:$D$24,0))</f>
        <v>Scoping</v>
      </c>
      <c r="U412" s="3" t="s">
        <v>4477</v>
      </c>
    </row>
    <row r="413" spans="2:21" s="60" customFormat="1" x14ac:dyDescent="0.35">
      <c r="B413" s="76">
        <v>35227165</v>
      </c>
      <c r="C413" s="4">
        <v>13</v>
      </c>
      <c r="D413" s="77">
        <v>1.0111742424242425</v>
      </c>
      <c r="E413" s="77">
        <v>1.0111742424242425</v>
      </c>
      <c r="F413" s="77">
        <v>0</v>
      </c>
      <c r="G413" s="3" t="s">
        <v>2290</v>
      </c>
      <c r="H413" s="4" t="s">
        <v>2289</v>
      </c>
      <c r="I413" s="78">
        <v>212</v>
      </c>
      <c r="J413" s="80">
        <v>27.732817672521005</v>
      </c>
      <c r="K413" s="4">
        <v>14</v>
      </c>
      <c r="L413" s="77">
        <v>151.82914987294214</v>
      </c>
      <c r="M413" s="79">
        <v>0.71617523524972704</v>
      </c>
      <c r="N413" s="4"/>
      <c r="O413" s="82">
        <v>0</v>
      </c>
      <c r="P413" s="82">
        <v>5339</v>
      </c>
      <c r="Q413" s="82">
        <v>0</v>
      </c>
      <c r="R413" s="82">
        <v>0</v>
      </c>
      <c r="S413" s="59" t="str">
        <f t="shared" si="6"/>
        <v>Underground</v>
      </c>
      <c r="T413" s="58" t="str">
        <f>INDEX(Mapping!$C$4:$C$24,MATCH($C413,Mapping!$D$4:$D$24,0))</f>
        <v>Scoping</v>
      </c>
      <c r="U413" s="3" t="s">
        <v>4477</v>
      </c>
    </row>
    <row r="414" spans="2:21" s="60" customFormat="1" x14ac:dyDescent="0.35">
      <c r="B414" s="76">
        <v>35227167</v>
      </c>
      <c r="C414" s="4">
        <v>13</v>
      </c>
      <c r="D414" s="77">
        <v>1.7975378787878789</v>
      </c>
      <c r="E414" s="77">
        <v>1.7975378787878789</v>
      </c>
      <c r="F414" s="77">
        <v>0</v>
      </c>
      <c r="G414" s="3" t="s">
        <v>2290</v>
      </c>
      <c r="H414" s="4" t="s">
        <v>2289</v>
      </c>
      <c r="I414" s="78">
        <v>212</v>
      </c>
      <c r="J414" s="80">
        <v>27.732817672521005</v>
      </c>
      <c r="K414" s="4">
        <v>14</v>
      </c>
      <c r="L414" s="77">
        <v>151.82914987294214</v>
      </c>
      <c r="M414" s="79">
        <v>0.71617523524972704</v>
      </c>
      <c r="N414" s="4"/>
      <c r="O414" s="82">
        <v>0</v>
      </c>
      <c r="P414" s="82">
        <v>9491</v>
      </c>
      <c r="Q414" s="82">
        <v>0</v>
      </c>
      <c r="R414" s="82">
        <v>0</v>
      </c>
      <c r="S414" s="59" t="str">
        <f t="shared" si="6"/>
        <v>Underground</v>
      </c>
      <c r="T414" s="58" t="str">
        <f>INDEX(Mapping!$C$4:$C$24,MATCH($C414,Mapping!$D$4:$D$24,0))</f>
        <v>Scoping</v>
      </c>
      <c r="U414" s="3" t="s">
        <v>4477</v>
      </c>
    </row>
    <row r="415" spans="2:21" s="60" customFormat="1" x14ac:dyDescent="0.35">
      <c r="B415" s="76">
        <v>35227168</v>
      </c>
      <c r="C415" s="4">
        <v>13</v>
      </c>
      <c r="D415" s="77">
        <v>1.5740530303030302</v>
      </c>
      <c r="E415" s="77">
        <v>1.5740530303030302</v>
      </c>
      <c r="F415" s="77">
        <v>0</v>
      </c>
      <c r="G415" s="3" t="s">
        <v>2290</v>
      </c>
      <c r="H415" s="4" t="s">
        <v>2289</v>
      </c>
      <c r="I415" s="78">
        <v>212</v>
      </c>
      <c r="J415" s="80">
        <v>27.732817672521005</v>
      </c>
      <c r="K415" s="4">
        <v>14</v>
      </c>
      <c r="L415" s="77">
        <v>151.82914987294214</v>
      </c>
      <c r="M415" s="79">
        <v>0.71617523524972704</v>
      </c>
      <c r="N415" s="4"/>
      <c r="O415" s="82">
        <v>0</v>
      </c>
      <c r="P415" s="82">
        <v>8311</v>
      </c>
      <c r="Q415" s="82">
        <v>0</v>
      </c>
      <c r="R415" s="82">
        <v>0</v>
      </c>
      <c r="S415" s="59" t="str">
        <f t="shared" si="6"/>
        <v>Underground</v>
      </c>
      <c r="T415" s="58" t="str">
        <f>INDEX(Mapping!$C$4:$C$24,MATCH($C415,Mapping!$D$4:$D$24,0))</f>
        <v>Scoping</v>
      </c>
      <c r="U415" s="3" t="s">
        <v>4477</v>
      </c>
    </row>
    <row r="416" spans="2:21" s="60" customFormat="1" x14ac:dyDescent="0.35">
      <c r="B416" s="76">
        <v>35062374</v>
      </c>
      <c r="C416" s="4">
        <v>13</v>
      </c>
      <c r="D416" s="77">
        <v>1.5352272727272727</v>
      </c>
      <c r="E416" s="77">
        <v>1.5352272727272727</v>
      </c>
      <c r="F416" s="77">
        <v>0</v>
      </c>
      <c r="G416" s="3" t="s">
        <v>3733</v>
      </c>
      <c r="H416" s="4" t="s">
        <v>3742</v>
      </c>
      <c r="I416" s="78">
        <v>190</v>
      </c>
      <c r="J416" s="80">
        <v>17.868682290698821</v>
      </c>
      <c r="K416" s="4">
        <v>227</v>
      </c>
      <c r="L416" s="77">
        <v>46.134248492928144</v>
      </c>
      <c r="M416" s="79">
        <v>0.24281183417330601</v>
      </c>
      <c r="N416" s="4" t="s">
        <v>4468</v>
      </c>
      <c r="O416" s="82">
        <v>0</v>
      </c>
      <c r="P416" s="82">
        <v>8106</v>
      </c>
      <c r="Q416" s="82">
        <v>0</v>
      </c>
      <c r="R416" s="82">
        <v>0</v>
      </c>
      <c r="S416" s="59" t="str">
        <f t="shared" si="6"/>
        <v>Underground</v>
      </c>
      <c r="T416" s="58" t="str">
        <f>INDEX(Mapping!$C$4:$C$24,MATCH($C416,Mapping!$D$4:$D$24,0))</f>
        <v>Scoping</v>
      </c>
      <c r="U416" s="3" t="s">
        <v>4476</v>
      </c>
    </row>
    <row r="417" spans="2:21" s="60" customFormat="1" x14ac:dyDescent="0.35">
      <c r="B417" s="76">
        <v>35231608</v>
      </c>
      <c r="C417" s="4">
        <v>14</v>
      </c>
      <c r="D417" s="77">
        <v>0.16212121212121211</v>
      </c>
      <c r="E417" s="77">
        <v>0.16212121212121211</v>
      </c>
      <c r="F417" s="77">
        <v>0</v>
      </c>
      <c r="G417" s="3" t="s">
        <v>3733</v>
      </c>
      <c r="H417" s="4" t="s">
        <v>3742</v>
      </c>
      <c r="I417" s="78">
        <v>190</v>
      </c>
      <c r="J417" s="80">
        <v>17.868682290698821</v>
      </c>
      <c r="K417" s="4">
        <v>227</v>
      </c>
      <c r="L417" s="77">
        <v>46.134248492928144</v>
      </c>
      <c r="M417" s="79">
        <v>0.24281183417330601</v>
      </c>
      <c r="N417" s="4" t="s">
        <v>4468</v>
      </c>
      <c r="O417" s="82">
        <v>856</v>
      </c>
      <c r="P417" s="82">
        <v>0</v>
      </c>
      <c r="Q417" s="82">
        <v>0</v>
      </c>
      <c r="R417" s="82">
        <v>0</v>
      </c>
      <c r="S417" s="59" t="str">
        <f t="shared" si="6"/>
        <v>Overhead</v>
      </c>
      <c r="T417" s="58" t="str">
        <f>INDEX(Mapping!$C$4:$C$24,MATCH($C417,Mapping!$D$4:$D$24,0))</f>
        <v>Estimating</v>
      </c>
      <c r="U417" s="3" t="s">
        <v>4476</v>
      </c>
    </row>
    <row r="418" spans="2:21" s="60" customFormat="1" x14ac:dyDescent="0.35">
      <c r="B418" s="76">
        <v>35226849</v>
      </c>
      <c r="C418" s="4">
        <v>13</v>
      </c>
      <c r="D418" s="77">
        <v>1.7833333333333334</v>
      </c>
      <c r="E418" s="77">
        <v>1.7833333333333334</v>
      </c>
      <c r="F418" s="77">
        <v>0</v>
      </c>
      <c r="G418" s="3" t="s">
        <v>3733</v>
      </c>
      <c r="H418" s="4" t="s">
        <v>3742</v>
      </c>
      <c r="I418" s="78">
        <v>190</v>
      </c>
      <c r="J418" s="80">
        <v>17.868682290698821</v>
      </c>
      <c r="K418" s="4">
        <v>227</v>
      </c>
      <c r="L418" s="77">
        <v>46.134248492928144</v>
      </c>
      <c r="M418" s="79">
        <v>0.24281183417330601</v>
      </c>
      <c r="N418" s="4" t="s">
        <v>4468</v>
      </c>
      <c r="O418" s="82">
        <v>0</v>
      </c>
      <c r="P418" s="82">
        <v>9416</v>
      </c>
      <c r="Q418" s="82">
        <v>0</v>
      </c>
      <c r="R418" s="82">
        <v>0</v>
      </c>
      <c r="S418" s="59" t="str">
        <f t="shared" si="6"/>
        <v>Underground</v>
      </c>
      <c r="T418" s="58" t="str">
        <f>INDEX(Mapping!$C$4:$C$24,MATCH($C418,Mapping!$D$4:$D$24,0))</f>
        <v>Scoping</v>
      </c>
      <c r="U418" s="3" t="s">
        <v>4476</v>
      </c>
    </row>
    <row r="419" spans="2:21" s="60" customFormat="1" x14ac:dyDescent="0.35">
      <c r="B419" s="76">
        <v>35062376</v>
      </c>
      <c r="C419" s="4">
        <v>13</v>
      </c>
      <c r="D419" s="77">
        <v>4.3231060606060607</v>
      </c>
      <c r="E419" s="77">
        <v>4.3231060606060607</v>
      </c>
      <c r="F419" s="77">
        <v>0</v>
      </c>
      <c r="G419" s="3" t="s">
        <v>3733</v>
      </c>
      <c r="H419" s="4" t="s">
        <v>3738</v>
      </c>
      <c r="I419" s="78">
        <v>122</v>
      </c>
      <c r="J419" s="80">
        <v>10.84699143715407</v>
      </c>
      <c r="K419" s="4">
        <v>159</v>
      </c>
      <c r="L419" s="77">
        <v>33.983608945588664</v>
      </c>
      <c r="M419" s="79">
        <v>0.27855417168515301</v>
      </c>
      <c r="N419" s="4" t="s">
        <v>4468</v>
      </c>
      <c r="O419" s="82">
        <v>0</v>
      </c>
      <c r="P419" s="82">
        <v>22826</v>
      </c>
      <c r="Q419" s="82">
        <v>0</v>
      </c>
      <c r="R419" s="82">
        <v>0</v>
      </c>
      <c r="S419" s="59" t="str">
        <f t="shared" si="6"/>
        <v>Underground</v>
      </c>
      <c r="T419" s="58" t="str">
        <f>INDEX(Mapping!$C$4:$C$24,MATCH($C419,Mapping!$D$4:$D$24,0))</f>
        <v>Scoping</v>
      </c>
      <c r="U419" s="3" t="s">
        <v>4476</v>
      </c>
    </row>
    <row r="420" spans="2:21" s="60" customFormat="1" x14ac:dyDescent="0.35">
      <c r="B420" s="76">
        <v>35219096</v>
      </c>
      <c r="C420" s="4">
        <v>13</v>
      </c>
      <c r="D420" s="77">
        <v>1.6700000000000002</v>
      </c>
      <c r="E420" s="77">
        <v>1.6700000000000002</v>
      </c>
      <c r="F420" s="77">
        <v>0</v>
      </c>
      <c r="G420" s="3" t="s">
        <v>1941</v>
      </c>
      <c r="H420" s="4" t="s">
        <v>1940</v>
      </c>
      <c r="I420" s="78">
        <v>30</v>
      </c>
      <c r="J420" s="80">
        <v>5.7542231349130013</v>
      </c>
      <c r="K420" s="4">
        <v>21</v>
      </c>
      <c r="L420" s="77">
        <v>18.436070899163731</v>
      </c>
      <c r="M420" s="79">
        <v>0.61453569663879104</v>
      </c>
      <c r="N420" s="4" t="s">
        <v>4469</v>
      </c>
      <c r="O420" s="82">
        <v>0</v>
      </c>
      <c r="P420" s="82">
        <v>8817.6</v>
      </c>
      <c r="Q420" s="82">
        <v>0</v>
      </c>
      <c r="R420" s="82">
        <v>0</v>
      </c>
      <c r="S420" s="59" t="str">
        <f t="shared" si="6"/>
        <v>Underground</v>
      </c>
      <c r="T420" s="58" t="str">
        <f>INDEX(Mapping!$C$4:$C$24,MATCH($C420,Mapping!$D$4:$D$24,0))</f>
        <v>Scoping</v>
      </c>
      <c r="U420" s="3" t="s">
        <v>4472</v>
      </c>
    </row>
    <row r="421" spans="2:21" s="60" customFormat="1" x14ac:dyDescent="0.35">
      <c r="B421" s="76">
        <v>35227655</v>
      </c>
      <c r="C421" s="4">
        <v>13</v>
      </c>
      <c r="D421" s="77">
        <v>3.7699999999999996</v>
      </c>
      <c r="E421" s="77">
        <v>3.7699999999999996</v>
      </c>
      <c r="F421" s="77">
        <v>0</v>
      </c>
      <c r="G421" s="3" t="s">
        <v>1941</v>
      </c>
      <c r="H421" s="4" t="s">
        <v>1940</v>
      </c>
      <c r="I421" s="78">
        <v>30</v>
      </c>
      <c r="J421" s="80">
        <v>5.7542231349130013</v>
      </c>
      <c r="K421" s="4">
        <v>21</v>
      </c>
      <c r="L421" s="77">
        <v>18.436070899163731</v>
      </c>
      <c r="M421" s="79">
        <v>0.61453569663879104</v>
      </c>
      <c r="N421" s="4" t="s">
        <v>4469</v>
      </c>
      <c r="O421" s="82">
        <v>19905.599999999999</v>
      </c>
      <c r="P421" s="82">
        <v>0</v>
      </c>
      <c r="Q421" s="82">
        <v>0</v>
      </c>
      <c r="R421" s="82">
        <v>0</v>
      </c>
      <c r="S421" s="59" t="str">
        <f t="shared" si="6"/>
        <v>Overhead</v>
      </c>
      <c r="T421" s="58" t="str">
        <f>INDEX(Mapping!$C$4:$C$24,MATCH($C421,Mapping!$D$4:$D$24,0))</f>
        <v>Scoping</v>
      </c>
      <c r="U421" s="3" t="s">
        <v>4472</v>
      </c>
    </row>
    <row r="422" spans="2:21" s="60" customFormat="1" x14ac:dyDescent="0.35">
      <c r="B422" s="76">
        <v>35226700</v>
      </c>
      <c r="C422" s="4">
        <v>13</v>
      </c>
      <c r="D422" s="77">
        <v>0.45757575757575758</v>
      </c>
      <c r="E422" s="77">
        <v>0.45757575757575758</v>
      </c>
      <c r="F422" s="77">
        <v>0</v>
      </c>
      <c r="G422" s="3" t="s">
        <v>4433</v>
      </c>
      <c r="H422" s="4" t="s">
        <v>4436</v>
      </c>
      <c r="I422" s="78">
        <v>15</v>
      </c>
      <c r="J422" s="80">
        <v>1.3417394071275264</v>
      </c>
      <c r="K422" s="4">
        <v>29</v>
      </c>
      <c r="L422" s="77">
        <v>7.9480957197220192</v>
      </c>
      <c r="M422" s="79">
        <v>0.52987304798146795</v>
      </c>
      <c r="N422" s="4" t="s">
        <v>4469</v>
      </c>
      <c r="O422" s="82">
        <v>0</v>
      </c>
      <c r="P422" s="82">
        <v>2416</v>
      </c>
      <c r="Q422" s="82">
        <v>0</v>
      </c>
      <c r="R422" s="82">
        <v>0</v>
      </c>
      <c r="S422" s="59" t="str">
        <f t="shared" si="6"/>
        <v>Underground</v>
      </c>
      <c r="T422" s="58" t="str">
        <f>INDEX(Mapping!$C$4:$C$24,MATCH($C422,Mapping!$D$4:$D$24,0))</f>
        <v>Scoping</v>
      </c>
      <c r="U422" s="3" t="s">
        <v>4472</v>
      </c>
    </row>
    <row r="423" spans="2:21" s="60" customFormat="1" x14ac:dyDescent="0.35">
      <c r="B423" s="76">
        <v>35219281</v>
      </c>
      <c r="C423" s="4">
        <v>13</v>
      </c>
      <c r="D423" s="77">
        <v>2.5</v>
      </c>
      <c r="E423" s="77">
        <v>2.5</v>
      </c>
      <c r="F423" s="77">
        <v>0</v>
      </c>
      <c r="G423" s="3" t="s">
        <v>2510</v>
      </c>
      <c r="H423" s="4" t="s">
        <v>2519</v>
      </c>
      <c r="I423" s="78">
        <v>58</v>
      </c>
      <c r="J423" s="80">
        <v>5.7103623206985512</v>
      </c>
      <c r="K423" s="4">
        <v>45</v>
      </c>
      <c r="L423" s="77">
        <v>25.247337522026598</v>
      </c>
      <c r="M423" s="79">
        <v>0.43529892279356203</v>
      </c>
      <c r="N423" s="4"/>
      <c r="O423" s="82">
        <v>0</v>
      </c>
      <c r="P423" s="82">
        <v>13200</v>
      </c>
      <c r="Q423" s="82">
        <v>0</v>
      </c>
      <c r="R423" s="82">
        <v>0</v>
      </c>
      <c r="S423" s="59" t="str">
        <f t="shared" si="6"/>
        <v>Underground</v>
      </c>
      <c r="T423" s="58" t="str">
        <f>INDEX(Mapping!$C$4:$C$24,MATCH($C423,Mapping!$D$4:$D$24,0))</f>
        <v>Scoping</v>
      </c>
      <c r="U423" s="3" t="s">
        <v>4472</v>
      </c>
    </row>
    <row r="424" spans="2:21" s="60" customFormat="1" x14ac:dyDescent="0.35">
      <c r="B424" s="76">
        <v>35232650</v>
      </c>
      <c r="C424" s="4">
        <v>13</v>
      </c>
      <c r="D424" s="77">
        <v>1.7100378787878787</v>
      </c>
      <c r="E424" s="77">
        <v>1.7100378787878787</v>
      </c>
      <c r="F424" s="77">
        <v>0</v>
      </c>
      <c r="G424" s="3" t="s">
        <v>2510</v>
      </c>
      <c r="H424" s="4" t="s">
        <v>2519</v>
      </c>
      <c r="I424" s="78">
        <v>58</v>
      </c>
      <c r="J424" s="80">
        <v>5.7103623206985512</v>
      </c>
      <c r="K424" s="4">
        <v>45</v>
      </c>
      <c r="L424" s="77">
        <v>25.247337522026598</v>
      </c>
      <c r="M424" s="79">
        <v>0.43529892279356203</v>
      </c>
      <c r="N424" s="4"/>
      <c r="O424" s="82">
        <v>0</v>
      </c>
      <c r="P424" s="82">
        <v>9029</v>
      </c>
      <c r="Q424" s="82">
        <v>0</v>
      </c>
      <c r="R424" s="82">
        <v>0</v>
      </c>
      <c r="S424" s="59" t="str">
        <f t="shared" si="6"/>
        <v>Underground</v>
      </c>
      <c r="T424" s="58" t="str">
        <f>INDEX(Mapping!$C$4:$C$24,MATCH($C424,Mapping!$D$4:$D$24,0))</f>
        <v>Scoping</v>
      </c>
      <c r="U424" s="3" t="s">
        <v>4472</v>
      </c>
    </row>
    <row r="425" spans="2:21" s="60" customFormat="1" x14ac:dyDescent="0.35">
      <c r="B425" s="76">
        <v>35240160</v>
      </c>
      <c r="C425" s="4">
        <v>2</v>
      </c>
      <c r="D425" s="77">
        <v>28.090000000000003</v>
      </c>
      <c r="E425" s="77">
        <v>28.090000000000003</v>
      </c>
      <c r="F425" s="77">
        <v>0</v>
      </c>
      <c r="G425" s="3" t="s">
        <v>842</v>
      </c>
      <c r="H425" s="4" t="s">
        <v>847</v>
      </c>
      <c r="I425" s="78">
        <v>299</v>
      </c>
      <c r="J425" s="80">
        <v>28.08919128872915</v>
      </c>
      <c r="K425" s="4">
        <v>61</v>
      </c>
      <c r="L425" s="77">
        <v>117.80758811159389</v>
      </c>
      <c r="M425" s="79">
        <v>0.39400531141001299</v>
      </c>
      <c r="N425" s="4"/>
      <c r="O425" s="82">
        <v>148315.20000000001</v>
      </c>
      <c r="P425" s="82">
        <v>0</v>
      </c>
      <c r="Q425" s="82">
        <v>0</v>
      </c>
      <c r="R425" s="82">
        <v>0</v>
      </c>
      <c r="S425" s="59" t="str">
        <f t="shared" si="6"/>
        <v>Overhead</v>
      </c>
      <c r="T425" s="58" t="str">
        <f>INDEX(Mapping!$C$4:$C$24,MATCH($C425,Mapping!$D$4:$D$24,0))</f>
        <v>Scoping</v>
      </c>
      <c r="U425" s="3" t="s">
        <v>4592</v>
      </c>
    </row>
    <row r="426" spans="2:21" s="60" customFormat="1" x14ac:dyDescent="0.35">
      <c r="B426" s="76">
        <v>35240162</v>
      </c>
      <c r="C426" s="4">
        <v>2</v>
      </c>
      <c r="D426" s="77">
        <v>0</v>
      </c>
      <c r="E426" s="77">
        <v>0</v>
      </c>
      <c r="F426" s="77">
        <v>0</v>
      </c>
      <c r="G426" s="3" t="s">
        <v>842</v>
      </c>
      <c r="H426" s="4" t="s">
        <v>847</v>
      </c>
      <c r="I426" s="78">
        <v>299</v>
      </c>
      <c r="J426" s="80">
        <v>28.08919128872915</v>
      </c>
      <c r="K426" s="4">
        <v>61</v>
      </c>
      <c r="L426" s="77">
        <v>117.80758811159389</v>
      </c>
      <c r="M426" s="79">
        <v>0.39400531141001299</v>
      </c>
      <c r="N426" s="4"/>
      <c r="O426" s="82">
        <v>0</v>
      </c>
      <c r="P426" s="82">
        <v>0</v>
      </c>
      <c r="Q426" s="82">
        <v>0</v>
      </c>
      <c r="R426" s="82">
        <v>0</v>
      </c>
      <c r="S426" s="59" t="str">
        <f t="shared" si="6"/>
        <v>TBD</v>
      </c>
      <c r="T426" s="58" t="str">
        <f>INDEX(Mapping!$C$4:$C$24,MATCH($C426,Mapping!$D$4:$D$24,0))</f>
        <v>Scoping</v>
      </c>
      <c r="U426" s="3" t="s">
        <v>4592</v>
      </c>
    </row>
    <row r="427" spans="2:21" s="60" customFormat="1" x14ac:dyDescent="0.35">
      <c r="B427" s="76">
        <v>35240163</v>
      </c>
      <c r="C427" s="4">
        <v>2</v>
      </c>
      <c r="D427" s="77">
        <v>0</v>
      </c>
      <c r="E427" s="77">
        <v>0</v>
      </c>
      <c r="F427" s="77">
        <v>0</v>
      </c>
      <c r="G427" s="3" t="s">
        <v>842</v>
      </c>
      <c r="H427" s="4" t="s">
        <v>847</v>
      </c>
      <c r="I427" s="78">
        <v>299</v>
      </c>
      <c r="J427" s="80">
        <v>28.08919128872915</v>
      </c>
      <c r="K427" s="4">
        <v>61</v>
      </c>
      <c r="L427" s="77">
        <v>117.80758811159389</v>
      </c>
      <c r="M427" s="79">
        <v>0.39400531141001299</v>
      </c>
      <c r="N427" s="4"/>
      <c r="O427" s="82">
        <v>0</v>
      </c>
      <c r="P427" s="82">
        <v>0</v>
      </c>
      <c r="Q427" s="82">
        <v>0</v>
      </c>
      <c r="R427" s="82">
        <v>0</v>
      </c>
      <c r="S427" s="59" t="str">
        <f t="shared" si="6"/>
        <v>TBD</v>
      </c>
      <c r="T427" s="58" t="str">
        <f>INDEX(Mapping!$C$4:$C$24,MATCH($C427,Mapping!$D$4:$D$24,0))</f>
        <v>Scoping</v>
      </c>
      <c r="U427" s="3" t="s">
        <v>4592</v>
      </c>
    </row>
    <row r="428" spans="2:21" s="60" customFormat="1" x14ac:dyDescent="0.35">
      <c r="B428" s="76">
        <v>35240164</v>
      </c>
      <c r="C428" s="4">
        <v>2</v>
      </c>
      <c r="D428" s="77">
        <v>2.0299999999999998</v>
      </c>
      <c r="E428" s="77">
        <v>2.0299999999999998</v>
      </c>
      <c r="F428" s="77">
        <v>0</v>
      </c>
      <c r="G428" s="3" t="s">
        <v>842</v>
      </c>
      <c r="H428" s="4" t="s">
        <v>849</v>
      </c>
      <c r="I428" s="78">
        <v>26</v>
      </c>
      <c r="J428" s="80">
        <v>2.0287987788545059</v>
      </c>
      <c r="K428" s="4">
        <v>78</v>
      </c>
      <c r="L428" s="77">
        <v>9.6995207341656524</v>
      </c>
      <c r="M428" s="79">
        <v>0.37305848977560202</v>
      </c>
      <c r="N428" s="4"/>
      <c r="O428" s="82">
        <v>10718.4</v>
      </c>
      <c r="P428" s="82">
        <v>0</v>
      </c>
      <c r="Q428" s="82">
        <v>0</v>
      </c>
      <c r="R428" s="82">
        <v>0</v>
      </c>
      <c r="S428" s="59" t="str">
        <f t="shared" si="6"/>
        <v>Overhead</v>
      </c>
      <c r="T428" s="58" t="str">
        <f>INDEX(Mapping!$C$4:$C$24,MATCH($C428,Mapping!$D$4:$D$24,0))</f>
        <v>Scoping</v>
      </c>
      <c r="U428" s="3" t="s">
        <v>4592</v>
      </c>
    </row>
    <row r="429" spans="2:21" s="60" customFormat="1" x14ac:dyDescent="0.35">
      <c r="B429" s="76">
        <v>35240165</v>
      </c>
      <c r="C429" s="4">
        <v>2</v>
      </c>
      <c r="D429" s="77">
        <v>10.68</v>
      </c>
      <c r="E429" s="77">
        <v>10.68</v>
      </c>
      <c r="F429" s="77">
        <v>0</v>
      </c>
      <c r="G429" s="3" t="s">
        <v>842</v>
      </c>
      <c r="H429" s="4" t="s">
        <v>850</v>
      </c>
      <c r="I429" s="78">
        <v>49</v>
      </c>
      <c r="J429" s="80">
        <v>10.675730445856246</v>
      </c>
      <c r="K429" s="4">
        <v>132</v>
      </c>
      <c r="L429" s="77">
        <v>14.927751979680975</v>
      </c>
      <c r="M429" s="79">
        <v>0.30464799958532601</v>
      </c>
      <c r="N429" s="4"/>
      <c r="O429" s="82">
        <v>56390.400000000001</v>
      </c>
      <c r="P429" s="82">
        <v>0</v>
      </c>
      <c r="Q429" s="82">
        <v>0</v>
      </c>
      <c r="R429" s="82">
        <v>0</v>
      </c>
      <c r="S429" s="59" t="str">
        <f t="shared" si="6"/>
        <v>Overhead</v>
      </c>
      <c r="T429" s="58" t="str">
        <f>INDEX(Mapping!$C$4:$C$24,MATCH($C429,Mapping!$D$4:$D$24,0))</f>
        <v>Scoping</v>
      </c>
      <c r="U429" s="3" t="s">
        <v>4592</v>
      </c>
    </row>
    <row r="430" spans="2:21" s="60" customFormat="1" x14ac:dyDescent="0.35">
      <c r="B430" s="76">
        <v>35240166</v>
      </c>
      <c r="C430" s="4">
        <v>2</v>
      </c>
      <c r="D430" s="77">
        <v>9.2100000000000009</v>
      </c>
      <c r="E430" s="77">
        <v>9.2100000000000009</v>
      </c>
      <c r="F430" s="77">
        <v>0</v>
      </c>
      <c r="G430" s="3" t="s">
        <v>4213</v>
      </c>
      <c r="H430" s="4" t="s">
        <v>4222</v>
      </c>
      <c r="I430" s="78">
        <v>80</v>
      </c>
      <c r="J430" s="80">
        <v>9.2089386531328152</v>
      </c>
      <c r="K430" s="4">
        <v>76</v>
      </c>
      <c r="L430" s="77">
        <v>30.03597129655272</v>
      </c>
      <c r="M430" s="79">
        <v>0.37544964120690899</v>
      </c>
      <c r="N430" s="4"/>
      <c r="O430" s="82">
        <v>48628.800000000003</v>
      </c>
      <c r="P430" s="82">
        <v>0</v>
      </c>
      <c r="Q430" s="82">
        <v>0</v>
      </c>
      <c r="R430" s="82">
        <v>0</v>
      </c>
      <c r="S430" s="59" t="str">
        <f t="shared" si="6"/>
        <v>Overhead</v>
      </c>
      <c r="T430" s="58" t="str">
        <f>INDEX(Mapping!$C$4:$C$24,MATCH($C430,Mapping!$D$4:$D$24,0))</f>
        <v>Scoping</v>
      </c>
      <c r="U430" s="3" t="s">
        <v>4592</v>
      </c>
    </row>
    <row r="431" spans="2:21" s="60" customFormat="1" x14ac:dyDescent="0.35">
      <c r="B431" s="76">
        <v>35240167</v>
      </c>
      <c r="C431" s="4">
        <v>2</v>
      </c>
      <c r="D431" s="77">
        <v>0</v>
      </c>
      <c r="E431" s="77">
        <v>0</v>
      </c>
      <c r="F431" s="77">
        <v>0</v>
      </c>
      <c r="G431" s="3" t="s">
        <v>4213</v>
      </c>
      <c r="H431" s="4" t="s">
        <v>4222</v>
      </c>
      <c r="I431" s="78">
        <v>80</v>
      </c>
      <c r="J431" s="80">
        <v>9.2089386531328152</v>
      </c>
      <c r="K431" s="4">
        <v>76</v>
      </c>
      <c r="L431" s="77">
        <v>30.03597129655272</v>
      </c>
      <c r="M431" s="79">
        <v>0.37544964120690899</v>
      </c>
      <c r="N431" s="4"/>
      <c r="O431" s="82">
        <v>0</v>
      </c>
      <c r="P431" s="82">
        <v>0</v>
      </c>
      <c r="Q431" s="82">
        <v>0</v>
      </c>
      <c r="R431" s="82">
        <v>0</v>
      </c>
      <c r="S431" s="59" t="str">
        <f t="shared" si="6"/>
        <v>TBD</v>
      </c>
      <c r="T431" s="58" t="str">
        <f>INDEX(Mapping!$C$4:$C$24,MATCH($C431,Mapping!$D$4:$D$24,0))</f>
        <v>Scoping</v>
      </c>
      <c r="U431" s="3" t="s">
        <v>4592</v>
      </c>
    </row>
    <row r="432" spans="2:21" s="60" customFormat="1" x14ac:dyDescent="0.35">
      <c r="B432" s="76">
        <v>35240168</v>
      </c>
      <c r="C432" s="4">
        <v>2</v>
      </c>
      <c r="D432" s="77">
        <v>9.6199999999999992</v>
      </c>
      <c r="E432" s="77">
        <v>9.6199999999999992</v>
      </c>
      <c r="F432" s="77">
        <v>0</v>
      </c>
      <c r="G432" s="3" t="s">
        <v>4213</v>
      </c>
      <c r="H432" s="4" t="s">
        <v>4218</v>
      </c>
      <c r="I432" s="78">
        <v>47</v>
      </c>
      <c r="J432" s="80">
        <v>9.6272609403732758</v>
      </c>
      <c r="K432" s="4">
        <v>157</v>
      </c>
      <c r="L432" s="77">
        <v>13.137515563954087</v>
      </c>
      <c r="M432" s="79">
        <v>0.27952160774370399</v>
      </c>
      <c r="N432" s="4"/>
      <c r="O432" s="82">
        <v>50793.599999999999</v>
      </c>
      <c r="P432" s="82">
        <v>0</v>
      </c>
      <c r="Q432" s="82">
        <v>0</v>
      </c>
      <c r="R432" s="82">
        <v>0</v>
      </c>
      <c r="S432" s="59" t="str">
        <f t="shared" si="6"/>
        <v>Overhead</v>
      </c>
      <c r="T432" s="58" t="str">
        <f>INDEX(Mapping!$C$4:$C$24,MATCH($C432,Mapping!$D$4:$D$24,0))</f>
        <v>Scoping</v>
      </c>
      <c r="U432" s="3" t="s">
        <v>4592</v>
      </c>
    </row>
    <row r="433" spans="2:21" s="60" customFormat="1" x14ac:dyDescent="0.35">
      <c r="B433" s="76">
        <v>35240169</v>
      </c>
      <c r="C433" s="4">
        <v>2</v>
      </c>
      <c r="D433" s="77">
        <v>23.11</v>
      </c>
      <c r="E433" s="77">
        <v>23.11</v>
      </c>
      <c r="F433" s="77">
        <v>0</v>
      </c>
      <c r="G433" s="3" t="s">
        <v>4213</v>
      </c>
      <c r="H433" s="4" t="s">
        <v>4214</v>
      </c>
      <c r="I433" s="78">
        <v>136</v>
      </c>
      <c r="J433" s="80">
        <v>23.105342921501183</v>
      </c>
      <c r="K433" s="4">
        <v>85</v>
      </c>
      <c r="L433" s="77">
        <v>49.220257717060996</v>
      </c>
      <c r="M433" s="79">
        <v>0.36191365968427203</v>
      </c>
      <c r="N433" s="4"/>
      <c r="O433" s="82">
        <v>122020.8</v>
      </c>
      <c r="P433" s="82">
        <v>0</v>
      </c>
      <c r="Q433" s="82">
        <v>0</v>
      </c>
      <c r="R433" s="82">
        <v>0</v>
      </c>
      <c r="S433" s="59" t="str">
        <f t="shared" si="6"/>
        <v>Overhead</v>
      </c>
      <c r="T433" s="58" t="str">
        <f>INDEX(Mapping!$C$4:$C$24,MATCH($C433,Mapping!$D$4:$D$24,0))</f>
        <v>Scoping</v>
      </c>
      <c r="U433" s="3" t="s">
        <v>4592</v>
      </c>
    </row>
    <row r="434" spans="2:21" s="60" customFormat="1" x14ac:dyDescent="0.35">
      <c r="B434" s="76">
        <v>35240170</v>
      </c>
      <c r="C434" s="4">
        <v>2</v>
      </c>
      <c r="D434" s="77">
        <v>0</v>
      </c>
      <c r="E434" s="77">
        <v>0</v>
      </c>
      <c r="F434" s="77">
        <v>0</v>
      </c>
      <c r="G434" s="3" t="s">
        <v>4213</v>
      </c>
      <c r="H434" s="4" t="s">
        <v>4214</v>
      </c>
      <c r="I434" s="78">
        <v>136</v>
      </c>
      <c r="J434" s="80">
        <v>23.105342921501183</v>
      </c>
      <c r="K434" s="4">
        <v>85</v>
      </c>
      <c r="L434" s="77">
        <v>49.220257717060996</v>
      </c>
      <c r="M434" s="79">
        <v>0.36191365968427203</v>
      </c>
      <c r="N434" s="4"/>
      <c r="O434" s="82">
        <v>0</v>
      </c>
      <c r="P434" s="82">
        <v>0</v>
      </c>
      <c r="Q434" s="82">
        <v>0</v>
      </c>
      <c r="R434" s="82">
        <v>0</v>
      </c>
      <c r="S434" s="59" t="str">
        <f t="shared" si="6"/>
        <v>TBD</v>
      </c>
      <c r="T434" s="58" t="str">
        <f>INDEX(Mapping!$C$4:$C$24,MATCH($C434,Mapping!$D$4:$D$24,0))</f>
        <v>Scoping</v>
      </c>
      <c r="U434" s="3" t="s">
        <v>4592</v>
      </c>
    </row>
    <row r="435" spans="2:21" s="60" customFormat="1" x14ac:dyDescent="0.35">
      <c r="B435" s="76">
        <v>35240171</v>
      </c>
      <c r="C435" s="4">
        <v>2</v>
      </c>
      <c r="D435" s="77">
        <v>0</v>
      </c>
      <c r="E435" s="77">
        <v>0</v>
      </c>
      <c r="F435" s="77">
        <v>0</v>
      </c>
      <c r="G435" s="3" t="s">
        <v>4213</v>
      </c>
      <c r="H435" s="4" t="s">
        <v>4214</v>
      </c>
      <c r="I435" s="78">
        <v>136</v>
      </c>
      <c r="J435" s="80">
        <v>23.105342921501183</v>
      </c>
      <c r="K435" s="4">
        <v>85</v>
      </c>
      <c r="L435" s="77">
        <v>49.220257717060996</v>
      </c>
      <c r="M435" s="79">
        <v>0.36191365968427203</v>
      </c>
      <c r="N435" s="4"/>
      <c r="O435" s="82">
        <v>0</v>
      </c>
      <c r="P435" s="82">
        <v>0</v>
      </c>
      <c r="Q435" s="82">
        <v>0</v>
      </c>
      <c r="R435" s="82">
        <v>0</v>
      </c>
      <c r="S435" s="59" t="str">
        <f t="shared" si="6"/>
        <v>TBD</v>
      </c>
      <c r="T435" s="58" t="str">
        <f>INDEX(Mapping!$C$4:$C$24,MATCH($C435,Mapping!$D$4:$D$24,0))</f>
        <v>Scoping</v>
      </c>
      <c r="U435" s="3" t="s">
        <v>4592</v>
      </c>
    </row>
    <row r="436" spans="2:21" s="60" customFormat="1" x14ac:dyDescent="0.35">
      <c r="B436" s="76">
        <v>35240173</v>
      </c>
      <c r="C436" s="4">
        <v>2</v>
      </c>
      <c r="D436" s="77">
        <v>6.4</v>
      </c>
      <c r="E436" s="77">
        <v>6.4</v>
      </c>
      <c r="F436" s="77">
        <v>0</v>
      </c>
      <c r="G436" s="3" t="s">
        <v>3218</v>
      </c>
      <c r="H436" s="4" t="s">
        <v>3222</v>
      </c>
      <c r="I436" s="78">
        <v>133</v>
      </c>
      <c r="J436" s="80">
        <v>6.4005108166879428</v>
      </c>
      <c r="K436" s="4">
        <v>171</v>
      </c>
      <c r="L436" s="77">
        <v>36.320190644697831</v>
      </c>
      <c r="M436" s="79">
        <v>0.27308414018569799</v>
      </c>
      <c r="N436" s="4"/>
      <c r="O436" s="82">
        <v>33792</v>
      </c>
      <c r="P436" s="82">
        <v>0</v>
      </c>
      <c r="Q436" s="82">
        <v>0</v>
      </c>
      <c r="R436" s="82">
        <v>0</v>
      </c>
      <c r="S436" s="59" t="str">
        <f t="shared" si="6"/>
        <v>Overhead</v>
      </c>
      <c r="T436" s="58" t="str">
        <f>INDEX(Mapping!$C$4:$C$24,MATCH($C436,Mapping!$D$4:$D$24,0))</f>
        <v>Scoping</v>
      </c>
      <c r="U436" s="3" t="s">
        <v>4592</v>
      </c>
    </row>
    <row r="437" spans="2:21" s="60" customFormat="1" x14ac:dyDescent="0.35">
      <c r="B437" s="76">
        <v>35240174</v>
      </c>
      <c r="C437" s="4">
        <v>2</v>
      </c>
      <c r="D437" s="77">
        <v>0</v>
      </c>
      <c r="E437" s="77">
        <v>0</v>
      </c>
      <c r="F437" s="77">
        <v>0</v>
      </c>
      <c r="G437" s="3" t="s">
        <v>3218</v>
      </c>
      <c r="H437" s="4" t="s">
        <v>3222</v>
      </c>
      <c r="I437" s="78">
        <v>133</v>
      </c>
      <c r="J437" s="80">
        <v>6.4005108166879428</v>
      </c>
      <c r="K437" s="4">
        <v>171</v>
      </c>
      <c r="L437" s="77">
        <v>36.320190644697831</v>
      </c>
      <c r="M437" s="79">
        <v>0.27308414018569799</v>
      </c>
      <c r="N437" s="4"/>
      <c r="O437" s="82">
        <v>0</v>
      </c>
      <c r="P437" s="82">
        <v>0</v>
      </c>
      <c r="Q437" s="82">
        <v>0</v>
      </c>
      <c r="R437" s="82">
        <v>0</v>
      </c>
      <c r="S437" s="59" t="str">
        <f t="shared" si="6"/>
        <v>TBD</v>
      </c>
      <c r="T437" s="58" t="str">
        <f>INDEX(Mapping!$C$4:$C$24,MATCH($C437,Mapping!$D$4:$D$24,0))</f>
        <v>Scoping</v>
      </c>
      <c r="U437" s="3" t="s">
        <v>4592</v>
      </c>
    </row>
    <row r="438" spans="2:21" s="60" customFormat="1" x14ac:dyDescent="0.35">
      <c r="B438" s="76">
        <v>35240175</v>
      </c>
      <c r="C438" s="4">
        <v>2</v>
      </c>
      <c r="D438" s="77">
        <v>11.42</v>
      </c>
      <c r="E438" s="77">
        <v>11.42</v>
      </c>
      <c r="F438" s="77">
        <v>0</v>
      </c>
      <c r="G438" s="3" t="s">
        <v>3218</v>
      </c>
      <c r="H438" s="4" t="s">
        <v>3220</v>
      </c>
      <c r="I438" s="78">
        <v>107</v>
      </c>
      <c r="J438" s="80">
        <v>11.421591981552455</v>
      </c>
      <c r="K438" s="4">
        <v>92</v>
      </c>
      <c r="L438" s="77">
        <v>38.201009715438211</v>
      </c>
      <c r="M438" s="79">
        <v>0.35701878238727303</v>
      </c>
      <c r="N438" s="4"/>
      <c r="O438" s="82">
        <v>60297.599999999999</v>
      </c>
      <c r="P438" s="82">
        <v>0</v>
      </c>
      <c r="Q438" s="82">
        <v>0</v>
      </c>
      <c r="R438" s="82">
        <v>0</v>
      </c>
      <c r="S438" s="59" t="str">
        <f t="shared" si="6"/>
        <v>Overhead</v>
      </c>
      <c r="T438" s="58" t="str">
        <f>INDEX(Mapping!$C$4:$C$24,MATCH($C438,Mapping!$D$4:$D$24,0))</f>
        <v>Scoping</v>
      </c>
      <c r="U438" s="3" t="s">
        <v>4592</v>
      </c>
    </row>
    <row r="439" spans="2:21" s="60" customFormat="1" x14ac:dyDescent="0.35">
      <c r="B439" s="76">
        <v>35240176</v>
      </c>
      <c r="C439" s="4">
        <v>2</v>
      </c>
      <c r="D439" s="77">
        <v>6</v>
      </c>
      <c r="E439" s="77">
        <v>6</v>
      </c>
      <c r="F439" s="77">
        <v>0</v>
      </c>
      <c r="G439" s="3" t="s">
        <v>3218</v>
      </c>
      <c r="H439" s="4" t="s">
        <v>3219</v>
      </c>
      <c r="I439" s="78">
        <v>46</v>
      </c>
      <c r="J439" s="80">
        <v>5.99692262688166</v>
      </c>
      <c r="K439" s="4">
        <v>529</v>
      </c>
      <c r="L439" s="77">
        <v>6.8236127725958138</v>
      </c>
      <c r="M439" s="79">
        <v>0.148339408099909</v>
      </c>
      <c r="N439" s="4"/>
      <c r="O439" s="82">
        <v>31680</v>
      </c>
      <c r="P439" s="82">
        <v>0</v>
      </c>
      <c r="Q439" s="82">
        <v>0</v>
      </c>
      <c r="R439" s="82">
        <v>0</v>
      </c>
      <c r="S439" s="59" t="str">
        <f t="shared" si="6"/>
        <v>Overhead</v>
      </c>
      <c r="T439" s="58" t="str">
        <f>INDEX(Mapping!$C$4:$C$24,MATCH($C439,Mapping!$D$4:$D$24,0))</f>
        <v>Scoping</v>
      </c>
      <c r="U439" s="3" t="s">
        <v>4592</v>
      </c>
    </row>
    <row r="440" spans="2:21" s="60" customFormat="1" x14ac:dyDescent="0.35">
      <c r="B440" s="76">
        <v>35240177</v>
      </c>
      <c r="C440" s="4">
        <v>2</v>
      </c>
      <c r="D440" s="77">
        <v>0</v>
      </c>
      <c r="E440" s="77">
        <v>0</v>
      </c>
      <c r="F440" s="77">
        <v>0</v>
      </c>
      <c r="G440" s="3" t="s">
        <v>3218</v>
      </c>
      <c r="H440" s="4" t="s">
        <v>3219</v>
      </c>
      <c r="I440" s="78">
        <v>46</v>
      </c>
      <c r="J440" s="80">
        <v>5.99692262688166</v>
      </c>
      <c r="K440" s="4">
        <v>529</v>
      </c>
      <c r="L440" s="77">
        <v>6.8236127725958138</v>
      </c>
      <c r="M440" s="79">
        <v>0.148339408099909</v>
      </c>
      <c r="N440" s="4"/>
      <c r="O440" s="82">
        <v>0</v>
      </c>
      <c r="P440" s="82">
        <v>0</v>
      </c>
      <c r="Q440" s="82">
        <v>0</v>
      </c>
      <c r="R440" s="82">
        <v>0</v>
      </c>
      <c r="S440" s="59" t="str">
        <f t="shared" si="6"/>
        <v>TBD</v>
      </c>
      <c r="T440" s="58" t="str">
        <f>INDEX(Mapping!$C$4:$C$24,MATCH($C440,Mapping!$D$4:$D$24,0))</f>
        <v>Scoping</v>
      </c>
      <c r="U440" s="3" t="s">
        <v>4592</v>
      </c>
    </row>
    <row r="441" spans="2:21" s="60" customFormat="1" x14ac:dyDescent="0.35">
      <c r="B441" s="76">
        <v>35240178</v>
      </c>
      <c r="C441" s="4">
        <v>2</v>
      </c>
      <c r="D441" s="77">
        <v>5.34</v>
      </c>
      <c r="E441" s="77">
        <v>5.34</v>
      </c>
      <c r="F441" s="77">
        <v>0</v>
      </c>
      <c r="G441" s="3" t="s">
        <v>3218</v>
      </c>
      <c r="H441" s="4" t="s">
        <v>3221</v>
      </c>
      <c r="I441" s="78">
        <v>84</v>
      </c>
      <c r="J441" s="80">
        <v>5.3351334714513543</v>
      </c>
      <c r="K441" s="4">
        <v>418</v>
      </c>
      <c r="L441" s="77">
        <v>14.673909409299757</v>
      </c>
      <c r="M441" s="79">
        <v>0.174689397729759</v>
      </c>
      <c r="N441" s="4"/>
      <c r="O441" s="82">
        <v>28195.200000000001</v>
      </c>
      <c r="P441" s="82">
        <v>0</v>
      </c>
      <c r="Q441" s="82">
        <v>0</v>
      </c>
      <c r="R441" s="82">
        <v>0</v>
      </c>
      <c r="S441" s="59" t="str">
        <f t="shared" si="6"/>
        <v>Overhead</v>
      </c>
      <c r="T441" s="58" t="str">
        <f>INDEX(Mapping!$C$4:$C$24,MATCH($C441,Mapping!$D$4:$D$24,0))</f>
        <v>Scoping</v>
      </c>
      <c r="U441" s="3" t="s">
        <v>4592</v>
      </c>
    </row>
    <row r="442" spans="2:21" s="60" customFormat="1" x14ac:dyDescent="0.35">
      <c r="B442" s="76">
        <v>35240179</v>
      </c>
      <c r="C442" s="4">
        <v>2</v>
      </c>
      <c r="D442" s="77">
        <v>0.38</v>
      </c>
      <c r="E442" s="77">
        <v>0.38</v>
      </c>
      <c r="F442" s="77">
        <v>0</v>
      </c>
      <c r="G442" s="3" t="s">
        <v>3645</v>
      </c>
      <c r="H442" s="4" t="s">
        <v>3650</v>
      </c>
      <c r="I442" s="78">
        <v>105</v>
      </c>
      <c r="J442" s="80">
        <v>3.5126274119604284E-2</v>
      </c>
      <c r="K442" s="4">
        <v>137</v>
      </c>
      <c r="L442" s="77">
        <v>31.694684851253129</v>
      </c>
      <c r="M442" s="79">
        <v>0.30185414144050599</v>
      </c>
      <c r="N442" s="4"/>
      <c r="O442" s="82">
        <v>2006.4</v>
      </c>
      <c r="P442" s="82">
        <v>0</v>
      </c>
      <c r="Q442" s="82">
        <v>0</v>
      </c>
      <c r="R442" s="82">
        <v>0</v>
      </c>
      <c r="S442" s="59" t="str">
        <f t="shared" si="6"/>
        <v>Overhead</v>
      </c>
      <c r="T442" s="58" t="str">
        <f>INDEX(Mapping!$C$4:$C$24,MATCH($C442,Mapping!$D$4:$D$24,0))</f>
        <v>Scoping</v>
      </c>
      <c r="U442" s="3" t="s">
        <v>4592</v>
      </c>
    </row>
    <row r="443" spans="2:21" s="60" customFormat="1" x14ac:dyDescent="0.35">
      <c r="B443" s="76">
        <v>35240220</v>
      </c>
      <c r="C443" s="4">
        <v>2</v>
      </c>
      <c r="D443" s="77">
        <v>15.65</v>
      </c>
      <c r="E443" s="77">
        <v>15.65</v>
      </c>
      <c r="F443" s="77">
        <v>0</v>
      </c>
      <c r="G443" s="3" t="s">
        <v>3645</v>
      </c>
      <c r="H443" s="4" t="s">
        <v>3651</v>
      </c>
      <c r="I443" s="78">
        <v>238</v>
      </c>
      <c r="J443" s="80">
        <v>15.658564892215415</v>
      </c>
      <c r="K443" s="4">
        <v>108</v>
      </c>
      <c r="L443" s="77">
        <v>77.260986017156796</v>
      </c>
      <c r="M443" s="79">
        <v>0.32462599166872602</v>
      </c>
      <c r="N443" s="4"/>
      <c r="O443" s="82">
        <v>82632</v>
      </c>
      <c r="P443" s="82">
        <v>0</v>
      </c>
      <c r="Q443" s="82">
        <v>0</v>
      </c>
      <c r="R443" s="82">
        <v>0</v>
      </c>
      <c r="S443" s="59" t="str">
        <f t="shared" si="6"/>
        <v>Overhead</v>
      </c>
      <c r="T443" s="58" t="str">
        <f>INDEX(Mapping!$C$4:$C$24,MATCH($C443,Mapping!$D$4:$D$24,0))</f>
        <v>Scoping</v>
      </c>
      <c r="U443" s="3" t="s">
        <v>4592</v>
      </c>
    </row>
    <row r="444" spans="2:21" s="60" customFormat="1" x14ac:dyDescent="0.35">
      <c r="B444" s="76">
        <v>35240221</v>
      </c>
      <c r="C444" s="4">
        <v>2</v>
      </c>
      <c r="D444" s="77">
        <v>0</v>
      </c>
      <c r="E444" s="77">
        <v>0</v>
      </c>
      <c r="F444" s="77">
        <v>0</v>
      </c>
      <c r="G444" s="3" t="s">
        <v>3645</v>
      </c>
      <c r="H444" s="4" t="s">
        <v>3651</v>
      </c>
      <c r="I444" s="78">
        <v>238</v>
      </c>
      <c r="J444" s="80">
        <v>15.658564892215415</v>
      </c>
      <c r="K444" s="4">
        <v>108</v>
      </c>
      <c r="L444" s="77">
        <v>77.260986017156796</v>
      </c>
      <c r="M444" s="79">
        <v>0.32462599166872602</v>
      </c>
      <c r="N444" s="4"/>
      <c r="O444" s="82">
        <v>0</v>
      </c>
      <c r="P444" s="82">
        <v>0</v>
      </c>
      <c r="Q444" s="82">
        <v>0</v>
      </c>
      <c r="R444" s="82">
        <v>0</v>
      </c>
      <c r="S444" s="59" t="str">
        <f t="shared" si="6"/>
        <v>TBD</v>
      </c>
      <c r="T444" s="58" t="str">
        <f>INDEX(Mapping!$C$4:$C$24,MATCH($C444,Mapping!$D$4:$D$24,0))</f>
        <v>Scoping</v>
      </c>
      <c r="U444" s="3" t="s">
        <v>4592</v>
      </c>
    </row>
    <row r="445" spans="2:21" s="60" customFormat="1" x14ac:dyDescent="0.35">
      <c r="B445" s="76">
        <v>35240222</v>
      </c>
      <c r="C445" s="4">
        <v>2</v>
      </c>
      <c r="D445" s="77">
        <v>16.940000000000001</v>
      </c>
      <c r="E445" s="77">
        <v>16.940000000000001</v>
      </c>
      <c r="F445" s="77">
        <v>0</v>
      </c>
      <c r="G445" s="3" t="s">
        <v>3645</v>
      </c>
      <c r="H445" s="4" t="s">
        <v>3652</v>
      </c>
      <c r="I445" s="78">
        <v>138</v>
      </c>
      <c r="J445" s="80">
        <v>16.947411758740586</v>
      </c>
      <c r="K445" s="4">
        <v>153</v>
      </c>
      <c r="L445" s="77">
        <v>39.025281792409132</v>
      </c>
      <c r="M445" s="79">
        <v>0.28279189704644297</v>
      </c>
      <c r="N445" s="4"/>
      <c r="O445" s="82">
        <v>89443.200000000012</v>
      </c>
      <c r="P445" s="82">
        <v>0</v>
      </c>
      <c r="Q445" s="82">
        <v>0</v>
      </c>
      <c r="R445" s="82">
        <v>0</v>
      </c>
      <c r="S445" s="59" t="str">
        <f t="shared" si="6"/>
        <v>Overhead</v>
      </c>
      <c r="T445" s="58" t="str">
        <f>INDEX(Mapping!$C$4:$C$24,MATCH($C445,Mapping!$D$4:$D$24,0))</f>
        <v>Scoping</v>
      </c>
      <c r="U445" s="3" t="s">
        <v>4592</v>
      </c>
    </row>
    <row r="446" spans="2:21" s="60" customFormat="1" x14ac:dyDescent="0.35">
      <c r="B446" s="76">
        <v>35240223</v>
      </c>
      <c r="C446" s="4">
        <v>2</v>
      </c>
      <c r="D446" s="77">
        <v>0</v>
      </c>
      <c r="E446" s="77">
        <v>0</v>
      </c>
      <c r="F446" s="77">
        <v>0</v>
      </c>
      <c r="G446" s="3" t="s">
        <v>3645</v>
      </c>
      <c r="H446" s="4" t="s">
        <v>3652</v>
      </c>
      <c r="I446" s="78">
        <v>138</v>
      </c>
      <c r="J446" s="80">
        <v>16.947411758740586</v>
      </c>
      <c r="K446" s="4">
        <v>153</v>
      </c>
      <c r="L446" s="77">
        <v>39.025281792409132</v>
      </c>
      <c r="M446" s="79">
        <v>0.28279189704644297</v>
      </c>
      <c r="N446" s="4"/>
      <c r="O446" s="82">
        <v>0</v>
      </c>
      <c r="P446" s="82">
        <v>0</v>
      </c>
      <c r="Q446" s="82">
        <v>0</v>
      </c>
      <c r="R446" s="82">
        <v>0</v>
      </c>
      <c r="S446" s="59" t="str">
        <f t="shared" si="6"/>
        <v>TBD</v>
      </c>
      <c r="T446" s="58" t="str">
        <f>INDEX(Mapping!$C$4:$C$24,MATCH($C446,Mapping!$D$4:$D$24,0))</f>
        <v>Scoping</v>
      </c>
      <c r="U446" s="3" t="s">
        <v>4592</v>
      </c>
    </row>
    <row r="447" spans="2:21" s="60" customFormat="1" x14ac:dyDescent="0.35">
      <c r="B447" s="76">
        <v>35240224</v>
      </c>
      <c r="C447" s="4">
        <v>2</v>
      </c>
      <c r="D447" s="77">
        <v>11.96</v>
      </c>
      <c r="E447" s="77">
        <v>11.96</v>
      </c>
      <c r="F447" s="77">
        <v>0</v>
      </c>
      <c r="G447" s="3" t="s">
        <v>3645</v>
      </c>
      <c r="H447" s="4" t="s">
        <v>3649</v>
      </c>
      <c r="I447" s="78">
        <v>112</v>
      </c>
      <c r="J447" s="80">
        <v>11.964305033104848</v>
      </c>
      <c r="K447" s="4">
        <v>308</v>
      </c>
      <c r="L447" s="77">
        <v>23.567297833385823</v>
      </c>
      <c r="M447" s="79">
        <v>0.210422302083802</v>
      </c>
      <c r="N447" s="4"/>
      <c r="O447" s="82">
        <v>63148.800000000003</v>
      </c>
      <c r="P447" s="82">
        <v>0</v>
      </c>
      <c r="Q447" s="82">
        <v>0</v>
      </c>
      <c r="R447" s="82">
        <v>0</v>
      </c>
      <c r="S447" s="59" t="str">
        <f t="shared" si="6"/>
        <v>Overhead</v>
      </c>
      <c r="T447" s="58" t="str">
        <f>INDEX(Mapping!$C$4:$C$24,MATCH($C447,Mapping!$D$4:$D$24,0))</f>
        <v>Scoping</v>
      </c>
      <c r="U447" s="3" t="s">
        <v>4592</v>
      </c>
    </row>
    <row r="448" spans="2:21" x14ac:dyDescent="0.35">
      <c r="B448" s="31" t="s">
        <v>4512</v>
      </c>
      <c r="C448" s="61"/>
      <c r="D448" s="71">
        <f>SUM(D4:D447)</f>
        <v>830.27253787878783</v>
      </c>
      <c r="E448" s="71"/>
      <c r="F448" s="71"/>
      <c r="G448" s="34"/>
      <c r="H448" s="34"/>
      <c r="I448" s="34"/>
      <c r="J448" s="33">
        <f>SUM(J4:J447)</f>
        <v>9077.63350452749</v>
      </c>
      <c r="K448" s="34"/>
      <c r="L448" s="33">
        <f>SUM(L4:L447)</f>
        <v>25681.37795504594</v>
      </c>
      <c r="M448" s="70"/>
      <c r="N448" s="61"/>
      <c r="O448" s="32">
        <f>SUM(O4:O447)</f>
        <v>2622250.8000000003</v>
      </c>
      <c r="P448" s="32">
        <f>SUM(P4:P447)</f>
        <v>1287579.0000000002</v>
      </c>
      <c r="Q448" s="32">
        <f>SUM(Q4:Q447)</f>
        <v>216651.19999999998</v>
      </c>
      <c r="R448" s="32">
        <f>SUM(R4:R447)</f>
        <v>255790.99999999997</v>
      </c>
      <c r="S448" s="61"/>
      <c r="T448" s="62"/>
      <c r="U448" s="62"/>
    </row>
    <row r="449" spans="20:21" x14ac:dyDescent="0.35">
      <c r="T449" s="60"/>
      <c r="U449" s="60"/>
    </row>
    <row r="450" spans="20:21" x14ac:dyDescent="0.35">
      <c r="T450" s="60"/>
      <c r="U450" s="60"/>
    </row>
    <row r="451" spans="20:21" x14ac:dyDescent="0.35">
      <c r="T451" s="60"/>
      <c r="U451" s="60"/>
    </row>
    <row r="452" spans="20:21" x14ac:dyDescent="0.35">
      <c r="T452" s="60"/>
      <c r="U452" s="60"/>
    </row>
    <row r="453" spans="20:21" x14ac:dyDescent="0.35">
      <c r="T453" s="60"/>
      <c r="U453" s="60"/>
    </row>
    <row r="454" spans="20:21" x14ac:dyDescent="0.35">
      <c r="T454" s="60"/>
      <c r="U454" s="60"/>
    </row>
    <row r="455" spans="20:21" x14ac:dyDescent="0.35">
      <c r="T455" s="60"/>
      <c r="U455" s="60"/>
    </row>
    <row r="456" spans="20:21" x14ac:dyDescent="0.35">
      <c r="T456" s="60"/>
      <c r="U456" s="60"/>
    </row>
    <row r="457" spans="20:21" x14ac:dyDescent="0.35">
      <c r="T457" s="60"/>
      <c r="U457" s="60"/>
    </row>
    <row r="458" spans="20:21" x14ac:dyDescent="0.35">
      <c r="T458" s="60"/>
      <c r="U458" s="60"/>
    </row>
    <row r="459" spans="20:21" x14ac:dyDescent="0.35">
      <c r="T459" s="60"/>
      <c r="U459" s="60"/>
    </row>
    <row r="460" spans="20:21" x14ac:dyDescent="0.35">
      <c r="T460" s="60"/>
      <c r="U460" s="60"/>
    </row>
    <row r="461" spans="20:21" x14ac:dyDescent="0.35">
      <c r="T461" s="60"/>
      <c r="U461" s="60"/>
    </row>
    <row r="462" spans="20:21" x14ac:dyDescent="0.35">
      <c r="T462" s="60"/>
      <c r="U462" s="60"/>
    </row>
    <row r="463" spans="20:21" x14ac:dyDescent="0.35">
      <c r="T463" s="60"/>
      <c r="U463" s="60"/>
    </row>
    <row r="464" spans="20:21" x14ac:dyDescent="0.35">
      <c r="T464" s="60"/>
      <c r="U464" s="60"/>
    </row>
    <row r="465" spans="20:21" x14ac:dyDescent="0.35">
      <c r="T465" s="60"/>
      <c r="U465" s="60"/>
    </row>
    <row r="466" spans="20:21" x14ac:dyDescent="0.35">
      <c r="T466" s="60"/>
      <c r="U466" s="60"/>
    </row>
    <row r="467" spans="20:21" x14ac:dyDescent="0.35">
      <c r="T467" s="60"/>
      <c r="U467" s="60"/>
    </row>
  </sheetData>
  <autoFilter ref="B3:U448" xr:uid="{EF828895-F983-434C-A115-0149782F0FC6}"/>
  <phoneticPr fontId="9" type="noConversion"/>
  <conditionalFormatting sqref="B34:B35">
    <cfRule type="duplicateValues" dxfId="3" priority="1"/>
  </conditionalFormatting>
  <conditionalFormatting sqref="B34:B35">
    <cfRule type="duplicateValues" dxfId="2" priority="2"/>
  </conditionalFormatting>
  <conditionalFormatting sqref="B4:B447">
    <cfRule type="duplicateValues" dxfId="1" priority="19"/>
  </conditionalFormatting>
  <conditionalFormatting sqref="B4:B447">
    <cfRule type="duplicateValues" dxfId="0" priority="20"/>
  </conditionalFormatting>
  <pageMargins left="0.7" right="0.7" top="0.75" bottom="0.75" header="0.3" footer="0.3"/>
  <pageSetup scale="18"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L4" sqref="L4"/>
    </sheetView>
  </sheetViews>
  <sheetFormatPr defaultColWidth="12.54296875" defaultRowHeight="12.5" x14ac:dyDescent="0.25"/>
  <cols>
    <col min="1" max="1" width="7.54296875" style="2" bestFit="1" customWidth="1"/>
    <col min="2" max="2" width="34.36328125" style="2" bestFit="1" customWidth="1"/>
    <col min="3" max="3" width="12.54296875" style="2"/>
    <col min="4" max="4" width="29" style="2" bestFit="1" customWidth="1"/>
    <col min="5" max="5" width="27.54296875" style="2" customWidth="1"/>
    <col min="6" max="6" width="12.54296875" style="2" bestFit="1" customWidth="1"/>
    <col min="7" max="7" width="25" style="2" bestFit="1" customWidth="1"/>
    <col min="8" max="8" width="25" style="2" customWidth="1"/>
    <col min="9" max="9" width="35.6328125" style="2" bestFit="1" customWidth="1"/>
    <col min="10" max="10" width="19.36328125" style="2" bestFit="1" customWidth="1"/>
    <col min="11" max="11" width="17.6328125" style="2" bestFit="1" customWidth="1"/>
    <col min="12" max="12" width="12.08984375" style="2" bestFit="1" customWidth="1"/>
    <col min="13" max="13" width="16.08984375" style="2" bestFit="1" customWidth="1"/>
    <col min="14" max="16384" width="12.54296875" style="2"/>
  </cols>
  <sheetData>
    <row r="1" spans="1:13" s="1" customFormat="1" ht="15.5" x14ac:dyDescent="0.35">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5" x14ac:dyDescent="0.35">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List'!$K:$K,MATCH('HFTD CPZ'!$B2,'08W Project List'!$H:$H,0))),$K2,#N/A)</f>
        <v>#N/A</v>
      </c>
      <c r="M2" s="35">
        <f>IF(ISNUMBER(L2),#N/A,IF(ISNUMBER(INDEX('Approved CPZ List'!$I:$I,MATCH('HFTD CPZ'!$B2,'Approved CPZ List'!$B:$B,0))),$K2,#N/A))</f>
        <v>24761.636364858849</v>
      </c>
    </row>
    <row r="3" spans="1:13" ht="15.5" x14ac:dyDescent="0.35">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List'!$K:$K,MATCH('HFTD CPZ'!$B3,'08W Project List'!$H:$H,0))),$K3,#N/A)</f>
        <v>#N/A</v>
      </c>
      <c r="M3" s="35">
        <f>IF(ISNUMBER(L3),#N/A,IF(ISNUMBER(INDEX('Approved CPZ List'!$I:$I,MATCH('HFTD CPZ'!$B3,'Approved CPZ List'!$B:$B,0))),$K3,#N/A))</f>
        <v>24759.757724840765</v>
      </c>
    </row>
    <row r="4" spans="1:13" ht="15.5" x14ac:dyDescent="0.35">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List'!$K:$K,MATCH('HFTD CPZ'!$B4,'08W Project List'!$H:$H,0))),$K4,#N/A)</f>
        <v>#N/A</v>
      </c>
      <c r="M4" s="35">
        <f>IF(ISNUMBER(L4),#N/A,IF(ISNUMBER(INDEX('Approved CPZ List'!$I:$I,MATCH('HFTD CPZ'!$B4,'Approved CPZ List'!$B:$B,0))),$K4,#N/A))</f>
        <v>24758.065356977189</v>
      </c>
    </row>
    <row r="5" spans="1:13" ht="15.5" x14ac:dyDescent="0.35">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List'!$K:$K,MATCH('HFTD CPZ'!$B5,'08W Project List'!$H:$H,0))),$K5,#N/A)</f>
        <v>#N/A</v>
      </c>
      <c r="M5" s="35">
        <f>IF(ISNUMBER(L5),#N/A,IF(ISNUMBER(INDEX('Approved CPZ List'!$I:$I,MATCH('HFTD CPZ'!$B5,'Approved CPZ List'!$B:$B,0))),$K5,#N/A))</f>
        <v>24756.62289696532</v>
      </c>
    </row>
    <row r="6" spans="1:13" ht="15.5" x14ac:dyDescent="0.35">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List'!$K:$K,MATCH('HFTD CPZ'!$B6,'08W Project List'!$H:$H,0))),$K6,#N/A)</f>
        <v>#N/A</v>
      </c>
      <c r="M6" s="35">
        <f>IF(ISNUMBER(L6),#N/A,IF(ISNUMBER(INDEX('Approved CPZ List'!$I:$I,MATCH('HFTD CPZ'!$B6,'Approved CPZ List'!$B:$B,0))),$K6,#N/A))</f>
        <v>24751.420313659703</v>
      </c>
    </row>
    <row r="7" spans="1:13" ht="15.5" x14ac:dyDescent="0.35">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List'!$K:$K,MATCH('HFTD CPZ'!$B7,'08W Project List'!$H:$H,0))),$K7,#N/A)</f>
        <v>24747.652757214841</v>
      </c>
      <c r="M7" s="35" t="e">
        <f>IF(ISNUMBER(L7),#N/A,IF(ISNUMBER(INDEX('Approved CPZ List'!$I:$I,MATCH('HFTD CPZ'!$B7,'Approved CPZ List'!$B:$B,0))),$K7,#N/A))</f>
        <v>#N/A</v>
      </c>
    </row>
    <row r="8" spans="1:13" ht="15.5" x14ac:dyDescent="0.35">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List'!$K:$K,MATCH('HFTD CPZ'!$B8,'08W Project List'!$H:$H,0))),$K8,#N/A)</f>
        <v>24698.809368119644</v>
      </c>
      <c r="M8" s="35" t="e">
        <f>IF(ISNUMBER(L8),#N/A,IF(ISNUMBER(INDEX('Approved CPZ List'!$I:$I,MATCH('HFTD CPZ'!$B8,'Approved CPZ List'!$B:$B,0))),$K8,#N/A))</f>
        <v>#N/A</v>
      </c>
    </row>
    <row r="9" spans="1:13" ht="15.5" x14ac:dyDescent="0.35">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List'!$K:$K,MATCH('HFTD CPZ'!$B9,'08W Project List'!$H:$H,0))),$K9,#N/A)</f>
        <v>24650.244390346485</v>
      </c>
      <c r="M9" s="35" t="e">
        <f>IF(ISNUMBER(L9),#N/A,IF(ISNUMBER(INDEX('Approved CPZ List'!$I:$I,MATCH('HFTD CPZ'!$B9,'Approved CPZ List'!$B:$B,0))),$K9,#N/A))</f>
        <v>#N/A</v>
      </c>
    </row>
    <row r="10" spans="1:13" ht="15.5" x14ac:dyDescent="0.35">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List'!$K:$K,MATCH('HFTD CPZ'!$B10,'08W Project List'!$H:$H,0))),$K10,#N/A)</f>
        <v>24598.543570749229</v>
      </c>
      <c r="M10" s="35" t="e">
        <f>IF(ISNUMBER(L10),#N/A,IF(ISNUMBER(INDEX('Approved CPZ List'!$I:$I,MATCH('HFTD CPZ'!$B10,'Approved CPZ List'!$B:$B,0))),$K10,#N/A))</f>
        <v>#N/A</v>
      </c>
    </row>
    <row r="11" spans="1:13" ht="15.5" x14ac:dyDescent="0.35">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List'!$K:$K,MATCH('HFTD CPZ'!$B11,'08W Project List'!$H:$H,0))),$K11,#N/A)</f>
        <v>24587.728794190243</v>
      </c>
      <c r="M11" s="35" t="e">
        <f>IF(ISNUMBER(L11),#N/A,IF(ISNUMBER(INDEX('Approved CPZ List'!$I:$I,MATCH('HFTD CPZ'!$B11,'Approved CPZ List'!$B:$B,0))),$K11,#N/A))</f>
        <v>#N/A</v>
      </c>
    </row>
    <row r="12" spans="1:13" ht="15.5" x14ac:dyDescent="0.35">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List'!$K:$K,MATCH('HFTD CPZ'!$B12,'08W Project List'!$H:$H,0))),$K12,#N/A)</f>
        <v>24578.174926389063</v>
      </c>
      <c r="M12" s="35" t="e">
        <f>IF(ISNUMBER(L12),#N/A,IF(ISNUMBER(INDEX('Approved CPZ List'!$I:$I,MATCH('HFTD CPZ'!$B12,'Approved CPZ List'!$B:$B,0))),$K12,#N/A))</f>
        <v>#N/A</v>
      </c>
    </row>
    <row r="13" spans="1:13" ht="15.5" x14ac:dyDescent="0.35">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List'!$K:$K,MATCH('HFTD CPZ'!$B13,'08W Project List'!$H:$H,0))),$K13,#N/A)</f>
        <v>#N/A</v>
      </c>
      <c r="M13" s="35">
        <f>IF(ISNUMBER(L13),#N/A,IF(ISNUMBER(INDEX('Approved CPZ List'!$I:$I,MATCH('HFTD CPZ'!$B13,'Approved CPZ List'!$B:$B,0))),$K13,#N/A))</f>
        <v>24575.980410927867</v>
      </c>
    </row>
    <row r="14" spans="1:13" ht="15.5" x14ac:dyDescent="0.35">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List'!$K:$K,MATCH('HFTD CPZ'!$B14,'08W Project List'!$H:$H,0))),$K14,#N/A)</f>
        <v>#N/A</v>
      </c>
      <c r="M14" s="35">
        <f>IF(ISNUMBER(L14),#N/A,IF(ISNUMBER(INDEX('Approved CPZ List'!$I:$I,MATCH('HFTD CPZ'!$B14,'Approved CPZ List'!$B:$B,0))),$K14,#N/A))</f>
        <v>24567.282736202851</v>
      </c>
    </row>
    <row r="15" spans="1:13" ht="15.5" x14ac:dyDescent="0.35">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List'!$K:$K,MATCH('HFTD CPZ'!$B15,'08W Project List'!$H:$H,0))),$K15,#N/A)</f>
        <v>24415.45358632991</v>
      </c>
      <c r="M15" s="35" t="e">
        <f>IF(ISNUMBER(L15),#N/A,IF(ISNUMBER(INDEX('Approved CPZ List'!$I:$I,MATCH('HFTD CPZ'!$B15,'Approved CPZ List'!$B:$B,0))),$K15,#N/A))</f>
        <v>#N/A</v>
      </c>
    </row>
    <row r="16" spans="1:13" ht="15.5" x14ac:dyDescent="0.35">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t="e">
        <f>IF(ISNUMBER(INDEX('08W Project List'!$K:$K,MATCH('HFTD CPZ'!$B16,'08W Project List'!$H:$H,0))),$K16,#N/A)</f>
        <v>#N/A</v>
      </c>
      <c r="M16" s="35">
        <f>IF(ISNUMBER(L16),#N/A,IF(ISNUMBER(INDEX('Approved CPZ List'!$I:$I,MATCH('HFTD CPZ'!$B16,'Approved CPZ List'!$B:$B,0))),$K16,#N/A))</f>
        <v>24388.692888450616</v>
      </c>
    </row>
    <row r="17" spans="1:13" ht="15.5" x14ac:dyDescent="0.35">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List'!$K:$K,MATCH('HFTD CPZ'!$B17,'08W Project List'!$H:$H,0))),$K17,#N/A)</f>
        <v>#N/A</v>
      </c>
      <c r="M17" s="35">
        <f>IF(ISNUMBER(L17),#N/A,IF(ISNUMBER(INDEX('Approved CPZ List'!$I:$I,MATCH('HFTD CPZ'!$B17,'Approved CPZ List'!$B:$B,0))),$K17,#N/A))</f>
        <v>24385.946633877953</v>
      </c>
    </row>
    <row r="18" spans="1:13" ht="15.5" x14ac:dyDescent="0.35">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List'!$K:$K,MATCH('HFTD CPZ'!$B18,'08W Project List'!$H:$H,0))),$K18,#N/A)</f>
        <v>#N/A</v>
      </c>
      <c r="M18" s="35">
        <f>IF(ISNUMBER(L18),#N/A,IF(ISNUMBER(INDEX('Approved CPZ List'!$I:$I,MATCH('HFTD CPZ'!$B18,'Approved CPZ List'!$B:$B,0))),$K18,#N/A))</f>
        <v>24385.275839308844</v>
      </c>
    </row>
    <row r="19" spans="1:13" ht="15.5" x14ac:dyDescent="0.35">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List'!$K:$K,MATCH('HFTD CPZ'!$B19,'08W Project List'!$H:$H,0))),$K19,#N/A)</f>
        <v>24365.676481814204</v>
      </c>
      <c r="M19" s="35" t="e">
        <f>IF(ISNUMBER(L19),#N/A,IF(ISNUMBER(INDEX('Approved CPZ List'!$I:$I,MATCH('HFTD CPZ'!$B19,'Approved CPZ List'!$B:$B,0))),$K19,#N/A))</f>
        <v>#N/A</v>
      </c>
    </row>
    <row r="20" spans="1:13" ht="15.5" x14ac:dyDescent="0.35">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List'!$K:$K,MATCH('HFTD CPZ'!$B20,'08W Project List'!$H:$H,0))),$K20,#N/A)</f>
        <v>#N/A</v>
      </c>
      <c r="M20" s="35">
        <f>IF(ISNUMBER(L20),#N/A,IF(ISNUMBER(INDEX('Approved CPZ List'!$I:$I,MATCH('HFTD CPZ'!$B20,'Approved CPZ List'!$B:$B,0))),$K20,#N/A))</f>
        <v>24363.75086186696</v>
      </c>
    </row>
    <row r="21" spans="1:13" ht="15.5" x14ac:dyDescent="0.35">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List'!$K:$K,MATCH('HFTD CPZ'!$B21,'08W Project List'!$H:$H,0))),$K21,#N/A)</f>
        <v>24356.92767213401</v>
      </c>
      <c r="M21" s="35" t="e">
        <f>IF(ISNUMBER(L21),#N/A,IF(ISNUMBER(INDEX('Approved CPZ List'!$I:$I,MATCH('HFTD CPZ'!$B21,'Approved CPZ List'!$B:$B,0))),$K21,#N/A))</f>
        <v>#N/A</v>
      </c>
    </row>
    <row r="22" spans="1:13" ht="15.5" x14ac:dyDescent="0.35">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List'!$K:$K,MATCH('HFTD CPZ'!$B22,'08W Project List'!$H:$H,0))),$K22,#N/A)</f>
        <v>24338.491601234848</v>
      </c>
      <c r="M22" s="35" t="e">
        <f>IF(ISNUMBER(L22),#N/A,IF(ISNUMBER(INDEX('Approved CPZ List'!$I:$I,MATCH('HFTD CPZ'!$B22,'Approved CPZ List'!$B:$B,0))),$K22,#N/A))</f>
        <v>#N/A</v>
      </c>
    </row>
    <row r="23" spans="1:13" ht="15.5" x14ac:dyDescent="0.35">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List'!$K:$K,MATCH('HFTD CPZ'!$B23,'08W Project List'!$H:$H,0))),$K23,#N/A)</f>
        <v>24322.406771440717</v>
      </c>
      <c r="M23" s="35" t="e">
        <f>IF(ISNUMBER(L23),#N/A,IF(ISNUMBER(INDEX('Approved CPZ List'!$I:$I,MATCH('HFTD CPZ'!$B23,'Approved CPZ List'!$B:$B,0))),$K23,#N/A))</f>
        <v>#N/A</v>
      </c>
    </row>
    <row r="24" spans="1:13" ht="15.5" x14ac:dyDescent="0.35">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List'!$K:$K,MATCH('HFTD CPZ'!$B24,'08W Project List'!$H:$H,0))),$K24,#N/A)</f>
        <v>24315.435739584125</v>
      </c>
      <c r="M24" s="35" t="e">
        <f>IF(ISNUMBER(L24),#N/A,IF(ISNUMBER(INDEX('Approved CPZ List'!$I:$I,MATCH('HFTD CPZ'!$B24,'Approved CPZ List'!$B:$B,0))),$K24,#N/A))</f>
        <v>#N/A</v>
      </c>
    </row>
    <row r="25" spans="1:13" ht="15.5" x14ac:dyDescent="0.35">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List'!$K:$K,MATCH('HFTD CPZ'!$B25,'08W Project List'!$H:$H,0))),$K25,#N/A)</f>
        <v>#N/A</v>
      </c>
      <c r="M25" s="35">
        <f>IF(ISNUMBER(L25),#N/A,IF(ISNUMBER(INDEX('Approved CPZ List'!$I:$I,MATCH('HFTD CPZ'!$B25,'Approved CPZ List'!$B:$B,0))),$K25,#N/A))</f>
        <v>24314.871741184394</v>
      </c>
    </row>
    <row r="26" spans="1:13" ht="15.5" x14ac:dyDescent="0.35">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List'!$K:$K,MATCH('HFTD CPZ'!$B26,'08W Project List'!$H:$H,0))),$K26,#N/A)</f>
        <v>#N/A</v>
      </c>
      <c r="M26" s="35">
        <f>IF(ISNUMBER(L26),#N/A,IF(ISNUMBER(INDEX('Approved CPZ List'!$I:$I,MATCH('HFTD CPZ'!$B26,'Approved CPZ List'!$B:$B,0))),$K26,#N/A))</f>
        <v>24312.660718005103</v>
      </c>
    </row>
    <row r="27" spans="1:13" ht="15.5" x14ac:dyDescent="0.35">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List'!$K:$K,MATCH('HFTD CPZ'!$B27,'08W Project List'!$H:$H,0))),$K27,#N/A)</f>
        <v>#N/A</v>
      </c>
      <c r="M27" s="35">
        <f>IF(ISNUMBER(L27),#N/A,IF(ISNUMBER(INDEX('Approved CPZ List'!$I:$I,MATCH('HFTD CPZ'!$B27,'Approved CPZ List'!$B:$B,0))),$K27,#N/A))</f>
        <v>24310.451012322868</v>
      </c>
    </row>
    <row r="28" spans="1:13" ht="15.5" x14ac:dyDescent="0.35">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List'!$K:$K,MATCH('HFTD CPZ'!$B28,'08W Project List'!$H:$H,0))),$K28,#N/A)</f>
        <v>24282.467245454027</v>
      </c>
      <c r="M28" s="35" t="e">
        <f>IF(ISNUMBER(L28),#N/A,IF(ISNUMBER(INDEX('Approved CPZ List'!$I:$I,MATCH('HFTD CPZ'!$B28,'Approved CPZ List'!$B:$B,0))),$K28,#N/A))</f>
        <v>#N/A</v>
      </c>
    </row>
    <row r="29" spans="1:13" ht="15.5" x14ac:dyDescent="0.35">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List'!$K:$K,MATCH('HFTD CPZ'!$B29,'08W Project List'!$H:$H,0))),$K29,#N/A)</f>
        <v>#N/A</v>
      </c>
      <c r="M29" s="35">
        <f>IF(ISNUMBER(L29),#N/A,IF(ISNUMBER(INDEX('Approved CPZ List'!$I:$I,MATCH('HFTD CPZ'!$B29,'Approved CPZ List'!$B:$B,0))),$K29,#N/A))</f>
        <v>24277.631490590673</v>
      </c>
    </row>
    <row r="30" spans="1:13" ht="15.5" x14ac:dyDescent="0.35">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List'!$K:$K,MATCH('HFTD CPZ'!$B30,'08W Project List'!$H:$H,0))),$K30,#N/A)</f>
        <v>24269.68339487095</v>
      </c>
      <c r="M30" s="35" t="e">
        <f>IF(ISNUMBER(L30),#N/A,IF(ISNUMBER(INDEX('Approved CPZ List'!$I:$I,MATCH('HFTD CPZ'!$B30,'Approved CPZ List'!$B:$B,0))),$K30,#N/A))</f>
        <v>#N/A</v>
      </c>
    </row>
    <row r="31" spans="1:13" ht="15.5" x14ac:dyDescent="0.35">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t="e">
        <f>IF(ISNUMBER(INDEX('08W Project List'!$K:$K,MATCH('HFTD CPZ'!$B31,'08W Project List'!$H:$H,0))),$K31,#N/A)</f>
        <v>#N/A</v>
      </c>
      <c r="M31" s="35">
        <f>IF(ISNUMBER(L31),#N/A,IF(ISNUMBER(INDEX('Approved CPZ List'!$I:$I,MATCH('HFTD CPZ'!$B31,'Approved CPZ List'!$B:$B,0))),$K31,#N/A))</f>
        <v>24264.521456599741</v>
      </c>
    </row>
    <row r="32" spans="1:13" ht="15.5" x14ac:dyDescent="0.35">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List'!$K:$K,MATCH('HFTD CPZ'!$B32,'08W Project List'!$H:$H,0))),$K32,#N/A)</f>
        <v>#N/A</v>
      </c>
      <c r="M32" s="35">
        <f>IF(ISNUMBER(L32),#N/A,IF(ISNUMBER(INDEX('Approved CPZ List'!$I:$I,MATCH('HFTD CPZ'!$B32,'Approved CPZ List'!$B:$B,0))),$K32,#N/A))</f>
        <v>24264.011661633715</v>
      </c>
    </row>
    <row r="33" spans="1:13" ht="15.5" x14ac:dyDescent="0.35">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List'!$K:$K,MATCH('HFTD CPZ'!$B33,'08W Project List'!$H:$H,0))),$K33,#N/A)</f>
        <v>#N/A</v>
      </c>
      <c r="M33" s="35">
        <f>IF(ISNUMBER(L33),#N/A,IF(ISNUMBER(INDEX('Approved CPZ List'!$I:$I,MATCH('HFTD CPZ'!$B33,'Approved CPZ List'!$B:$B,0))),$K33,#N/A))</f>
        <v>24263.501866667688</v>
      </c>
    </row>
    <row r="34" spans="1:13" ht="15.5" x14ac:dyDescent="0.35">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t="e">
        <f>IF(ISNUMBER(INDEX('08W Project List'!$K:$K,MATCH('HFTD CPZ'!$B34,'08W Project List'!$H:$H,0))),$K34,#N/A)</f>
        <v>#N/A</v>
      </c>
      <c r="M34" s="35">
        <f>IF(ISNUMBER(L34),#N/A,IF(ISNUMBER(INDEX('Approved CPZ List'!$I:$I,MATCH('HFTD CPZ'!$B34,'Approved CPZ List'!$B:$B,0))),$K34,#N/A))</f>
        <v>24260.484424217619</v>
      </c>
    </row>
    <row r="35" spans="1:13" ht="15.5" x14ac:dyDescent="0.35">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List'!$K:$K,MATCH('HFTD CPZ'!$B35,'08W Project List'!$H:$H,0))),$K35,#N/A)</f>
        <v>#N/A</v>
      </c>
      <c r="M35" s="35">
        <f>IF(ISNUMBER(L35),#N/A,IF(ISNUMBER(INDEX('Approved CPZ List'!$I:$I,MATCH('HFTD CPZ'!$B35,'Approved CPZ List'!$B:$B,0))),$K35,#N/A))</f>
        <v>24260.000150182335</v>
      </c>
    </row>
    <row r="36" spans="1:13" ht="15.5" x14ac:dyDescent="0.35">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List'!$K:$K,MATCH('HFTD CPZ'!$B36,'08W Project List'!$H:$H,0))),$K36,#N/A)</f>
        <v>24245.378959667469</v>
      </c>
      <c r="M36" s="35" t="e">
        <f>IF(ISNUMBER(L36),#N/A,IF(ISNUMBER(INDEX('Approved CPZ List'!$I:$I,MATCH('HFTD CPZ'!$B36,'Approved CPZ List'!$B:$B,0))),$K36,#N/A))</f>
        <v>#N/A</v>
      </c>
    </row>
    <row r="37" spans="1:13" ht="15.5" x14ac:dyDescent="0.35">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List'!$K:$K,MATCH('HFTD CPZ'!$B37,'08W Project List'!$H:$H,0))),$K37,#N/A)</f>
        <v>24226.530280238152</v>
      </c>
      <c r="M37" s="35" t="e">
        <f>IF(ISNUMBER(L37),#N/A,IF(ISNUMBER(INDEX('Approved CPZ List'!$I:$I,MATCH('HFTD CPZ'!$B37,'Approved CPZ List'!$B:$B,0))),$K37,#N/A))</f>
        <v>#N/A</v>
      </c>
    </row>
    <row r="38" spans="1:13" ht="15.5" x14ac:dyDescent="0.35">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List'!$K:$K,MATCH('HFTD CPZ'!$B38,'08W Project List'!$H:$H,0))),$K38,#N/A)</f>
        <v>24009.508323432845</v>
      </c>
      <c r="M38" s="35" t="e">
        <f>IF(ISNUMBER(L38),#N/A,IF(ISNUMBER(INDEX('Approved CPZ List'!$I:$I,MATCH('HFTD CPZ'!$B38,'Approved CPZ List'!$B:$B,0))),$K38,#N/A))</f>
        <v>#N/A</v>
      </c>
    </row>
    <row r="39" spans="1:13" ht="15.5" x14ac:dyDescent="0.35">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List'!$K:$K,MATCH('HFTD CPZ'!$B39,'08W Project List'!$H:$H,0))),$K39,#N/A)</f>
        <v>24002.960704091329</v>
      </c>
      <c r="M39" s="35" t="e">
        <f>IF(ISNUMBER(L39),#N/A,IF(ISNUMBER(INDEX('Approved CPZ List'!$I:$I,MATCH('HFTD CPZ'!$B39,'Approved CPZ List'!$B:$B,0))),$K39,#N/A))</f>
        <v>#N/A</v>
      </c>
    </row>
    <row r="40" spans="1:13" ht="15.5" x14ac:dyDescent="0.35">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List'!$K:$K,MATCH('HFTD CPZ'!$B40,'08W Project List'!$H:$H,0))),$K40,#N/A)</f>
        <v>23989.959442252275</v>
      </c>
      <c r="M40" s="35" t="e">
        <f>IF(ISNUMBER(L40),#N/A,IF(ISNUMBER(INDEX('Approved CPZ List'!$I:$I,MATCH('HFTD CPZ'!$B40,'Approved CPZ List'!$B:$B,0))),$K40,#N/A))</f>
        <v>#N/A</v>
      </c>
    </row>
    <row r="41" spans="1:13" ht="15.5" x14ac:dyDescent="0.35">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List'!$K:$K,MATCH('HFTD CPZ'!$B41,'08W Project List'!$H:$H,0))),$K41,#N/A)</f>
        <v>#N/A</v>
      </c>
      <c r="M41" s="35">
        <f>IF(ISNUMBER(L41),#N/A,IF(ISNUMBER(INDEX('Approved CPZ List'!$I:$I,MATCH('HFTD CPZ'!$B41,'Approved CPZ List'!$B:$B,0))),$K41,#N/A))</f>
        <v>23989.037380873666</v>
      </c>
    </row>
    <row r="42" spans="1:13" ht="15.5" x14ac:dyDescent="0.35">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List'!$K:$K,MATCH('HFTD CPZ'!$B42,'08W Project List'!$H:$H,0))),$K42,#N/A)</f>
        <v>23971.725896145941</v>
      </c>
      <c r="M42" s="35" t="e">
        <f>IF(ISNUMBER(L42),#N/A,IF(ISNUMBER(INDEX('Approved CPZ List'!$I:$I,MATCH('HFTD CPZ'!$B42,'Approved CPZ List'!$B:$B,0))),$K42,#N/A))</f>
        <v>#N/A</v>
      </c>
    </row>
    <row r="43" spans="1:13" ht="15.5" x14ac:dyDescent="0.35">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List'!$K:$K,MATCH('HFTD CPZ'!$B43,'08W Project List'!$H:$H,0))),$K43,#N/A)</f>
        <v>23909.227346880787</v>
      </c>
      <c r="M43" s="35" t="e">
        <f>IF(ISNUMBER(L43),#N/A,IF(ISNUMBER(INDEX('Approved CPZ List'!$I:$I,MATCH('HFTD CPZ'!$B43,'Approved CPZ List'!$B:$B,0))),$K43,#N/A))</f>
        <v>#N/A</v>
      </c>
    </row>
    <row r="44" spans="1:13" ht="15.5" x14ac:dyDescent="0.35">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List'!$K:$K,MATCH('HFTD CPZ'!$B44,'08W Project List'!$H:$H,0))),$K44,#N/A)</f>
        <v>23864.522789201405</v>
      </c>
      <c r="M44" s="35" t="e">
        <f>IF(ISNUMBER(L44),#N/A,IF(ISNUMBER(INDEX('Approved CPZ List'!$I:$I,MATCH('HFTD CPZ'!$B44,'Approved CPZ List'!$B:$B,0))),$K44,#N/A))</f>
        <v>#N/A</v>
      </c>
    </row>
    <row r="45" spans="1:13" ht="15.5" x14ac:dyDescent="0.35">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List'!$K:$K,MATCH('HFTD CPZ'!$B45,'08W Project List'!$H:$H,0))),$K45,#N/A)</f>
        <v>#N/A</v>
      </c>
      <c r="M45" s="35">
        <f>IF(ISNUMBER(L45),#N/A,IF(ISNUMBER(INDEX('Approved CPZ List'!$I:$I,MATCH('HFTD CPZ'!$B45,'Approved CPZ List'!$B:$B,0))),$K45,#N/A))</f>
        <v>23864.080613909297</v>
      </c>
    </row>
    <row r="46" spans="1:13" ht="15.5" x14ac:dyDescent="0.35">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List'!$K:$K,MATCH('HFTD CPZ'!$B46,'08W Project List'!$H:$H,0))),$K46,#N/A)</f>
        <v>23838.833276387271</v>
      </c>
      <c r="M46" s="35" t="e">
        <f>IF(ISNUMBER(L46),#N/A,IF(ISNUMBER(INDEX('Approved CPZ List'!$I:$I,MATCH('HFTD CPZ'!$B46,'Approved CPZ List'!$B:$B,0))),$K46,#N/A))</f>
        <v>#N/A</v>
      </c>
    </row>
    <row r="47" spans="1:13" ht="15.5" x14ac:dyDescent="0.35">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List'!$K:$K,MATCH('HFTD CPZ'!$B47,'08W Project List'!$H:$H,0))),$K47,#N/A)</f>
        <v>#N/A</v>
      </c>
      <c r="M47" s="35">
        <f>IF(ISNUMBER(L47),#N/A,IF(ISNUMBER(INDEX('Approved CPZ List'!$I:$I,MATCH('HFTD CPZ'!$B47,'Approved CPZ List'!$B:$B,0))),$K47,#N/A))</f>
        <v>23836.243064558512</v>
      </c>
    </row>
    <row r="48" spans="1:13" ht="15.5" x14ac:dyDescent="0.35">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t="e">
        <f>IF(ISNUMBER(INDEX('08W Project List'!$K:$K,MATCH('HFTD CPZ'!$B48,'08W Project List'!$H:$H,0))),$K48,#N/A)</f>
        <v>#N/A</v>
      </c>
      <c r="M48" s="35">
        <f>IF(ISNUMBER(L48),#N/A,IF(ISNUMBER(INDEX('Approved CPZ List'!$I:$I,MATCH('HFTD CPZ'!$B48,'Approved CPZ List'!$B:$B,0))),$K48,#N/A))</f>
        <v>23826.385482834667</v>
      </c>
    </row>
    <row r="49" spans="1:13" ht="15.5" x14ac:dyDescent="0.35">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List'!$K:$K,MATCH('HFTD CPZ'!$B49,'08W Project List'!$H:$H,0))),$K49,#N/A)</f>
        <v>23674.569160229668</v>
      </c>
      <c r="M49" s="35" t="e">
        <f>IF(ISNUMBER(L49),#N/A,IF(ISNUMBER(INDEX('Approved CPZ List'!$I:$I,MATCH('HFTD CPZ'!$B49,'Approved CPZ List'!$B:$B,0))),$K49,#N/A))</f>
        <v>#N/A</v>
      </c>
    </row>
    <row r="50" spans="1:13" ht="15.5" x14ac:dyDescent="0.35">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List'!$K:$K,MATCH('HFTD CPZ'!$B50,'08W Project List'!$H:$H,0))),$K50,#N/A)</f>
        <v>23404.166355383932</v>
      </c>
      <c r="M50" s="35" t="e">
        <f>IF(ISNUMBER(L50),#N/A,IF(ISNUMBER(INDEX('Approved CPZ List'!$I:$I,MATCH('HFTD CPZ'!$B50,'Approved CPZ List'!$B:$B,0))),$K50,#N/A))</f>
        <v>#N/A</v>
      </c>
    </row>
    <row r="51" spans="1:13" ht="15.5" x14ac:dyDescent="0.35">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List'!$K:$K,MATCH('HFTD CPZ'!$B51,'08W Project List'!$H:$H,0))),$K51,#N/A)</f>
        <v>23388.187385366055</v>
      </c>
      <c r="M51" s="35" t="e">
        <f>IF(ISNUMBER(L51),#N/A,IF(ISNUMBER(INDEX('Approved CPZ List'!$I:$I,MATCH('HFTD CPZ'!$B51,'Approved CPZ List'!$B:$B,0))),$K51,#N/A))</f>
        <v>#N/A</v>
      </c>
    </row>
    <row r="52" spans="1:13" ht="15.5" x14ac:dyDescent="0.35">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List'!$K:$K,MATCH('HFTD CPZ'!$B52,'08W Project List'!$H:$H,0))),$K52,#N/A)</f>
        <v>#N/A</v>
      </c>
      <c r="M52" s="35">
        <f>IF(ISNUMBER(L52),#N/A,IF(ISNUMBER(INDEX('Approved CPZ List'!$I:$I,MATCH('HFTD CPZ'!$B52,'Approved CPZ List'!$B:$B,0))),$K52,#N/A))</f>
        <v>23383.99151685154</v>
      </c>
    </row>
    <row r="53" spans="1:13" ht="15.5" x14ac:dyDescent="0.35">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List'!$K:$K,MATCH('HFTD CPZ'!$B53,'08W Project List'!$H:$H,0))),$K53,#N/A)</f>
        <v>23371.007844095486</v>
      </c>
      <c r="M53" s="35" t="e">
        <f>IF(ISNUMBER(L53),#N/A,IF(ISNUMBER(INDEX('Approved CPZ List'!$I:$I,MATCH('HFTD CPZ'!$B53,'Approved CPZ List'!$B:$B,0))),$K53,#N/A))</f>
        <v>#N/A</v>
      </c>
    </row>
    <row r="54" spans="1:13" ht="15.5" x14ac:dyDescent="0.35">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List'!$K:$K,MATCH('HFTD CPZ'!$B54,'08W Project List'!$H:$H,0))),$K54,#N/A)</f>
        <v>23362.31074203744</v>
      </c>
      <c r="M54" s="35" t="e">
        <f>IF(ISNUMBER(L54),#N/A,IF(ISNUMBER(INDEX('Approved CPZ List'!$I:$I,MATCH('HFTD CPZ'!$B54,'Approved CPZ List'!$B:$B,0))),$K54,#N/A))</f>
        <v>#N/A</v>
      </c>
    </row>
    <row r="55" spans="1:13" ht="15.5" x14ac:dyDescent="0.35">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List'!$K:$K,MATCH('HFTD CPZ'!$B55,'08W Project List'!$H:$H,0))),$K55,#N/A)</f>
        <v>23350.504159022224</v>
      </c>
      <c r="M55" s="35" t="e">
        <f>IF(ISNUMBER(L55),#N/A,IF(ISNUMBER(INDEX('Approved CPZ List'!$I:$I,MATCH('HFTD CPZ'!$B55,'Approved CPZ List'!$B:$B,0))),$K55,#N/A))</f>
        <v>#N/A</v>
      </c>
    </row>
    <row r="56" spans="1:13" ht="15.5" x14ac:dyDescent="0.35">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List'!$K:$K,MATCH('HFTD CPZ'!$B56,'08W Project List'!$H:$H,0))),$K56,#N/A)</f>
        <v>#N/A</v>
      </c>
      <c r="M56" s="35">
        <f>IF(ISNUMBER(L56),#N/A,IF(ISNUMBER(INDEX('Approved CPZ List'!$I:$I,MATCH('HFTD CPZ'!$B56,'Approved CPZ List'!$B:$B,0))),$K56,#N/A))</f>
        <v>23346.853650342138</v>
      </c>
    </row>
    <row r="57" spans="1:13" ht="15.5" x14ac:dyDescent="0.35">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List'!$K:$K,MATCH('HFTD CPZ'!$B57,'08W Project List'!$H:$H,0))),$K57,#N/A)</f>
        <v>#N/A</v>
      </c>
      <c r="M57" s="35" t="e">
        <f>IF(ISNUMBER(L57),#N/A,IF(ISNUMBER(INDEX('Approved CPZ List'!$I:$I,MATCH('HFTD CPZ'!$B57,'Approved CPZ List'!$B:$B,0))),$K57,#N/A))</f>
        <v>#N/A</v>
      </c>
    </row>
    <row r="58" spans="1:13" ht="15.5" x14ac:dyDescent="0.35">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List'!$K:$K,MATCH('HFTD CPZ'!$B58,'08W Project List'!$H:$H,0))),$K58,#N/A)</f>
        <v>#N/A</v>
      </c>
      <c r="M58" s="35" t="e">
        <f>IF(ISNUMBER(L58),#N/A,IF(ISNUMBER(INDEX('Approved CPZ List'!$I:$I,MATCH('HFTD CPZ'!$B58,'Approved CPZ List'!$B:$B,0))),$K58,#N/A))</f>
        <v>#N/A</v>
      </c>
    </row>
    <row r="59" spans="1:13" ht="15.5" x14ac:dyDescent="0.35">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List'!$K:$K,MATCH('HFTD CPZ'!$B59,'08W Project List'!$H:$H,0))),$K59,#N/A)</f>
        <v>#N/A</v>
      </c>
      <c r="M59" s="35" t="e">
        <f>IF(ISNUMBER(L59),#N/A,IF(ISNUMBER(INDEX('Approved CPZ List'!$I:$I,MATCH('HFTD CPZ'!$B59,'Approved CPZ List'!$B:$B,0))),$K59,#N/A))</f>
        <v>#N/A</v>
      </c>
    </row>
    <row r="60" spans="1:13" ht="15.5" x14ac:dyDescent="0.35">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List'!$K:$K,MATCH('HFTD CPZ'!$B60,'08W Project List'!$H:$H,0))),$K60,#N/A)</f>
        <v>#N/A</v>
      </c>
      <c r="M60" s="35" t="e">
        <f>IF(ISNUMBER(L60),#N/A,IF(ISNUMBER(INDEX('Approved CPZ List'!$I:$I,MATCH('HFTD CPZ'!$B60,'Approved CPZ List'!$B:$B,0))),$K60,#N/A))</f>
        <v>#N/A</v>
      </c>
    </row>
    <row r="61" spans="1:13" ht="15.5" x14ac:dyDescent="0.35">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List'!$K:$K,MATCH('HFTD CPZ'!$B61,'08W Project List'!$H:$H,0))),$K61,#N/A)</f>
        <v>#N/A</v>
      </c>
      <c r="M61" s="35" t="e">
        <f>IF(ISNUMBER(L61),#N/A,IF(ISNUMBER(INDEX('Approved CPZ List'!$I:$I,MATCH('HFTD CPZ'!$B61,'Approved CPZ List'!$B:$B,0))),$K61,#N/A))</f>
        <v>#N/A</v>
      </c>
    </row>
    <row r="62" spans="1:13" ht="15.5" x14ac:dyDescent="0.35">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f>IF(ISNUMBER(INDEX('08W Project List'!$K:$K,MATCH('HFTD CPZ'!$B62,'08W Project List'!$H:$H,0))),$K62,#N/A)</f>
        <v>23076.668520441119</v>
      </c>
      <c r="M62" s="35" t="e">
        <f>IF(ISNUMBER(L62),#N/A,IF(ISNUMBER(INDEX('Approved CPZ List'!$I:$I,MATCH('HFTD CPZ'!$B62,'Approved CPZ List'!$B:$B,0))),$K62,#N/A))</f>
        <v>#N/A</v>
      </c>
    </row>
    <row r="63" spans="1:13" ht="15.5" x14ac:dyDescent="0.35">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List'!$K:$K,MATCH('HFTD CPZ'!$B63,'08W Project List'!$H:$H,0))),$K63,#N/A)</f>
        <v>#N/A</v>
      </c>
      <c r="M63" s="35" t="e">
        <f>IF(ISNUMBER(L63),#N/A,IF(ISNUMBER(INDEX('Approved CPZ List'!$I:$I,MATCH('HFTD CPZ'!$B63,'Approved CPZ List'!$B:$B,0))),$K63,#N/A))</f>
        <v>#N/A</v>
      </c>
    </row>
    <row r="64" spans="1:13" ht="15.5" x14ac:dyDescent="0.35">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List'!$K:$K,MATCH('HFTD CPZ'!$B64,'08W Project List'!$H:$H,0))),$K64,#N/A)</f>
        <v>#N/A</v>
      </c>
      <c r="M64" s="35" t="e">
        <f>IF(ISNUMBER(L64),#N/A,IF(ISNUMBER(INDEX('Approved CPZ List'!$I:$I,MATCH('HFTD CPZ'!$B64,'Approved CPZ List'!$B:$B,0))),$K64,#N/A))</f>
        <v>#N/A</v>
      </c>
    </row>
    <row r="65" spans="1:13" ht="15.5" x14ac:dyDescent="0.35">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List'!$K:$K,MATCH('HFTD CPZ'!$B65,'08W Project List'!$H:$H,0))),$K65,#N/A)</f>
        <v>#N/A</v>
      </c>
      <c r="M65" s="35" t="e">
        <f>IF(ISNUMBER(L65),#N/A,IF(ISNUMBER(INDEX('Approved CPZ List'!$I:$I,MATCH('HFTD CPZ'!$B65,'Approved CPZ List'!$B:$B,0))),$K65,#N/A))</f>
        <v>#N/A</v>
      </c>
    </row>
    <row r="66" spans="1:13" ht="15.5" x14ac:dyDescent="0.35">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List'!$K:$K,MATCH('HFTD CPZ'!$B66,'08W Project List'!$H:$H,0))),$K66,#N/A)</f>
        <v>#N/A</v>
      </c>
      <c r="M66" s="35" t="e">
        <f>IF(ISNUMBER(L66),#N/A,IF(ISNUMBER(INDEX('Approved CPZ List'!$I:$I,MATCH('HFTD CPZ'!$B66,'Approved CPZ List'!$B:$B,0))),$K66,#N/A))</f>
        <v>#N/A</v>
      </c>
    </row>
    <row r="67" spans="1:13" ht="15.5" x14ac:dyDescent="0.35">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List'!$K:$K,MATCH('HFTD CPZ'!$B67,'08W Project List'!$H:$H,0))),$K67,#N/A)</f>
        <v>#N/A</v>
      </c>
      <c r="M67" s="35" t="e">
        <f>IF(ISNUMBER(L67),#N/A,IF(ISNUMBER(INDEX('Approved CPZ List'!$I:$I,MATCH('HFTD CPZ'!$B67,'Approved CPZ List'!$B:$B,0))),$K67,#N/A))</f>
        <v>#N/A</v>
      </c>
    </row>
    <row r="68" spans="1:13" ht="15.5" x14ac:dyDescent="0.35">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List'!$K:$K,MATCH('HFTD CPZ'!$B68,'08W Project List'!$H:$H,0))),$K68,#N/A)</f>
        <v>#N/A</v>
      </c>
      <c r="M68" s="35" t="e">
        <f>IF(ISNUMBER(L68),#N/A,IF(ISNUMBER(INDEX('Approved CPZ List'!$I:$I,MATCH('HFTD CPZ'!$B68,'Approved CPZ List'!$B:$B,0))),$K68,#N/A))</f>
        <v>#N/A</v>
      </c>
    </row>
    <row r="69" spans="1:13" ht="15.5" x14ac:dyDescent="0.35">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List'!$K:$K,MATCH('HFTD CPZ'!$B69,'08W Project List'!$H:$H,0))),$K69,#N/A)</f>
        <v>22721.771130562051</v>
      </c>
      <c r="M69" s="35" t="e">
        <f>IF(ISNUMBER(L69),#N/A,IF(ISNUMBER(INDEX('Approved CPZ List'!$I:$I,MATCH('HFTD CPZ'!$B69,'Approved CPZ List'!$B:$B,0))),$K69,#N/A))</f>
        <v>#N/A</v>
      </c>
    </row>
    <row r="70" spans="1:13" ht="15.5" x14ac:dyDescent="0.35">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List'!$K:$K,MATCH('HFTD CPZ'!$B70,'08W Project List'!$H:$H,0))),$K70,#N/A)</f>
        <v>#N/A</v>
      </c>
      <c r="M70" s="35" t="e">
        <f>IF(ISNUMBER(L70),#N/A,IF(ISNUMBER(INDEX('Approved CPZ List'!$I:$I,MATCH('HFTD CPZ'!$B70,'Approved CPZ List'!$B:$B,0))),$K70,#N/A))</f>
        <v>#N/A</v>
      </c>
    </row>
    <row r="71" spans="1:13" ht="15.5" x14ac:dyDescent="0.35">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List'!$K:$K,MATCH('HFTD CPZ'!$B71,'08W Project List'!$H:$H,0))),$K71,#N/A)</f>
        <v>#N/A</v>
      </c>
      <c r="M71" s="35" t="e">
        <f>IF(ISNUMBER(L71),#N/A,IF(ISNUMBER(INDEX('Approved CPZ List'!$I:$I,MATCH('HFTD CPZ'!$B71,'Approved CPZ List'!$B:$B,0))),$K71,#N/A))</f>
        <v>#N/A</v>
      </c>
    </row>
    <row r="72" spans="1:13" ht="15.5" x14ac:dyDescent="0.35">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List'!$K:$K,MATCH('HFTD CPZ'!$B72,'08W Project List'!$H:$H,0))),$K72,#N/A)</f>
        <v>#N/A</v>
      </c>
      <c r="M72" s="35" t="e">
        <f>IF(ISNUMBER(L72),#N/A,IF(ISNUMBER(INDEX('Approved CPZ List'!$I:$I,MATCH('HFTD CPZ'!$B72,'Approved CPZ List'!$B:$B,0))),$K72,#N/A))</f>
        <v>#N/A</v>
      </c>
    </row>
    <row r="73" spans="1:13" ht="15.5" x14ac:dyDescent="0.35">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List'!$K:$K,MATCH('HFTD CPZ'!$B73,'08W Project List'!$H:$H,0))),$K73,#N/A)</f>
        <v>#N/A</v>
      </c>
      <c r="M73" s="35" t="e">
        <f>IF(ISNUMBER(L73),#N/A,IF(ISNUMBER(INDEX('Approved CPZ List'!$I:$I,MATCH('HFTD CPZ'!$B73,'Approved CPZ List'!$B:$B,0))),$K73,#N/A))</f>
        <v>#N/A</v>
      </c>
    </row>
    <row r="74" spans="1:13" ht="15.5" x14ac:dyDescent="0.35">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List'!$K:$K,MATCH('HFTD CPZ'!$B74,'08W Project List'!$H:$H,0))),$K74,#N/A)</f>
        <v>#N/A</v>
      </c>
      <c r="M74" s="35" t="e">
        <f>IF(ISNUMBER(L74),#N/A,IF(ISNUMBER(INDEX('Approved CPZ List'!$I:$I,MATCH('HFTD CPZ'!$B74,'Approved CPZ List'!$B:$B,0))),$K74,#N/A))</f>
        <v>#N/A</v>
      </c>
    </row>
    <row r="75" spans="1:13" ht="15.5" x14ac:dyDescent="0.35">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List'!$K:$K,MATCH('HFTD CPZ'!$B75,'08W Project List'!$H:$H,0))),$K75,#N/A)</f>
        <v>#N/A</v>
      </c>
      <c r="M75" s="35" t="e">
        <f>IF(ISNUMBER(L75),#N/A,IF(ISNUMBER(INDEX('Approved CPZ List'!$I:$I,MATCH('HFTD CPZ'!$B75,'Approved CPZ List'!$B:$B,0))),$K75,#N/A))</f>
        <v>#N/A</v>
      </c>
    </row>
    <row r="76" spans="1:13" ht="15.5" x14ac:dyDescent="0.35">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List'!$K:$K,MATCH('HFTD CPZ'!$B76,'08W Project List'!$H:$H,0))),$K76,#N/A)</f>
        <v>#N/A</v>
      </c>
      <c r="M76" s="35" t="e">
        <f>IF(ISNUMBER(L76),#N/A,IF(ISNUMBER(INDEX('Approved CPZ List'!$I:$I,MATCH('HFTD CPZ'!$B76,'Approved CPZ List'!$B:$B,0))),$K76,#N/A))</f>
        <v>#N/A</v>
      </c>
    </row>
    <row r="77" spans="1:13" ht="15.5" x14ac:dyDescent="0.35">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f>IF(ISNUMBER(INDEX('08W Project List'!$K:$K,MATCH('HFTD CPZ'!$B77,'08W Project List'!$H:$H,0))),$K77,#N/A)</f>
        <v>22356.45373005786</v>
      </c>
      <c r="M77" s="35" t="e">
        <f>IF(ISNUMBER(L77),#N/A,IF(ISNUMBER(INDEX('Approved CPZ List'!$I:$I,MATCH('HFTD CPZ'!$B77,'Approved CPZ List'!$B:$B,0))),$K77,#N/A))</f>
        <v>#N/A</v>
      </c>
    </row>
    <row r="78" spans="1:13" ht="15.5" x14ac:dyDescent="0.35">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List'!$K:$K,MATCH('HFTD CPZ'!$B78,'08W Project List'!$H:$H,0))),$K78,#N/A)</f>
        <v>#N/A</v>
      </c>
      <c r="M78" s="35" t="e">
        <f>IF(ISNUMBER(L78),#N/A,IF(ISNUMBER(INDEX('Approved CPZ List'!$I:$I,MATCH('HFTD CPZ'!$B78,'Approved CPZ List'!$B:$B,0))),$K78,#N/A))</f>
        <v>#N/A</v>
      </c>
    </row>
    <row r="79" spans="1:13" ht="15.5" x14ac:dyDescent="0.35">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f>IF(ISNUMBER(INDEX('08W Project List'!$K:$K,MATCH('HFTD CPZ'!$B79,'08W Project List'!$H:$H,0))),$K79,#N/A)</f>
        <v>22346.38072579393</v>
      </c>
      <c r="M79" s="35" t="e">
        <f>IF(ISNUMBER(L79),#N/A,IF(ISNUMBER(INDEX('Approved CPZ List'!$I:$I,MATCH('HFTD CPZ'!$B79,'Approved CPZ List'!$B:$B,0))),$K79,#N/A))</f>
        <v>#N/A</v>
      </c>
    </row>
    <row r="80" spans="1:13" ht="15.5" x14ac:dyDescent="0.35">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List'!$K:$K,MATCH('HFTD CPZ'!$B80,'08W Project List'!$H:$H,0))),$K80,#N/A)</f>
        <v>#N/A</v>
      </c>
      <c r="M80" s="35" t="e">
        <f>IF(ISNUMBER(L80),#N/A,IF(ISNUMBER(INDEX('Approved CPZ List'!$I:$I,MATCH('HFTD CPZ'!$B80,'Approved CPZ List'!$B:$B,0))),$K80,#N/A))</f>
        <v>#N/A</v>
      </c>
    </row>
    <row r="81" spans="1:13" ht="15.5" x14ac:dyDescent="0.35">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List'!$K:$K,MATCH('HFTD CPZ'!$B81,'08W Project List'!$H:$H,0))),$K81,#N/A)</f>
        <v>#N/A</v>
      </c>
      <c r="M81" s="35" t="e">
        <f>IF(ISNUMBER(L81),#N/A,IF(ISNUMBER(INDEX('Approved CPZ List'!$I:$I,MATCH('HFTD CPZ'!$B81,'Approved CPZ List'!$B:$B,0))),$K81,#N/A))</f>
        <v>#N/A</v>
      </c>
    </row>
    <row r="82" spans="1:13" ht="15.5" x14ac:dyDescent="0.35">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List'!$K:$K,MATCH('HFTD CPZ'!$B82,'08W Project List'!$H:$H,0))),$K82,#N/A)</f>
        <v>#N/A</v>
      </c>
      <c r="M82" s="35" t="e">
        <f>IF(ISNUMBER(L82),#N/A,IF(ISNUMBER(INDEX('Approved CPZ List'!$I:$I,MATCH('HFTD CPZ'!$B82,'Approved CPZ List'!$B:$B,0))),$K82,#N/A))</f>
        <v>#N/A</v>
      </c>
    </row>
    <row r="83" spans="1:13" ht="15.5" x14ac:dyDescent="0.35">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List'!$K:$K,MATCH('HFTD CPZ'!$B83,'08W Project List'!$H:$H,0))),$K83,#N/A)</f>
        <v>#N/A</v>
      </c>
      <c r="M83" s="35" t="e">
        <f>IF(ISNUMBER(L83),#N/A,IF(ISNUMBER(INDEX('Approved CPZ List'!$I:$I,MATCH('HFTD CPZ'!$B83,'Approved CPZ List'!$B:$B,0))),$K83,#N/A))</f>
        <v>#N/A</v>
      </c>
    </row>
    <row r="84" spans="1:13" ht="15.5" x14ac:dyDescent="0.35">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List'!$K:$K,MATCH('HFTD CPZ'!$B84,'08W Project List'!$H:$H,0))),$K84,#N/A)</f>
        <v>#N/A</v>
      </c>
      <c r="M84" s="35" t="e">
        <f>IF(ISNUMBER(L84),#N/A,IF(ISNUMBER(INDEX('Approved CPZ List'!$I:$I,MATCH('HFTD CPZ'!$B84,'Approved CPZ List'!$B:$B,0))),$K84,#N/A))</f>
        <v>#N/A</v>
      </c>
    </row>
    <row r="85" spans="1:13" ht="15.5" x14ac:dyDescent="0.35">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List'!$K:$K,MATCH('HFTD CPZ'!$B85,'08W Project List'!$H:$H,0))),$K85,#N/A)</f>
        <v>#N/A</v>
      </c>
      <c r="M85" s="35" t="e">
        <f>IF(ISNUMBER(L85),#N/A,IF(ISNUMBER(INDEX('Approved CPZ List'!$I:$I,MATCH('HFTD CPZ'!$B85,'Approved CPZ List'!$B:$B,0))),$K85,#N/A))</f>
        <v>#N/A</v>
      </c>
    </row>
    <row r="86" spans="1:13" ht="15.5" x14ac:dyDescent="0.35">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f>IF(ISNUMBER(INDEX('08W Project List'!$K:$K,MATCH('HFTD CPZ'!$B86,'08W Project List'!$H:$H,0))),$K86,#N/A)</f>
        <v>22200.537678321267</v>
      </c>
      <c r="M86" s="35" t="e">
        <f>IF(ISNUMBER(L86),#N/A,IF(ISNUMBER(INDEX('Approved CPZ List'!$I:$I,MATCH('HFTD CPZ'!$B86,'Approved CPZ List'!$B:$B,0))),$K86,#N/A))</f>
        <v>#N/A</v>
      </c>
    </row>
    <row r="87" spans="1:13" ht="15.5" x14ac:dyDescent="0.35">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List'!$K:$K,MATCH('HFTD CPZ'!$B87,'08W Project List'!$H:$H,0))),$K87,#N/A)</f>
        <v>22147.723300362883</v>
      </c>
      <c r="M87" s="35" t="e">
        <f>IF(ISNUMBER(L87),#N/A,IF(ISNUMBER(INDEX('Approved CPZ List'!$I:$I,MATCH('HFTD CPZ'!$B87,'Approved CPZ List'!$B:$B,0))),$K87,#N/A))</f>
        <v>#N/A</v>
      </c>
    </row>
    <row r="88" spans="1:13" ht="15.5" x14ac:dyDescent="0.35">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List'!$K:$K,MATCH('HFTD CPZ'!$B88,'08W Project List'!$H:$H,0))),$K88,#N/A)</f>
        <v>#N/A</v>
      </c>
      <c r="M88" s="35" t="e">
        <f>IF(ISNUMBER(L88),#N/A,IF(ISNUMBER(INDEX('Approved CPZ List'!$I:$I,MATCH('HFTD CPZ'!$B88,'Approved CPZ List'!$B:$B,0))),$K88,#N/A))</f>
        <v>#N/A</v>
      </c>
    </row>
    <row r="89" spans="1:13" ht="15.5" x14ac:dyDescent="0.35">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List'!$K:$K,MATCH('HFTD CPZ'!$B89,'08W Project List'!$H:$H,0))),$K89,#N/A)</f>
        <v>#N/A</v>
      </c>
      <c r="M89" s="35" t="e">
        <f>IF(ISNUMBER(L89),#N/A,IF(ISNUMBER(INDEX('Approved CPZ List'!$I:$I,MATCH('HFTD CPZ'!$B89,'Approved CPZ List'!$B:$B,0))),$K89,#N/A))</f>
        <v>#N/A</v>
      </c>
    </row>
    <row r="90" spans="1:13" ht="15.5" x14ac:dyDescent="0.35">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List'!$K:$K,MATCH('HFTD CPZ'!$B90,'08W Project List'!$H:$H,0))),$K90,#N/A)</f>
        <v>#N/A</v>
      </c>
      <c r="M90" s="35" t="e">
        <f>IF(ISNUMBER(L90),#N/A,IF(ISNUMBER(INDEX('Approved CPZ List'!$I:$I,MATCH('HFTD CPZ'!$B90,'Approved CPZ List'!$B:$B,0))),$K90,#N/A))</f>
        <v>#N/A</v>
      </c>
    </row>
    <row r="91" spans="1:13" ht="15.5" x14ac:dyDescent="0.35">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List'!$K:$K,MATCH('HFTD CPZ'!$B91,'08W Project List'!$H:$H,0))),$K91,#N/A)</f>
        <v>#N/A</v>
      </c>
      <c r="M91" s="35" t="e">
        <f>IF(ISNUMBER(L91),#N/A,IF(ISNUMBER(INDEX('Approved CPZ List'!$I:$I,MATCH('HFTD CPZ'!$B91,'Approved CPZ List'!$B:$B,0))),$K91,#N/A))</f>
        <v>#N/A</v>
      </c>
    </row>
    <row r="92" spans="1:13" ht="15.5" x14ac:dyDescent="0.35">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List'!$K:$K,MATCH('HFTD CPZ'!$B92,'08W Project List'!$H:$H,0))),$K92,#N/A)</f>
        <v>#N/A</v>
      </c>
      <c r="M92" s="35" t="e">
        <f>IF(ISNUMBER(L92),#N/A,IF(ISNUMBER(INDEX('Approved CPZ List'!$I:$I,MATCH('HFTD CPZ'!$B92,'Approved CPZ List'!$B:$B,0))),$K92,#N/A))</f>
        <v>#N/A</v>
      </c>
    </row>
    <row r="93" spans="1:13" ht="15.5" x14ac:dyDescent="0.35">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f>IF(ISNUMBER(INDEX('08W Project List'!$K:$K,MATCH('HFTD CPZ'!$B93,'08W Project List'!$H:$H,0))),$K93,#N/A)</f>
        <v>22018.825243552856</v>
      </c>
      <c r="M93" s="35" t="e">
        <f>IF(ISNUMBER(L93),#N/A,IF(ISNUMBER(INDEX('Approved CPZ List'!$I:$I,MATCH('HFTD CPZ'!$B93,'Approved CPZ List'!$B:$B,0))),$K93,#N/A))</f>
        <v>#N/A</v>
      </c>
    </row>
    <row r="94" spans="1:13" ht="15.5" x14ac:dyDescent="0.35">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List'!$K:$K,MATCH('HFTD CPZ'!$B94,'08W Project List'!$H:$H,0))),$K94,#N/A)</f>
        <v>#N/A</v>
      </c>
      <c r="M94" s="35" t="e">
        <f>IF(ISNUMBER(L94),#N/A,IF(ISNUMBER(INDEX('Approved CPZ List'!$I:$I,MATCH('HFTD CPZ'!$B94,'Approved CPZ List'!$B:$B,0))),$K94,#N/A))</f>
        <v>#N/A</v>
      </c>
    </row>
    <row r="95" spans="1:13" ht="15.5" x14ac:dyDescent="0.35">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List'!$K:$K,MATCH('HFTD CPZ'!$B95,'08W Project List'!$H:$H,0))),$K95,#N/A)</f>
        <v>#N/A</v>
      </c>
      <c r="M95" s="35" t="e">
        <f>IF(ISNUMBER(L95),#N/A,IF(ISNUMBER(INDEX('Approved CPZ List'!$I:$I,MATCH('HFTD CPZ'!$B95,'Approved CPZ List'!$B:$B,0))),$K95,#N/A))</f>
        <v>#N/A</v>
      </c>
    </row>
    <row r="96" spans="1:13" ht="15.5" x14ac:dyDescent="0.35">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List'!$K:$K,MATCH('HFTD CPZ'!$B96,'08W Project List'!$H:$H,0))),$K96,#N/A)</f>
        <v>#N/A</v>
      </c>
      <c r="M96" s="35" t="e">
        <f>IF(ISNUMBER(L96),#N/A,IF(ISNUMBER(INDEX('Approved CPZ List'!$I:$I,MATCH('HFTD CPZ'!$B96,'Approved CPZ List'!$B:$B,0))),$K96,#N/A))</f>
        <v>#N/A</v>
      </c>
    </row>
    <row r="97" spans="1:13" ht="15.5" x14ac:dyDescent="0.35">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List'!$K:$K,MATCH('HFTD CPZ'!$B97,'08W Project List'!$H:$H,0))),$K97,#N/A)</f>
        <v>#N/A</v>
      </c>
      <c r="M97" s="35" t="e">
        <f>IF(ISNUMBER(L97),#N/A,IF(ISNUMBER(INDEX('Approved CPZ List'!$I:$I,MATCH('HFTD CPZ'!$B97,'Approved CPZ List'!$B:$B,0))),$K97,#N/A))</f>
        <v>#N/A</v>
      </c>
    </row>
    <row r="98" spans="1:13" ht="15.5" x14ac:dyDescent="0.35">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List'!$K:$K,MATCH('HFTD CPZ'!$B98,'08W Project List'!$H:$H,0))),$K98,#N/A)</f>
        <v>#N/A</v>
      </c>
      <c r="M98" s="35" t="e">
        <f>IF(ISNUMBER(L98),#N/A,IF(ISNUMBER(INDEX('Approved CPZ List'!$I:$I,MATCH('HFTD CPZ'!$B98,'Approved CPZ List'!$B:$B,0))),$K98,#N/A))</f>
        <v>#N/A</v>
      </c>
    </row>
    <row r="99" spans="1:13" ht="15.5" x14ac:dyDescent="0.35">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List'!$K:$K,MATCH('HFTD CPZ'!$B99,'08W Project List'!$H:$H,0))),$K99,#N/A)</f>
        <v>#N/A</v>
      </c>
      <c r="M99" s="35" t="e">
        <f>IF(ISNUMBER(L99),#N/A,IF(ISNUMBER(INDEX('Approved CPZ List'!$I:$I,MATCH('HFTD CPZ'!$B99,'Approved CPZ List'!$B:$B,0))),$K99,#N/A))</f>
        <v>#N/A</v>
      </c>
    </row>
    <row r="100" spans="1:13" ht="15.5" x14ac:dyDescent="0.35">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List'!$K:$K,MATCH('HFTD CPZ'!$B100,'08W Project List'!$H:$H,0))),$K100,#N/A)</f>
        <v>#N/A</v>
      </c>
      <c r="M100" s="35" t="e">
        <f>IF(ISNUMBER(L100),#N/A,IF(ISNUMBER(INDEX('Approved CPZ List'!$I:$I,MATCH('HFTD CPZ'!$B100,'Approved CPZ List'!$B:$B,0))),$K100,#N/A))</f>
        <v>#N/A</v>
      </c>
    </row>
    <row r="101" spans="1:13" ht="15.5" x14ac:dyDescent="0.35">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List'!$K:$K,MATCH('HFTD CPZ'!$B101,'08W Project List'!$H:$H,0))),$K101,#N/A)</f>
        <v>#N/A</v>
      </c>
      <c r="M101" s="35" t="e">
        <f>IF(ISNUMBER(L101),#N/A,IF(ISNUMBER(INDEX('Approved CPZ List'!$I:$I,MATCH('HFTD CPZ'!$B101,'Approved CPZ List'!$B:$B,0))),$K101,#N/A))</f>
        <v>#N/A</v>
      </c>
    </row>
    <row r="102" spans="1:13" ht="15.5" x14ac:dyDescent="0.35">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List'!$K:$K,MATCH('HFTD CPZ'!$B102,'08W Project List'!$H:$H,0))),$K102,#N/A)</f>
        <v>#N/A</v>
      </c>
      <c r="M102" s="35" t="e">
        <f>IF(ISNUMBER(L102),#N/A,IF(ISNUMBER(INDEX('Approved CPZ List'!$I:$I,MATCH('HFTD CPZ'!$B102,'Approved CPZ List'!$B:$B,0))),$K102,#N/A))</f>
        <v>#N/A</v>
      </c>
    </row>
    <row r="103" spans="1:13" ht="15.5" x14ac:dyDescent="0.35">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List'!$K:$K,MATCH('HFTD CPZ'!$B103,'08W Project List'!$H:$H,0))),$K103,#N/A)</f>
        <v>#N/A</v>
      </c>
      <c r="M103" s="35" t="e">
        <f>IF(ISNUMBER(L103),#N/A,IF(ISNUMBER(INDEX('Approved CPZ List'!$I:$I,MATCH('HFTD CPZ'!$B103,'Approved CPZ List'!$B:$B,0))),$K103,#N/A))</f>
        <v>#N/A</v>
      </c>
    </row>
    <row r="104" spans="1:13" ht="15.5" x14ac:dyDescent="0.35">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List'!$K:$K,MATCH('HFTD CPZ'!$B104,'08W Project List'!$H:$H,0))),$K104,#N/A)</f>
        <v>#N/A</v>
      </c>
      <c r="M104" s="35" t="e">
        <f>IF(ISNUMBER(L104),#N/A,IF(ISNUMBER(INDEX('Approved CPZ List'!$I:$I,MATCH('HFTD CPZ'!$B104,'Approved CPZ List'!$B:$B,0))),$K104,#N/A))</f>
        <v>#N/A</v>
      </c>
    </row>
    <row r="105" spans="1:13" ht="15.5" x14ac:dyDescent="0.35">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List'!$K:$K,MATCH('HFTD CPZ'!$B105,'08W Project List'!$H:$H,0))),$K105,#N/A)</f>
        <v>#N/A</v>
      </c>
      <c r="M105" s="35" t="e">
        <f>IF(ISNUMBER(L105),#N/A,IF(ISNUMBER(INDEX('Approved CPZ List'!$I:$I,MATCH('HFTD CPZ'!$B105,'Approved CPZ List'!$B:$B,0))),$K105,#N/A))</f>
        <v>#N/A</v>
      </c>
    </row>
    <row r="106" spans="1:13" ht="15.5" x14ac:dyDescent="0.35">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List'!$K:$K,MATCH('HFTD CPZ'!$B106,'08W Project List'!$H:$H,0))),$K106,#N/A)</f>
        <v>#N/A</v>
      </c>
      <c r="M106" s="35" t="e">
        <f>IF(ISNUMBER(L106),#N/A,IF(ISNUMBER(INDEX('Approved CPZ List'!$I:$I,MATCH('HFTD CPZ'!$B106,'Approved CPZ List'!$B:$B,0))),$K106,#N/A))</f>
        <v>#N/A</v>
      </c>
    </row>
    <row r="107" spans="1:13" ht="15.5" x14ac:dyDescent="0.35">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List'!$K:$K,MATCH('HFTD CPZ'!$B107,'08W Project List'!$H:$H,0))),$K107,#N/A)</f>
        <v>#N/A</v>
      </c>
      <c r="M107" s="35" t="e">
        <f>IF(ISNUMBER(L107),#N/A,IF(ISNUMBER(INDEX('Approved CPZ List'!$I:$I,MATCH('HFTD CPZ'!$B107,'Approved CPZ List'!$B:$B,0))),$K107,#N/A))</f>
        <v>#N/A</v>
      </c>
    </row>
    <row r="108" spans="1:13" ht="15.5" x14ac:dyDescent="0.35">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List'!$K:$K,MATCH('HFTD CPZ'!$B108,'08W Project List'!$H:$H,0))),$K108,#N/A)</f>
        <v>#N/A</v>
      </c>
      <c r="M108" s="35" t="e">
        <f>IF(ISNUMBER(L108),#N/A,IF(ISNUMBER(INDEX('Approved CPZ List'!$I:$I,MATCH('HFTD CPZ'!$B108,'Approved CPZ List'!$B:$B,0))),$K108,#N/A))</f>
        <v>#N/A</v>
      </c>
    </row>
    <row r="109" spans="1:13" ht="15.5" x14ac:dyDescent="0.35">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f>IF(ISNUMBER(INDEX('08W Project List'!$K:$K,MATCH('HFTD CPZ'!$B109,'08W Project List'!$H:$H,0))),$K109,#N/A)</f>
        <v>21502.984620730171</v>
      </c>
      <c r="M109" s="35" t="e">
        <f>IF(ISNUMBER(L109),#N/A,IF(ISNUMBER(INDEX('Approved CPZ List'!$I:$I,MATCH('HFTD CPZ'!$B109,'Approved CPZ List'!$B:$B,0))),$K109,#N/A))</f>
        <v>#N/A</v>
      </c>
    </row>
    <row r="110" spans="1:13" ht="15.5" x14ac:dyDescent="0.35">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List'!$K:$K,MATCH('HFTD CPZ'!$B110,'08W Project List'!$H:$H,0))),$K110,#N/A)</f>
        <v>#N/A</v>
      </c>
      <c r="M110" s="35" t="e">
        <f>IF(ISNUMBER(L110),#N/A,IF(ISNUMBER(INDEX('Approved CPZ List'!$I:$I,MATCH('HFTD CPZ'!$B110,'Approved CPZ List'!$B:$B,0))),$K110,#N/A))</f>
        <v>#N/A</v>
      </c>
    </row>
    <row r="111" spans="1:13" ht="15.5" x14ac:dyDescent="0.35">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List'!$K:$K,MATCH('HFTD CPZ'!$B111,'08W Project List'!$H:$H,0))),$K111,#N/A)</f>
        <v>#N/A</v>
      </c>
      <c r="M111" s="35" t="e">
        <f>IF(ISNUMBER(L111),#N/A,IF(ISNUMBER(INDEX('Approved CPZ List'!$I:$I,MATCH('HFTD CPZ'!$B111,'Approved CPZ List'!$B:$B,0))),$K111,#N/A))</f>
        <v>#N/A</v>
      </c>
    </row>
    <row r="112" spans="1:13" ht="15.5" x14ac:dyDescent="0.35">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List'!$K:$K,MATCH('HFTD CPZ'!$B112,'08W Project List'!$H:$H,0))),$K112,#N/A)</f>
        <v>#N/A</v>
      </c>
      <c r="M112" s="35" t="e">
        <f>IF(ISNUMBER(L112),#N/A,IF(ISNUMBER(INDEX('Approved CPZ List'!$I:$I,MATCH('HFTD CPZ'!$B112,'Approved CPZ List'!$B:$B,0))),$K112,#N/A))</f>
        <v>#N/A</v>
      </c>
    </row>
    <row r="113" spans="1:13" ht="15.5" x14ac:dyDescent="0.35">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List'!$K:$K,MATCH('HFTD CPZ'!$B113,'08W Project List'!$H:$H,0))),$K113,#N/A)</f>
        <v>#N/A</v>
      </c>
      <c r="M113" s="35" t="e">
        <f>IF(ISNUMBER(L113),#N/A,IF(ISNUMBER(INDEX('Approved CPZ List'!$I:$I,MATCH('HFTD CPZ'!$B113,'Approved CPZ List'!$B:$B,0))),$K113,#N/A))</f>
        <v>#N/A</v>
      </c>
    </row>
    <row r="114" spans="1:13" ht="15.5" x14ac:dyDescent="0.35">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List'!$K:$K,MATCH('HFTD CPZ'!$B114,'08W Project List'!$H:$H,0))),$K114,#N/A)</f>
        <v>#N/A</v>
      </c>
      <c r="M114" s="35" t="e">
        <f>IF(ISNUMBER(L114),#N/A,IF(ISNUMBER(INDEX('Approved CPZ List'!$I:$I,MATCH('HFTD CPZ'!$B114,'Approved CPZ List'!$B:$B,0))),$K114,#N/A))</f>
        <v>#N/A</v>
      </c>
    </row>
    <row r="115" spans="1:13" ht="15.5" x14ac:dyDescent="0.35">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List'!$K:$K,MATCH('HFTD CPZ'!$B115,'08W Project List'!$H:$H,0))),$K115,#N/A)</f>
        <v>#N/A</v>
      </c>
      <c r="M115" s="35" t="e">
        <f>IF(ISNUMBER(L115),#N/A,IF(ISNUMBER(INDEX('Approved CPZ List'!$I:$I,MATCH('HFTD CPZ'!$B115,'Approved CPZ List'!$B:$B,0))),$K115,#N/A))</f>
        <v>#N/A</v>
      </c>
    </row>
    <row r="116" spans="1:13" ht="15.5" x14ac:dyDescent="0.35">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List'!$K:$K,MATCH('HFTD CPZ'!$B116,'08W Project List'!$H:$H,0))),$K116,#N/A)</f>
        <v>#N/A</v>
      </c>
      <c r="M116" s="35" t="e">
        <f>IF(ISNUMBER(L116),#N/A,IF(ISNUMBER(INDEX('Approved CPZ List'!$I:$I,MATCH('HFTD CPZ'!$B116,'Approved CPZ List'!$B:$B,0))),$K116,#N/A))</f>
        <v>#N/A</v>
      </c>
    </row>
    <row r="117" spans="1:13" ht="15.5" x14ac:dyDescent="0.35">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List'!$K:$K,MATCH('HFTD CPZ'!$B117,'08W Project List'!$H:$H,0))),$K117,#N/A)</f>
        <v>#N/A</v>
      </c>
      <c r="M117" s="35" t="e">
        <f>IF(ISNUMBER(L117),#N/A,IF(ISNUMBER(INDEX('Approved CPZ List'!$I:$I,MATCH('HFTD CPZ'!$B117,'Approved CPZ List'!$B:$B,0))),$K117,#N/A))</f>
        <v>#N/A</v>
      </c>
    </row>
    <row r="118" spans="1:13" ht="15.5" x14ac:dyDescent="0.35">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List'!$K:$K,MATCH('HFTD CPZ'!$B118,'08W Project List'!$H:$H,0))),$K118,#N/A)</f>
        <v>#N/A</v>
      </c>
      <c r="M118" s="35" t="e">
        <f>IF(ISNUMBER(L118),#N/A,IF(ISNUMBER(INDEX('Approved CPZ List'!$I:$I,MATCH('HFTD CPZ'!$B118,'Approved CPZ List'!$B:$B,0))),$K118,#N/A))</f>
        <v>#N/A</v>
      </c>
    </row>
    <row r="119" spans="1:13" ht="15.5" x14ac:dyDescent="0.35">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List'!$K:$K,MATCH('HFTD CPZ'!$B119,'08W Project List'!$H:$H,0))),$K119,#N/A)</f>
        <v>#N/A</v>
      </c>
      <c r="M119" s="35" t="e">
        <f>IF(ISNUMBER(L119),#N/A,IF(ISNUMBER(INDEX('Approved CPZ List'!$I:$I,MATCH('HFTD CPZ'!$B119,'Approved CPZ List'!$B:$B,0))),$K119,#N/A))</f>
        <v>#N/A</v>
      </c>
    </row>
    <row r="120" spans="1:13" ht="15.5" x14ac:dyDescent="0.35">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List'!$K:$K,MATCH('HFTD CPZ'!$B120,'08W Project List'!$H:$H,0))),$K120,#N/A)</f>
        <v>#N/A</v>
      </c>
      <c r="M120" s="35" t="e">
        <f>IF(ISNUMBER(L120),#N/A,IF(ISNUMBER(INDEX('Approved CPZ List'!$I:$I,MATCH('HFTD CPZ'!$B120,'Approved CPZ List'!$B:$B,0))),$K120,#N/A))</f>
        <v>#N/A</v>
      </c>
    </row>
    <row r="121" spans="1:13" ht="15.5" x14ac:dyDescent="0.35">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List'!$K:$K,MATCH('HFTD CPZ'!$B121,'08W Project List'!$H:$H,0))),$K121,#N/A)</f>
        <v>#N/A</v>
      </c>
      <c r="M121" s="35" t="e">
        <f>IF(ISNUMBER(L121),#N/A,IF(ISNUMBER(INDEX('Approved CPZ List'!$I:$I,MATCH('HFTD CPZ'!$B121,'Approved CPZ List'!$B:$B,0))),$K121,#N/A))</f>
        <v>#N/A</v>
      </c>
    </row>
    <row r="122" spans="1:13" ht="15.5" x14ac:dyDescent="0.35">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List'!$K:$K,MATCH('HFTD CPZ'!$B122,'08W Project List'!$H:$H,0))),$K122,#N/A)</f>
        <v>#N/A</v>
      </c>
      <c r="M122" s="35" t="e">
        <f>IF(ISNUMBER(L122),#N/A,IF(ISNUMBER(INDEX('Approved CPZ List'!$I:$I,MATCH('HFTD CPZ'!$B122,'Approved CPZ List'!$B:$B,0))),$K122,#N/A))</f>
        <v>#N/A</v>
      </c>
    </row>
    <row r="123" spans="1:13" ht="15.5" x14ac:dyDescent="0.35">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List'!$K:$K,MATCH('HFTD CPZ'!$B123,'08W Project List'!$H:$H,0))),$K123,#N/A)</f>
        <v>#N/A</v>
      </c>
      <c r="M123" s="35" t="e">
        <f>IF(ISNUMBER(L123),#N/A,IF(ISNUMBER(INDEX('Approved CPZ List'!$I:$I,MATCH('HFTD CPZ'!$B123,'Approved CPZ List'!$B:$B,0))),$K123,#N/A))</f>
        <v>#N/A</v>
      </c>
    </row>
    <row r="124" spans="1:13" ht="15.5" x14ac:dyDescent="0.35">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List'!$K:$K,MATCH('HFTD CPZ'!$B124,'08W Project List'!$H:$H,0))),$K124,#N/A)</f>
        <v>#N/A</v>
      </c>
      <c r="M124" s="35" t="e">
        <f>IF(ISNUMBER(L124),#N/A,IF(ISNUMBER(INDEX('Approved CPZ List'!$I:$I,MATCH('HFTD CPZ'!$B124,'Approved CPZ List'!$B:$B,0))),$K124,#N/A))</f>
        <v>#N/A</v>
      </c>
    </row>
    <row r="125" spans="1:13" ht="15.5" x14ac:dyDescent="0.35">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List'!$K:$K,MATCH('HFTD CPZ'!$B125,'08W Project List'!$H:$H,0))),$K125,#N/A)</f>
        <v>#N/A</v>
      </c>
      <c r="M125" s="35" t="e">
        <f>IF(ISNUMBER(L125),#N/A,IF(ISNUMBER(INDEX('Approved CPZ List'!$I:$I,MATCH('HFTD CPZ'!$B125,'Approved CPZ List'!$B:$B,0))),$K125,#N/A))</f>
        <v>#N/A</v>
      </c>
    </row>
    <row r="126" spans="1:13" ht="15.5" x14ac:dyDescent="0.35">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List'!$K:$K,MATCH('HFTD CPZ'!$B126,'08W Project List'!$H:$H,0))),$K126,#N/A)</f>
        <v>#N/A</v>
      </c>
      <c r="M126" s="35" t="e">
        <f>IF(ISNUMBER(L126),#N/A,IF(ISNUMBER(INDEX('Approved CPZ List'!$I:$I,MATCH('HFTD CPZ'!$B126,'Approved CPZ List'!$B:$B,0))),$K126,#N/A))</f>
        <v>#N/A</v>
      </c>
    </row>
    <row r="127" spans="1:13" ht="15.5" x14ac:dyDescent="0.35">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List'!$K:$K,MATCH('HFTD CPZ'!$B127,'08W Project List'!$H:$H,0))),$K127,#N/A)</f>
        <v>#N/A</v>
      </c>
      <c r="M127" s="35" t="e">
        <f>IF(ISNUMBER(L127),#N/A,IF(ISNUMBER(INDEX('Approved CPZ List'!$I:$I,MATCH('HFTD CPZ'!$B127,'Approved CPZ List'!$B:$B,0))),$K127,#N/A))</f>
        <v>#N/A</v>
      </c>
    </row>
    <row r="128" spans="1:13" ht="15.5" x14ac:dyDescent="0.35">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List'!$K:$K,MATCH('HFTD CPZ'!$B128,'08W Project List'!$H:$H,0))),$K128,#N/A)</f>
        <v>#N/A</v>
      </c>
      <c r="M128" s="35" t="e">
        <f>IF(ISNUMBER(L128),#N/A,IF(ISNUMBER(INDEX('Approved CPZ List'!$I:$I,MATCH('HFTD CPZ'!$B128,'Approved CPZ List'!$B:$B,0))),$K128,#N/A))</f>
        <v>#N/A</v>
      </c>
    </row>
    <row r="129" spans="1:13" ht="15.5" x14ac:dyDescent="0.35">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List'!$K:$K,MATCH('HFTD CPZ'!$B129,'08W Project List'!$H:$H,0))),$K129,#N/A)</f>
        <v>#N/A</v>
      </c>
      <c r="M129" s="35" t="e">
        <f>IF(ISNUMBER(L129),#N/A,IF(ISNUMBER(INDEX('Approved CPZ List'!$I:$I,MATCH('HFTD CPZ'!$B129,'Approved CPZ List'!$B:$B,0))),$K129,#N/A))</f>
        <v>#N/A</v>
      </c>
    </row>
    <row r="130" spans="1:13" ht="15.5" x14ac:dyDescent="0.35">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List'!$K:$K,MATCH('HFTD CPZ'!$B130,'08W Project List'!$H:$H,0))),$K130,#N/A)</f>
        <v>#N/A</v>
      </c>
      <c r="M130" s="35" t="e">
        <f>IF(ISNUMBER(L130),#N/A,IF(ISNUMBER(INDEX('Approved CPZ List'!$I:$I,MATCH('HFTD CPZ'!$B130,'Approved CPZ List'!$B:$B,0))),$K130,#N/A))</f>
        <v>#N/A</v>
      </c>
    </row>
    <row r="131" spans="1:13" ht="15.5" x14ac:dyDescent="0.35">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List'!$K:$K,MATCH('HFTD CPZ'!$B131,'08W Project List'!$H:$H,0))),$K131,#N/A)</f>
        <v>#N/A</v>
      </c>
      <c r="M131" s="35" t="e">
        <f>IF(ISNUMBER(L131),#N/A,IF(ISNUMBER(INDEX('Approved CPZ List'!$I:$I,MATCH('HFTD CPZ'!$B131,'Approved CPZ List'!$B:$B,0))),$K131,#N/A))</f>
        <v>#N/A</v>
      </c>
    </row>
    <row r="132" spans="1:13" ht="15.5" x14ac:dyDescent="0.35">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List'!$K:$K,MATCH('HFTD CPZ'!$B132,'08W Project List'!$H:$H,0))),$K132,#N/A)</f>
        <v>#N/A</v>
      </c>
      <c r="M132" s="35" t="e">
        <f>IF(ISNUMBER(L132),#N/A,IF(ISNUMBER(INDEX('Approved CPZ List'!$I:$I,MATCH('HFTD CPZ'!$B132,'Approved CPZ List'!$B:$B,0))),$K132,#N/A))</f>
        <v>#N/A</v>
      </c>
    </row>
    <row r="133" spans="1:13" ht="15.5" x14ac:dyDescent="0.35">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f>IF(ISNUMBER(INDEX('08W Project List'!$K:$K,MATCH('HFTD CPZ'!$B133,'08W Project List'!$H:$H,0))),$K133,#N/A)</f>
        <v>20766.751307972907</v>
      </c>
      <c r="M133" s="35" t="e">
        <f>IF(ISNUMBER(L133),#N/A,IF(ISNUMBER(INDEX('Approved CPZ List'!$I:$I,MATCH('HFTD CPZ'!$B133,'Approved CPZ List'!$B:$B,0))),$K133,#N/A))</f>
        <v>#N/A</v>
      </c>
    </row>
    <row r="134" spans="1:13" ht="15.5" x14ac:dyDescent="0.35">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List'!$K:$K,MATCH('HFTD CPZ'!$B134,'08W Project List'!$H:$H,0))),$K134,#N/A)</f>
        <v>#N/A</v>
      </c>
      <c r="M134" s="35" t="e">
        <f>IF(ISNUMBER(L134),#N/A,IF(ISNUMBER(INDEX('Approved CPZ List'!$I:$I,MATCH('HFTD CPZ'!$B134,'Approved CPZ List'!$B:$B,0))),$K134,#N/A))</f>
        <v>#N/A</v>
      </c>
    </row>
    <row r="135" spans="1:13" ht="15.5" x14ac:dyDescent="0.35">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List'!$K:$K,MATCH('HFTD CPZ'!$B135,'08W Project List'!$H:$H,0))),$K135,#N/A)</f>
        <v>#N/A</v>
      </c>
      <c r="M135" s="35" t="e">
        <f>IF(ISNUMBER(L135),#N/A,IF(ISNUMBER(INDEX('Approved CPZ List'!$I:$I,MATCH('HFTD CPZ'!$B135,'Approved CPZ List'!$B:$B,0))),$K135,#N/A))</f>
        <v>#N/A</v>
      </c>
    </row>
    <row r="136" spans="1:13" ht="15.5" x14ac:dyDescent="0.35">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List'!$K:$K,MATCH('HFTD CPZ'!$B136,'08W Project List'!$H:$H,0))),$K136,#N/A)</f>
        <v>#N/A</v>
      </c>
      <c r="M136" s="35" t="e">
        <f>IF(ISNUMBER(L136),#N/A,IF(ISNUMBER(INDEX('Approved CPZ List'!$I:$I,MATCH('HFTD CPZ'!$B136,'Approved CPZ List'!$B:$B,0))),$K136,#N/A))</f>
        <v>#N/A</v>
      </c>
    </row>
    <row r="137" spans="1:13" ht="15.5" x14ac:dyDescent="0.35">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List'!$K:$K,MATCH('HFTD CPZ'!$B137,'08W Project List'!$H:$H,0))),$K137,#N/A)</f>
        <v>#N/A</v>
      </c>
      <c r="M137" s="35" t="e">
        <f>IF(ISNUMBER(L137),#N/A,IF(ISNUMBER(INDEX('Approved CPZ List'!$I:$I,MATCH('HFTD CPZ'!$B137,'Approved CPZ List'!$B:$B,0))),$K137,#N/A))</f>
        <v>#N/A</v>
      </c>
    </row>
    <row r="138" spans="1:13" ht="15.5" x14ac:dyDescent="0.35">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f>IF(ISNUMBER(INDEX('08W Project List'!$K:$K,MATCH('HFTD CPZ'!$B138,'08W Project List'!$H:$H,0))),$K138,#N/A)</f>
        <v>20593.19873352769</v>
      </c>
      <c r="M138" s="35" t="e">
        <f>IF(ISNUMBER(L138),#N/A,IF(ISNUMBER(INDEX('Approved CPZ List'!$I:$I,MATCH('HFTD CPZ'!$B138,'Approved CPZ List'!$B:$B,0))),$K138,#N/A))</f>
        <v>#N/A</v>
      </c>
    </row>
    <row r="139" spans="1:13" ht="15.5" x14ac:dyDescent="0.35">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List'!$K:$K,MATCH('HFTD CPZ'!$B139,'08W Project List'!$H:$H,0))),$K139,#N/A)</f>
        <v>#N/A</v>
      </c>
      <c r="M139" s="35" t="e">
        <f>IF(ISNUMBER(L139),#N/A,IF(ISNUMBER(INDEX('Approved CPZ List'!$I:$I,MATCH('HFTD CPZ'!$B139,'Approved CPZ List'!$B:$B,0))),$K139,#N/A))</f>
        <v>#N/A</v>
      </c>
    </row>
    <row r="140" spans="1:13" ht="15.5" x14ac:dyDescent="0.35">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List'!$K:$K,MATCH('HFTD CPZ'!$B140,'08W Project List'!$H:$H,0))),$K140,#N/A)</f>
        <v>#N/A</v>
      </c>
      <c r="M140" s="35" t="e">
        <f>IF(ISNUMBER(L140),#N/A,IF(ISNUMBER(INDEX('Approved CPZ List'!$I:$I,MATCH('HFTD CPZ'!$B140,'Approved CPZ List'!$B:$B,0))),$K140,#N/A))</f>
        <v>#N/A</v>
      </c>
    </row>
    <row r="141" spans="1:13" ht="15.5" x14ac:dyDescent="0.35">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List'!$K:$K,MATCH('HFTD CPZ'!$B141,'08W Project List'!$H:$H,0))),$K141,#N/A)</f>
        <v>#N/A</v>
      </c>
      <c r="M141" s="35" t="e">
        <f>IF(ISNUMBER(L141),#N/A,IF(ISNUMBER(INDEX('Approved CPZ List'!$I:$I,MATCH('HFTD CPZ'!$B141,'Approved CPZ List'!$B:$B,0))),$K141,#N/A))</f>
        <v>#N/A</v>
      </c>
    </row>
    <row r="142" spans="1:13" ht="15.5" x14ac:dyDescent="0.35">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List'!$K:$K,MATCH('HFTD CPZ'!$B142,'08W Project List'!$H:$H,0))),$K142,#N/A)</f>
        <v>#N/A</v>
      </c>
      <c r="M142" s="35" t="e">
        <f>IF(ISNUMBER(L142),#N/A,IF(ISNUMBER(INDEX('Approved CPZ List'!$I:$I,MATCH('HFTD CPZ'!$B142,'Approved CPZ List'!$B:$B,0))),$K142,#N/A))</f>
        <v>#N/A</v>
      </c>
    </row>
    <row r="143" spans="1:13" ht="15.5" x14ac:dyDescent="0.35">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List'!$K:$K,MATCH('HFTD CPZ'!$B143,'08W Project List'!$H:$H,0))),$K143,#N/A)</f>
        <v>#N/A</v>
      </c>
      <c r="M143" s="35" t="e">
        <f>IF(ISNUMBER(L143),#N/A,IF(ISNUMBER(INDEX('Approved CPZ List'!$I:$I,MATCH('HFTD CPZ'!$B143,'Approved CPZ List'!$B:$B,0))),$K143,#N/A))</f>
        <v>#N/A</v>
      </c>
    </row>
    <row r="144" spans="1:13" ht="15.5" x14ac:dyDescent="0.35">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List'!$K:$K,MATCH('HFTD CPZ'!$B144,'08W Project List'!$H:$H,0))),$K144,#N/A)</f>
        <v>#N/A</v>
      </c>
      <c r="M144" s="35" t="e">
        <f>IF(ISNUMBER(L144),#N/A,IF(ISNUMBER(INDEX('Approved CPZ List'!$I:$I,MATCH('HFTD CPZ'!$B144,'Approved CPZ List'!$B:$B,0))),$K144,#N/A))</f>
        <v>#N/A</v>
      </c>
    </row>
    <row r="145" spans="1:13" ht="15.5" x14ac:dyDescent="0.35">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List'!$K:$K,MATCH('HFTD CPZ'!$B145,'08W Project List'!$H:$H,0))),$K145,#N/A)</f>
        <v>#N/A</v>
      </c>
      <c r="M145" s="35" t="e">
        <f>IF(ISNUMBER(L145),#N/A,IF(ISNUMBER(INDEX('Approved CPZ List'!$I:$I,MATCH('HFTD CPZ'!$B145,'Approved CPZ List'!$B:$B,0))),$K145,#N/A))</f>
        <v>#N/A</v>
      </c>
    </row>
    <row r="146" spans="1:13" ht="15.5" x14ac:dyDescent="0.35">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List'!$K:$K,MATCH('HFTD CPZ'!$B146,'08W Project List'!$H:$H,0))),$K146,#N/A)</f>
        <v>#N/A</v>
      </c>
      <c r="M146" s="35" t="e">
        <f>IF(ISNUMBER(L146),#N/A,IF(ISNUMBER(INDEX('Approved CPZ List'!$I:$I,MATCH('HFTD CPZ'!$B146,'Approved CPZ List'!$B:$B,0))),$K146,#N/A))</f>
        <v>#N/A</v>
      </c>
    </row>
    <row r="147" spans="1:13" ht="15.5" x14ac:dyDescent="0.35">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List'!$K:$K,MATCH('HFTD CPZ'!$B147,'08W Project List'!$H:$H,0))),$K147,#N/A)</f>
        <v>#N/A</v>
      </c>
      <c r="M147" s="35" t="e">
        <f>IF(ISNUMBER(L147),#N/A,IF(ISNUMBER(INDEX('Approved CPZ List'!$I:$I,MATCH('HFTD CPZ'!$B147,'Approved CPZ List'!$B:$B,0))),$K147,#N/A))</f>
        <v>#N/A</v>
      </c>
    </row>
    <row r="148" spans="1:13" ht="15.5" x14ac:dyDescent="0.35">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List'!$K:$K,MATCH('HFTD CPZ'!$B148,'08W Project List'!$H:$H,0))),$K148,#N/A)</f>
        <v>#N/A</v>
      </c>
      <c r="M148" s="35" t="e">
        <f>IF(ISNUMBER(L148),#N/A,IF(ISNUMBER(INDEX('Approved CPZ List'!$I:$I,MATCH('HFTD CPZ'!$B148,'Approved CPZ List'!$B:$B,0))),$K148,#N/A))</f>
        <v>#N/A</v>
      </c>
    </row>
    <row r="149" spans="1:13" ht="15.5" x14ac:dyDescent="0.35">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List'!$K:$K,MATCH('HFTD CPZ'!$B149,'08W Project List'!$H:$H,0))),$K149,#N/A)</f>
        <v>#N/A</v>
      </c>
      <c r="M149" s="35" t="e">
        <f>IF(ISNUMBER(L149),#N/A,IF(ISNUMBER(INDEX('Approved CPZ List'!$I:$I,MATCH('HFTD CPZ'!$B149,'Approved CPZ List'!$B:$B,0))),$K149,#N/A))</f>
        <v>#N/A</v>
      </c>
    </row>
    <row r="150" spans="1:13" ht="15.5" x14ac:dyDescent="0.35">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List'!$K:$K,MATCH('HFTD CPZ'!$B150,'08W Project List'!$H:$H,0))),$K150,#N/A)</f>
        <v>#N/A</v>
      </c>
      <c r="M150" s="35" t="e">
        <f>IF(ISNUMBER(L150),#N/A,IF(ISNUMBER(INDEX('Approved CPZ List'!$I:$I,MATCH('HFTD CPZ'!$B150,'Approved CPZ List'!$B:$B,0))),$K150,#N/A))</f>
        <v>#N/A</v>
      </c>
    </row>
    <row r="151" spans="1:13" ht="15.5" x14ac:dyDescent="0.35">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List'!$K:$K,MATCH('HFTD CPZ'!$B151,'08W Project List'!$H:$H,0))),$K151,#N/A)</f>
        <v>#N/A</v>
      </c>
      <c r="M151" s="35" t="e">
        <f>IF(ISNUMBER(L151),#N/A,IF(ISNUMBER(INDEX('Approved CPZ List'!$I:$I,MATCH('HFTD CPZ'!$B151,'Approved CPZ List'!$B:$B,0))),$K151,#N/A))</f>
        <v>#N/A</v>
      </c>
    </row>
    <row r="152" spans="1:13" ht="15.5" x14ac:dyDescent="0.35">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List'!$K:$K,MATCH('HFTD CPZ'!$B152,'08W Project List'!$H:$H,0))),$K152,#N/A)</f>
        <v>#N/A</v>
      </c>
      <c r="M152" s="35" t="e">
        <f>IF(ISNUMBER(L152),#N/A,IF(ISNUMBER(INDEX('Approved CPZ List'!$I:$I,MATCH('HFTD CPZ'!$B152,'Approved CPZ List'!$B:$B,0))),$K152,#N/A))</f>
        <v>#N/A</v>
      </c>
    </row>
    <row r="153" spans="1:13" ht="15.5" x14ac:dyDescent="0.35">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List'!$K:$K,MATCH('HFTD CPZ'!$B153,'08W Project List'!$H:$H,0))),$K153,#N/A)</f>
        <v>#N/A</v>
      </c>
      <c r="M153" s="35" t="e">
        <f>IF(ISNUMBER(L153),#N/A,IF(ISNUMBER(INDEX('Approved CPZ List'!$I:$I,MATCH('HFTD CPZ'!$B153,'Approved CPZ List'!$B:$B,0))),$K153,#N/A))</f>
        <v>#N/A</v>
      </c>
    </row>
    <row r="154" spans="1:13" ht="15.5" x14ac:dyDescent="0.35">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f>IF(ISNUMBER(INDEX('08W Project List'!$K:$K,MATCH('HFTD CPZ'!$B154,'08W Project List'!$H:$H,0))),$K154,#N/A)</f>
        <v>19850.308062718759</v>
      </c>
      <c r="M154" s="35" t="e">
        <f>IF(ISNUMBER(L154),#N/A,IF(ISNUMBER(INDEX('Approved CPZ List'!$I:$I,MATCH('HFTD CPZ'!$B154,'Approved CPZ List'!$B:$B,0))),$K154,#N/A))</f>
        <v>#N/A</v>
      </c>
    </row>
    <row r="155" spans="1:13" ht="15.5" x14ac:dyDescent="0.35">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List'!$K:$K,MATCH('HFTD CPZ'!$B155,'08W Project List'!$H:$H,0))),$K155,#N/A)</f>
        <v>#N/A</v>
      </c>
      <c r="M155" s="35" t="e">
        <f>IF(ISNUMBER(L155),#N/A,IF(ISNUMBER(INDEX('Approved CPZ List'!$I:$I,MATCH('HFTD CPZ'!$B155,'Approved CPZ List'!$B:$B,0))),$K155,#N/A))</f>
        <v>#N/A</v>
      </c>
    </row>
    <row r="156" spans="1:13" ht="15.5" x14ac:dyDescent="0.35">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List'!$K:$K,MATCH('HFTD CPZ'!$B156,'08W Project List'!$H:$H,0))),$K156,#N/A)</f>
        <v>#N/A</v>
      </c>
      <c r="M156" s="35" t="e">
        <f>IF(ISNUMBER(L156),#N/A,IF(ISNUMBER(INDEX('Approved CPZ List'!$I:$I,MATCH('HFTD CPZ'!$B156,'Approved CPZ List'!$B:$B,0))),$K156,#N/A))</f>
        <v>#N/A</v>
      </c>
    </row>
    <row r="157" spans="1:13" ht="15.5" x14ac:dyDescent="0.35">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List'!$K:$K,MATCH('HFTD CPZ'!$B157,'08W Project List'!$H:$H,0))),$K157,#N/A)</f>
        <v>#N/A</v>
      </c>
      <c r="M157" s="35" t="e">
        <f>IF(ISNUMBER(L157),#N/A,IF(ISNUMBER(INDEX('Approved CPZ List'!$I:$I,MATCH('HFTD CPZ'!$B157,'Approved CPZ List'!$B:$B,0))),$K157,#N/A))</f>
        <v>#N/A</v>
      </c>
    </row>
    <row r="158" spans="1:13" ht="15.5" x14ac:dyDescent="0.35">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f>IF(ISNUMBER(INDEX('08W Project List'!$K:$K,MATCH('HFTD CPZ'!$B158,'08W Project List'!$H:$H,0))),$K158,#N/A)</f>
        <v>19756.287656458069</v>
      </c>
      <c r="M158" s="35" t="e">
        <f>IF(ISNUMBER(L158),#N/A,IF(ISNUMBER(INDEX('Approved CPZ List'!$I:$I,MATCH('HFTD CPZ'!$B158,'Approved CPZ List'!$B:$B,0))),$K158,#N/A))</f>
        <v>#N/A</v>
      </c>
    </row>
    <row r="159" spans="1:13" ht="15.5" x14ac:dyDescent="0.35">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List'!$K:$K,MATCH('HFTD CPZ'!$B159,'08W Project List'!$H:$H,0))),$K159,#N/A)</f>
        <v>#N/A</v>
      </c>
      <c r="M159" s="35" t="e">
        <f>IF(ISNUMBER(L159),#N/A,IF(ISNUMBER(INDEX('Approved CPZ List'!$I:$I,MATCH('HFTD CPZ'!$B159,'Approved CPZ List'!$B:$B,0))),$K159,#N/A))</f>
        <v>#N/A</v>
      </c>
    </row>
    <row r="160" spans="1:13" ht="15.5" x14ac:dyDescent="0.35">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List'!$K:$K,MATCH('HFTD CPZ'!$B160,'08W Project List'!$H:$H,0))),$K160,#N/A)</f>
        <v>19718.958673818361</v>
      </c>
      <c r="M160" s="35" t="e">
        <f>IF(ISNUMBER(L160),#N/A,IF(ISNUMBER(INDEX('Approved CPZ List'!$I:$I,MATCH('HFTD CPZ'!$B160,'Approved CPZ List'!$B:$B,0))),$K160,#N/A))</f>
        <v>#N/A</v>
      </c>
    </row>
    <row r="161" spans="1:13" ht="15.5" x14ac:dyDescent="0.35">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List'!$K:$K,MATCH('HFTD CPZ'!$B161,'08W Project List'!$H:$H,0))),$K161,#N/A)</f>
        <v>#N/A</v>
      </c>
      <c r="M161" s="35" t="e">
        <f>IF(ISNUMBER(L161),#N/A,IF(ISNUMBER(INDEX('Approved CPZ List'!$I:$I,MATCH('HFTD CPZ'!$B161,'Approved CPZ List'!$B:$B,0))),$K161,#N/A))</f>
        <v>#N/A</v>
      </c>
    </row>
    <row r="162" spans="1:13" ht="15.5" x14ac:dyDescent="0.35">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List'!$K:$K,MATCH('HFTD CPZ'!$B162,'08W Project List'!$H:$H,0))),$K162,#N/A)</f>
        <v>#N/A</v>
      </c>
      <c r="M162" s="35" t="e">
        <f>IF(ISNUMBER(L162),#N/A,IF(ISNUMBER(INDEX('Approved CPZ List'!$I:$I,MATCH('HFTD CPZ'!$B162,'Approved CPZ List'!$B:$B,0))),$K162,#N/A))</f>
        <v>#N/A</v>
      </c>
    </row>
    <row r="163" spans="1:13" ht="15.5" x14ac:dyDescent="0.35">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List'!$K:$K,MATCH('HFTD CPZ'!$B163,'08W Project List'!$H:$H,0))),$K163,#N/A)</f>
        <v>#N/A</v>
      </c>
      <c r="M163" s="35" t="e">
        <f>IF(ISNUMBER(L163),#N/A,IF(ISNUMBER(INDEX('Approved CPZ List'!$I:$I,MATCH('HFTD CPZ'!$B163,'Approved CPZ List'!$B:$B,0))),$K163,#N/A))</f>
        <v>#N/A</v>
      </c>
    </row>
    <row r="164" spans="1:13" ht="15.5" x14ac:dyDescent="0.35">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List'!$K:$K,MATCH('HFTD CPZ'!$B164,'08W Project List'!$H:$H,0))),$K164,#N/A)</f>
        <v>#N/A</v>
      </c>
      <c r="M164" s="35" t="e">
        <f>IF(ISNUMBER(L164),#N/A,IF(ISNUMBER(INDEX('Approved CPZ List'!$I:$I,MATCH('HFTD CPZ'!$B164,'Approved CPZ List'!$B:$B,0))),$K164,#N/A))</f>
        <v>#N/A</v>
      </c>
    </row>
    <row r="165" spans="1:13" ht="15.5" x14ac:dyDescent="0.35">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List'!$K:$K,MATCH('HFTD CPZ'!$B165,'08W Project List'!$H:$H,0))),$K165,#N/A)</f>
        <v>#N/A</v>
      </c>
      <c r="M165" s="35" t="e">
        <f>IF(ISNUMBER(L165),#N/A,IF(ISNUMBER(INDEX('Approved CPZ List'!$I:$I,MATCH('HFTD CPZ'!$B165,'Approved CPZ List'!$B:$B,0))),$K165,#N/A))</f>
        <v>#N/A</v>
      </c>
    </row>
    <row r="166" spans="1:13" ht="15.5" x14ac:dyDescent="0.35">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List'!$K:$K,MATCH('HFTD CPZ'!$B166,'08W Project List'!$H:$H,0))),$K166,#N/A)</f>
        <v>#N/A</v>
      </c>
      <c r="M166" s="35" t="e">
        <f>IF(ISNUMBER(L166),#N/A,IF(ISNUMBER(INDEX('Approved CPZ List'!$I:$I,MATCH('HFTD CPZ'!$B166,'Approved CPZ List'!$B:$B,0))),$K166,#N/A))</f>
        <v>#N/A</v>
      </c>
    </row>
    <row r="167" spans="1:13" ht="15.5" x14ac:dyDescent="0.35">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List'!$K:$K,MATCH('HFTD CPZ'!$B167,'08W Project List'!$H:$H,0))),$K167,#N/A)</f>
        <v>#N/A</v>
      </c>
      <c r="M167" s="35" t="e">
        <f>IF(ISNUMBER(L167),#N/A,IF(ISNUMBER(INDEX('Approved CPZ List'!$I:$I,MATCH('HFTD CPZ'!$B167,'Approved CPZ List'!$B:$B,0))),$K167,#N/A))</f>
        <v>#N/A</v>
      </c>
    </row>
    <row r="168" spans="1:13" ht="15.5" x14ac:dyDescent="0.35">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List'!$K:$K,MATCH('HFTD CPZ'!$B168,'08W Project List'!$H:$H,0))),$K168,#N/A)</f>
        <v>#N/A</v>
      </c>
      <c r="M168" s="35" t="e">
        <f>IF(ISNUMBER(L168),#N/A,IF(ISNUMBER(INDEX('Approved CPZ List'!$I:$I,MATCH('HFTD CPZ'!$B168,'Approved CPZ List'!$B:$B,0))),$K168,#N/A))</f>
        <v>#N/A</v>
      </c>
    </row>
    <row r="169" spans="1:13" ht="15.5" x14ac:dyDescent="0.35">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List'!$K:$K,MATCH('HFTD CPZ'!$B169,'08W Project List'!$H:$H,0))),$K169,#N/A)</f>
        <v>#N/A</v>
      </c>
      <c r="M169" s="35" t="e">
        <f>IF(ISNUMBER(L169),#N/A,IF(ISNUMBER(INDEX('Approved CPZ List'!$I:$I,MATCH('HFTD CPZ'!$B169,'Approved CPZ List'!$B:$B,0))),$K169,#N/A))</f>
        <v>#N/A</v>
      </c>
    </row>
    <row r="170" spans="1:13" ht="15.5" x14ac:dyDescent="0.35">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List'!$K:$K,MATCH('HFTD CPZ'!$B170,'08W Project List'!$H:$H,0))),$K170,#N/A)</f>
        <v>#N/A</v>
      </c>
      <c r="M170" s="35" t="e">
        <f>IF(ISNUMBER(L170),#N/A,IF(ISNUMBER(INDEX('Approved CPZ List'!$I:$I,MATCH('HFTD CPZ'!$B170,'Approved CPZ List'!$B:$B,0))),$K170,#N/A))</f>
        <v>#N/A</v>
      </c>
    </row>
    <row r="171" spans="1:13" ht="15.5" x14ac:dyDescent="0.35">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List'!$K:$K,MATCH('HFTD CPZ'!$B171,'08W Project List'!$H:$H,0))),$K171,#N/A)</f>
        <v>#N/A</v>
      </c>
      <c r="M171" s="35" t="e">
        <f>IF(ISNUMBER(L171),#N/A,IF(ISNUMBER(INDEX('Approved CPZ List'!$I:$I,MATCH('HFTD CPZ'!$B171,'Approved CPZ List'!$B:$B,0))),$K171,#N/A))</f>
        <v>#N/A</v>
      </c>
    </row>
    <row r="172" spans="1:13" ht="15.5" x14ac:dyDescent="0.35">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f>IF(ISNUMBER(INDEX('08W Project List'!$K:$K,MATCH('HFTD CPZ'!$B172,'08W Project List'!$H:$H,0))),$K172,#N/A)</f>
        <v>19119.63434308943</v>
      </c>
      <c r="M172" s="35" t="e">
        <f>IF(ISNUMBER(L172),#N/A,IF(ISNUMBER(INDEX('Approved CPZ List'!$I:$I,MATCH('HFTD CPZ'!$B172,'Approved CPZ List'!$B:$B,0))),$K172,#N/A))</f>
        <v>#N/A</v>
      </c>
    </row>
    <row r="173" spans="1:13" ht="15.5" x14ac:dyDescent="0.35">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List'!$K:$K,MATCH('HFTD CPZ'!$B173,'08W Project List'!$H:$H,0))),$K173,#N/A)</f>
        <v>#N/A</v>
      </c>
      <c r="M173" s="35" t="e">
        <f>IF(ISNUMBER(L173),#N/A,IF(ISNUMBER(INDEX('Approved CPZ List'!$I:$I,MATCH('HFTD CPZ'!$B173,'Approved CPZ List'!$B:$B,0))),$K173,#N/A))</f>
        <v>#N/A</v>
      </c>
    </row>
    <row r="174" spans="1:13" ht="15.5" x14ac:dyDescent="0.35">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List'!$K:$K,MATCH('HFTD CPZ'!$B174,'08W Project List'!$H:$H,0))),$K174,#N/A)</f>
        <v>#N/A</v>
      </c>
      <c r="M174" s="35" t="e">
        <f>IF(ISNUMBER(L174),#N/A,IF(ISNUMBER(INDEX('Approved CPZ List'!$I:$I,MATCH('HFTD CPZ'!$B174,'Approved CPZ List'!$B:$B,0))),$K174,#N/A))</f>
        <v>#N/A</v>
      </c>
    </row>
    <row r="175" spans="1:13" ht="15.5" x14ac:dyDescent="0.35">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List'!$K:$K,MATCH('HFTD CPZ'!$B175,'08W Project List'!$H:$H,0))),$K175,#N/A)</f>
        <v>#N/A</v>
      </c>
      <c r="M175" s="35" t="e">
        <f>IF(ISNUMBER(L175),#N/A,IF(ISNUMBER(INDEX('Approved CPZ List'!$I:$I,MATCH('HFTD CPZ'!$B175,'Approved CPZ List'!$B:$B,0))),$K175,#N/A))</f>
        <v>#N/A</v>
      </c>
    </row>
    <row r="176" spans="1:13" ht="15.5" x14ac:dyDescent="0.35">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List'!$K:$K,MATCH('HFTD CPZ'!$B176,'08W Project List'!$H:$H,0))),$K176,#N/A)</f>
        <v>#N/A</v>
      </c>
      <c r="M176" s="35" t="e">
        <f>IF(ISNUMBER(L176),#N/A,IF(ISNUMBER(INDEX('Approved CPZ List'!$I:$I,MATCH('HFTD CPZ'!$B176,'Approved CPZ List'!$B:$B,0))),$K176,#N/A))</f>
        <v>#N/A</v>
      </c>
    </row>
    <row r="177" spans="1:13" ht="15.5" x14ac:dyDescent="0.35">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List'!$K:$K,MATCH('HFTD CPZ'!$B177,'08W Project List'!$H:$H,0))),$K177,#N/A)</f>
        <v>#N/A</v>
      </c>
      <c r="M177" s="35" t="e">
        <f>IF(ISNUMBER(L177),#N/A,IF(ISNUMBER(INDEX('Approved CPZ List'!$I:$I,MATCH('HFTD CPZ'!$B177,'Approved CPZ List'!$B:$B,0))),$K177,#N/A))</f>
        <v>#N/A</v>
      </c>
    </row>
    <row r="178" spans="1:13" ht="15.5" x14ac:dyDescent="0.35">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List'!$K:$K,MATCH('HFTD CPZ'!$B178,'08W Project List'!$H:$H,0))),$K178,#N/A)</f>
        <v>#N/A</v>
      </c>
      <c r="M178" s="35" t="e">
        <f>IF(ISNUMBER(L178),#N/A,IF(ISNUMBER(INDEX('Approved CPZ List'!$I:$I,MATCH('HFTD CPZ'!$B178,'Approved CPZ List'!$B:$B,0))),$K178,#N/A))</f>
        <v>#N/A</v>
      </c>
    </row>
    <row r="179" spans="1:13" ht="15.5" x14ac:dyDescent="0.35">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List'!$K:$K,MATCH('HFTD CPZ'!$B179,'08W Project List'!$H:$H,0))),$K179,#N/A)</f>
        <v>#N/A</v>
      </c>
      <c r="M179" s="35" t="e">
        <f>IF(ISNUMBER(L179),#N/A,IF(ISNUMBER(INDEX('Approved CPZ List'!$I:$I,MATCH('HFTD CPZ'!$B179,'Approved CPZ List'!$B:$B,0))),$K179,#N/A))</f>
        <v>#N/A</v>
      </c>
    </row>
    <row r="180" spans="1:13" ht="15.5" x14ac:dyDescent="0.35">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List'!$K:$K,MATCH('HFTD CPZ'!$B180,'08W Project List'!$H:$H,0))),$K180,#N/A)</f>
        <v>#N/A</v>
      </c>
      <c r="M180" s="35" t="e">
        <f>IF(ISNUMBER(L180),#N/A,IF(ISNUMBER(INDEX('Approved CPZ List'!$I:$I,MATCH('HFTD CPZ'!$B180,'Approved CPZ List'!$B:$B,0))),$K180,#N/A))</f>
        <v>#N/A</v>
      </c>
    </row>
    <row r="181" spans="1:13" ht="15.5" x14ac:dyDescent="0.35">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List'!$K:$K,MATCH('HFTD CPZ'!$B181,'08W Project List'!$H:$H,0))),$K181,#N/A)</f>
        <v>#N/A</v>
      </c>
      <c r="M181" s="35" t="e">
        <f>IF(ISNUMBER(L181),#N/A,IF(ISNUMBER(INDEX('Approved CPZ List'!$I:$I,MATCH('HFTD CPZ'!$B181,'Approved CPZ List'!$B:$B,0))),$K181,#N/A))</f>
        <v>#N/A</v>
      </c>
    </row>
    <row r="182" spans="1:13" ht="15.5" x14ac:dyDescent="0.35">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List'!$K:$K,MATCH('HFTD CPZ'!$B182,'08W Project List'!$H:$H,0))),$K182,#N/A)</f>
        <v>#N/A</v>
      </c>
      <c r="M182" s="35" t="e">
        <f>IF(ISNUMBER(L182),#N/A,IF(ISNUMBER(INDEX('Approved CPZ List'!$I:$I,MATCH('HFTD CPZ'!$B182,'Approved CPZ List'!$B:$B,0))),$K182,#N/A))</f>
        <v>#N/A</v>
      </c>
    </row>
    <row r="183" spans="1:13" ht="15.5" x14ac:dyDescent="0.35">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List'!$K:$K,MATCH('HFTD CPZ'!$B183,'08W Project List'!$H:$H,0))),$K183,#N/A)</f>
        <v>#N/A</v>
      </c>
      <c r="M183" s="35" t="e">
        <f>IF(ISNUMBER(L183),#N/A,IF(ISNUMBER(INDEX('Approved CPZ List'!$I:$I,MATCH('HFTD CPZ'!$B183,'Approved CPZ List'!$B:$B,0))),$K183,#N/A))</f>
        <v>#N/A</v>
      </c>
    </row>
    <row r="184" spans="1:13" ht="15.5" x14ac:dyDescent="0.35">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List'!$K:$K,MATCH('HFTD CPZ'!$B184,'08W Project List'!$H:$H,0))),$K184,#N/A)</f>
        <v>#N/A</v>
      </c>
      <c r="M184" s="35" t="e">
        <f>IF(ISNUMBER(L184),#N/A,IF(ISNUMBER(INDEX('Approved CPZ List'!$I:$I,MATCH('HFTD CPZ'!$B184,'Approved CPZ List'!$B:$B,0))),$K184,#N/A))</f>
        <v>#N/A</v>
      </c>
    </row>
    <row r="185" spans="1:13" ht="15.5" x14ac:dyDescent="0.35">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List'!$K:$K,MATCH('HFTD CPZ'!$B185,'08W Project List'!$H:$H,0))),$K185,#N/A)</f>
        <v>#N/A</v>
      </c>
      <c r="M185" s="35" t="e">
        <f>IF(ISNUMBER(L185),#N/A,IF(ISNUMBER(INDEX('Approved CPZ List'!$I:$I,MATCH('HFTD CPZ'!$B185,'Approved CPZ List'!$B:$B,0))),$K185,#N/A))</f>
        <v>#N/A</v>
      </c>
    </row>
    <row r="186" spans="1:13" ht="15.5" x14ac:dyDescent="0.35">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List'!$K:$K,MATCH('HFTD CPZ'!$B186,'08W Project List'!$H:$H,0))),$K186,#N/A)</f>
        <v>#N/A</v>
      </c>
      <c r="M186" s="35" t="e">
        <f>IF(ISNUMBER(L186),#N/A,IF(ISNUMBER(INDEX('Approved CPZ List'!$I:$I,MATCH('HFTD CPZ'!$B186,'Approved CPZ List'!$B:$B,0))),$K186,#N/A))</f>
        <v>#N/A</v>
      </c>
    </row>
    <row r="187" spans="1:13" ht="15.5" x14ac:dyDescent="0.35">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List'!$K:$K,MATCH('HFTD CPZ'!$B187,'08W Project List'!$H:$H,0))),$K187,#N/A)</f>
        <v>#N/A</v>
      </c>
      <c r="M187" s="35" t="e">
        <f>IF(ISNUMBER(L187),#N/A,IF(ISNUMBER(INDEX('Approved CPZ List'!$I:$I,MATCH('HFTD CPZ'!$B187,'Approved CPZ List'!$B:$B,0))),$K187,#N/A))</f>
        <v>#N/A</v>
      </c>
    </row>
    <row r="188" spans="1:13" ht="15.5" x14ac:dyDescent="0.35">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List'!$K:$K,MATCH('HFTD CPZ'!$B188,'08W Project List'!$H:$H,0))),$K188,#N/A)</f>
        <v>#N/A</v>
      </c>
      <c r="M188" s="35" t="e">
        <f>IF(ISNUMBER(L188),#N/A,IF(ISNUMBER(INDEX('Approved CPZ List'!$I:$I,MATCH('HFTD CPZ'!$B188,'Approved CPZ List'!$B:$B,0))),$K188,#N/A))</f>
        <v>#N/A</v>
      </c>
    </row>
    <row r="189" spans="1:13" ht="15.5" x14ac:dyDescent="0.35">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List'!$K:$K,MATCH('HFTD CPZ'!$B189,'08W Project List'!$H:$H,0))),$K189,#N/A)</f>
        <v>#N/A</v>
      </c>
      <c r="M189" s="35" t="e">
        <f>IF(ISNUMBER(L189),#N/A,IF(ISNUMBER(INDEX('Approved CPZ List'!$I:$I,MATCH('HFTD CPZ'!$B189,'Approved CPZ List'!$B:$B,0))),$K189,#N/A))</f>
        <v>#N/A</v>
      </c>
    </row>
    <row r="190" spans="1:13" ht="15.5" x14ac:dyDescent="0.35">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List'!$K:$K,MATCH('HFTD CPZ'!$B190,'08W Project List'!$H:$H,0))),$K190,#N/A)</f>
        <v>#N/A</v>
      </c>
      <c r="M190" s="35" t="e">
        <f>IF(ISNUMBER(L190),#N/A,IF(ISNUMBER(INDEX('Approved CPZ List'!$I:$I,MATCH('HFTD CPZ'!$B190,'Approved CPZ List'!$B:$B,0))),$K190,#N/A))</f>
        <v>#N/A</v>
      </c>
    </row>
    <row r="191" spans="1:13" ht="15.5" x14ac:dyDescent="0.35">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List'!$K:$K,MATCH('HFTD CPZ'!$B191,'08W Project List'!$H:$H,0))),$K191,#N/A)</f>
        <v>#N/A</v>
      </c>
      <c r="M191" s="35" t="e">
        <f>IF(ISNUMBER(L191),#N/A,IF(ISNUMBER(INDEX('Approved CPZ List'!$I:$I,MATCH('HFTD CPZ'!$B191,'Approved CPZ List'!$B:$B,0))),$K191,#N/A))</f>
        <v>#N/A</v>
      </c>
    </row>
    <row r="192" spans="1:13" ht="15.5" x14ac:dyDescent="0.35">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List'!$K:$K,MATCH('HFTD CPZ'!$B192,'08W Project List'!$H:$H,0))),$K192,#N/A)</f>
        <v>#N/A</v>
      </c>
      <c r="M192" s="35" t="e">
        <f>IF(ISNUMBER(L192),#N/A,IF(ISNUMBER(INDEX('Approved CPZ List'!$I:$I,MATCH('HFTD CPZ'!$B192,'Approved CPZ List'!$B:$B,0))),$K192,#N/A))</f>
        <v>#N/A</v>
      </c>
    </row>
    <row r="193" spans="1:13" ht="15.5" x14ac:dyDescent="0.35">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List'!$K:$K,MATCH('HFTD CPZ'!$B193,'08W Project List'!$H:$H,0))),$K193,#N/A)</f>
        <v>#N/A</v>
      </c>
      <c r="M193" s="35" t="e">
        <f>IF(ISNUMBER(L193),#N/A,IF(ISNUMBER(INDEX('Approved CPZ List'!$I:$I,MATCH('HFTD CPZ'!$B193,'Approved CPZ List'!$B:$B,0))),$K193,#N/A))</f>
        <v>#N/A</v>
      </c>
    </row>
    <row r="194" spans="1:13" ht="15.5" x14ac:dyDescent="0.35">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List'!$K:$K,MATCH('HFTD CPZ'!$B194,'08W Project List'!$H:$H,0))),$K194,#N/A)</f>
        <v>#N/A</v>
      </c>
      <c r="M194" s="35" t="e">
        <f>IF(ISNUMBER(L194),#N/A,IF(ISNUMBER(INDEX('Approved CPZ List'!$I:$I,MATCH('HFTD CPZ'!$B194,'Approved CPZ List'!$B:$B,0))),$K194,#N/A))</f>
        <v>#N/A</v>
      </c>
    </row>
    <row r="195" spans="1:13" ht="15.5" x14ac:dyDescent="0.35">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List'!$K:$K,MATCH('HFTD CPZ'!$B195,'08W Project List'!$H:$H,0))),$K195,#N/A)</f>
        <v>#N/A</v>
      </c>
      <c r="M195" s="35" t="e">
        <f>IF(ISNUMBER(L195),#N/A,IF(ISNUMBER(INDEX('Approved CPZ List'!$I:$I,MATCH('HFTD CPZ'!$B195,'Approved CPZ List'!$B:$B,0))),$K195,#N/A))</f>
        <v>#N/A</v>
      </c>
    </row>
    <row r="196" spans="1:13" ht="15.5" x14ac:dyDescent="0.35">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List'!$K:$K,MATCH('HFTD CPZ'!$B196,'08W Project List'!$H:$H,0))),$K196,#N/A)</f>
        <v>#N/A</v>
      </c>
      <c r="M196" s="35" t="e">
        <f>IF(ISNUMBER(L196),#N/A,IF(ISNUMBER(INDEX('Approved CPZ List'!$I:$I,MATCH('HFTD CPZ'!$B196,'Approved CPZ List'!$B:$B,0))),$K196,#N/A))</f>
        <v>#N/A</v>
      </c>
    </row>
    <row r="197" spans="1:13" ht="15.5" x14ac:dyDescent="0.35">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List'!$K:$K,MATCH('HFTD CPZ'!$B197,'08W Project List'!$H:$H,0))),$K197,#N/A)</f>
        <v>#N/A</v>
      </c>
      <c r="M197" s="35" t="e">
        <f>IF(ISNUMBER(L197),#N/A,IF(ISNUMBER(INDEX('Approved CPZ List'!$I:$I,MATCH('HFTD CPZ'!$B197,'Approved CPZ List'!$B:$B,0))),$K197,#N/A))</f>
        <v>#N/A</v>
      </c>
    </row>
    <row r="198" spans="1:13" ht="15.5" x14ac:dyDescent="0.35">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List'!$K:$K,MATCH('HFTD CPZ'!$B198,'08W Project List'!$H:$H,0))),$K198,#N/A)</f>
        <v>#N/A</v>
      </c>
      <c r="M198" s="35" t="e">
        <f>IF(ISNUMBER(L198),#N/A,IF(ISNUMBER(INDEX('Approved CPZ List'!$I:$I,MATCH('HFTD CPZ'!$B198,'Approved CPZ List'!$B:$B,0))),$K198,#N/A))</f>
        <v>#N/A</v>
      </c>
    </row>
    <row r="199" spans="1:13" ht="15.5" x14ac:dyDescent="0.35">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List'!$K:$K,MATCH('HFTD CPZ'!$B199,'08W Project List'!$H:$H,0))),$K199,#N/A)</f>
        <v>#N/A</v>
      </c>
      <c r="M199" s="35" t="e">
        <f>IF(ISNUMBER(L199),#N/A,IF(ISNUMBER(INDEX('Approved CPZ List'!$I:$I,MATCH('HFTD CPZ'!$B199,'Approved CPZ List'!$B:$B,0))),$K199,#N/A))</f>
        <v>#N/A</v>
      </c>
    </row>
    <row r="200" spans="1:13" ht="15.5" x14ac:dyDescent="0.35">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List'!$K:$K,MATCH('HFTD CPZ'!$B200,'08W Project List'!$H:$H,0))),$K200,#N/A)</f>
        <v>#N/A</v>
      </c>
      <c r="M200" s="35" t="e">
        <f>IF(ISNUMBER(L200),#N/A,IF(ISNUMBER(INDEX('Approved CPZ List'!$I:$I,MATCH('HFTD CPZ'!$B200,'Approved CPZ List'!$B:$B,0))),$K200,#N/A))</f>
        <v>#N/A</v>
      </c>
    </row>
    <row r="201" spans="1:13" ht="15.5" x14ac:dyDescent="0.35">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List'!$K:$K,MATCH('HFTD CPZ'!$B201,'08W Project List'!$H:$H,0))),$K201,#N/A)</f>
        <v>#N/A</v>
      </c>
      <c r="M201" s="35" t="e">
        <f>IF(ISNUMBER(L201),#N/A,IF(ISNUMBER(INDEX('Approved CPZ List'!$I:$I,MATCH('HFTD CPZ'!$B201,'Approved CPZ List'!$B:$B,0))),$K201,#N/A))</f>
        <v>#N/A</v>
      </c>
    </row>
    <row r="202" spans="1:13" ht="15.5" x14ac:dyDescent="0.35">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List'!$K:$K,MATCH('HFTD CPZ'!$B202,'08W Project List'!$H:$H,0))),$K202,#N/A)</f>
        <v>#N/A</v>
      </c>
      <c r="M202" s="35" t="e">
        <f>IF(ISNUMBER(L202),#N/A,IF(ISNUMBER(INDEX('Approved CPZ List'!$I:$I,MATCH('HFTD CPZ'!$B202,'Approved CPZ List'!$B:$B,0))),$K202,#N/A))</f>
        <v>#N/A</v>
      </c>
    </row>
    <row r="203" spans="1:13" ht="15.5" x14ac:dyDescent="0.35">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List'!$K:$K,MATCH('HFTD CPZ'!$B203,'08W Project List'!$H:$H,0))),$K203,#N/A)</f>
        <v>#N/A</v>
      </c>
      <c r="M203" s="35" t="e">
        <f>IF(ISNUMBER(L203),#N/A,IF(ISNUMBER(INDEX('Approved CPZ List'!$I:$I,MATCH('HFTD CPZ'!$B203,'Approved CPZ List'!$B:$B,0))),$K203,#N/A))</f>
        <v>#N/A</v>
      </c>
    </row>
    <row r="204" spans="1:13" ht="15.5" x14ac:dyDescent="0.35">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List'!$K:$K,MATCH('HFTD CPZ'!$B204,'08W Project List'!$H:$H,0))),$K204,#N/A)</f>
        <v>#N/A</v>
      </c>
      <c r="M204" s="35" t="e">
        <f>IF(ISNUMBER(L204),#N/A,IF(ISNUMBER(INDEX('Approved CPZ List'!$I:$I,MATCH('HFTD CPZ'!$B204,'Approved CPZ List'!$B:$B,0))),$K204,#N/A))</f>
        <v>#N/A</v>
      </c>
    </row>
    <row r="205" spans="1:13" ht="15.5" x14ac:dyDescent="0.35">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List'!$K:$K,MATCH('HFTD CPZ'!$B205,'08W Project List'!$H:$H,0))),$K205,#N/A)</f>
        <v>#N/A</v>
      </c>
      <c r="M205" s="35" t="e">
        <f>IF(ISNUMBER(L205),#N/A,IF(ISNUMBER(INDEX('Approved CPZ List'!$I:$I,MATCH('HFTD CPZ'!$B205,'Approved CPZ List'!$B:$B,0))),$K205,#N/A))</f>
        <v>#N/A</v>
      </c>
    </row>
    <row r="206" spans="1:13" ht="15.5" x14ac:dyDescent="0.35">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List'!$K:$K,MATCH('HFTD CPZ'!$B206,'08W Project List'!$H:$H,0))),$K206,#N/A)</f>
        <v>#N/A</v>
      </c>
      <c r="M206" s="35" t="e">
        <f>IF(ISNUMBER(L206),#N/A,IF(ISNUMBER(INDEX('Approved CPZ List'!$I:$I,MATCH('HFTD CPZ'!$B206,'Approved CPZ List'!$B:$B,0))),$K206,#N/A))</f>
        <v>#N/A</v>
      </c>
    </row>
    <row r="207" spans="1:13" ht="15.5" x14ac:dyDescent="0.35">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List'!$K:$K,MATCH('HFTD CPZ'!$B207,'08W Project List'!$H:$H,0))),$K207,#N/A)</f>
        <v>#N/A</v>
      </c>
      <c r="M207" s="35" t="e">
        <f>IF(ISNUMBER(L207),#N/A,IF(ISNUMBER(INDEX('Approved CPZ List'!$I:$I,MATCH('HFTD CPZ'!$B207,'Approved CPZ List'!$B:$B,0))),$K207,#N/A))</f>
        <v>#N/A</v>
      </c>
    </row>
    <row r="208" spans="1:13" ht="15.5" x14ac:dyDescent="0.35">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List'!$K:$K,MATCH('HFTD CPZ'!$B208,'08W Project List'!$H:$H,0))),$K208,#N/A)</f>
        <v>#N/A</v>
      </c>
      <c r="M208" s="35" t="e">
        <f>IF(ISNUMBER(L208),#N/A,IF(ISNUMBER(INDEX('Approved CPZ List'!$I:$I,MATCH('HFTD CPZ'!$B208,'Approved CPZ List'!$B:$B,0))),$K208,#N/A))</f>
        <v>#N/A</v>
      </c>
    </row>
    <row r="209" spans="1:13" ht="15.5" x14ac:dyDescent="0.35">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List'!$K:$K,MATCH('HFTD CPZ'!$B209,'08W Project List'!$H:$H,0))),$K209,#N/A)</f>
        <v>#N/A</v>
      </c>
      <c r="M209" s="35" t="e">
        <f>IF(ISNUMBER(L209),#N/A,IF(ISNUMBER(INDEX('Approved CPZ List'!$I:$I,MATCH('HFTD CPZ'!$B209,'Approved CPZ List'!$B:$B,0))),$K209,#N/A))</f>
        <v>#N/A</v>
      </c>
    </row>
    <row r="210" spans="1:13" ht="15.5" x14ac:dyDescent="0.35">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List'!$K:$K,MATCH('HFTD CPZ'!$B210,'08W Project List'!$H:$H,0))),$K210,#N/A)</f>
        <v>#N/A</v>
      </c>
      <c r="M210" s="35" t="e">
        <f>IF(ISNUMBER(L210),#N/A,IF(ISNUMBER(INDEX('Approved CPZ List'!$I:$I,MATCH('HFTD CPZ'!$B210,'Approved CPZ List'!$B:$B,0))),$K210,#N/A))</f>
        <v>#N/A</v>
      </c>
    </row>
    <row r="211" spans="1:13" ht="15.5" x14ac:dyDescent="0.35">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List'!$K:$K,MATCH('HFTD CPZ'!$B211,'08W Project List'!$H:$H,0))),$K211,#N/A)</f>
        <v>#N/A</v>
      </c>
      <c r="M211" s="35" t="e">
        <f>IF(ISNUMBER(L211),#N/A,IF(ISNUMBER(INDEX('Approved CPZ List'!$I:$I,MATCH('HFTD CPZ'!$B211,'Approved CPZ List'!$B:$B,0))),$K211,#N/A))</f>
        <v>#N/A</v>
      </c>
    </row>
    <row r="212" spans="1:13" ht="15.5" x14ac:dyDescent="0.35">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List'!$K:$K,MATCH('HFTD CPZ'!$B212,'08W Project List'!$H:$H,0))),$K212,#N/A)</f>
        <v>#N/A</v>
      </c>
      <c r="M212" s="35" t="e">
        <f>IF(ISNUMBER(L212),#N/A,IF(ISNUMBER(INDEX('Approved CPZ List'!$I:$I,MATCH('HFTD CPZ'!$B212,'Approved CPZ List'!$B:$B,0))),$K212,#N/A))</f>
        <v>#N/A</v>
      </c>
    </row>
    <row r="213" spans="1:13" ht="15.5" x14ac:dyDescent="0.35">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List'!$K:$K,MATCH('HFTD CPZ'!$B213,'08W Project List'!$H:$H,0))),$K213,#N/A)</f>
        <v>#N/A</v>
      </c>
      <c r="M213" s="35" t="e">
        <f>IF(ISNUMBER(L213),#N/A,IF(ISNUMBER(INDEX('Approved CPZ List'!$I:$I,MATCH('HFTD CPZ'!$B213,'Approved CPZ List'!$B:$B,0))),$K213,#N/A))</f>
        <v>#N/A</v>
      </c>
    </row>
    <row r="214" spans="1:13" ht="15.5" x14ac:dyDescent="0.35">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List'!$K:$K,MATCH('HFTD CPZ'!$B214,'08W Project List'!$H:$H,0))),$K214,#N/A)</f>
        <v>#N/A</v>
      </c>
      <c r="M214" s="35" t="e">
        <f>IF(ISNUMBER(L214),#N/A,IF(ISNUMBER(INDEX('Approved CPZ List'!$I:$I,MATCH('HFTD CPZ'!$B214,'Approved CPZ List'!$B:$B,0))),$K214,#N/A))</f>
        <v>#N/A</v>
      </c>
    </row>
    <row r="215" spans="1:13" ht="15.5" x14ac:dyDescent="0.35">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List'!$K:$K,MATCH('HFTD CPZ'!$B215,'08W Project List'!$H:$H,0))),$K215,#N/A)</f>
        <v>#N/A</v>
      </c>
      <c r="M215" s="35" t="e">
        <f>IF(ISNUMBER(L215),#N/A,IF(ISNUMBER(INDEX('Approved CPZ List'!$I:$I,MATCH('HFTD CPZ'!$B215,'Approved CPZ List'!$B:$B,0))),$K215,#N/A))</f>
        <v>#N/A</v>
      </c>
    </row>
    <row r="216" spans="1:13" ht="15.5" x14ac:dyDescent="0.35">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List'!$K:$K,MATCH('HFTD CPZ'!$B216,'08W Project List'!$H:$H,0))),$K216,#N/A)</f>
        <v>17435.565513450743</v>
      </c>
      <c r="M216" s="35" t="e">
        <f>IF(ISNUMBER(L216),#N/A,IF(ISNUMBER(INDEX('Approved CPZ List'!$I:$I,MATCH('HFTD CPZ'!$B216,'Approved CPZ List'!$B:$B,0))),$K216,#N/A))</f>
        <v>#N/A</v>
      </c>
    </row>
    <row r="217" spans="1:13" ht="15.5" x14ac:dyDescent="0.35">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List'!$K:$K,MATCH('HFTD CPZ'!$B217,'08W Project List'!$H:$H,0))),$K217,#N/A)</f>
        <v>#N/A</v>
      </c>
      <c r="M217" s="35" t="e">
        <f>IF(ISNUMBER(L217),#N/A,IF(ISNUMBER(INDEX('Approved CPZ List'!$I:$I,MATCH('HFTD CPZ'!$B217,'Approved CPZ List'!$B:$B,0))),$K217,#N/A))</f>
        <v>#N/A</v>
      </c>
    </row>
    <row r="218" spans="1:13" ht="15.5" x14ac:dyDescent="0.35">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List'!$K:$K,MATCH('HFTD CPZ'!$B218,'08W Project List'!$H:$H,0))),$K218,#N/A)</f>
        <v>#N/A</v>
      </c>
      <c r="M218" s="35" t="e">
        <f>IF(ISNUMBER(L218),#N/A,IF(ISNUMBER(INDEX('Approved CPZ List'!$I:$I,MATCH('HFTD CPZ'!$B218,'Approved CPZ List'!$B:$B,0))),$K218,#N/A))</f>
        <v>#N/A</v>
      </c>
    </row>
    <row r="219" spans="1:13" ht="15.5" x14ac:dyDescent="0.35">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List'!$K:$K,MATCH('HFTD CPZ'!$B219,'08W Project List'!$H:$H,0))),$K219,#N/A)</f>
        <v>17407.682638492544</v>
      </c>
      <c r="M219" s="35" t="e">
        <f>IF(ISNUMBER(L219),#N/A,IF(ISNUMBER(INDEX('Approved CPZ List'!$I:$I,MATCH('HFTD CPZ'!$B219,'Approved CPZ List'!$B:$B,0))),$K219,#N/A))</f>
        <v>#N/A</v>
      </c>
    </row>
    <row r="220" spans="1:13" ht="15.5" x14ac:dyDescent="0.35">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List'!$K:$K,MATCH('HFTD CPZ'!$B220,'08W Project List'!$H:$H,0))),$K220,#N/A)</f>
        <v>#N/A</v>
      </c>
      <c r="M220" s="35" t="e">
        <f>IF(ISNUMBER(L220),#N/A,IF(ISNUMBER(INDEX('Approved CPZ List'!$I:$I,MATCH('HFTD CPZ'!$B220,'Approved CPZ List'!$B:$B,0))),$K220,#N/A))</f>
        <v>#N/A</v>
      </c>
    </row>
    <row r="221" spans="1:13" ht="15.5" x14ac:dyDescent="0.35">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List'!$K:$K,MATCH('HFTD CPZ'!$B221,'08W Project List'!$H:$H,0))),$K221,#N/A)</f>
        <v>#N/A</v>
      </c>
      <c r="M221" s="35" t="e">
        <f>IF(ISNUMBER(L221),#N/A,IF(ISNUMBER(INDEX('Approved CPZ List'!$I:$I,MATCH('HFTD CPZ'!$B221,'Approved CPZ List'!$B:$B,0))),$K221,#N/A))</f>
        <v>#N/A</v>
      </c>
    </row>
    <row r="222" spans="1:13" ht="15.5" x14ac:dyDescent="0.35">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List'!$K:$K,MATCH('HFTD CPZ'!$B222,'08W Project List'!$H:$H,0))),$K222,#N/A)</f>
        <v>#N/A</v>
      </c>
      <c r="M222" s="35" t="e">
        <f>IF(ISNUMBER(L222),#N/A,IF(ISNUMBER(INDEX('Approved CPZ List'!$I:$I,MATCH('HFTD CPZ'!$B222,'Approved CPZ List'!$B:$B,0))),$K222,#N/A))</f>
        <v>#N/A</v>
      </c>
    </row>
    <row r="223" spans="1:13" ht="15.5" x14ac:dyDescent="0.35">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List'!$K:$K,MATCH('HFTD CPZ'!$B223,'08W Project List'!$H:$H,0))),$K223,#N/A)</f>
        <v>#N/A</v>
      </c>
      <c r="M223" s="35" t="e">
        <f>IF(ISNUMBER(L223),#N/A,IF(ISNUMBER(INDEX('Approved CPZ List'!$I:$I,MATCH('HFTD CPZ'!$B223,'Approved CPZ List'!$B:$B,0))),$K223,#N/A))</f>
        <v>#N/A</v>
      </c>
    </row>
    <row r="224" spans="1:13" ht="15.5" x14ac:dyDescent="0.35">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List'!$K:$K,MATCH('HFTD CPZ'!$B224,'08W Project List'!$H:$H,0))),$K224,#N/A)</f>
        <v>#N/A</v>
      </c>
      <c r="M224" s="35" t="e">
        <f>IF(ISNUMBER(L224),#N/A,IF(ISNUMBER(INDEX('Approved CPZ List'!$I:$I,MATCH('HFTD CPZ'!$B224,'Approved CPZ List'!$B:$B,0))),$K224,#N/A))</f>
        <v>#N/A</v>
      </c>
    </row>
    <row r="225" spans="1:13" ht="15.5" x14ac:dyDescent="0.35">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List'!$K:$K,MATCH('HFTD CPZ'!$B225,'08W Project List'!$H:$H,0))),$K225,#N/A)</f>
        <v>#N/A</v>
      </c>
      <c r="M225" s="35" t="e">
        <f>IF(ISNUMBER(L225),#N/A,IF(ISNUMBER(INDEX('Approved CPZ List'!$I:$I,MATCH('HFTD CPZ'!$B225,'Approved CPZ List'!$B:$B,0))),$K225,#N/A))</f>
        <v>#N/A</v>
      </c>
    </row>
    <row r="226" spans="1:13" ht="15.5" x14ac:dyDescent="0.35">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List'!$K:$K,MATCH('HFTD CPZ'!$B226,'08W Project List'!$H:$H,0))),$K226,#N/A)</f>
        <v>#N/A</v>
      </c>
      <c r="M226" s="35" t="e">
        <f>IF(ISNUMBER(L226),#N/A,IF(ISNUMBER(INDEX('Approved CPZ List'!$I:$I,MATCH('HFTD CPZ'!$B226,'Approved CPZ List'!$B:$B,0))),$K226,#N/A))</f>
        <v>#N/A</v>
      </c>
    </row>
    <row r="227" spans="1:13" ht="15.5" x14ac:dyDescent="0.35">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List'!$K:$K,MATCH('HFTD CPZ'!$B227,'08W Project List'!$H:$H,0))),$K227,#N/A)</f>
        <v>#N/A</v>
      </c>
      <c r="M227" s="35" t="e">
        <f>IF(ISNUMBER(L227),#N/A,IF(ISNUMBER(INDEX('Approved CPZ List'!$I:$I,MATCH('HFTD CPZ'!$B227,'Approved CPZ List'!$B:$B,0))),$K227,#N/A))</f>
        <v>#N/A</v>
      </c>
    </row>
    <row r="228" spans="1:13" ht="15.5" x14ac:dyDescent="0.35">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List'!$K:$K,MATCH('HFTD CPZ'!$B228,'08W Project List'!$H:$H,0))),$K228,#N/A)</f>
        <v>17143.005604721686</v>
      </c>
      <c r="M228" s="35" t="e">
        <f>IF(ISNUMBER(L228),#N/A,IF(ISNUMBER(INDEX('Approved CPZ List'!$I:$I,MATCH('HFTD CPZ'!$B228,'Approved CPZ List'!$B:$B,0))),$K228,#N/A))</f>
        <v>#N/A</v>
      </c>
    </row>
    <row r="229" spans="1:13" ht="15.5" x14ac:dyDescent="0.35">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List'!$K:$K,MATCH('HFTD CPZ'!$B229,'08W Project List'!$H:$H,0))),$K229,#N/A)</f>
        <v>#N/A</v>
      </c>
      <c r="M229" s="35" t="e">
        <f>IF(ISNUMBER(L229),#N/A,IF(ISNUMBER(INDEX('Approved CPZ List'!$I:$I,MATCH('HFTD CPZ'!$B229,'Approved CPZ List'!$B:$B,0))),$K229,#N/A))</f>
        <v>#N/A</v>
      </c>
    </row>
    <row r="230" spans="1:13" ht="15.5" x14ac:dyDescent="0.35">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List'!$K:$K,MATCH('HFTD CPZ'!$B230,'08W Project List'!$H:$H,0))),$K230,#N/A)</f>
        <v>#N/A</v>
      </c>
      <c r="M230" s="35" t="e">
        <f>IF(ISNUMBER(L230),#N/A,IF(ISNUMBER(INDEX('Approved CPZ List'!$I:$I,MATCH('HFTD CPZ'!$B230,'Approved CPZ List'!$B:$B,0))),$K230,#N/A))</f>
        <v>#N/A</v>
      </c>
    </row>
    <row r="231" spans="1:13" ht="15.5" x14ac:dyDescent="0.35">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List'!$K:$K,MATCH('HFTD CPZ'!$B231,'08W Project List'!$H:$H,0))),$K231,#N/A)</f>
        <v>#N/A</v>
      </c>
      <c r="M231" s="35" t="e">
        <f>IF(ISNUMBER(L231),#N/A,IF(ISNUMBER(INDEX('Approved CPZ List'!$I:$I,MATCH('HFTD CPZ'!$B231,'Approved CPZ List'!$B:$B,0))),$K231,#N/A))</f>
        <v>#N/A</v>
      </c>
    </row>
    <row r="232" spans="1:13" ht="15.5" x14ac:dyDescent="0.35">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List'!$K:$K,MATCH('HFTD CPZ'!$B232,'08W Project List'!$H:$H,0))),$K232,#N/A)</f>
        <v>#N/A</v>
      </c>
      <c r="M232" s="35" t="e">
        <f>IF(ISNUMBER(L232),#N/A,IF(ISNUMBER(INDEX('Approved CPZ List'!$I:$I,MATCH('HFTD CPZ'!$B232,'Approved CPZ List'!$B:$B,0))),$K232,#N/A))</f>
        <v>#N/A</v>
      </c>
    </row>
    <row r="233" spans="1:13" ht="15.5" x14ac:dyDescent="0.35">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List'!$K:$K,MATCH('HFTD CPZ'!$B233,'08W Project List'!$H:$H,0))),$K233,#N/A)</f>
        <v>#N/A</v>
      </c>
      <c r="M233" s="35" t="e">
        <f>IF(ISNUMBER(L233),#N/A,IF(ISNUMBER(INDEX('Approved CPZ List'!$I:$I,MATCH('HFTD CPZ'!$B233,'Approved CPZ List'!$B:$B,0))),$K233,#N/A))</f>
        <v>#N/A</v>
      </c>
    </row>
    <row r="234" spans="1:13" ht="15.5" x14ac:dyDescent="0.35">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List'!$K:$K,MATCH('HFTD CPZ'!$B234,'08W Project List'!$H:$H,0))),$K234,#N/A)</f>
        <v>#N/A</v>
      </c>
      <c r="M234" s="35" t="e">
        <f>IF(ISNUMBER(L234),#N/A,IF(ISNUMBER(INDEX('Approved CPZ List'!$I:$I,MATCH('HFTD CPZ'!$B234,'Approved CPZ List'!$B:$B,0))),$K234,#N/A))</f>
        <v>#N/A</v>
      </c>
    </row>
    <row r="235" spans="1:13" ht="15.5" x14ac:dyDescent="0.35">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List'!$K:$K,MATCH('HFTD CPZ'!$B235,'08W Project List'!$H:$H,0))),$K235,#N/A)</f>
        <v>#N/A</v>
      </c>
      <c r="M235" s="35" t="e">
        <f>IF(ISNUMBER(L235),#N/A,IF(ISNUMBER(INDEX('Approved CPZ List'!$I:$I,MATCH('HFTD CPZ'!$B235,'Approved CPZ List'!$B:$B,0))),$K235,#N/A))</f>
        <v>#N/A</v>
      </c>
    </row>
    <row r="236" spans="1:13" ht="15.5" x14ac:dyDescent="0.35">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List'!$K:$K,MATCH('HFTD CPZ'!$B236,'08W Project List'!$H:$H,0))),$K236,#N/A)</f>
        <v>#N/A</v>
      </c>
      <c r="M236" s="35" t="e">
        <f>IF(ISNUMBER(L236),#N/A,IF(ISNUMBER(INDEX('Approved CPZ List'!$I:$I,MATCH('HFTD CPZ'!$B236,'Approved CPZ List'!$B:$B,0))),$K236,#N/A))</f>
        <v>#N/A</v>
      </c>
    </row>
    <row r="237" spans="1:13" ht="15.5" x14ac:dyDescent="0.35">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List'!$K:$K,MATCH('HFTD CPZ'!$B237,'08W Project List'!$H:$H,0))),$K237,#N/A)</f>
        <v>#N/A</v>
      </c>
      <c r="M237" s="35" t="e">
        <f>IF(ISNUMBER(L237),#N/A,IF(ISNUMBER(INDEX('Approved CPZ List'!$I:$I,MATCH('HFTD CPZ'!$B237,'Approved CPZ List'!$B:$B,0))),$K237,#N/A))</f>
        <v>#N/A</v>
      </c>
    </row>
    <row r="238" spans="1:13" ht="15.5" x14ac:dyDescent="0.35">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List'!$K:$K,MATCH('HFTD CPZ'!$B238,'08W Project List'!$H:$H,0))),$K238,#N/A)</f>
        <v>#N/A</v>
      </c>
      <c r="M238" s="35" t="e">
        <f>IF(ISNUMBER(L238),#N/A,IF(ISNUMBER(INDEX('Approved CPZ List'!$I:$I,MATCH('HFTD CPZ'!$B238,'Approved CPZ List'!$B:$B,0))),$K238,#N/A))</f>
        <v>#N/A</v>
      </c>
    </row>
    <row r="239" spans="1:13" ht="15.5" x14ac:dyDescent="0.35">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List'!$K:$K,MATCH('HFTD CPZ'!$B239,'08W Project List'!$H:$H,0))),$K239,#N/A)</f>
        <v>#N/A</v>
      </c>
      <c r="M239" s="35" t="e">
        <f>IF(ISNUMBER(L239),#N/A,IF(ISNUMBER(INDEX('Approved CPZ List'!$I:$I,MATCH('HFTD CPZ'!$B239,'Approved CPZ List'!$B:$B,0))),$K239,#N/A))</f>
        <v>#N/A</v>
      </c>
    </row>
    <row r="240" spans="1:13" ht="15.5" x14ac:dyDescent="0.35">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List'!$K:$K,MATCH('HFTD CPZ'!$B240,'08W Project List'!$H:$H,0))),$K240,#N/A)</f>
        <v>#N/A</v>
      </c>
      <c r="M240" s="35" t="e">
        <f>IF(ISNUMBER(L240),#N/A,IF(ISNUMBER(INDEX('Approved CPZ List'!$I:$I,MATCH('HFTD CPZ'!$B240,'Approved CPZ List'!$B:$B,0))),$K240,#N/A))</f>
        <v>#N/A</v>
      </c>
    </row>
    <row r="241" spans="1:13" ht="15.5" x14ac:dyDescent="0.35">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List'!$K:$K,MATCH('HFTD CPZ'!$B241,'08W Project List'!$H:$H,0))),$K241,#N/A)</f>
        <v>#N/A</v>
      </c>
      <c r="M241" s="35" t="e">
        <f>IF(ISNUMBER(L241),#N/A,IF(ISNUMBER(INDEX('Approved CPZ List'!$I:$I,MATCH('HFTD CPZ'!$B241,'Approved CPZ List'!$B:$B,0))),$K241,#N/A))</f>
        <v>#N/A</v>
      </c>
    </row>
    <row r="242" spans="1:13" ht="15.5" x14ac:dyDescent="0.35">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List'!$K:$K,MATCH('HFTD CPZ'!$B242,'08W Project List'!$H:$H,0))),$K242,#N/A)</f>
        <v>#N/A</v>
      </c>
      <c r="M242" s="35" t="e">
        <f>IF(ISNUMBER(L242),#N/A,IF(ISNUMBER(INDEX('Approved CPZ List'!$I:$I,MATCH('HFTD CPZ'!$B242,'Approved CPZ List'!$B:$B,0))),$K242,#N/A))</f>
        <v>#N/A</v>
      </c>
    </row>
    <row r="243" spans="1:13" ht="15.5" x14ac:dyDescent="0.35">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List'!$K:$K,MATCH('HFTD CPZ'!$B243,'08W Project List'!$H:$H,0))),$K243,#N/A)</f>
        <v>#N/A</v>
      </c>
      <c r="M243" s="35" t="e">
        <f>IF(ISNUMBER(L243),#N/A,IF(ISNUMBER(INDEX('Approved CPZ List'!$I:$I,MATCH('HFTD CPZ'!$B243,'Approved CPZ List'!$B:$B,0))),$K243,#N/A))</f>
        <v>#N/A</v>
      </c>
    </row>
    <row r="244" spans="1:13" ht="15.5" x14ac:dyDescent="0.35">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List'!$K:$K,MATCH('HFTD CPZ'!$B244,'08W Project List'!$H:$H,0))),$K244,#N/A)</f>
        <v>#N/A</v>
      </c>
      <c r="M244" s="35" t="e">
        <f>IF(ISNUMBER(L244),#N/A,IF(ISNUMBER(INDEX('Approved CPZ List'!$I:$I,MATCH('HFTD CPZ'!$B244,'Approved CPZ List'!$B:$B,0))),$K244,#N/A))</f>
        <v>#N/A</v>
      </c>
    </row>
    <row r="245" spans="1:13" ht="15.5" x14ac:dyDescent="0.35">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List'!$K:$K,MATCH('HFTD CPZ'!$B245,'08W Project List'!$H:$H,0))),$K245,#N/A)</f>
        <v>#N/A</v>
      </c>
      <c r="M245" s="35" t="e">
        <f>IF(ISNUMBER(L245),#N/A,IF(ISNUMBER(INDEX('Approved CPZ List'!$I:$I,MATCH('HFTD CPZ'!$B245,'Approved CPZ List'!$B:$B,0))),$K245,#N/A))</f>
        <v>#N/A</v>
      </c>
    </row>
    <row r="246" spans="1:13" ht="15.5" x14ac:dyDescent="0.35">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List'!$K:$K,MATCH('HFTD CPZ'!$B246,'08W Project List'!$H:$H,0))),$K246,#N/A)</f>
        <v>#N/A</v>
      </c>
      <c r="M246" s="35" t="e">
        <f>IF(ISNUMBER(L246),#N/A,IF(ISNUMBER(INDEX('Approved CPZ List'!$I:$I,MATCH('HFTD CPZ'!$B246,'Approved CPZ List'!$B:$B,0))),$K246,#N/A))</f>
        <v>#N/A</v>
      </c>
    </row>
    <row r="247" spans="1:13" ht="15.5" x14ac:dyDescent="0.35">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List'!$K:$K,MATCH('HFTD CPZ'!$B247,'08W Project List'!$H:$H,0))),$K247,#N/A)</f>
        <v>#N/A</v>
      </c>
      <c r="M247" s="35" t="e">
        <f>IF(ISNUMBER(L247),#N/A,IF(ISNUMBER(INDEX('Approved CPZ List'!$I:$I,MATCH('HFTD CPZ'!$B247,'Approved CPZ List'!$B:$B,0))),$K247,#N/A))</f>
        <v>#N/A</v>
      </c>
    </row>
    <row r="248" spans="1:13" ht="15.5" x14ac:dyDescent="0.35">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List'!$K:$K,MATCH('HFTD CPZ'!$B248,'08W Project List'!$H:$H,0))),$K248,#N/A)</f>
        <v>#N/A</v>
      </c>
      <c r="M248" s="35" t="e">
        <f>IF(ISNUMBER(L248),#N/A,IF(ISNUMBER(INDEX('Approved CPZ List'!$I:$I,MATCH('HFTD CPZ'!$B248,'Approved CPZ List'!$B:$B,0))),$K248,#N/A))</f>
        <v>#N/A</v>
      </c>
    </row>
    <row r="249" spans="1:13" ht="15.5" x14ac:dyDescent="0.35">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List'!$K:$K,MATCH('HFTD CPZ'!$B249,'08W Project List'!$H:$H,0))),$K249,#N/A)</f>
        <v>#N/A</v>
      </c>
      <c r="M249" s="35" t="e">
        <f>IF(ISNUMBER(L249),#N/A,IF(ISNUMBER(INDEX('Approved CPZ List'!$I:$I,MATCH('HFTD CPZ'!$B249,'Approved CPZ List'!$B:$B,0))),$K249,#N/A))</f>
        <v>#N/A</v>
      </c>
    </row>
    <row r="250" spans="1:13" ht="15.5" x14ac:dyDescent="0.35">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List'!$K:$K,MATCH('HFTD CPZ'!$B250,'08W Project List'!$H:$H,0))),$K250,#N/A)</f>
        <v>#N/A</v>
      </c>
      <c r="M250" s="35" t="e">
        <f>IF(ISNUMBER(L250),#N/A,IF(ISNUMBER(INDEX('Approved CPZ List'!$I:$I,MATCH('HFTD CPZ'!$B250,'Approved CPZ List'!$B:$B,0))),$K250,#N/A))</f>
        <v>#N/A</v>
      </c>
    </row>
    <row r="251" spans="1:13" ht="15.5" x14ac:dyDescent="0.35">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List'!$K:$K,MATCH('HFTD CPZ'!$B251,'08W Project List'!$H:$H,0))),$K251,#N/A)</f>
        <v>#N/A</v>
      </c>
      <c r="M251" s="35" t="e">
        <f>IF(ISNUMBER(L251),#N/A,IF(ISNUMBER(INDEX('Approved CPZ List'!$I:$I,MATCH('HFTD CPZ'!$B251,'Approved CPZ List'!$B:$B,0))),$K251,#N/A))</f>
        <v>#N/A</v>
      </c>
    </row>
    <row r="252" spans="1:13" ht="15.5" x14ac:dyDescent="0.35">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List'!$K:$K,MATCH('HFTD CPZ'!$B252,'08W Project List'!$H:$H,0))),$K252,#N/A)</f>
        <v>#N/A</v>
      </c>
      <c r="M252" s="35" t="e">
        <f>IF(ISNUMBER(L252),#N/A,IF(ISNUMBER(INDEX('Approved CPZ List'!$I:$I,MATCH('HFTD CPZ'!$B252,'Approved CPZ List'!$B:$B,0))),$K252,#N/A))</f>
        <v>#N/A</v>
      </c>
    </row>
    <row r="253" spans="1:13" ht="15.5" x14ac:dyDescent="0.35">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List'!$K:$K,MATCH('HFTD CPZ'!$B253,'08W Project List'!$H:$H,0))),$K253,#N/A)</f>
        <v>#N/A</v>
      </c>
      <c r="M253" s="35" t="e">
        <f>IF(ISNUMBER(L253),#N/A,IF(ISNUMBER(INDEX('Approved CPZ List'!$I:$I,MATCH('HFTD CPZ'!$B253,'Approved CPZ List'!$B:$B,0))),$K253,#N/A))</f>
        <v>#N/A</v>
      </c>
    </row>
    <row r="254" spans="1:13" ht="15.5" x14ac:dyDescent="0.35">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List'!$K:$K,MATCH('HFTD CPZ'!$B254,'08W Project List'!$H:$H,0))),$K254,#N/A)</f>
        <v>#N/A</v>
      </c>
      <c r="M254" s="35" t="e">
        <f>IF(ISNUMBER(L254),#N/A,IF(ISNUMBER(INDEX('Approved CPZ List'!$I:$I,MATCH('HFTD CPZ'!$B254,'Approved CPZ List'!$B:$B,0))),$K254,#N/A))</f>
        <v>#N/A</v>
      </c>
    </row>
    <row r="255" spans="1:13" ht="15.5" x14ac:dyDescent="0.35">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List'!$K:$K,MATCH('HFTD CPZ'!$B255,'08W Project List'!$H:$H,0))),$K255,#N/A)</f>
        <v>#N/A</v>
      </c>
      <c r="M255" s="35" t="e">
        <f>IF(ISNUMBER(L255),#N/A,IF(ISNUMBER(INDEX('Approved CPZ List'!$I:$I,MATCH('HFTD CPZ'!$B255,'Approved CPZ List'!$B:$B,0))),$K255,#N/A))</f>
        <v>#N/A</v>
      </c>
    </row>
    <row r="256" spans="1:13" ht="15.5" x14ac:dyDescent="0.35">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List'!$K:$K,MATCH('HFTD CPZ'!$B256,'08W Project List'!$H:$H,0))),$K256,#N/A)</f>
        <v>#N/A</v>
      </c>
      <c r="M256" s="35" t="e">
        <f>IF(ISNUMBER(L256),#N/A,IF(ISNUMBER(INDEX('Approved CPZ List'!$I:$I,MATCH('HFTD CPZ'!$B256,'Approved CPZ List'!$B:$B,0))),$K256,#N/A))</f>
        <v>#N/A</v>
      </c>
    </row>
    <row r="257" spans="1:13" ht="15.5" x14ac:dyDescent="0.35">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List'!$K:$K,MATCH('HFTD CPZ'!$B257,'08W Project List'!$H:$H,0))),$K257,#N/A)</f>
        <v>#N/A</v>
      </c>
      <c r="M257" s="35" t="e">
        <f>IF(ISNUMBER(L257),#N/A,IF(ISNUMBER(INDEX('Approved CPZ List'!$I:$I,MATCH('HFTD CPZ'!$B257,'Approved CPZ List'!$B:$B,0))),$K257,#N/A))</f>
        <v>#N/A</v>
      </c>
    </row>
    <row r="258" spans="1:13" ht="15.5" x14ac:dyDescent="0.35">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List'!$K:$K,MATCH('HFTD CPZ'!$B258,'08W Project List'!$H:$H,0))),$K258,#N/A)</f>
        <v>#N/A</v>
      </c>
      <c r="M258" s="35" t="e">
        <f>IF(ISNUMBER(L258),#N/A,IF(ISNUMBER(INDEX('Approved CPZ List'!$I:$I,MATCH('HFTD CPZ'!$B258,'Approved CPZ List'!$B:$B,0))),$K258,#N/A))</f>
        <v>#N/A</v>
      </c>
    </row>
    <row r="259" spans="1:13" ht="15.5" x14ac:dyDescent="0.35">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List'!$K:$K,MATCH('HFTD CPZ'!$B259,'08W Project List'!$H:$H,0))),$K259,#N/A)</f>
        <v>#N/A</v>
      </c>
      <c r="M259" s="35" t="e">
        <f>IF(ISNUMBER(L259),#N/A,IF(ISNUMBER(INDEX('Approved CPZ List'!$I:$I,MATCH('HFTD CPZ'!$B259,'Approved CPZ List'!$B:$B,0))),$K259,#N/A))</f>
        <v>#N/A</v>
      </c>
    </row>
    <row r="260" spans="1:13" ht="15.5" x14ac:dyDescent="0.35">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List'!$K:$K,MATCH('HFTD CPZ'!$B260,'08W Project List'!$H:$H,0))),$K260,#N/A)</f>
        <v>#N/A</v>
      </c>
      <c r="M260" s="35" t="e">
        <f>IF(ISNUMBER(L260),#N/A,IF(ISNUMBER(INDEX('Approved CPZ List'!$I:$I,MATCH('HFTD CPZ'!$B260,'Approved CPZ List'!$B:$B,0))),$K260,#N/A))</f>
        <v>#N/A</v>
      </c>
    </row>
    <row r="261" spans="1:13" ht="15.5" x14ac:dyDescent="0.35">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List'!$K:$K,MATCH('HFTD CPZ'!$B261,'08W Project List'!$H:$H,0))),$K261,#N/A)</f>
        <v>#N/A</v>
      </c>
      <c r="M261" s="35" t="e">
        <f>IF(ISNUMBER(L261),#N/A,IF(ISNUMBER(INDEX('Approved CPZ List'!$I:$I,MATCH('HFTD CPZ'!$B261,'Approved CPZ List'!$B:$B,0))),$K261,#N/A))</f>
        <v>#N/A</v>
      </c>
    </row>
    <row r="262" spans="1:13" ht="15.5" x14ac:dyDescent="0.35">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List'!$K:$K,MATCH('HFTD CPZ'!$B262,'08W Project List'!$H:$H,0))),$K262,#N/A)</f>
        <v>#N/A</v>
      </c>
      <c r="M262" s="35" t="e">
        <f>IF(ISNUMBER(L262),#N/A,IF(ISNUMBER(INDEX('Approved CPZ List'!$I:$I,MATCH('HFTD CPZ'!$B262,'Approved CPZ List'!$B:$B,0))),$K262,#N/A))</f>
        <v>#N/A</v>
      </c>
    </row>
    <row r="263" spans="1:13" ht="15.5" x14ac:dyDescent="0.35">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List'!$K:$K,MATCH('HFTD CPZ'!$B263,'08W Project List'!$H:$H,0))),$K263,#N/A)</f>
        <v>#N/A</v>
      </c>
      <c r="M263" s="35" t="e">
        <f>IF(ISNUMBER(L263),#N/A,IF(ISNUMBER(INDEX('Approved CPZ List'!$I:$I,MATCH('HFTD CPZ'!$B263,'Approved CPZ List'!$B:$B,0))),$K263,#N/A))</f>
        <v>#N/A</v>
      </c>
    </row>
    <row r="264" spans="1:13" ht="15.5" x14ac:dyDescent="0.35">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List'!$K:$K,MATCH('HFTD CPZ'!$B264,'08W Project List'!$H:$H,0))),$K264,#N/A)</f>
        <v>#N/A</v>
      </c>
      <c r="M264" s="35" t="e">
        <f>IF(ISNUMBER(L264),#N/A,IF(ISNUMBER(INDEX('Approved CPZ List'!$I:$I,MATCH('HFTD CPZ'!$B264,'Approved CPZ List'!$B:$B,0))),$K264,#N/A))</f>
        <v>#N/A</v>
      </c>
    </row>
    <row r="265" spans="1:13" ht="15.5" x14ac:dyDescent="0.35">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List'!$K:$K,MATCH('HFTD CPZ'!$B265,'08W Project List'!$H:$H,0))),$K265,#N/A)</f>
        <v>#N/A</v>
      </c>
      <c r="M265" s="35" t="e">
        <f>IF(ISNUMBER(L265),#N/A,IF(ISNUMBER(INDEX('Approved CPZ List'!$I:$I,MATCH('HFTD CPZ'!$B265,'Approved CPZ List'!$B:$B,0))),$K265,#N/A))</f>
        <v>#N/A</v>
      </c>
    </row>
    <row r="266" spans="1:13" ht="15.5" x14ac:dyDescent="0.35">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List'!$K:$K,MATCH('HFTD CPZ'!$B266,'08W Project List'!$H:$H,0))),$K266,#N/A)</f>
        <v>#N/A</v>
      </c>
      <c r="M266" s="35" t="e">
        <f>IF(ISNUMBER(L266),#N/A,IF(ISNUMBER(INDEX('Approved CPZ List'!$I:$I,MATCH('HFTD CPZ'!$B266,'Approved CPZ List'!$B:$B,0))),$K266,#N/A))</f>
        <v>#N/A</v>
      </c>
    </row>
    <row r="267" spans="1:13" ht="15.5" x14ac:dyDescent="0.35">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List'!$K:$K,MATCH('HFTD CPZ'!$B267,'08W Project List'!$H:$H,0))),$K267,#N/A)</f>
        <v>#N/A</v>
      </c>
      <c r="M267" s="35" t="e">
        <f>IF(ISNUMBER(L267),#N/A,IF(ISNUMBER(INDEX('Approved CPZ List'!$I:$I,MATCH('HFTD CPZ'!$B267,'Approved CPZ List'!$B:$B,0))),$K267,#N/A))</f>
        <v>#N/A</v>
      </c>
    </row>
    <row r="268" spans="1:13" ht="15.5" x14ac:dyDescent="0.35">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List'!$K:$K,MATCH('HFTD CPZ'!$B268,'08W Project List'!$H:$H,0))),$K268,#N/A)</f>
        <v>#N/A</v>
      </c>
      <c r="M268" s="35" t="e">
        <f>IF(ISNUMBER(L268),#N/A,IF(ISNUMBER(INDEX('Approved CPZ List'!$I:$I,MATCH('HFTD CPZ'!$B268,'Approved CPZ List'!$B:$B,0))),$K268,#N/A))</f>
        <v>#N/A</v>
      </c>
    </row>
    <row r="269" spans="1:13" ht="15.5" x14ac:dyDescent="0.35">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List'!$K:$K,MATCH('HFTD CPZ'!$B269,'08W Project List'!$H:$H,0))),$K269,#N/A)</f>
        <v>#N/A</v>
      </c>
      <c r="M269" s="35" t="e">
        <f>IF(ISNUMBER(L269),#N/A,IF(ISNUMBER(INDEX('Approved CPZ List'!$I:$I,MATCH('HFTD CPZ'!$B269,'Approved CPZ List'!$B:$B,0))),$K269,#N/A))</f>
        <v>#N/A</v>
      </c>
    </row>
    <row r="270" spans="1:13" ht="15.5" x14ac:dyDescent="0.35">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List'!$K:$K,MATCH('HFTD CPZ'!$B270,'08W Project List'!$H:$H,0))),$K270,#N/A)</f>
        <v>#N/A</v>
      </c>
      <c r="M270" s="35" t="e">
        <f>IF(ISNUMBER(L270),#N/A,IF(ISNUMBER(INDEX('Approved CPZ List'!$I:$I,MATCH('HFTD CPZ'!$B270,'Approved CPZ List'!$B:$B,0))),$K270,#N/A))</f>
        <v>#N/A</v>
      </c>
    </row>
    <row r="271" spans="1:13" ht="15.5" x14ac:dyDescent="0.35">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List'!$K:$K,MATCH('HFTD CPZ'!$B271,'08W Project List'!$H:$H,0))),$K271,#N/A)</f>
        <v>#N/A</v>
      </c>
      <c r="M271" s="35" t="e">
        <f>IF(ISNUMBER(L271),#N/A,IF(ISNUMBER(INDEX('Approved CPZ List'!$I:$I,MATCH('HFTD CPZ'!$B271,'Approved CPZ List'!$B:$B,0))),$K271,#N/A))</f>
        <v>#N/A</v>
      </c>
    </row>
    <row r="272" spans="1:13" ht="15.5" x14ac:dyDescent="0.35">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List'!$K:$K,MATCH('HFTD CPZ'!$B272,'08W Project List'!$H:$H,0))),$K272,#N/A)</f>
        <v>#N/A</v>
      </c>
      <c r="M272" s="35" t="e">
        <f>IF(ISNUMBER(L272),#N/A,IF(ISNUMBER(INDEX('Approved CPZ List'!$I:$I,MATCH('HFTD CPZ'!$B272,'Approved CPZ List'!$B:$B,0))),$K272,#N/A))</f>
        <v>#N/A</v>
      </c>
    </row>
    <row r="273" spans="1:13" ht="15.5" x14ac:dyDescent="0.35">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List'!$K:$K,MATCH('HFTD CPZ'!$B273,'08W Project List'!$H:$H,0))),$K273,#N/A)</f>
        <v>#N/A</v>
      </c>
      <c r="M273" s="35" t="e">
        <f>IF(ISNUMBER(L273),#N/A,IF(ISNUMBER(INDEX('Approved CPZ List'!$I:$I,MATCH('HFTD CPZ'!$B273,'Approved CPZ List'!$B:$B,0))),$K273,#N/A))</f>
        <v>#N/A</v>
      </c>
    </row>
    <row r="274" spans="1:13" ht="15.5" x14ac:dyDescent="0.35">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List'!$K:$K,MATCH('HFTD CPZ'!$B274,'08W Project List'!$H:$H,0))),$K274,#N/A)</f>
        <v>#N/A</v>
      </c>
      <c r="M274" s="35" t="e">
        <f>IF(ISNUMBER(L274),#N/A,IF(ISNUMBER(INDEX('Approved CPZ List'!$I:$I,MATCH('HFTD CPZ'!$B274,'Approved CPZ List'!$B:$B,0))),$K274,#N/A))</f>
        <v>#N/A</v>
      </c>
    </row>
    <row r="275" spans="1:13" ht="15.5" x14ac:dyDescent="0.35">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List'!$K:$K,MATCH('HFTD CPZ'!$B275,'08W Project List'!$H:$H,0))),$K275,#N/A)</f>
        <v>#N/A</v>
      </c>
      <c r="M275" s="35" t="e">
        <f>IF(ISNUMBER(L275),#N/A,IF(ISNUMBER(INDEX('Approved CPZ List'!$I:$I,MATCH('HFTD CPZ'!$B275,'Approved CPZ List'!$B:$B,0))),$K275,#N/A))</f>
        <v>#N/A</v>
      </c>
    </row>
    <row r="276" spans="1:13" ht="15.5" x14ac:dyDescent="0.35">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List'!$K:$K,MATCH('HFTD CPZ'!$B276,'08W Project List'!$H:$H,0))),$K276,#N/A)</f>
        <v>#N/A</v>
      </c>
      <c r="M276" s="35" t="e">
        <f>IF(ISNUMBER(L276),#N/A,IF(ISNUMBER(INDEX('Approved CPZ List'!$I:$I,MATCH('HFTD CPZ'!$B276,'Approved CPZ List'!$B:$B,0))),$K276,#N/A))</f>
        <v>#N/A</v>
      </c>
    </row>
    <row r="277" spans="1:13" ht="15.5" x14ac:dyDescent="0.35">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List'!$K:$K,MATCH('HFTD CPZ'!$B277,'08W Project List'!$H:$H,0))),$K277,#N/A)</f>
        <v>#N/A</v>
      </c>
      <c r="M277" s="35" t="e">
        <f>IF(ISNUMBER(L277),#N/A,IF(ISNUMBER(INDEX('Approved CPZ List'!$I:$I,MATCH('HFTD CPZ'!$B277,'Approved CPZ List'!$B:$B,0))),$K277,#N/A))</f>
        <v>#N/A</v>
      </c>
    </row>
    <row r="278" spans="1:13" ht="15.5" x14ac:dyDescent="0.35">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List'!$K:$K,MATCH('HFTD CPZ'!$B278,'08W Project List'!$H:$H,0))),$K278,#N/A)</f>
        <v>#N/A</v>
      </c>
      <c r="M278" s="35" t="e">
        <f>IF(ISNUMBER(L278),#N/A,IF(ISNUMBER(INDEX('Approved CPZ List'!$I:$I,MATCH('HFTD CPZ'!$B278,'Approved CPZ List'!$B:$B,0))),$K278,#N/A))</f>
        <v>#N/A</v>
      </c>
    </row>
    <row r="279" spans="1:13" ht="15.5" x14ac:dyDescent="0.35">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List'!$K:$K,MATCH('HFTD CPZ'!$B279,'08W Project List'!$H:$H,0))),$K279,#N/A)</f>
        <v>#N/A</v>
      </c>
      <c r="M279" s="35" t="e">
        <f>IF(ISNUMBER(L279),#N/A,IF(ISNUMBER(INDEX('Approved CPZ List'!$I:$I,MATCH('HFTD CPZ'!$B279,'Approved CPZ List'!$B:$B,0))),$K279,#N/A))</f>
        <v>#N/A</v>
      </c>
    </row>
    <row r="280" spans="1:13" ht="15.5" x14ac:dyDescent="0.35">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List'!$K:$K,MATCH('HFTD CPZ'!$B280,'08W Project List'!$H:$H,0))),$K280,#N/A)</f>
        <v>15654.583026576196</v>
      </c>
      <c r="M280" s="35" t="e">
        <f>IF(ISNUMBER(L280),#N/A,IF(ISNUMBER(INDEX('Approved CPZ List'!$I:$I,MATCH('HFTD CPZ'!$B280,'Approved CPZ List'!$B:$B,0))),$K280,#N/A))</f>
        <v>#N/A</v>
      </c>
    </row>
    <row r="281" spans="1:13" ht="15.5" x14ac:dyDescent="0.35">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List'!$K:$K,MATCH('HFTD CPZ'!$B281,'08W Project List'!$H:$H,0))),$K281,#N/A)</f>
        <v>#N/A</v>
      </c>
      <c r="M281" s="35" t="e">
        <f>IF(ISNUMBER(L281),#N/A,IF(ISNUMBER(INDEX('Approved CPZ List'!$I:$I,MATCH('HFTD CPZ'!$B281,'Approved CPZ List'!$B:$B,0))),$K281,#N/A))</f>
        <v>#N/A</v>
      </c>
    </row>
    <row r="282" spans="1:13" ht="15.5" x14ac:dyDescent="0.35">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List'!$K:$K,MATCH('HFTD CPZ'!$B282,'08W Project List'!$H:$H,0))),$K282,#N/A)</f>
        <v>#N/A</v>
      </c>
      <c r="M282" s="35" t="e">
        <f>IF(ISNUMBER(L282),#N/A,IF(ISNUMBER(INDEX('Approved CPZ List'!$I:$I,MATCH('HFTD CPZ'!$B282,'Approved CPZ List'!$B:$B,0))),$K282,#N/A))</f>
        <v>#N/A</v>
      </c>
    </row>
    <row r="283" spans="1:13" ht="15.5" x14ac:dyDescent="0.35">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List'!$K:$K,MATCH('HFTD CPZ'!$B283,'08W Project List'!$H:$H,0))),$K283,#N/A)</f>
        <v>#N/A</v>
      </c>
      <c r="M283" s="35" t="e">
        <f>IF(ISNUMBER(L283),#N/A,IF(ISNUMBER(INDEX('Approved CPZ List'!$I:$I,MATCH('HFTD CPZ'!$B283,'Approved CPZ List'!$B:$B,0))),$K283,#N/A))</f>
        <v>#N/A</v>
      </c>
    </row>
    <row r="284" spans="1:13" ht="15.5" x14ac:dyDescent="0.35">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List'!$K:$K,MATCH('HFTD CPZ'!$B284,'08W Project List'!$H:$H,0))),$K284,#N/A)</f>
        <v>#N/A</v>
      </c>
      <c r="M284" s="35" t="e">
        <f>IF(ISNUMBER(L284),#N/A,IF(ISNUMBER(INDEX('Approved CPZ List'!$I:$I,MATCH('HFTD CPZ'!$B284,'Approved CPZ List'!$B:$B,0))),$K284,#N/A))</f>
        <v>#N/A</v>
      </c>
    </row>
    <row r="285" spans="1:13" ht="15.5" x14ac:dyDescent="0.35">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List'!$K:$K,MATCH('HFTD CPZ'!$B285,'08W Project List'!$H:$H,0))),$K285,#N/A)</f>
        <v>#N/A</v>
      </c>
      <c r="M285" s="35" t="e">
        <f>IF(ISNUMBER(L285),#N/A,IF(ISNUMBER(INDEX('Approved CPZ List'!$I:$I,MATCH('HFTD CPZ'!$B285,'Approved CPZ List'!$B:$B,0))),$K285,#N/A))</f>
        <v>#N/A</v>
      </c>
    </row>
    <row r="286" spans="1:13" ht="15.5" x14ac:dyDescent="0.35">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List'!$K:$K,MATCH('HFTD CPZ'!$B286,'08W Project List'!$H:$H,0))),$K286,#N/A)</f>
        <v>#N/A</v>
      </c>
      <c r="M286" s="35" t="e">
        <f>IF(ISNUMBER(L286),#N/A,IF(ISNUMBER(INDEX('Approved CPZ List'!$I:$I,MATCH('HFTD CPZ'!$B286,'Approved CPZ List'!$B:$B,0))),$K286,#N/A))</f>
        <v>#N/A</v>
      </c>
    </row>
    <row r="287" spans="1:13" ht="15.5" x14ac:dyDescent="0.35">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List'!$K:$K,MATCH('HFTD CPZ'!$B287,'08W Project List'!$H:$H,0))),$K287,#N/A)</f>
        <v>#N/A</v>
      </c>
      <c r="M287" s="35" t="e">
        <f>IF(ISNUMBER(L287),#N/A,IF(ISNUMBER(INDEX('Approved CPZ List'!$I:$I,MATCH('HFTD CPZ'!$B287,'Approved CPZ List'!$B:$B,0))),$K287,#N/A))</f>
        <v>#N/A</v>
      </c>
    </row>
    <row r="288" spans="1:13" ht="15.5" x14ac:dyDescent="0.35">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List'!$K:$K,MATCH('HFTD CPZ'!$B288,'08W Project List'!$H:$H,0))),$K288,#N/A)</f>
        <v>#N/A</v>
      </c>
      <c r="M288" s="35" t="e">
        <f>IF(ISNUMBER(L288),#N/A,IF(ISNUMBER(INDEX('Approved CPZ List'!$I:$I,MATCH('HFTD CPZ'!$B288,'Approved CPZ List'!$B:$B,0))),$K288,#N/A))</f>
        <v>#N/A</v>
      </c>
    </row>
    <row r="289" spans="1:13" ht="15.5" x14ac:dyDescent="0.35">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List'!$K:$K,MATCH('HFTD CPZ'!$B289,'08W Project List'!$H:$H,0))),$K289,#N/A)</f>
        <v>#N/A</v>
      </c>
      <c r="M289" s="35" t="e">
        <f>IF(ISNUMBER(L289),#N/A,IF(ISNUMBER(INDEX('Approved CPZ List'!$I:$I,MATCH('HFTD CPZ'!$B289,'Approved CPZ List'!$B:$B,0))),$K289,#N/A))</f>
        <v>#N/A</v>
      </c>
    </row>
    <row r="290" spans="1:13" ht="15.5" x14ac:dyDescent="0.35">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List'!$K:$K,MATCH('HFTD CPZ'!$B290,'08W Project List'!$H:$H,0))),$K290,#N/A)</f>
        <v>#N/A</v>
      </c>
      <c r="M290" s="35" t="e">
        <f>IF(ISNUMBER(L290),#N/A,IF(ISNUMBER(INDEX('Approved CPZ List'!$I:$I,MATCH('HFTD CPZ'!$B290,'Approved CPZ List'!$B:$B,0))),$K290,#N/A))</f>
        <v>#N/A</v>
      </c>
    </row>
    <row r="291" spans="1:13" ht="15.5" x14ac:dyDescent="0.35">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List'!$K:$K,MATCH('HFTD CPZ'!$B291,'08W Project List'!$H:$H,0))),$K291,#N/A)</f>
        <v>#N/A</v>
      </c>
      <c r="M291" s="35" t="e">
        <f>IF(ISNUMBER(L291),#N/A,IF(ISNUMBER(INDEX('Approved CPZ List'!$I:$I,MATCH('HFTD CPZ'!$B291,'Approved CPZ List'!$B:$B,0))),$K291,#N/A))</f>
        <v>#N/A</v>
      </c>
    </row>
    <row r="292" spans="1:13" ht="15.5" x14ac:dyDescent="0.35">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List'!$K:$K,MATCH('HFTD CPZ'!$B292,'08W Project List'!$H:$H,0))),$K292,#N/A)</f>
        <v>#N/A</v>
      </c>
      <c r="M292" s="35" t="e">
        <f>IF(ISNUMBER(L292),#N/A,IF(ISNUMBER(INDEX('Approved CPZ List'!$I:$I,MATCH('HFTD CPZ'!$B292,'Approved CPZ List'!$B:$B,0))),$K292,#N/A))</f>
        <v>#N/A</v>
      </c>
    </row>
    <row r="293" spans="1:13" ht="15.5" x14ac:dyDescent="0.35">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List'!$K:$K,MATCH('HFTD CPZ'!$B293,'08W Project List'!$H:$H,0))),$K293,#N/A)</f>
        <v>#N/A</v>
      </c>
      <c r="M293" s="35" t="e">
        <f>IF(ISNUMBER(L293),#N/A,IF(ISNUMBER(INDEX('Approved CPZ List'!$I:$I,MATCH('HFTD CPZ'!$B293,'Approved CPZ List'!$B:$B,0))),$K293,#N/A))</f>
        <v>#N/A</v>
      </c>
    </row>
    <row r="294" spans="1:13" ht="15.5" x14ac:dyDescent="0.35">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List'!$K:$K,MATCH('HFTD CPZ'!$B294,'08W Project List'!$H:$H,0))),$K294,#N/A)</f>
        <v>#N/A</v>
      </c>
      <c r="M294" s="35" t="e">
        <f>IF(ISNUMBER(L294),#N/A,IF(ISNUMBER(INDEX('Approved CPZ List'!$I:$I,MATCH('HFTD CPZ'!$B294,'Approved CPZ List'!$B:$B,0))),$K294,#N/A))</f>
        <v>#N/A</v>
      </c>
    </row>
    <row r="295" spans="1:13" ht="15.5" x14ac:dyDescent="0.35">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List'!$K:$K,MATCH('HFTD CPZ'!$B295,'08W Project List'!$H:$H,0))),$K295,#N/A)</f>
        <v>#N/A</v>
      </c>
      <c r="M295" s="35" t="e">
        <f>IF(ISNUMBER(L295),#N/A,IF(ISNUMBER(INDEX('Approved CPZ List'!$I:$I,MATCH('HFTD CPZ'!$B295,'Approved CPZ List'!$B:$B,0))),$K295,#N/A))</f>
        <v>#N/A</v>
      </c>
    </row>
    <row r="296" spans="1:13" ht="15.5" x14ac:dyDescent="0.35">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List'!$K:$K,MATCH('HFTD CPZ'!$B296,'08W Project List'!$H:$H,0))),$K296,#N/A)</f>
        <v>#N/A</v>
      </c>
      <c r="M296" s="35" t="e">
        <f>IF(ISNUMBER(L296),#N/A,IF(ISNUMBER(INDEX('Approved CPZ List'!$I:$I,MATCH('HFTD CPZ'!$B296,'Approved CPZ List'!$B:$B,0))),$K296,#N/A))</f>
        <v>#N/A</v>
      </c>
    </row>
    <row r="297" spans="1:13" ht="15.5" x14ac:dyDescent="0.35">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List'!$K:$K,MATCH('HFTD CPZ'!$B297,'08W Project List'!$H:$H,0))),$K297,#N/A)</f>
        <v>#N/A</v>
      </c>
      <c r="M297" s="35" t="e">
        <f>IF(ISNUMBER(L297),#N/A,IF(ISNUMBER(INDEX('Approved CPZ List'!$I:$I,MATCH('HFTD CPZ'!$B297,'Approved CPZ List'!$B:$B,0))),$K297,#N/A))</f>
        <v>#N/A</v>
      </c>
    </row>
    <row r="298" spans="1:13" ht="15.5" x14ac:dyDescent="0.35">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List'!$K:$K,MATCH('HFTD CPZ'!$B298,'08W Project List'!$H:$H,0))),$K298,#N/A)</f>
        <v>#N/A</v>
      </c>
      <c r="M298" s="35" t="e">
        <f>IF(ISNUMBER(L298),#N/A,IF(ISNUMBER(INDEX('Approved CPZ List'!$I:$I,MATCH('HFTD CPZ'!$B298,'Approved CPZ List'!$B:$B,0))),$K298,#N/A))</f>
        <v>#N/A</v>
      </c>
    </row>
    <row r="299" spans="1:13" ht="15.5" x14ac:dyDescent="0.35">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List'!$K:$K,MATCH('HFTD CPZ'!$B299,'08W Project List'!$H:$H,0))),$K299,#N/A)</f>
        <v>#N/A</v>
      </c>
      <c r="M299" s="35" t="e">
        <f>IF(ISNUMBER(L299),#N/A,IF(ISNUMBER(INDEX('Approved CPZ List'!$I:$I,MATCH('HFTD CPZ'!$B299,'Approved CPZ List'!$B:$B,0))),$K299,#N/A))</f>
        <v>#N/A</v>
      </c>
    </row>
    <row r="300" spans="1:13" ht="15.5" x14ac:dyDescent="0.35">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List'!$K:$K,MATCH('HFTD CPZ'!$B300,'08W Project List'!$H:$H,0))),$K300,#N/A)</f>
        <v>#N/A</v>
      </c>
      <c r="M300" s="35" t="e">
        <f>IF(ISNUMBER(L300),#N/A,IF(ISNUMBER(INDEX('Approved CPZ List'!$I:$I,MATCH('HFTD CPZ'!$B300,'Approved CPZ List'!$B:$B,0))),$K300,#N/A))</f>
        <v>#N/A</v>
      </c>
    </row>
    <row r="301" spans="1:13" ht="15.5" x14ac:dyDescent="0.35">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List'!$K:$K,MATCH('HFTD CPZ'!$B301,'08W Project List'!$H:$H,0))),$K301,#N/A)</f>
        <v>#N/A</v>
      </c>
      <c r="M301" s="35" t="e">
        <f>IF(ISNUMBER(L301),#N/A,IF(ISNUMBER(INDEX('Approved CPZ List'!$I:$I,MATCH('HFTD CPZ'!$B301,'Approved CPZ List'!$B:$B,0))),$K301,#N/A))</f>
        <v>#N/A</v>
      </c>
    </row>
    <row r="302" spans="1:13" ht="15.5" x14ac:dyDescent="0.35">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List'!$K:$K,MATCH('HFTD CPZ'!$B302,'08W Project List'!$H:$H,0))),$K302,#N/A)</f>
        <v>#N/A</v>
      </c>
      <c r="M302" s="35" t="e">
        <f>IF(ISNUMBER(L302),#N/A,IF(ISNUMBER(INDEX('Approved CPZ List'!$I:$I,MATCH('HFTD CPZ'!$B302,'Approved CPZ List'!$B:$B,0))),$K302,#N/A))</f>
        <v>#N/A</v>
      </c>
    </row>
    <row r="303" spans="1:13" ht="15.5" x14ac:dyDescent="0.35">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List'!$K:$K,MATCH('HFTD CPZ'!$B303,'08W Project List'!$H:$H,0))),$K303,#N/A)</f>
        <v>#N/A</v>
      </c>
      <c r="M303" s="35" t="e">
        <f>IF(ISNUMBER(L303),#N/A,IF(ISNUMBER(INDEX('Approved CPZ List'!$I:$I,MATCH('HFTD CPZ'!$B303,'Approved CPZ List'!$B:$B,0))),$K303,#N/A))</f>
        <v>#N/A</v>
      </c>
    </row>
    <row r="304" spans="1:13" ht="15.5" x14ac:dyDescent="0.35">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List'!$K:$K,MATCH('HFTD CPZ'!$B304,'08W Project List'!$H:$H,0))),$K304,#N/A)</f>
        <v>#N/A</v>
      </c>
      <c r="M304" s="35" t="e">
        <f>IF(ISNUMBER(L304),#N/A,IF(ISNUMBER(INDEX('Approved CPZ List'!$I:$I,MATCH('HFTD CPZ'!$B304,'Approved CPZ List'!$B:$B,0))),$K304,#N/A))</f>
        <v>#N/A</v>
      </c>
    </row>
    <row r="305" spans="1:13" ht="15.5" x14ac:dyDescent="0.35">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List'!$K:$K,MATCH('HFTD CPZ'!$B305,'08W Project List'!$H:$H,0))),$K305,#N/A)</f>
        <v>#N/A</v>
      </c>
      <c r="M305" s="35" t="e">
        <f>IF(ISNUMBER(L305),#N/A,IF(ISNUMBER(INDEX('Approved CPZ List'!$I:$I,MATCH('HFTD CPZ'!$B305,'Approved CPZ List'!$B:$B,0))),$K305,#N/A))</f>
        <v>#N/A</v>
      </c>
    </row>
    <row r="306" spans="1:13" ht="15.5" x14ac:dyDescent="0.35">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List'!$K:$K,MATCH('HFTD CPZ'!$B306,'08W Project List'!$H:$H,0))),$K306,#N/A)</f>
        <v>#N/A</v>
      </c>
      <c r="M306" s="35" t="e">
        <f>IF(ISNUMBER(L306),#N/A,IF(ISNUMBER(INDEX('Approved CPZ List'!$I:$I,MATCH('HFTD CPZ'!$B306,'Approved CPZ List'!$B:$B,0))),$K306,#N/A))</f>
        <v>#N/A</v>
      </c>
    </row>
    <row r="307" spans="1:13" ht="15.5" x14ac:dyDescent="0.35">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List'!$K:$K,MATCH('HFTD CPZ'!$B307,'08W Project List'!$H:$H,0))),$K307,#N/A)</f>
        <v>#N/A</v>
      </c>
      <c r="M307" s="35" t="e">
        <f>IF(ISNUMBER(L307),#N/A,IF(ISNUMBER(INDEX('Approved CPZ List'!$I:$I,MATCH('HFTD CPZ'!$B307,'Approved CPZ List'!$B:$B,0))),$K307,#N/A))</f>
        <v>#N/A</v>
      </c>
    </row>
    <row r="308" spans="1:13" ht="15.5" x14ac:dyDescent="0.35">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List'!$K:$K,MATCH('HFTD CPZ'!$B308,'08W Project List'!$H:$H,0))),$K308,#N/A)</f>
        <v>#N/A</v>
      </c>
      <c r="M308" s="35" t="e">
        <f>IF(ISNUMBER(L308),#N/A,IF(ISNUMBER(INDEX('Approved CPZ List'!$I:$I,MATCH('HFTD CPZ'!$B308,'Approved CPZ List'!$B:$B,0))),$K308,#N/A))</f>
        <v>#N/A</v>
      </c>
    </row>
    <row r="309" spans="1:13" ht="15.5" x14ac:dyDescent="0.35">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f>IF(ISNUMBER(INDEX('08W Project List'!$K:$K,MATCH('HFTD CPZ'!$B309,'08W Project List'!$H:$H,0))),$K309,#N/A)</f>
        <v>15151.072823368626</v>
      </c>
      <c r="M309" s="35" t="e">
        <f>IF(ISNUMBER(L309),#N/A,IF(ISNUMBER(INDEX('Approved CPZ List'!$I:$I,MATCH('HFTD CPZ'!$B309,'Approved CPZ List'!$B:$B,0))),$K309,#N/A))</f>
        <v>#N/A</v>
      </c>
    </row>
    <row r="310" spans="1:13" ht="15.5" x14ac:dyDescent="0.35">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List'!$K:$K,MATCH('HFTD CPZ'!$B310,'08W Project List'!$H:$H,0))),$K310,#N/A)</f>
        <v>#N/A</v>
      </c>
      <c r="M310" s="35" t="e">
        <f>IF(ISNUMBER(L310),#N/A,IF(ISNUMBER(INDEX('Approved CPZ List'!$I:$I,MATCH('HFTD CPZ'!$B310,'Approved CPZ List'!$B:$B,0))),$K310,#N/A))</f>
        <v>#N/A</v>
      </c>
    </row>
    <row r="311" spans="1:13" ht="15.5" x14ac:dyDescent="0.35">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List'!$K:$K,MATCH('HFTD CPZ'!$B311,'08W Project List'!$H:$H,0))),$K311,#N/A)</f>
        <v>#N/A</v>
      </c>
      <c r="M311" s="35" t="e">
        <f>IF(ISNUMBER(L311),#N/A,IF(ISNUMBER(INDEX('Approved CPZ List'!$I:$I,MATCH('HFTD CPZ'!$B311,'Approved CPZ List'!$B:$B,0))),$K311,#N/A))</f>
        <v>#N/A</v>
      </c>
    </row>
    <row r="312" spans="1:13" ht="15.5" x14ac:dyDescent="0.35">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List'!$K:$K,MATCH('HFTD CPZ'!$B312,'08W Project List'!$H:$H,0))),$K312,#N/A)</f>
        <v>#N/A</v>
      </c>
      <c r="M312" s="35" t="e">
        <f>IF(ISNUMBER(L312),#N/A,IF(ISNUMBER(INDEX('Approved CPZ List'!$I:$I,MATCH('HFTD CPZ'!$B312,'Approved CPZ List'!$B:$B,0))),$K312,#N/A))</f>
        <v>#N/A</v>
      </c>
    </row>
    <row r="313" spans="1:13" ht="15.5" x14ac:dyDescent="0.35">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List'!$K:$K,MATCH('HFTD CPZ'!$B313,'08W Project List'!$H:$H,0))),$K313,#N/A)</f>
        <v>#N/A</v>
      </c>
      <c r="M313" s="35" t="e">
        <f>IF(ISNUMBER(L313),#N/A,IF(ISNUMBER(INDEX('Approved CPZ List'!$I:$I,MATCH('HFTD CPZ'!$B313,'Approved CPZ List'!$B:$B,0))),$K313,#N/A))</f>
        <v>#N/A</v>
      </c>
    </row>
    <row r="314" spans="1:13" ht="15.5" x14ac:dyDescent="0.35">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List'!$K:$K,MATCH('HFTD CPZ'!$B314,'08W Project List'!$H:$H,0))),$K314,#N/A)</f>
        <v>#N/A</v>
      </c>
      <c r="M314" s="35" t="e">
        <f>IF(ISNUMBER(L314),#N/A,IF(ISNUMBER(INDEX('Approved CPZ List'!$I:$I,MATCH('HFTD CPZ'!$B314,'Approved CPZ List'!$B:$B,0))),$K314,#N/A))</f>
        <v>#N/A</v>
      </c>
    </row>
    <row r="315" spans="1:13" ht="15.5" x14ac:dyDescent="0.35">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List'!$K:$K,MATCH('HFTD CPZ'!$B315,'08W Project List'!$H:$H,0))),$K315,#N/A)</f>
        <v>#N/A</v>
      </c>
      <c r="M315" s="35" t="e">
        <f>IF(ISNUMBER(L315),#N/A,IF(ISNUMBER(INDEX('Approved CPZ List'!$I:$I,MATCH('HFTD CPZ'!$B315,'Approved CPZ List'!$B:$B,0))),$K315,#N/A))</f>
        <v>#N/A</v>
      </c>
    </row>
    <row r="316" spans="1:13" ht="15.5" x14ac:dyDescent="0.35">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List'!$K:$K,MATCH('HFTD CPZ'!$B316,'08W Project List'!$H:$H,0))),$K316,#N/A)</f>
        <v>#N/A</v>
      </c>
      <c r="M316" s="35" t="e">
        <f>IF(ISNUMBER(L316),#N/A,IF(ISNUMBER(INDEX('Approved CPZ List'!$I:$I,MATCH('HFTD CPZ'!$B316,'Approved CPZ List'!$B:$B,0))),$K316,#N/A))</f>
        <v>#N/A</v>
      </c>
    </row>
    <row r="317" spans="1:13" ht="15.5" x14ac:dyDescent="0.35">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List'!$K:$K,MATCH('HFTD CPZ'!$B317,'08W Project List'!$H:$H,0))),$K317,#N/A)</f>
        <v>#N/A</v>
      </c>
      <c r="M317" s="35" t="e">
        <f>IF(ISNUMBER(L317),#N/A,IF(ISNUMBER(INDEX('Approved CPZ List'!$I:$I,MATCH('HFTD CPZ'!$B317,'Approved CPZ List'!$B:$B,0))),$K317,#N/A))</f>
        <v>#N/A</v>
      </c>
    </row>
    <row r="318" spans="1:13" ht="15.5" x14ac:dyDescent="0.35">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List'!$K:$K,MATCH('HFTD CPZ'!$B318,'08W Project List'!$H:$H,0))),$K318,#N/A)</f>
        <v>#N/A</v>
      </c>
      <c r="M318" s="35" t="e">
        <f>IF(ISNUMBER(L318),#N/A,IF(ISNUMBER(INDEX('Approved CPZ List'!$I:$I,MATCH('HFTD CPZ'!$B318,'Approved CPZ List'!$B:$B,0))),$K318,#N/A))</f>
        <v>#N/A</v>
      </c>
    </row>
    <row r="319" spans="1:13" ht="15.5" x14ac:dyDescent="0.35">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List'!$K:$K,MATCH('HFTD CPZ'!$B319,'08W Project List'!$H:$H,0))),$K319,#N/A)</f>
        <v>#N/A</v>
      </c>
      <c r="M319" s="35" t="e">
        <f>IF(ISNUMBER(L319),#N/A,IF(ISNUMBER(INDEX('Approved CPZ List'!$I:$I,MATCH('HFTD CPZ'!$B319,'Approved CPZ List'!$B:$B,0))),$K319,#N/A))</f>
        <v>#N/A</v>
      </c>
    </row>
    <row r="320" spans="1:13" ht="15.5" x14ac:dyDescent="0.35">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List'!$K:$K,MATCH('HFTD CPZ'!$B320,'08W Project List'!$H:$H,0))),$K320,#N/A)</f>
        <v>#N/A</v>
      </c>
      <c r="M320" s="35" t="e">
        <f>IF(ISNUMBER(L320),#N/A,IF(ISNUMBER(INDEX('Approved CPZ List'!$I:$I,MATCH('HFTD CPZ'!$B320,'Approved CPZ List'!$B:$B,0))),$K320,#N/A))</f>
        <v>#N/A</v>
      </c>
    </row>
    <row r="321" spans="1:13" ht="15.5" x14ac:dyDescent="0.35">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List'!$K:$K,MATCH('HFTD CPZ'!$B321,'08W Project List'!$H:$H,0))),$K321,#N/A)</f>
        <v>#N/A</v>
      </c>
      <c r="M321" s="35" t="e">
        <f>IF(ISNUMBER(L321),#N/A,IF(ISNUMBER(INDEX('Approved CPZ List'!$I:$I,MATCH('HFTD CPZ'!$B321,'Approved CPZ List'!$B:$B,0))),$K321,#N/A))</f>
        <v>#N/A</v>
      </c>
    </row>
    <row r="322" spans="1:13" ht="15.5" x14ac:dyDescent="0.35">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List'!$K:$K,MATCH('HFTD CPZ'!$B322,'08W Project List'!$H:$H,0))),$K322,#N/A)</f>
        <v>#N/A</v>
      </c>
      <c r="M322" s="35" t="e">
        <f>IF(ISNUMBER(L322),#N/A,IF(ISNUMBER(INDEX('Approved CPZ List'!$I:$I,MATCH('HFTD CPZ'!$B322,'Approved CPZ List'!$B:$B,0))),$K322,#N/A))</f>
        <v>#N/A</v>
      </c>
    </row>
    <row r="323" spans="1:13" ht="15.5" x14ac:dyDescent="0.35">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List'!$K:$K,MATCH('HFTD CPZ'!$B323,'08W Project List'!$H:$H,0))),$K323,#N/A)</f>
        <v>#N/A</v>
      </c>
      <c r="M323" s="35" t="e">
        <f>IF(ISNUMBER(L323),#N/A,IF(ISNUMBER(INDEX('Approved CPZ List'!$I:$I,MATCH('HFTD CPZ'!$B323,'Approved CPZ List'!$B:$B,0))),$K323,#N/A))</f>
        <v>#N/A</v>
      </c>
    </row>
    <row r="324" spans="1:13" ht="15.5" x14ac:dyDescent="0.35">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List'!$K:$K,MATCH('HFTD CPZ'!$B324,'08W Project List'!$H:$H,0))),$K324,#N/A)</f>
        <v>#N/A</v>
      </c>
      <c r="M324" s="35" t="e">
        <f>IF(ISNUMBER(L324),#N/A,IF(ISNUMBER(INDEX('Approved CPZ List'!$I:$I,MATCH('HFTD CPZ'!$B324,'Approved CPZ List'!$B:$B,0))),$K324,#N/A))</f>
        <v>#N/A</v>
      </c>
    </row>
    <row r="325" spans="1:13" ht="15.5" x14ac:dyDescent="0.35">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List'!$K:$K,MATCH('HFTD CPZ'!$B325,'08W Project List'!$H:$H,0))),$K325,#N/A)</f>
        <v>#N/A</v>
      </c>
      <c r="M325" s="35" t="e">
        <f>IF(ISNUMBER(L325),#N/A,IF(ISNUMBER(INDEX('Approved CPZ List'!$I:$I,MATCH('HFTD CPZ'!$B325,'Approved CPZ List'!$B:$B,0))),$K325,#N/A))</f>
        <v>#N/A</v>
      </c>
    </row>
    <row r="326" spans="1:13" ht="15.5" x14ac:dyDescent="0.35">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List'!$K:$K,MATCH('HFTD CPZ'!$B326,'08W Project List'!$H:$H,0))),$K326,#N/A)</f>
        <v>#N/A</v>
      </c>
      <c r="M326" s="35" t="e">
        <f>IF(ISNUMBER(L326),#N/A,IF(ISNUMBER(INDEX('Approved CPZ List'!$I:$I,MATCH('HFTD CPZ'!$B326,'Approved CPZ List'!$B:$B,0))),$K326,#N/A))</f>
        <v>#N/A</v>
      </c>
    </row>
    <row r="327" spans="1:13" ht="15.5" x14ac:dyDescent="0.35">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List'!$K:$K,MATCH('HFTD CPZ'!$B327,'08W Project List'!$H:$H,0))),$K327,#N/A)</f>
        <v>#N/A</v>
      </c>
      <c r="M327" s="35" t="e">
        <f>IF(ISNUMBER(L327),#N/A,IF(ISNUMBER(INDEX('Approved CPZ List'!$I:$I,MATCH('HFTD CPZ'!$B327,'Approved CPZ List'!$B:$B,0))),$K327,#N/A))</f>
        <v>#N/A</v>
      </c>
    </row>
    <row r="328" spans="1:13" ht="15.5" x14ac:dyDescent="0.35">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List'!$K:$K,MATCH('HFTD CPZ'!$B328,'08W Project List'!$H:$H,0))),$K328,#N/A)</f>
        <v>#N/A</v>
      </c>
      <c r="M328" s="35" t="e">
        <f>IF(ISNUMBER(L328),#N/A,IF(ISNUMBER(INDEX('Approved CPZ List'!$I:$I,MATCH('HFTD CPZ'!$B328,'Approved CPZ List'!$B:$B,0))),$K328,#N/A))</f>
        <v>#N/A</v>
      </c>
    </row>
    <row r="329" spans="1:13" ht="15.5" x14ac:dyDescent="0.35">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List'!$K:$K,MATCH('HFTD CPZ'!$B329,'08W Project List'!$H:$H,0))),$K329,#N/A)</f>
        <v>14480.073224934182</v>
      </c>
      <c r="M329" s="35" t="e">
        <f>IF(ISNUMBER(L329),#N/A,IF(ISNUMBER(INDEX('Approved CPZ List'!$I:$I,MATCH('HFTD CPZ'!$B329,'Approved CPZ List'!$B:$B,0))),$K329,#N/A))</f>
        <v>#N/A</v>
      </c>
    </row>
    <row r="330" spans="1:13" ht="15.5" x14ac:dyDescent="0.35">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List'!$K:$K,MATCH('HFTD CPZ'!$B330,'08W Project List'!$H:$H,0))),$K330,#N/A)</f>
        <v>#N/A</v>
      </c>
      <c r="M330" s="35" t="e">
        <f>IF(ISNUMBER(L330),#N/A,IF(ISNUMBER(INDEX('Approved CPZ List'!$I:$I,MATCH('HFTD CPZ'!$B330,'Approved CPZ List'!$B:$B,0))),$K330,#N/A))</f>
        <v>#N/A</v>
      </c>
    </row>
    <row r="331" spans="1:13" ht="15.5" x14ac:dyDescent="0.35">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List'!$K:$K,MATCH('HFTD CPZ'!$B331,'08W Project List'!$H:$H,0))),$K331,#N/A)</f>
        <v>#N/A</v>
      </c>
      <c r="M331" s="35" t="e">
        <f>IF(ISNUMBER(L331),#N/A,IF(ISNUMBER(INDEX('Approved CPZ List'!$I:$I,MATCH('HFTD CPZ'!$B331,'Approved CPZ List'!$B:$B,0))),$K331,#N/A))</f>
        <v>#N/A</v>
      </c>
    </row>
    <row r="332" spans="1:13" ht="15.5" x14ac:dyDescent="0.35">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List'!$K:$K,MATCH('HFTD CPZ'!$B332,'08W Project List'!$H:$H,0))),$K332,#N/A)</f>
        <v>#N/A</v>
      </c>
      <c r="M332" s="35" t="e">
        <f>IF(ISNUMBER(L332),#N/A,IF(ISNUMBER(INDEX('Approved CPZ List'!$I:$I,MATCH('HFTD CPZ'!$B332,'Approved CPZ List'!$B:$B,0))),$K332,#N/A))</f>
        <v>#N/A</v>
      </c>
    </row>
    <row r="333" spans="1:13" ht="15.5" x14ac:dyDescent="0.35">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List'!$K:$K,MATCH('HFTD CPZ'!$B333,'08W Project List'!$H:$H,0))),$K333,#N/A)</f>
        <v>#N/A</v>
      </c>
      <c r="M333" s="35" t="e">
        <f>IF(ISNUMBER(L333),#N/A,IF(ISNUMBER(INDEX('Approved CPZ List'!$I:$I,MATCH('HFTD CPZ'!$B333,'Approved CPZ List'!$B:$B,0))),$K333,#N/A))</f>
        <v>#N/A</v>
      </c>
    </row>
    <row r="334" spans="1:13" ht="15.5" x14ac:dyDescent="0.35">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List'!$K:$K,MATCH('HFTD CPZ'!$B334,'08W Project List'!$H:$H,0))),$K334,#N/A)</f>
        <v>#N/A</v>
      </c>
      <c r="M334" s="35" t="e">
        <f>IF(ISNUMBER(L334),#N/A,IF(ISNUMBER(INDEX('Approved CPZ List'!$I:$I,MATCH('HFTD CPZ'!$B334,'Approved CPZ List'!$B:$B,0))),$K334,#N/A))</f>
        <v>#N/A</v>
      </c>
    </row>
    <row r="335" spans="1:13" ht="15.5" x14ac:dyDescent="0.35">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List'!$K:$K,MATCH('HFTD CPZ'!$B335,'08W Project List'!$H:$H,0))),$K335,#N/A)</f>
        <v>#N/A</v>
      </c>
      <c r="M335" s="35" t="e">
        <f>IF(ISNUMBER(L335),#N/A,IF(ISNUMBER(INDEX('Approved CPZ List'!$I:$I,MATCH('HFTD CPZ'!$B335,'Approved CPZ List'!$B:$B,0))),$K335,#N/A))</f>
        <v>#N/A</v>
      </c>
    </row>
    <row r="336" spans="1:13" ht="15.5" x14ac:dyDescent="0.35">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List'!$K:$K,MATCH('HFTD CPZ'!$B336,'08W Project List'!$H:$H,0))),$K336,#N/A)</f>
        <v>#N/A</v>
      </c>
      <c r="M336" s="35" t="e">
        <f>IF(ISNUMBER(L336),#N/A,IF(ISNUMBER(INDEX('Approved CPZ List'!$I:$I,MATCH('HFTD CPZ'!$B336,'Approved CPZ List'!$B:$B,0))),$K336,#N/A))</f>
        <v>#N/A</v>
      </c>
    </row>
    <row r="337" spans="1:13" ht="15.5" x14ac:dyDescent="0.35">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List'!$K:$K,MATCH('HFTD CPZ'!$B337,'08W Project List'!$H:$H,0))),$K337,#N/A)</f>
        <v>#N/A</v>
      </c>
      <c r="M337" s="35" t="e">
        <f>IF(ISNUMBER(L337),#N/A,IF(ISNUMBER(INDEX('Approved CPZ List'!$I:$I,MATCH('HFTD CPZ'!$B337,'Approved CPZ List'!$B:$B,0))),$K337,#N/A))</f>
        <v>#N/A</v>
      </c>
    </row>
    <row r="338" spans="1:13" ht="15.5" x14ac:dyDescent="0.35">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List'!$K:$K,MATCH('HFTD CPZ'!$B338,'08W Project List'!$H:$H,0))),$K338,#N/A)</f>
        <v>#N/A</v>
      </c>
      <c r="M338" s="35" t="e">
        <f>IF(ISNUMBER(L338),#N/A,IF(ISNUMBER(INDEX('Approved CPZ List'!$I:$I,MATCH('HFTD CPZ'!$B338,'Approved CPZ List'!$B:$B,0))),$K338,#N/A))</f>
        <v>#N/A</v>
      </c>
    </row>
    <row r="339" spans="1:13" ht="15.5" x14ac:dyDescent="0.35">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t="e">
        <f>IF(ISNUMBER(INDEX('08W Project List'!$K:$K,MATCH('HFTD CPZ'!$B339,'08W Project List'!$H:$H,0))),$K339,#N/A)</f>
        <v>#N/A</v>
      </c>
      <c r="M339" s="35">
        <f>IF(ISNUMBER(L339),#N/A,IF(ISNUMBER(INDEX('Approved CPZ List'!$I:$I,MATCH('HFTD CPZ'!$B339,'Approved CPZ List'!$B:$B,0))),$K339,#N/A))</f>
        <v>14303.737607852288</v>
      </c>
    </row>
    <row r="340" spans="1:13" ht="15.5" x14ac:dyDescent="0.35">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List'!$K:$K,MATCH('HFTD CPZ'!$B340,'08W Project List'!$H:$H,0))),$K340,#N/A)</f>
        <v>#N/A</v>
      </c>
      <c r="M340" s="35" t="e">
        <f>IF(ISNUMBER(L340),#N/A,IF(ISNUMBER(INDEX('Approved CPZ List'!$I:$I,MATCH('HFTD CPZ'!$B340,'Approved CPZ List'!$B:$B,0))),$K340,#N/A))</f>
        <v>#N/A</v>
      </c>
    </row>
    <row r="341" spans="1:13" ht="15.5" x14ac:dyDescent="0.35">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List'!$K:$K,MATCH('HFTD CPZ'!$B341,'08W Project List'!$H:$H,0))),$K341,#N/A)</f>
        <v>14281.375279515607</v>
      </c>
      <c r="M341" s="35" t="e">
        <f>IF(ISNUMBER(L341),#N/A,IF(ISNUMBER(INDEX('Approved CPZ List'!$I:$I,MATCH('HFTD CPZ'!$B341,'Approved CPZ List'!$B:$B,0))),$K341,#N/A))</f>
        <v>#N/A</v>
      </c>
    </row>
    <row r="342" spans="1:13" ht="15.5" x14ac:dyDescent="0.35">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List'!$K:$K,MATCH('HFTD CPZ'!$B342,'08W Project List'!$H:$H,0))),$K342,#N/A)</f>
        <v>#N/A</v>
      </c>
      <c r="M342" s="35" t="e">
        <f>IF(ISNUMBER(L342),#N/A,IF(ISNUMBER(INDEX('Approved CPZ List'!$I:$I,MATCH('HFTD CPZ'!$B342,'Approved CPZ List'!$B:$B,0))),$K342,#N/A))</f>
        <v>#N/A</v>
      </c>
    </row>
    <row r="343" spans="1:13" ht="15.5" x14ac:dyDescent="0.35">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List'!$K:$K,MATCH('HFTD CPZ'!$B343,'08W Project List'!$H:$H,0))),$K343,#N/A)</f>
        <v>#N/A</v>
      </c>
      <c r="M343" s="35" t="e">
        <f>IF(ISNUMBER(L343),#N/A,IF(ISNUMBER(INDEX('Approved CPZ List'!$I:$I,MATCH('HFTD CPZ'!$B343,'Approved CPZ List'!$B:$B,0))),$K343,#N/A))</f>
        <v>#N/A</v>
      </c>
    </row>
    <row r="344" spans="1:13" ht="15.5" x14ac:dyDescent="0.35">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List'!$K:$K,MATCH('HFTD CPZ'!$B344,'08W Project List'!$H:$H,0))),$K344,#N/A)</f>
        <v>#N/A</v>
      </c>
      <c r="M344" s="35" t="e">
        <f>IF(ISNUMBER(L344),#N/A,IF(ISNUMBER(INDEX('Approved CPZ List'!$I:$I,MATCH('HFTD CPZ'!$B344,'Approved CPZ List'!$B:$B,0))),$K344,#N/A))</f>
        <v>#N/A</v>
      </c>
    </row>
    <row r="345" spans="1:13" ht="15.5" x14ac:dyDescent="0.35">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List'!$K:$K,MATCH('HFTD CPZ'!$B345,'08W Project List'!$H:$H,0))),$K345,#N/A)</f>
        <v>#N/A</v>
      </c>
      <c r="M345" s="35" t="e">
        <f>IF(ISNUMBER(L345),#N/A,IF(ISNUMBER(INDEX('Approved CPZ List'!$I:$I,MATCH('HFTD CPZ'!$B345,'Approved CPZ List'!$B:$B,0))),$K345,#N/A))</f>
        <v>#N/A</v>
      </c>
    </row>
    <row r="346" spans="1:13" ht="15.5" x14ac:dyDescent="0.35">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List'!$K:$K,MATCH('HFTD CPZ'!$B346,'08W Project List'!$H:$H,0))),$K346,#N/A)</f>
        <v>#N/A</v>
      </c>
      <c r="M346" s="35" t="e">
        <f>IF(ISNUMBER(L346),#N/A,IF(ISNUMBER(INDEX('Approved CPZ List'!$I:$I,MATCH('HFTD CPZ'!$B346,'Approved CPZ List'!$B:$B,0))),$K346,#N/A))</f>
        <v>#N/A</v>
      </c>
    </row>
    <row r="347" spans="1:13" ht="15.5" x14ac:dyDescent="0.35">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List'!$K:$K,MATCH('HFTD CPZ'!$B347,'08W Project List'!$H:$H,0))),$K347,#N/A)</f>
        <v>#N/A</v>
      </c>
      <c r="M347" s="35" t="e">
        <f>IF(ISNUMBER(L347),#N/A,IF(ISNUMBER(INDEX('Approved CPZ List'!$I:$I,MATCH('HFTD CPZ'!$B347,'Approved CPZ List'!$B:$B,0))),$K347,#N/A))</f>
        <v>#N/A</v>
      </c>
    </row>
    <row r="348" spans="1:13" ht="15.5" x14ac:dyDescent="0.35">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List'!$K:$K,MATCH('HFTD CPZ'!$B348,'08W Project List'!$H:$H,0))),$K348,#N/A)</f>
        <v>#N/A</v>
      </c>
      <c r="M348" s="35" t="e">
        <f>IF(ISNUMBER(L348),#N/A,IF(ISNUMBER(INDEX('Approved CPZ List'!$I:$I,MATCH('HFTD CPZ'!$B348,'Approved CPZ List'!$B:$B,0))),$K348,#N/A))</f>
        <v>#N/A</v>
      </c>
    </row>
    <row r="349" spans="1:13" ht="15.5" x14ac:dyDescent="0.35">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List'!$K:$K,MATCH('HFTD CPZ'!$B349,'08W Project List'!$H:$H,0))),$K349,#N/A)</f>
        <v>#N/A</v>
      </c>
      <c r="M349" s="35" t="e">
        <f>IF(ISNUMBER(L349),#N/A,IF(ISNUMBER(INDEX('Approved CPZ List'!$I:$I,MATCH('HFTD CPZ'!$B349,'Approved CPZ List'!$B:$B,0))),$K349,#N/A))</f>
        <v>#N/A</v>
      </c>
    </row>
    <row r="350" spans="1:13" ht="15.5" x14ac:dyDescent="0.35">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List'!$K:$K,MATCH('HFTD CPZ'!$B350,'08W Project List'!$H:$H,0))),$K350,#N/A)</f>
        <v>#N/A</v>
      </c>
      <c r="M350" s="35" t="e">
        <f>IF(ISNUMBER(L350),#N/A,IF(ISNUMBER(INDEX('Approved CPZ List'!$I:$I,MATCH('HFTD CPZ'!$B350,'Approved CPZ List'!$B:$B,0))),$K350,#N/A))</f>
        <v>#N/A</v>
      </c>
    </row>
    <row r="351" spans="1:13" ht="15.5" x14ac:dyDescent="0.35">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List'!$K:$K,MATCH('HFTD CPZ'!$B351,'08W Project List'!$H:$H,0))),$K351,#N/A)</f>
        <v>#N/A</v>
      </c>
      <c r="M351" s="35" t="e">
        <f>IF(ISNUMBER(L351),#N/A,IF(ISNUMBER(INDEX('Approved CPZ List'!$I:$I,MATCH('HFTD CPZ'!$B351,'Approved CPZ List'!$B:$B,0))),$K351,#N/A))</f>
        <v>#N/A</v>
      </c>
    </row>
    <row r="352" spans="1:13" ht="15.5" x14ac:dyDescent="0.35">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List'!$K:$K,MATCH('HFTD CPZ'!$B352,'08W Project List'!$H:$H,0))),$K352,#N/A)</f>
        <v>#N/A</v>
      </c>
      <c r="M352" s="35" t="e">
        <f>IF(ISNUMBER(L352),#N/A,IF(ISNUMBER(INDEX('Approved CPZ List'!$I:$I,MATCH('HFTD CPZ'!$B352,'Approved CPZ List'!$B:$B,0))),$K352,#N/A))</f>
        <v>#N/A</v>
      </c>
    </row>
    <row r="353" spans="1:13" ht="15.5" x14ac:dyDescent="0.35">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List'!$K:$K,MATCH('HFTD CPZ'!$B353,'08W Project List'!$H:$H,0))),$K353,#N/A)</f>
        <v>#N/A</v>
      </c>
      <c r="M353" s="35" t="e">
        <f>IF(ISNUMBER(L353),#N/A,IF(ISNUMBER(INDEX('Approved CPZ List'!$I:$I,MATCH('HFTD CPZ'!$B353,'Approved CPZ List'!$B:$B,0))),$K353,#N/A))</f>
        <v>#N/A</v>
      </c>
    </row>
    <row r="354" spans="1:13" ht="15.5" x14ac:dyDescent="0.35">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List'!$K:$K,MATCH('HFTD CPZ'!$B354,'08W Project List'!$H:$H,0))),$K354,#N/A)</f>
        <v>#N/A</v>
      </c>
      <c r="M354" s="35" t="e">
        <f>IF(ISNUMBER(L354),#N/A,IF(ISNUMBER(INDEX('Approved CPZ List'!$I:$I,MATCH('HFTD CPZ'!$B354,'Approved CPZ List'!$B:$B,0))),$K354,#N/A))</f>
        <v>#N/A</v>
      </c>
    </row>
    <row r="355" spans="1:13" ht="15.5" x14ac:dyDescent="0.35">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List'!$K:$K,MATCH('HFTD CPZ'!$B355,'08W Project List'!$H:$H,0))),$K355,#N/A)</f>
        <v>#N/A</v>
      </c>
      <c r="M355" s="35" t="e">
        <f>IF(ISNUMBER(L355),#N/A,IF(ISNUMBER(INDEX('Approved CPZ List'!$I:$I,MATCH('HFTD CPZ'!$B355,'Approved CPZ List'!$B:$B,0))),$K355,#N/A))</f>
        <v>#N/A</v>
      </c>
    </row>
    <row r="356" spans="1:13" ht="15.5" x14ac:dyDescent="0.35">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List'!$K:$K,MATCH('HFTD CPZ'!$B356,'08W Project List'!$H:$H,0))),$K356,#N/A)</f>
        <v>13690.173589021571</v>
      </c>
      <c r="M356" s="35" t="e">
        <f>IF(ISNUMBER(L356),#N/A,IF(ISNUMBER(INDEX('Approved CPZ List'!$I:$I,MATCH('HFTD CPZ'!$B356,'Approved CPZ List'!$B:$B,0))),$K356,#N/A))</f>
        <v>#N/A</v>
      </c>
    </row>
    <row r="357" spans="1:13" ht="15.5" x14ac:dyDescent="0.35">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List'!$K:$K,MATCH('HFTD CPZ'!$B357,'08W Project List'!$H:$H,0))),$K357,#N/A)</f>
        <v>#N/A</v>
      </c>
      <c r="M357" s="35" t="e">
        <f>IF(ISNUMBER(L357),#N/A,IF(ISNUMBER(INDEX('Approved CPZ List'!$I:$I,MATCH('HFTD CPZ'!$B357,'Approved CPZ List'!$B:$B,0))),$K357,#N/A))</f>
        <v>#N/A</v>
      </c>
    </row>
    <row r="358" spans="1:13" ht="15.5" x14ac:dyDescent="0.35">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List'!$K:$K,MATCH('HFTD CPZ'!$B358,'08W Project List'!$H:$H,0))),$K358,#N/A)</f>
        <v>#N/A</v>
      </c>
      <c r="M358" s="35" t="e">
        <f>IF(ISNUMBER(L358),#N/A,IF(ISNUMBER(INDEX('Approved CPZ List'!$I:$I,MATCH('HFTD CPZ'!$B358,'Approved CPZ List'!$B:$B,0))),$K358,#N/A))</f>
        <v>#N/A</v>
      </c>
    </row>
    <row r="359" spans="1:13" ht="15.5" x14ac:dyDescent="0.35">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List'!$K:$K,MATCH('HFTD CPZ'!$B359,'08W Project List'!$H:$H,0))),$K359,#N/A)</f>
        <v>#N/A</v>
      </c>
      <c r="M359" s="35" t="e">
        <f>IF(ISNUMBER(L359),#N/A,IF(ISNUMBER(INDEX('Approved CPZ List'!$I:$I,MATCH('HFTD CPZ'!$B359,'Approved CPZ List'!$B:$B,0))),$K359,#N/A))</f>
        <v>#N/A</v>
      </c>
    </row>
    <row r="360" spans="1:13" ht="15.5" x14ac:dyDescent="0.35">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List'!$K:$K,MATCH('HFTD CPZ'!$B360,'08W Project List'!$H:$H,0))),$K360,#N/A)</f>
        <v>#N/A</v>
      </c>
      <c r="M360" s="35" t="e">
        <f>IF(ISNUMBER(L360),#N/A,IF(ISNUMBER(INDEX('Approved CPZ List'!$I:$I,MATCH('HFTD CPZ'!$B360,'Approved CPZ List'!$B:$B,0))),$K360,#N/A))</f>
        <v>#N/A</v>
      </c>
    </row>
    <row r="361" spans="1:13" ht="15.5" x14ac:dyDescent="0.35">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List'!$K:$K,MATCH('HFTD CPZ'!$B361,'08W Project List'!$H:$H,0))),$K361,#N/A)</f>
        <v>#N/A</v>
      </c>
      <c r="M361" s="35" t="e">
        <f>IF(ISNUMBER(L361),#N/A,IF(ISNUMBER(INDEX('Approved CPZ List'!$I:$I,MATCH('HFTD CPZ'!$B361,'Approved CPZ List'!$B:$B,0))),$K361,#N/A))</f>
        <v>#N/A</v>
      </c>
    </row>
    <row r="362" spans="1:13" ht="15.5" x14ac:dyDescent="0.35">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List'!$K:$K,MATCH('HFTD CPZ'!$B362,'08W Project List'!$H:$H,0))),$K362,#N/A)</f>
        <v>#N/A</v>
      </c>
      <c r="M362" s="35" t="e">
        <f>IF(ISNUMBER(L362),#N/A,IF(ISNUMBER(INDEX('Approved CPZ List'!$I:$I,MATCH('HFTD CPZ'!$B362,'Approved CPZ List'!$B:$B,0))),$K362,#N/A))</f>
        <v>#N/A</v>
      </c>
    </row>
    <row r="363" spans="1:13" ht="15.5" x14ac:dyDescent="0.35">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List'!$K:$K,MATCH('HFTD CPZ'!$B363,'08W Project List'!$H:$H,0))),$K363,#N/A)</f>
        <v>#N/A</v>
      </c>
      <c r="M363" s="35" t="e">
        <f>IF(ISNUMBER(L363),#N/A,IF(ISNUMBER(INDEX('Approved CPZ List'!$I:$I,MATCH('HFTD CPZ'!$B363,'Approved CPZ List'!$B:$B,0))),$K363,#N/A))</f>
        <v>#N/A</v>
      </c>
    </row>
    <row r="364" spans="1:13" ht="15.5" x14ac:dyDescent="0.35">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List'!$K:$K,MATCH('HFTD CPZ'!$B364,'08W Project List'!$H:$H,0))),$K364,#N/A)</f>
        <v>#N/A</v>
      </c>
      <c r="M364" s="35" t="e">
        <f>IF(ISNUMBER(L364),#N/A,IF(ISNUMBER(INDEX('Approved CPZ List'!$I:$I,MATCH('HFTD CPZ'!$B364,'Approved CPZ List'!$B:$B,0))),$K364,#N/A))</f>
        <v>#N/A</v>
      </c>
    </row>
    <row r="365" spans="1:13" ht="15.5" x14ac:dyDescent="0.35">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List'!$K:$K,MATCH('HFTD CPZ'!$B365,'08W Project List'!$H:$H,0))),$K365,#N/A)</f>
        <v>#N/A</v>
      </c>
      <c r="M365" s="35" t="e">
        <f>IF(ISNUMBER(L365),#N/A,IF(ISNUMBER(INDEX('Approved CPZ List'!$I:$I,MATCH('HFTD CPZ'!$B365,'Approved CPZ List'!$B:$B,0))),$K365,#N/A))</f>
        <v>#N/A</v>
      </c>
    </row>
    <row r="366" spans="1:13" ht="15.5" x14ac:dyDescent="0.35">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List'!$K:$K,MATCH('HFTD CPZ'!$B366,'08W Project List'!$H:$H,0))),$K366,#N/A)</f>
        <v>#N/A</v>
      </c>
      <c r="M366" s="35" t="e">
        <f>IF(ISNUMBER(L366),#N/A,IF(ISNUMBER(INDEX('Approved CPZ List'!$I:$I,MATCH('HFTD CPZ'!$B366,'Approved CPZ List'!$B:$B,0))),$K366,#N/A))</f>
        <v>#N/A</v>
      </c>
    </row>
    <row r="367" spans="1:13" ht="15.5" x14ac:dyDescent="0.35">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List'!$K:$K,MATCH('HFTD CPZ'!$B367,'08W Project List'!$H:$H,0))),$K367,#N/A)</f>
        <v>#N/A</v>
      </c>
      <c r="M367" s="35" t="e">
        <f>IF(ISNUMBER(L367),#N/A,IF(ISNUMBER(INDEX('Approved CPZ List'!$I:$I,MATCH('HFTD CPZ'!$B367,'Approved CPZ List'!$B:$B,0))),$K367,#N/A))</f>
        <v>#N/A</v>
      </c>
    </row>
    <row r="368" spans="1:13" ht="15.5" x14ac:dyDescent="0.35">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List'!$K:$K,MATCH('HFTD CPZ'!$B368,'08W Project List'!$H:$H,0))),$K368,#N/A)</f>
        <v>#N/A</v>
      </c>
      <c r="M368" s="35" t="e">
        <f>IF(ISNUMBER(L368),#N/A,IF(ISNUMBER(INDEX('Approved CPZ List'!$I:$I,MATCH('HFTD CPZ'!$B368,'Approved CPZ List'!$B:$B,0))),$K368,#N/A))</f>
        <v>#N/A</v>
      </c>
    </row>
    <row r="369" spans="1:13" ht="15.5" x14ac:dyDescent="0.35">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List'!$K:$K,MATCH('HFTD CPZ'!$B369,'08W Project List'!$H:$H,0))),$K369,#N/A)</f>
        <v>#N/A</v>
      </c>
      <c r="M369" s="35" t="e">
        <f>IF(ISNUMBER(L369),#N/A,IF(ISNUMBER(INDEX('Approved CPZ List'!$I:$I,MATCH('HFTD CPZ'!$B369,'Approved CPZ List'!$B:$B,0))),$K369,#N/A))</f>
        <v>#N/A</v>
      </c>
    </row>
    <row r="370" spans="1:13" ht="15.5" x14ac:dyDescent="0.35">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List'!$K:$K,MATCH('HFTD CPZ'!$B370,'08W Project List'!$H:$H,0))),$K370,#N/A)</f>
        <v>#N/A</v>
      </c>
      <c r="M370" s="35" t="e">
        <f>IF(ISNUMBER(L370),#N/A,IF(ISNUMBER(INDEX('Approved CPZ List'!$I:$I,MATCH('HFTD CPZ'!$B370,'Approved CPZ List'!$B:$B,0))),$K370,#N/A))</f>
        <v>#N/A</v>
      </c>
    </row>
    <row r="371" spans="1:13" ht="15.5" x14ac:dyDescent="0.35">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List'!$K:$K,MATCH('HFTD CPZ'!$B371,'08W Project List'!$H:$H,0))),$K371,#N/A)</f>
        <v>#N/A</v>
      </c>
      <c r="M371" s="35" t="e">
        <f>IF(ISNUMBER(L371),#N/A,IF(ISNUMBER(INDEX('Approved CPZ List'!$I:$I,MATCH('HFTD CPZ'!$B371,'Approved CPZ List'!$B:$B,0))),$K371,#N/A))</f>
        <v>#N/A</v>
      </c>
    </row>
    <row r="372" spans="1:13" ht="15.5" x14ac:dyDescent="0.35">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List'!$K:$K,MATCH('HFTD CPZ'!$B372,'08W Project List'!$H:$H,0))),$K372,#N/A)</f>
        <v>#N/A</v>
      </c>
      <c r="M372" s="35" t="e">
        <f>IF(ISNUMBER(L372),#N/A,IF(ISNUMBER(INDEX('Approved CPZ List'!$I:$I,MATCH('HFTD CPZ'!$B372,'Approved CPZ List'!$B:$B,0))),$K372,#N/A))</f>
        <v>#N/A</v>
      </c>
    </row>
    <row r="373" spans="1:13" ht="15.5" x14ac:dyDescent="0.35">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List'!$K:$K,MATCH('HFTD CPZ'!$B373,'08W Project List'!$H:$H,0))),$K373,#N/A)</f>
        <v>#N/A</v>
      </c>
      <c r="M373" s="35" t="e">
        <f>IF(ISNUMBER(L373),#N/A,IF(ISNUMBER(INDEX('Approved CPZ List'!$I:$I,MATCH('HFTD CPZ'!$B373,'Approved CPZ List'!$B:$B,0))),$K373,#N/A))</f>
        <v>#N/A</v>
      </c>
    </row>
    <row r="374" spans="1:13" ht="15.5" x14ac:dyDescent="0.35">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List'!$K:$K,MATCH('HFTD CPZ'!$B374,'08W Project List'!$H:$H,0))),$K374,#N/A)</f>
        <v>#N/A</v>
      </c>
      <c r="M374" s="35" t="e">
        <f>IF(ISNUMBER(L374),#N/A,IF(ISNUMBER(INDEX('Approved CPZ List'!$I:$I,MATCH('HFTD CPZ'!$B374,'Approved CPZ List'!$B:$B,0))),$K374,#N/A))</f>
        <v>#N/A</v>
      </c>
    </row>
    <row r="375" spans="1:13" ht="15.5" x14ac:dyDescent="0.35">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List'!$K:$K,MATCH('HFTD CPZ'!$B375,'08W Project List'!$H:$H,0))),$K375,#N/A)</f>
        <v>#N/A</v>
      </c>
      <c r="M375" s="35" t="e">
        <f>IF(ISNUMBER(L375),#N/A,IF(ISNUMBER(INDEX('Approved CPZ List'!$I:$I,MATCH('HFTD CPZ'!$B375,'Approved CPZ List'!$B:$B,0))),$K375,#N/A))</f>
        <v>#N/A</v>
      </c>
    </row>
    <row r="376" spans="1:13" ht="15.5" x14ac:dyDescent="0.35">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List'!$K:$K,MATCH('HFTD CPZ'!$B376,'08W Project List'!$H:$H,0))),$K376,#N/A)</f>
        <v>#N/A</v>
      </c>
      <c r="M376" s="35" t="e">
        <f>IF(ISNUMBER(L376),#N/A,IF(ISNUMBER(INDEX('Approved CPZ List'!$I:$I,MATCH('HFTD CPZ'!$B376,'Approved CPZ List'!$B:$B,0))),$K376,#N/A))</f>
        <v>#N/A</v>
      </c>
    </row>
    <row r="377" spans="1:13" ht="15.5" x14ac:dyDescent="0.35">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List'!$K:$K,MATCH('HFTD CPZ'!$B377,'08W Project List'!$H:$H,0))),$K377,#N/A)</f>
        <v>#N/A</v>
      </c>
      <c r="M377" s="35" t="e">
        <f>IF(ISNUMBER(L377),#N/A,IF(ISNUMBER(INDEX('Approved CPZ List'!$I:$I,MATCH('HFTD CPZ'!$B377,'Approved CPZ List'!$B:$B,0))),$K377,#N/A))</f>
        <v>#N/A</v>
      </c>
    </row>
    <row r="378" spans="1:13" ht="15.5" x14ac:dyDescent="0.35">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List'!$K:$K,MATCH('HFTD CPZ'!$B378,'08W Project List'!$H:$H,0))),$K378,#N/A)</f>
        <v>13192.350695698649</v>
      </c>
      <c r="M378" s="35" t="e">
        <f>IF(ISNUMBER(L378),#N/A,IF(ISNUMBER(INDEX('Approved CPZ List'!$I:$I,MATCH('HFTD CPZ'!$B378,'Approved CPZ List'!$B:$B,0))),$K378,#N/A))</f>
        <v>#N/A</v>
      </c>
    </row>
    <row r="379" spans="1:13" ht="15.5" x14ac:dyDescent="0.35">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List'!$K:$K,MATCH('HFTD CPZ'!$B379,'08W Project List'!$H:$H,0))),$K379,#N/A)</f>
        <v>#N/A</v>
      </c>
      <c r="M379" s="35" t="e">
        <f>IF(ISNUMBER(L379),#N/A,IF(ISNUMBER(INDEX('Approved CPZ List'!$I:$I,MATCH('HFTD CPZ'!$B379,'Approved CPZ List'!$B:$B,0))),$K379,#N/A))</f>
        <v>#N/A</v>
      </c>
    </row>
    <row r="380" spans="1:13" ht="15.5" x14ac:dyDescent="0.35">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List'!$K:$K,MATCH('HFTD CPZ'!$B380,'08W Project List'!$H:$H,0))),$K380,#N/A)</f>
        <v>#N/A</v>
      </c>
      <c r="M380" s="35" t="e">
        <f>IF(ISNUMBER(L380),#N/A,IF(ISNUMBER(INDEX('Approved CPZ List'!$I:$I,MATCH('HFTD CPZ'!$B380,'Approved CPZ List'!$B:$B,0))),$K380,#N/A))</f>
        <v>#N/A</v>
      </c>
    </row>
    <row r="381" spans="1:13" ht="15.5" x14ac:dyDescent="0.35">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List'!$K:$K,MATCH('HFTD CPZ'!$B381,'08W Project List'!$H:$H,0))),$K381,#N/A)</f>
        <v>#N/A</v>
      </c>
      <c r="M381" s="35" t="e">
        <f>IF(ISNUMBER(L381),#N/A,IF(ISNUMBER(INDEX('Approved CPZ List'!$I:$I,MATCH('HFTD CPZ'!$B381,'Approved CPZ List'!$B:$B,0))),$K381,#N/A))</f>
        <v>#N/A</v>
      </c>
    </row>
    <row r="382" spans="1:13" ht="15.5" x14ac:dyDescent="0.35">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List'!$K:$K,MATCH('HFTD CPZ'!$B382,'08W Project List'!$H:$H,0))),$K382,#N/A)</f>
        <v>#N/A</v>
      </c>
      <c r="M382" s="35" t="e">
        <f>IF(ISNUMBER(L382),#N/A,IF(ISNUMBER(INDEX('Approved CPZ List'!$I:$I,MATCH('HFTD CPZ'!$B382,'Approved CPZ List'!$B:$B,0))),$K382,#N/A))</f>
        <v>#N/A</v>
      </c>
    </row>
    <row r="383" spans="1:13" ht="15.5" x14ac:dyDescent="0.35">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List'!$K:$K,MATCH('HFTD CPZ'!$B383,'08W Project List'!$H:$H,0))),$K383,#N/A)</f>
        <v>#N/A</v>
      </c>
      <c r="M383" s="35" t="e">
        <f>IF(ISNUMBER(L383),#N/A,IF(ISNUMBER(INDEX('Approved CPZ List'!$I:$I,MATCH('HFTD CPZ'!$B383,'Approved CPZ List'!$B:$B,0))),$K383,#N/A))</f>
        <v>#N/A</v>
      </c>
    </row>
    <row r="384" spans="1:13" ht="15.5" x14ac:dyDescent="0.35">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List'!$K:$K,MATCH('HFTD CPZ'!$B384,'08W Project List'!$H:$H,0))),$K384,#N/A)</f>
        <v>#N/A</v>
      </c>
      <c r="M384" s="35" t="e">
        <f>IF(ISNUMBER(L384),#N/A,IF(ISNUMBER(INDEX('Approved CPZ List'!$I:$I,MATCH('HFTD CPZ'!$B384,'Approved CPZ List'!$B:$B,0))),$K384,#N/A))</f>
        <v>#N/A</v>
      </c>
    </row>
    <row r="385" spans="1:13" ht="15.5" x14ac:dyDescent="0.35">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List'!$K:$K,MATCH('HFTD CPZ'!$B385,'08W Project List'!$H:$H,0))),$K385,#N/A)</f>
        <v>#N/A</v>
      </c>
      <c r="M385" s="35" t="e">
        <f>IF(ISNUMBER(L385),#N/A,IF(ISNUMBER(INDEX('Approved CPZ List'!$I:$I,MATCH('HFTD CPZ'!$B385,'Approved CPZ List'!$B:$B,0))),$K385,#N/A))</f>
        <v>#N/A</v>
      </c>
    </row>
    <row r="386" spans="1:13" ht="15.5" x14ac:dyDescent="0.35">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List'!$K:$K,MATCH('HFTD CPZ'!$B386,'08W Project List'!$H:$H,0))),$K386,#N/A)</f>
        <v>#N/A</v>
      </c>
      <c r="M386" s="35" t="e">
        <f>IF(ISNUMBER(L386),#N/A,IF(ISNUMBER(INDEX('Approved CPZ List'!$I:$I,MATCH('HFTD CPZ'!$B386,'Approved CPZ List'!$B:$B,0))),$K386,#N/A))</f>
        <v>#N/A</v>
      </c>
    </row>
    <row r="387" spans="1:13" ht="15.5" x14ac:dyDescent="0.35">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List'!$K:$K,MATCH('HFTD CPZ'!$B387,'08W Project List'!$H:$H,0))),$K387,#N/A)</f>
        <v>#N/A</v>
      </c>
      <c r="M387" s="35" t="e">
        <f>IF(ISNUMBER(L387),#N/A,IF(ISNUMBER(INDEX('Approved CPZ List'!$I:$I,MATCH('HFTD CPZ'!$B387,'Approved CPZ List'!$B:$B,0))),$K387,#N/A))</f>
        <v>#N/A</v>
      </c>
    </row>
    <row r="388" spans="1:13" ht="15.5" x14ac:dyDescent="0.35">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List'!$K:$K,MATCH('HFTD CPZ'!$B388,'08W Project List'!$H:$H,0))),$K388,#N/A)</f>
        <v>#N/A</v>
      </c>
      <c r="M388" s="35" t="e">
        <f>IF(ISNUMBER(L388),#N/A,IF(ISNUMBER(INDEX('Approved CPZ List'!$I:$I,MATCH('HFTD CPZ'!$B388,'Approved CPZ List'!$B:$B,0))),$K388,#N/A))</f>
        <v>#N/A</v>
      </c>
    </row>
    <row r="389" spans="1:13" ht="15.5" x14ac:dyDescent="0.35">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List'!$K:$K,MATCH('HFTD CPZ'!$B389,'08W Project List'!$H:$H,0))),$K389,#N/A)</f>
        <v>#N/A</v>
      </c>
      <c r="M389" s="35" t="e">
        <f>IF(ISNUMBER(L389),#N/A,IF(ISNUMBER(INDEX('Approved CPZ List'!$I:$I,MATCH('HFTD CPZ'!$B389,'Approved CPZ List'!$B:$B,0))),$K389,#N/A))</f>
        <v>#N/A</v>
      </c>
    </row>
    <row r="390" spans="1:13" ht="15.5" x14ac:dyDescent="0.35">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List'!$K:$K,MATCH('HFTD CPZ'!$B390,'08W Project List'!$H:$H,0))),$K390,#N/A)</f>
        <v>#N/A</v>
      </c>
      <c r="M390" s="35" t="e">
        <f>IF(ISNUMBER(L390),#N/A,IF(ISNUMBER(INDEX('Approved CPZ List'!$I:$I,MATCH('HFTD CPZ'!$B390,'Approved CPZ List'!$B:$B,0))),$K390,#N/A))</f>
        <v>#N/A</v>
      </c>
    </row>
    <row r="391" spans="1:13" ht="15.5" x14ac:dyDescent="0.35">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List'!$K:$K,MATCH('HFTD CPZ'!$B391,'08W Project List'!$H:$H,0))),$K391,#N/A)</f>
        <v>#N/A</v>
      </c>
      <c r="M391" s="35" t="e">
        <f>IF(ISNUMBER(L391),#N/A,IF(ISNUMBER(INDEX('Approved CPZ List'!$I:$I,MATCH('HFTD CPZ'!$B391,'Approved CPZ List'!$B:$B,0))),$K391,#N/A))</f>
        <v>#N/A</v>
      </c>
    </row>
    <row r="392" spans="1:13" ht="15.5" x14ac:dyDescent="0.35">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List'!$K:$K,MATCH('HFTD CPZ'!$B392,'08W Project List'!$H:$H,0))),$K392,#N/A)</f>
        <v>#N/A</v>
      </c>
      <c r="M392" s="35" t="e">
        <f>IF(ISNUMBER(L392),#N/A,IF(ISNUMBER(INDEX('Approved CPZ List'!$I:$I,MATCH('HFTD CPZ'!$B392,'Approved CPZ List'!$B:$B,0))),$K392,#N/A))</f>
        <v>#N/A</v>
      </c>
    </row>
    <row r="393" spans="1:13" ht="15.5" x14ac:dyDescent="0.35">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List'!$K:$K,MATCH('HFTD CPZ'!$B393,'08W Project List'!$H:$H,0))),$K393,#N/A)</f>
        <v>#N/A</v>
      </c>
      <c r="M393" s="35" t="e">
        <f>IF(ISNUMBER(L393),#N/A,IF(ISNUMBER(INDEX('Approved CPZ List'!$I:$I,MATCH('HFTD CPZ'!$B393,'Approved CPZ List'!$B:$B,0))),$K393,#N/A))</f>
        <v>#N/A</v>
      </c>
    </row>
    <row r="394" spans="1:13" ht="15.5" x14ac:dyDescent="0.35">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List'!$K:$K,MATCH('HFTD CPZ'!$B394,'08W Project List'!$H:$H,0))),$K394,#N/A)</f>
        <v>#N/A</v>
      </c>
      <c r="M394" s="35" t="e">
        <f>IF(ISNUMBER(L394),#N/A,IF(ISNUMBER(INDEX('Approved CPZ List'!$I:$I,MATCH('HFTD CPZ'!$B394,'Approved CPZ List'!$B:$B,0))),$K394,#N/A))</f>
        <v>#N/A</v>
      </c>
    </row>
    <row r="395" spans="1:13" ht="15.5" x14ac:dyDescent="0.35">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List'!$K:$K,MATCH('HFTD CPZ'!$B395,'08W Project List'!$H:$H,0))),$K395,#N/A)</f>
        <v>#N/A</v>
      </c>
      <c r="M395" s="35" t="e">
        <f>IF(ISNUMBER(L395),#N/A,IF(ISNUMBER(INDEX('Approved CPZ List'!$I:$I,MATCH('HFTD CPZ'!$B395,'Approved CPZ List'!$B:$B,0))),$K395,#N/A))</f>
        <v>#N/A</v>
      </c>
    </row>
    <row r="396" spans="1:13" ht="15.5" x14ac:dyDescent="0.35">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List'!$K:$K,MATCH('HFTD CPZ'!$B396,'08W Project List'!$H:$H,0))),$K396,#N/A)</f>
        <v>#N/A</v>
      </c>
      <c r="M396" s="35" t="e">
        <f>IF(ISNUMBER(L396),#N/A,IF(ISNUMBER(INDEX('Approved CPZ List'!$I:$I,MATCH('HFTD CPZ'!$B396,'Approved CPZ List'!$B:$B,0))),$K396,#N/A))</f>
        <v>#N/A</v>
      </c>
    </row>
    <row r="397" spans="1:13" ht="15.5" x14ac:dyDescent="0.35">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List'!$K:$K,MATCH('HFTD CPZ'!$B397,'08W Project List'!$H:$H,0))),$K397,#N/A)</f>
        <v>#N/A</v>
      </c>
      <c r="M397" s="35" t="e">
        <f>IF(ISNUMBER(L397),#N/A,IF(ISNUMBER(INDEX('Approved CPZ List'!$I:$I,MATCH('HFTD CPZ'!$B397,'Approved CPZ List'!$B:$B,0))),$K397,#N/A))</f>
        <v>#N/A</v>
      </c>
    </row>
    <row r="398" spans="1:13" ht="15.5" x14ac:dyDescent="0.35">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List'!$K:$K,MATCH('HFTD CPZ'!$B398,'08W Project List'!$H:$H,0))),$K398,#N/A)</f>
        <v>#N/A</v>
      </c>
      <c r="M398" s="35" t="e">
        <f>IF(ISNUMBER(L398),#N/A,IF(ISNUMBER(INDEX('Approved CPZ List'!$I:$I,MATCH('HFTD CPZ'!$B398,'Approved CPZ List'!$B:$B,0))),$K398,#N/A))</f>
        <v>#N/A</v>
      </c>
    </row>
    <row r="399" spans="1:13" ht="15.5" x14ac:dyDescent="0.35">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List'!$K:$K,MATCH('HFTD CPZ'!$B399,'08W Project List'!$H:$H,0))),$K399,#N/A)</f>
        <v>#N/A</v>
      </c>
      <c r="M399" s="35" t="e">
        <f>IF(ISNUMBER(L399),#N/A,IF(ISNUMBER(INDEX('Approved CPZ List'!$I:$I,MATCH('HFTD CPZ'!$B399,'Approved CPZ List'!$B:$B,0))),$K399,#N/A))</f>
        <v>#N/A</v>
      </c>
    </row>
    <row r="400" spans="1:13" ht="15.5" x14ac:dyDescent="0.35">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List'!$K:$K,MATCH('HFTD CPZ'!$B400,'08W Project List'!$H:$H,0))),$K400,#N/A)</f>
        <v>#N/A</v>
      </c>
      <c r="M400" s="35" t="e">
        <f>IF(ISNUMBER(L400),#N/A,IF(ISNUMBER(INDEX('Approved CPZ List'!$I:$I,MATCH('HFTD CPZ'!$B400,'Approved CPZ List'!$B:$B,0))),$K400,#N/A))</f>
        <v>#N/A</v>
      </c>
    </row>
    <row r="401" spans="1:13" ht="15.5" x14ac:dyDescent="0.35">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List'!$K:$K,MATCH('HFTD CPZ'!$B401,'08W Project List'!$H:$H,0))),$K401,#N/A)</f>
        <v>#N/A</v>
      </c>
      <c r="M401" s="35" t="e">
        <f>IF(ISNUMBER(L401),#N/A,IF(ISNUMBER(INDEX('Approved CPZ List'!$I:$I,MATCH('HFTD CPZ'!$B401,'Approved CPZ List'!$B:$B,0))),$K401,#N/A))</f>
        <v>#N/A</v>
      </c>
    </row>
    <row r="402" spans="1:13" ht="15.5" x14ac:dyDescent="0.35">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List'!$K:$K,MATCH('HFTD CPZ'!$B402,'08W Project List'!$H:$H,0))),$K402,#N/A)</f>
        <v>#N/A</v>
      </c>
      <c r="M402" s="35" t="e">
        <f>IF(ISNUMBER(L402),#N/A,IF(ISNUMBER(INDEX('Approved CPZ List'!$I:$I,MATCH('HFTD CPZ'!$B402,'Approved CPZ List'!$B:$B,0))),$K402,#N/A))</f>
        <v>#N/A</v>
      </c>
    </row>
    <row r="403" spans="1:13" ht="15.5" x14ac:dyDescent="0.35">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List'!$K:$K,MATCH('HFTD CPZ'!$B403,'08W Project List'!$H:$H,0))),$K403,#N/A)</f>
        <v>#N/A</v>
      </c>
      <c r="M403" s="35" t="e">
        <f>IF(ISNUMBER(L403),#N/A,IF(ISNUMBER(INDEX('Approved CPZ List'!$I:$I,MATCH('HFTD CPZ'!$B403,'Approved CPZ List'!$B:$B,0))),$K403,#N/A))</f>
        <v>#N/A</v>
      </c>
    </row>
    <row r="404" spans="1:13" ht="15.5" x14ac:dyDescent="0.35">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List'!$K:$K,MATCH('HFTD CPZ'!$B404,'08W Project List'!$H:$H,0))),$K404,#N/A)</f>
        <v>#N/A</v>
      </c>
      <c r="M404" s="35" t="e">
        <f>IF(ISNUMBER(L404),#N/A,IF(ISNUMBER(INDEX('Approved CPZ List'!$I:$I,MATCH('HFTD CPZ'!$B404,'Approved CPZ List'!$B:$B,0))),$K404,#N/A))</f>
        <v>#N/A</v>
      </c>
    </row>
    <row r="405" spans="1:13" ht="15.5" x14ac:dyDescent="0.35">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List'!$K:$K,MATCH('HFTD CPZ'!$B405,'08W Project List'!$H:$H,0))),$K405,#N/A)</f>
        <v>#N/A</v>
      </c>
      <c r="M405" s="35" t="e">
        <f>IF(ISNUMBER(L405),#N/A,IF(ISNUMBER(INDEX('Approved CPZ List'!$I:$I,MATCH('HFTD CPZ'!$B405,'Approved CPZ List'!$B:$B,0))),$K405,#N/A))</f>
        <v>#N/A</v>
      </c>
    </row>
    <row r="406" spans="1:13" ht="15.5" x14ac:dyDescent="0.35">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List'!$K:$K,MATCH('HFTD CPZ'!$B406,'08W Project List'!$H:$H,0))),$K406,#N/A)</f>
        <v>#N/A</v>
      </c>
      <c r="M406" s="35" t="e">
        <f>IF(ISNUMBER(L406),#N/A,IF(ISNUMBER(INDEX('Approved CPZ List'!$I:$I,MATCH('HFTD CPZ'!$B406,'Approved CPZ List'!$B:$B,0))),$K406,#N/A))</f>
        <v>#N/A</v>
      </c>
    </row>
    <row r="407" spans="1:13" ht="15.5" x14ac:dyDescent="0.35">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List'!$K:$K,MATCH('HFTD CPZ'!$B407,'08W Project List'!$H:$H,0))),$K407,#N/A)</f>
        <v>#N/A</v>
      </c>
      <c r="M407" s="35" t="e">
        <f>IF(ISNUMBER(L407),#N/A,IF(ISNUMBER(INDEX('Approved CPZ List'!$I:$I,MATCH('HFTD CPZ'!$B407,'Approved CPZ List'!$B:$B,0))),$K407,#N/A))</f>
        <v>#N/A</v>
      </c>
    </row>
    <row r="408" spans="1:13" ht="15.5" x14ac:dyDescent="0.35">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List'!$K:$K,MATCH('HFTD CPZ'!$B408,'08W Project List'!$H:$H,0))),$K408,#N/A)</f>
        <v>#N/A</v>
      </c>
      <c r="M408" s="35" t="e">
        <f>IF(ISNUMBER(L408),#N/A,IF(ISNUMBER(INDEX('Approved CPZ List'!$I:$I,MATCH('HFTD CPZ'!$B408,'Approved CPZ List'!$B:$B,0))),$K408,#N/A))</f>
        <v>#N/A</v>
      </c>
    </row>
    <row r="409" spans="1:13" ht="15.5" x14ac:dyDescent="0.35">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List'!$K:$K,MATCH('HFTD CPZ'!$B409,'08W Project List'!$H:$H,0))),$K409,#N/A)</f>
        <v>#N/A</v>
      </c>
      <c r="M409" s="35" t="e">
        <f>IF(ISNUMBER(L409),#N/A,IF(ISNUMBER(INDEX('Approved CPZ List'!$I:$I,MATCH('HFTD CPZ'!$B409,'Approved CPZ List'!$B:$B,0))),$K409,#N/A))</f>
        <v>#N/A</v>
      </c>
    </row>
    <row r="410" spans="1:13" ht="15.5" x14ac:dyDescent="0.35">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List'!$K:$K,MATCH('HFTD CPZ'!$B410,'08W Project List'!$H:$H,0))),$K410,#N/A)</f>
        <v>#N/A</v>
      </c>
      <c r="M410" s="35" t="e">
        <f>IF(ISNUMBER(L410),#N/A,IF(ISNUMBER(INDEX('Approved CPZ List'!$I:$I,MATCH('HFTD CPZ'!$B410,'Approved CPZ List'!$B:$B,0))),$K410,#N/A))</f>
        <v>#N/A</v>
      </c>
    </row>
    <row r="411" spans="1:13" ht="15.5" x14ac:dyDescent="0.35">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List'!$K:$K,MATCH('HFTD CPZ'!$B411,'08W Project List'!$H:$H,0))),$K411,#N/A)</f>
        <v>#N/A</v>
      </c>
      <c r="M411" s="35" t="e">
        <f>IF(ISNUMBER(L411),#N/A,IF(ISNUMBER(INDEX('Approved CPZ List'!$I:$I,MATCH('HFTD CPZ'!$B411,'Approved CPZ List'!$B:$B,0))),$K411,#N/A))</f>
        <v>#N/A</v>
      </c>
    </row>
    <row r="412" spans="1:13" ht="15.5" x14ac:dyDescent="0.35">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List'!$K:$K,MATCH('HFTD CPZ'!$B412,'08W Project List'!$H:$H,0))),$K412,#N/A)</f>
        <v>#N/A</v>
      </c>
      <c r="M412" s="35" t="e">
        <f>IF(ISNUMBER(L412),#N/A,IF(ISNUMBER(INDEX('Approved CPZ List'!$I:$I,MATCH('HFTD CPZ'!$B412,'Approved CPZ List'!$B:$B,0))),$K412,#N/A))</f>
        <v>#N/A</v>
      </c>
    </row>
    <row r="413" spans="1:13" ht="15.5" x14ac:dyDescent="0.35">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List'!$K:$K,MATCH('HFTD CPZ'!$B413,'08W Project List'!$H:$H,0))),$K413,#N/A)</f>
        <v>#N/A</v>
      </c>
      <c r="M413" s="35" t="e">
        <f>IF(ISNUMBER(L413),#N/A,IF(ISNUMBER(INDEX('Approved CPZ List'!$I:$I,MATCH('HFTD CPZ'!$B413,'Approved CPZ List'!$B:$B,0))),$K413,#N/A))</f>
        <v>#N/A</v>
      </c>
    </row>
    <row r="414" spans="1:13" ht="15.5" x14ac:dyDescent="0.35">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f>IF(ISNUMBER(INDEX('08W Project List'!$K:$K,MATCH('HFTD CPZ'!$B414,'08W Project List'!$H:$H,0))),$K414,#N/A)</f>
        <v>12259.483780376322</v>
      </c>
      <c r="M414" s="35" t="e">
        <f>IF(ISNUMBER(L414),#N/A,IF(ISNUMBER(INDEX('Approved CPZ List'!$I:$I,MATCH('HFTD CPZ'!$B414,'Approved CPZ List'!$B:$B,0))),$K414,#N/A))</f>
        <v>#N/A</v>
      </c>
    </row>
    <row r="415" spans="1:13" ht="15.5" x14ac:dyDescent="0.35">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List'!$K:$K,MATCH('HFTD CPZ'!$B415,'08W Project List'!$H:$H,0))),$K415,#N/A)</f>
        <v>#N/A</v>
      </c>
      <c r="M415" s="35" t="e">
        <f>IF(ISNUMBER(L415),#N/A,IF(ISNUMBER(INDEX('Approved CPZ List'!$I:$I,MATCH('HFTD CPZ'!$B415,'Approved CPZ List'!$B:$B,0))),$K415,#N/A))</f>
        <v>#N/A</v>
      </c>
    </row>
    <row r="416" spans="1:13" ht="15.5" x14ac:dyDescent="0.35">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List'!$K:$K,MATCH('HFTD CPZ'!$B416,'08W Project List'!$H:$H,0))),$K416,#N/A)</f>
        <v>#N/A</v>
      </c>
      <c r="M416" s="35" t="e">
        <f>IF(ISNUMBER(L416),#N/A,IF(ISNUMBER(INDEX('Approved CPZ List'!$I:$I,MATCH('HFTD CPZ'!$B416,'Approved CPZ List'!$B:$B,0))),$K416,#N/A))</f>
        <v>#N/A</v>
      </c>
    </row>
    <row r="417" spans="1:13" ht="15.5" x14ac:dyDescent="0.35">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List'!$K:$K,MATCH('HFTD CPZ'!$B417,'08W Project List'!$H:$H,0))),$K417,#N/A)</f>
        <v>#N/A</v>
      </c>
      <c r="M417" s="35" t="e">
        <f>IF(ISNUMBER(L417),#N/A,IF(ISNUMBER(INDEX('Approved CPZ List'!$I:$I,MATCH('HFTD CPZ'!$B417,'Approved CPZ List'!$B:$B,0))),$K417,#N/A))</f>
        <v>#N/A</v>
      </c>
    </row>
    <row r="418" spans="1:13" ht="15.5" x14ac:dyDescent="0.35">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List'!$K:$K,MATCH('HFTD CPZ'!$B418,'08W Project List'!$H:$H,0))),$K418,#N/A)</f>
        <v>#N/A</v>
      </c>
      <c r="M418" s="35" t="e">
        <f>IF(ISNUMBER(L418),#N/A,IF(ISNUMBER(INDEX('Approved CPZ List'!$I:$I,MATCH('HFTD CPZ'!$B418,'Approved CPZ List'!$B:$B,0))),$K418,#N/A))</f>
        <v>#N/A</v>
      </c>
    </row>
    <row r="419" spans="1:13" ht="15.5" x14ac:dyDescent="0.35">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f>IF(ISNUMBER(INDEX('08W Project List'!$K:$K,MATCH('HFTD CPZ'!$B419,'08W Project List'!$H:$H,0))),$K419,#N/A)</f>
        <v>12192.826965414355</v>
      </c>
      <c r="M419" s="35" t="e">
        <f>IF(ISNUMBER(L419),#N/A,IF(ISNUMBER(INDEX('Approved CPZ List'!$I:$I,MATCH('HFTD CPZ'!$B419,'Approved CPZ List'!$B:$B,0))),$K419,#N/A))</f>
        <v>#N/A</v>
      </c>
    </row>
    <row r="420" spans="1:13" ht="15.5" x14ac:dyDescent="0.35">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List'!$K:$K,MATCH('HFTD CPZ'!$B420,'08W Project List'!$H:$H,0))),$K420,#N/A)</f>
        <v>#N/A</v>
      </c>
      <c r="M420" s="35" t="e">
        <f>IF(ISNUMBER(L420),#N/A,IF(ISNUMBER(INDEX('Approved CPZ List'!$I:$I,MATCH('HFTD CPZ'!$B420,'Approved CPZ List'!$B:$B,0))),$K420,#N/A))</f>
        <v>#N/A</v>
      </c>
    </row>
    <row r="421" spans="1:13" ht="15.5" x14ac:dyDescent="0.35">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List'!$K:$K,MATCH('HFTD CPZ'!$B421,'08W Project List'!$H:$H,0))),$K421,#N/A)</f>
        <v>#N/A</v>
      </c>
      <c r="M421" s="35" t="e">
        <f>IF(ISNUMBER(L421),#N/A,IF(ISNUMBER(INDEX('Approved CPZ List'!$I:$I,MATCH('HFTD CPZ'!$B421,'Approved CPZ List'!$B:$B,0))),$K421,#N/A))</f>
        <v>#N/A</v>
      </c>
    </row>
    <row r="422" spans="1:13" ht="15.5" x14ac:dyDescent="0.35">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List'!$K:$K,MATCH('HFTD CPZ'!$B422,'08W Project List'!$H:$H,0))),$K422,#N/A)</f>
        <v>12101.096669416225</v>
      </c>
      <c r="M422" s="35" t="e">
        <f>IF(ISNUMBER(L422),#N/A,IF(ISNUMBER(INDEX('Approved CPZ List'!$I:$I,MATCH('HFTD CPZ'!$B422,'Approved CPZ List'!$B:$B,0))),$K422,#N/A))</f>
        <v>#N/A</v>
      </c>
    </row>
    <row r="423" spans="1:13" ht="15.5" x14ac:dyDescent="0.35">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List'!$K:$K,MATCH('HFTD CPZ'!$B423,'08W Project List'!$H:$H,0))),$K423,#N/A)</f>
        <v>#N/A</v>
      </c>
      <c r="M423" s="35" t="e">
        <f>IF(ISNUMBER(L423),#N/A,IF(ISNUMBER(INDEX('Approved CPZ List'!$I:$I,MATCH('HFTD CPZ'!$B423,'Approved CPZ List'!$B:$B,0))),$K423,#N/A))</f>
        <v>#N/A</v>
      </c>
    </row>
    <row r="424" spans="1:13" ht="15.5" x14ac:dyDescent="0.35">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List'!$K:$K,MATCH('HFTD CPZ'!$B424,'08W Project List'!$H:$H,0))),$K424,#N/A)</f>
        <v>#N/A</v>
      </c>
      <c r="M424" s="35" t="e">
        <f>IF(ISNUMBER(L424),#N/A,IF(ISNUMBER(INDEX('Approved CPZ List'!$I:$I,MATCH('HFTD CPZ'!$B424,'Approved CPZ List'!$B:$B,0))),$K424,#N/A))</f>
        <v>#N/A</v>
      </c>
    </row>
    <row r="425" spans="1:13" ht="15.5" x14ac:dyDescent="0.35">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List'!$K:$K,MATCH('HFTD CPZ'!$B425,'08W Project List'!$H:$H,0))),$K425,#N/A)</f>
        <v>#N/A</v>
      </c>
      <c r="M425" s="35" t="e">
        <f>IF(ISNUMBER(L425),#N/A,IF(ISNUMBER(INDEX('Approved CPZ List'!$I:$I,MATCH('HFTD CPZ'!$B425,'Approved CPZ List'!$B:$B,0))),$K425,#N/A))</f>
        <v>#N/A</v>
      </c>
    </row>
    <row r="426" spans="1:13" ht="15.5" x14ac:dyDescent="0.35">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List'!$K:$K,MATCH('HFTD CPZ'!$B426,'08W Project List'!$H:$H,0))),$K426,#N/A)</f>
        <v>#N/A</v>
      </c>
      <c r="M426" s="35" t="e">
        <f>IF(ISNUMBER(L426),#N/A,IF(ISNUMBER(INDEX('Approved CPZ List'!$I:$I,MATCH('HFTD CPZ'!$B426,'Approved CPZ List'!$B:$B,0))),$K426,#N/A))</f>
        <v>#N/A</v>
      </c>
    </row>
    <row r="427" spans="1:13" ht="15.5" x14ac:dyDescent="0.35">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List'!$K:$K,MATCH('HFTD CPZ'!$B427,'08W Project List'!$H:$H,0))),$K427,#N/A)</f>
        <v>#N/A</v>
      </c>
      <c r="M427" s="35" t="e">
        <f>IF(ISNUMBER(L427),#N/A,IF(ISNUMBER(INDEX('Approved CPZ List'!$I:$I,MATCH('HFTD CPZ'!$B427,'Approved CPZ List'!$B:$B,0))),$K427,#N/A))</f>
        <v>#N/A</v>
      </c>
    </row>
    <row r="428" spans="1:13" ht="15.5" x14ac:dyDescent="0.35">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List'!$K:$K,MATCH('HFTD CPZ'!$B428,'08W Project List'!$H:$H,0))),$K428,#N/A)</f>
        <v>#N/A</v>
      </c>
      <c r="M428" s="35" t="e">
        <f>IF(ISNUMBER(L428),#N/A,IF(ISNUMBER(INDEX('Approved CPZ List'!$I:$I,MATCH('HFTD CPZ'!$B428,'Approved CPZ List'!$B:$B,0))),$K428,#N/A))</f>
        <v>#N/A</v>
      </c>
    </row>
    <row r="429" spans="1:13" ht="15.5" x14ac:dyDescent="0.35">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List'!$K:$K,MATCH('HFTD CPZ'!$B429,'08W Project List'!$H:$H,0))),$K429,#N/A)</f>
        <v>11972.773340067897</v>
      </c>
      <c r="M429" s="35" t="e">
        <f>IF(ISNUMBER(L429),#N/A,IF(ISNUMBER(INDEX('Approved CPZ List'!$I:$I,MATCH('HFTD CPZ'!$B429,'Approved CPZ List'!$B:$B,0))),$K429,#N/A))</f>
        <v>#N/A</v>
      </c>
    </row>
    <row r="430" spans="1:13" ht="15.5" x14ac:dyDescent="0.35">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List'!$K:$K,MATCH('HFTD CPZ'!$B430,'08W Project List'!$H:$H,0))),$K430,#N/A)</f>
        <v>#N/A</v>
      </c>
      <c r="M430" s="35" t="e">
        <f>IF(ISNUMBER(L430),#N/A,IF(ISNUMBER(INDEX('Approved CPZ List'!$I:$I,MATCH('HFTD CPZ'!$B430,'Approved CPZ List'!$B:$B,0))),$K430,#N/A))</f>
        <v>#N/A</v>
      </c>
    </row>
    <row r="431" spans="1:13" ht="15.5" x14ac:dyDescent="0.35">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List'!$K:$K,MATCH('HFTD CPZ'!$B431,'08W Project List'!$H:$H,0))),$K431,#N/A)</f>
        <v>#N/A</v>
      </c>
      <c r="M431" s="35" t="e">
        <f>IF(ISNUMBER(L431),#N/A,IF(ISNUMBER(INDEX('Approved CPZ List'!$I:$I,MATCH('HFTD CPZ'!$B431,'Approved CPZ List'!$B:$B,0))),$K431,#N/A))</f>
        <v>#N/A</v>
      </c>
    </row>
    <row r="432" spans="1:13" ht="15.5" x14ac:dyDescent="0.35">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List'!$K:$K,MATCH('HFTD CPZ'!$B432,'08W Project List'!$H:$H,0))),$K432,#N/A)</f>
        <v>#N/A</v>
      </c>
      <c r="M432" s="35" t="e">
        <f>IF(ISNUMBER(L432),#N/A,IF(ISNUMBER(INDEX('Approved CPZ List'!$I:$I,MATCH('HFTD CPZ'!$B432,'Approved CPZ List'!$B:$B,0))),$K432,#N/A))</f>
        <v>#N/A</v>
      </c>
    </row>
    <row r="433" spans="1:13" ht="15.5" x14ac:dyDescent="0.35">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List'!$K:$K,MATCH('HFTD CPZ'!$B433,'08W Project List'!$H:$H,0))),$K433,#N/A)</f>
        <v>#N/A</v>
      </c>
      <c r="M433" s="35" t="e">
        <f>IF(ISNUMBER(L433),#N/A,IF(ISNUMBER(INDEX('Approved CPZ List'!$I:$I,MATCH('HFTD CPZ'!$B433,'Approved CPZ List'!$B:$B,0))),$K433,#N/A))</f>
        <v>#N/A</v>
      </c>
    </row>
    <row r="434" spans="1:13" ht="15.5" x14ac:dyDescent="0.35">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List'!$K:$K,MATCH('HFTD CPZ'!$B434,'08W Project List'!$H:$H,0))),$K434,#N/A)</f>
        <v>#N/A</v>
      </c>
      <c r="M434" s="35" t="e">
        <f>IF(ISNUMBER(L434),#N/A,IF(ISNUMBER(INDEX('Approved CPZ List'!$I:$I,MATCH('HFTD CPZ'!$B434,'Approved CPZ List'!$B:$B,0))),$K434,#N/A))</f>
        <v>#N/A</v>
      </c>
    </row>
    <row r="435" spans="1:13" ht="15.5" x14ac:dyDescent="0.35">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List'!$K:$K,MATCH('HFTD CPZ'!$B435,'08W Project List'!$H:$H,0))),$K435,#N/A)</f>
        <v>#N/A</v>
      </c>
      <c r="M435" s="35" t="e">
        <f>IF(ISNUMBER(L435),#N/A,IF(ISNUMBER(INDEX('Approved CPZ List'!$I:$I,MATCH('HFTD CPZ'!$B435,'Approved CPZ List'!$B:$B,0))),$K435,#N/A))</f>
        <v>#N/A</v>
      </c>
    </row>
    <row r="436" spans="1:13" ht="15.5" x14ac:dyDescent="0.35">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List'!$K:$K,MATCH('HFTD CPZ'!$B436,'08W Project List'!$H:$H,0))),$K436,#N/A)</f>
        <v>#N/A</v>
      </c>
      <c r="M436" s="35" t="e">
        <f>IF(ISNUMBER(L436),#N/A,IF(ISNUMBER(INDEX('Approved CPZ List'!$I:$I,MATCH('HFTD CPZ'!$B436,'Approved CPZ List'!$B:$B,0))),$K436,#N/A))</f>
        <v>#N/A</v>
      </c>
    </row>
    <row r="437" spans="1:13" ht="15.5" x14ac:dyDescent="0.35">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List'!$K:$K,MATCH('HFTD CPZ'!$B437,'08W Project List'!$H:$H,0))),$K437,#N/A)</f>
        <v>#N/A</v>
      </c>
      <c r="M437" s="35" t="e">
        <f>IF(ISNUMBER(L437),#N/A,IF(ISNUMBER(INDEX('Approved CPZ List'!$I:$I,MATCH('HFTD CPZ'!$B437,'Approved CPZ List'!$B:$B,0))),$K437,#N/A))</f>
        <v>#N/A</v>
      </c>
    </row>
    <row r="438" spans="1:13" ht="15.5" x14ac:dyDescent="0.35">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List'!$K:$K,MATCH('HFTD CPZ'!$B438,'08W Project List'!$H:$H,0))),$K438,#N/A)</f>
        <v>#N/A</v>
      </c>
      <c r="M438" s="35" t="e">
        <f>IF(ISNUMBER(L438),#N/A,IF(ISNUMBER(INDEX('Approved CPZ List'!$I:$I,MATCH('HFTD CPZ'!$B438,'Approved CPZ List'!$B:$B,0))),$K438,#N/A))</f>
        <v>#N/A</v>
      </c>
    </row>
    <row r="439" spans="1:13" ht="15.5" x14ac:dyDescent="0.35">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List'!$K:$K,MATCH('HFTD CPZ'!$B439,'08W Project List'!$H:$H,0))),$K439,#N/A)</f>
        <v>#N/A</v>
      </c>
      <c r="M439" s="35" t="e">
        <f>IF(ISNUMBER(L439),#N/A,IF(ISNUMBER(INDEX('Approved CPZ List'!$I:$I,MATCH('HFTD CPZ'!$B439,'Approved CPZ List'!$B:$B,0))),$K439,#N/A))</f>
        <v>#N/A</v>
      </c>
    </row>
    <row r="440" spans="1:13" ht="15.5" x14ac:dyDescent="0.35">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List'!$K:$K,MATCH('HFTD CPZ'!$B440,'08W Project List'!$H:$H,0))),$K440,#N/A)</f>
        <v>#N/A</v>
      </c>
      <c r="M440" s="35" t="e">
        <f>IF(ISNUMBER(L440),#N/A,IF(ISNUMBER(INDEX('Approved CPZ List'!$I:$I,MATCH('HFTD CPZ'!$B440,'Approved CPZ List'!$B:$B,0))),$K440,#N/A))</f>
        <v>#N/A</v>
      </c>
    </row>
    <row r="441" spans="1:13" ht="15.5" x14ac:dyDescent="0.35">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List'!$K:$K,MATCH('HFTD CPZ'!$B441,'08W Project List'!$H:$H,0))),$K441,#N/A)</f>
        <v>#N/A</v>
      </c>
      <c r="M441" s="35" t="e">
        <f>IF(ISNUMBER(L441),#N/A,IF(ISNUMBER(INDEX('Approved CPZ List'!$I:$I,MATCH('HFTD CPZ'!$B441,'Approved CPZ List'!$B:$B,0))),$K441,#N/A))</f>
        <v>#N/A</v>
      </c>
    </row>
    <row r="442" spans="1:13" ht="15.5" x14ac:dyDescent="0.35">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List'!$K:$K,MATCH('HFTD CPZ'!$B442,'08W Project List'!$H:$H,0))),$K442,#N/A)</f>
        <v>#N/A</v>
      </c>
      <c r="M442" s="35" t="e">
        <f>IF(ISNUMBER(L442),#N/A,IF(ISNUMBER(INDEX('Approved CPZ List'!$I:$I,MATCH('HFTD CPZ'!$B442,'Approved CPZ List'!$B:$B,0))),$K442,#N/A))</f>
        <v>#N/A</v>
      </c>
    </row>
    <row r="443" spans="1:13" ht="15.5" x14ac:dyDescent="0.35">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List'!$K:$K,MATCH('HFTD CPZ'!$B443,'08W Project List'!$H:$H,0))),$K443,#N/A)</f>
        <v>#N/A</v>
      </c>
      <c r="M443" s="35" t="e">
        <f>IF(ISNUMBER(L443),#N/A,IF(ISNUMBER(INDEX('Approved CPZ List'!$I:$I,MATCH('HFTD CPZ'!$B443,'Approved CPZ List'!$B:$B,0))),$K443,#N/A))</f>
        <v>#N/A</v>
      </c>
    </row>
    <row r="444" spans="1:13" ht="15.5" x14ac:dyDescent="0.35">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List'!$K:$K,MATCH('HFTD CPZ'!$B444,'08W Project List'!$H:$H,0))),$K444,#N/A)</f>
        <v>#N/A</v>
      </c>
      <c r="M444" s="35" t="e">
        <f>IF(ISNUMBER(L444),#N/A,IF(ISNUMBER(INDEX('Approved CPZ List'!$I:$I,MATCH('HFTD CPZ'!$B444,'Approved CPZ List'!$B:$B,0))),$K444,#N/A))</f>
        <v>#N/A</v>
      </c>
    </row>
    <row r="445" spans="1:13" ht="15.5" x14ac:dyDescent="0.35">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List'!$K:$K,MATCH('HFTD CPZ'!$B445,'08W Project List'!$H:$H,0))),$K445,#N/A)</f>
        <v>#N/A</v>
      </c>
      <c r="M445" s="35" t="e">
        <f>IF(ISNUMBER(L445),#N/A,IF(ISNUMBER(INDEX('Approved CPZ List'!$I:$I,MATCH('HFTD CPZ'!$B445,'Approved CPZ List'!$B:$B,0))),$K445,#N/A))</f>
        <v>#N/A</v>
      </c>
    </row>
    <row r="446" spans="1:13" ht="15.5" x14ac:dyDescent="0.35">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List'!$K:$K,MATCH('HFTD CPZ'!$B446,'08W Project List'!$H:$H,0))),$K446,#N/A)</f>
        <v>#N/A</v>
      </c>
      <c r="M446" s="35" t="e">
        <f>IF(ISNUMBER(L446),#N/A,IF(ISNUMBER(INDEX('Approved CPZ List'!$I:$I,MATCH('HFTD CPZ'!$B446,'Approved CPZ List'!$B:$B,0))),$K446,#N/A))</f>
        <v>#N/A</v>
      </c>
    </row>
    <row r="447" spans="1:13" ht="15.5" x14ac:dyDescent="0.35">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List'!$K:$K,MATCH('HFTD CPZ'!$B447,'08W Project List'!$H:$H,0))),$K447,#N/A)</f>
        <v>#N/A</v>
      </c>
      <c r="M447" s="35" t="e">
        <f>IF(ISNUMBER(L447),#N/A,IF(ISNUMBER(INDEX('Approved CPZ List'!$I:$I,MATCH('HFTD CPZ'!$B447,'Approved CPZ List'!$B:$B,0))),$K447,#N/A))</f>
        <v>#N/A</v>
      </c>
    </row>
    <row r="448" spans="1:13" ht="15.5" x14ac:dyDescent="0.35">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List'!$K:$K,MATCH('HFTD CPZ'!$B448,'08W Project List'!$H:$H,0))),$K448,#N/A)</f>
        <v>#N/A</v>
      </c>
      <c r="M448" s="35" t="e">
        <f>IF(ISNUMBER(L448),#N/A,IF(ISNUMBER(INDEX('Approved CPZ List'!$I:$I,MATCH('HFTD CPZ'!$B448,'Approved CPZ List'!$B:$B,0))),$K448,#N/A))</f>
        <v>#N/A</v>
      </c>
    </row>
    <row r="449" spans="1:13" ht="15.5" x14ac:dyDescent="0.35">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List'!$K:$K,MATCH('HFTD CPZ'!$B449,'08W Project List'!$H:$H,0))),$K449,#N/A)</f>
        <v>#N/A</v>
      </c>
      <c r="M449" s="35" t="e">
        <f>IF(ISNUMBER(L449),#N/A,IF(ISNUMBER(INDEX('Approved CPZ List'!$I:$I,MATCH('HFTD CPZ'!$B449,'Approved CPZ List'!$B:$B,0))),$K449,#N/A))</f>
        <v>#N/A</v>
      </c>
    </row>
    <row r="450" spans="1:13" ht="15.5" x14ac:dyDescent="0.35">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List'!$K:$K,MATCH('HFTD CPZ'!$B450,'08W Project List'!$H:$H,0))),$K450,#N/A)</f>
        <v>#N/A</v>
      </c>
      <c r="M450" s="35" t="e">
        <f>IF(ISNUMBER(L450),#N/A,IF(ISNUMBER(INDEX('Approved CPZ List'!$I:$I,MATCH('HFTD CPZ'!$B450,'Approved CPZ List'!$B:$B,0))),$K450,#N/A))</f>
        <v>#N/A</v>
      </c>
    </row>
    <row r="451" spans="1:13" ht="15.5" x14ac:dyDescent="0.35">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List'!$K:$K,MATCH('HFTD CPZ'!$B451,'08W Project List'!$H:$H,0))),$K451,#N/A)</f>
        <v>#N/A</v>
      </c>
      <c r="M451" s="35" t="e">
        <f>IF(ISNUMBER(L451),#N/A,IF(ISNUMBER(INDEX('Approved CPZ List'!$I:$I,MATCH('HFTD CPZ'!$B451,'Approved CPZ List'!$B:$B,0))),$K451,#N/A))</f>
        <v>#N/A</v>
      </c>
    </row>
    <row r="452" spans="1:13" ht="15.5" x14ac:dyDescent="0.35">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List'!$K:$K,MATCH('HFTD CPZ'!$B452,'08W Project List'!$H:$H,0))),$K452,#N/A)</f>
        <v>#N/A</v>
      </c>
      <c r="M452" s="35" t="e">
        <f>IF(ISNUMBER(L452),#N/A,IF(ISNUMBER(INDEX('Approved CPZ List'!$I:$I,MATCH('HFTD CPZ'!$B452,'Approved CPZ List'!$B:$B,0))),$K452,#N/A))</f>
        <v>#N/A</v>
      </c>
    </row>
    <row r="453" spans="1:13" ht="15.5" x14ac:dyDescent="0.35">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List'!$K:$K,MATCH('HFTD CPZ'!$B453,'08W Project List'!$H:$H,0))),$K453,#N/A)</f>
        <v>#N/A</v>
      </c>
      <c r="M453" s="35" t="e">
        <f>IF(ISNUMBER(L453),#N/A,IF(ISNUMBER(INDEX('Approved CPZ List'!$I:$I,MATCH('HFTD CPZ'!$B453,'Approved CPZ List'!$B:$B,0))),$K453,#N/A))</f>
        <v>#N/A</v>
      </c>
    </row>
    <row r="454" spans="1:13" ht="15.5" x14ac:dyDescent="0.35">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List'!$K:$K,MATCH('HFTD CPZ'!$B454,'08W Project List'!$H:$H,0))),$K454,#N/A)</f>
        <v>#N/A</v>
      </c>
      <c r="M454" s="35" t="e">
        <f>IF(ISNUMBER(L454),#N/A,IF(ISNUMBER(INDEX('Approved CPZ List'!$I:$I,MATCH('HFTD CPZ'!$B454,'Approved CPZ List'!$B:$B,0))),$K454,#N/A))</f>
        <v>#N/A</v>
      </c>
    </row>
    <row r="455" spans="1:13" ht="15.5" x14ac:dyDescent="0.35">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List'!$K:$K,MATCH('HFTD CPZ'!$B455,'08W Project List'!$H:$H,0))),$K455,#N/A)</f>
        <v>#N/A</v>
      </c>
      <c r="M455" s="35" t="e">
        <f>IF(ISNUMBER(L455),#N/A,IF(ISNUMBER(INDEX('Approved CPZ List'!$I:$I,MATCH('HFTD CPZ'!$B455,'Approved CPZ List'!$B:$B,0))),$K455,#N/A))</f>
        <v>#N/A</v>
      </c>
    </row>
    <row r="456" spans="1:13" ht="15.5" x14ac:dyDescent="0.35">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List'!$K:$K,MATCH('HFTD CPZ'!$B456,'08W Project List'!$H:$H,0))),$K456,#N/A)</f>
        <v>#N/A</v>
      </c>
      <c r="M456" s="35" t="e">
        <f>IF(ISNUMBER(L456),#N/A,IF(ISNUMBER(INDEX('Approved CPZ List'!$I:$I,MATCH('HFTD CPZ'!$B456,'Approved CPZ List'!$B:$B,0))),$K456,#N/A))</f>
        <v>#N/A</v>
      </c>
    </row>
    <row r="457" spans="1:13" ht="15.5" x14ac:dyDescent="0.35">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List'!$K:$K,MATCH('HFTD CPZ'!$B457,'08W Project List'!$H:$H,0))),$K457,#N/A)</f>
        <v>#N/A</v>
      </c>
      <c r="M457" s="35" t="e">
        <f>IF(ISNUMBER(L457),#N/A,IF(ISNUMBER(INDEX('Approved CPZ List'!$I:$I,MATCH('HFTD CPZ'!$B457,'Approved CPZ List'!$B:$B,0))),$K457,#N/A))</f>
        <v>#N/A</v>
      </c>
    </row>
    <row r="458" spans="1:13" ht="15.5" x14ac:dyDescent="0.35">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List'!$K:$K,MATCH('HFTD CPZ'!$B458,'08W Project List'!$H:$H,0))),$K458,#N/A)</f>
        <v>#N/A</v>
      </c>
      <c r="M458" s="35" t="e">
        <f>IF(ISNUMBER(L458),#N/A,IF(ISNUMBER(INDEX('Approved CPZ List'!$I:$I,MATCH('HFTD CPZ'!$B458,'Approved CPZ List'!$B:$B,0))),$K458,#N/A))</f>
        <v>#N/A</v>
      </c>
    </row>
    <row r="459" spans="1:13" ht="15.5" x14ac:dyDescent="0.35">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List'!$K:$K,MATCH('HFTD CPZ'!$B459,'08W Project List'!$H:$H,0))),$K459,#N/A)</f>
        <v>#N/A</v>
      </c>
      <c r="M459" s="35" t="e">
        <f>IF(ISNUMBER(L459),#N/A,IF(ISNUMBER(INDEX('Approved CPZ List'!$I:$I,MATCH('HFTD CPZ'!$B459,'Approved CPZ List'!$B:$B,0))),$K459,#N/A))</f>
        <v>#N/A</v>
      </c>
    </row>
    <row r="460" spans="1:13" ht="15.5" x14ac:dyDescent="0.35">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List'!$K:$K,MATCH('HFTD CPZ'!$B460,'08W Project List'!$H:$H,0))),$K460,#N/A)</f>
        <v>#N/A</v>
      </c>
      <c r="M460" s="35" t="e">
        <f>IF(ISNUMBER(L460),#N/A,IF(ISNUMBER(INDEX('Approved CPZ List'!$I:$I,MATCH('HFTD CPZ'!$B460,'Approved CPZ List'!$B:$B,0))),$K460,#N/A))</f>
        <v>#N/A</v>
      </c>
    </row>
    <row r="461" spans="1:13" ht="15.5" x14ac:dyDescent="0.35">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List'!$K:$K,MATCH('HFTD CPZ'!$B461,'08W Project List'!$H:$H,0))),$K461,#N/A)</f>
        <v>#N/A</v>
      </c>
      <c r="M461" s="35" t="e">
        <f>IF(ISNUMBER(L461),#N/A,IF(ISNUMBER(INDEX('Approved CPZ List'!$I:$I,MATCH('HFTD CPZ'!$B461,'Approved CPZ List'!$B:$B,0))),$K461,#N/A))</f>
        <v>#N/A</v>
      </c>
    </row>
    <row r="462" spans="1:13" ht="15.5" x14ac:dyDescent="0.35">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List'!$K:$K,MATCH('HFTD CPZ'!$B462,'08W Project List'!$H:$H,0))),$K462,#N/A)</f>
        <v>#N/A</v>
      </c>
      <c r="M462" s="35" t="e">
        <f>IF(ISNUMBER(L462),#N/A,IF(ISNUMBER(INDEX('Approved CPZ List'!$I:$I,MATCH('HFTD CPZ'!$B462,'Approved CPZ List'!$B:$B,0))),$K462,#N/A))</f>
        <v>#N/A</v>
      </c>
    </row>
    <row r="463" spans="1:13" ht="15.5" x14ac:dyDescent="0.35">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List'!$K:$K,MATCH('HFTD CPZ'!$B463,'08W Project List'!$H:$H,0))),$K463,#N/A)</f>
        <v>#N/A</v>
      </c>
      <c r="M463" s="35" t="e">
        <f>IF(ISNUMBER(L463),#N/A,IF(ISNUMBER(INDEX('Approved CPZ List'!$I:$I,MATCH('HFTD CPZ'!$B463,'Approved CPZ List'!$B:$B,0))),$K463,#N/A))</f>
        <v>#N/A</v>
      </c>
    </row>
    <row r="464" spans="1:13" ht="15.5" x14ac:dyDescent="0.35">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List'!$K:$K,MATCH('HFTD CPZ'!$B464,'08W Project List'!$H:$H,0))),$K464,#N/A)</f>
        <v>#N/A</v>
      </c>
      <c r="M464" s="35" t="e">
        <f>IF(ISNUMBER(L464),#N/A,IF(ISNUMBER(INDEX('Approved CPZ List'!$I:$I,MATCH('HFTD CPZ'!$B464,'Approved CPZ List'!$B:$B,0))),$K464,#N/A))</f>
        <v>#N/A</v>
      </c>
    </row>
    <row r="465" spans="1:13" ht="15.5" x14ac:dyDescent="0.35">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List'!$K:$K,MATCH('HFTD CPZ'!$B465,'08W Project List'!$H:$H,0))),$K465,#N/A)</f>
        <v>#N/A</v>
      </c>
      <c r="M465" s="35" t="e">
        <f>IF(ISNUMBER(L465),#N/A,IF(ISNUMBER(INDEX('Approved CPZ List'!$I:$I,MATCH('HFTD CPZ'!$B465,'Approved CPZ List'!$B:$B,0))),$K465,#N/A))</f>
        <v>#N/A</v>
      </c>
    </row>
    <row r="466" spans="1:13" ht="15.5" x14ac:dyDescent="0.35">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List'!$K:$K,MATCH('HFTD CPZ'!$B466,'08W Project List'!$H:$H,0))),$K466,#N/A)</f>
        <v>#N/A</v>
      </c>
      <c r="M466" s="35" t="e">
        <f>IF(ISNUMBER(L466),#N/A,IF(ISNUMBER(INDEX('Approved CPZ List'!$I:$I,MATCH('HFTD CPZ'!$B466,'Approved CPZ List'!$B:$B,0))),$K466,#N/A))</f>
        <v>#N/A</v>
      </c>
    </row>
    <row r="467" spans="1:13" ht="15.5" x14ac:dyDescent="0.35">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List'!$K:$K,MATCH('HFTD CPZ'!$B467,'08W Project List'!$H:$H,0))),$K467,#N/A)</f>
        <v>#N/A</v>
      </c>
      <c r="M467" s="35" t="e">
        <f>IF(ISNUMBER(L467),#N/A,IF(ISNUMBER(INDEX('Approved CPZ List'!$I:$I,MATCH('HFTD CPZ'!$B467,'Approved CPZ List'!$B:$B,0))),$K467,#N/A))</f>
        <v>#N/A</v>
      </c>
    </row>
    <row r="468" spans="1:13" ht="15.5" x14ac:dyDescent="0.35">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List'!$K:$K,MATCH('HFTD CPZ'!$B468,'08W Project List'!$H:$H,0))),$K468,#N/A)</f>
        <v>#N/A</v>
      </c>
      <c r="M468" s="35" t="e">
        <f>IF(ISNUMBER(L468),#N/A,IF(ISNUMBER(INDEX('Approved CPZ List'!$I:$I,MATCH('HFTD CPZ'!$B468,'Approved CPZ List'!$B:$B,0))),$K468,#N/A))</f>
        <v>#N/A</v>
      </c>
    </row>
    <row r="469" spans="1:13" ht="15.5" x14ac:dyDescent="0.35">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List'!$K:$K,MATCH('HFTD CPZ'!$B469,'08W Project List'!$H:$H,0))),$K469,#N/A)</f>
        <v>11348.196335048564</v>
      </c>
      <c r="M469" s="35" t="e">
        <f>IF(ISNUMBER(L469),#N/A,IF(ISNUMBER(INDEX('Approved CPZ List'!$I:$I,MATCH('HFTD CPZ'!$B469,'Approved CPZ List'!$B:$B,0))),$K469,#N/A))</f>
        <v>#N/A</v>
      </c>
    </row>
    <row r="470" spans="1:13" ht="15.5" x14ac:dyDescent="0.35">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List'!$K:$K,MATCH('HFTD CPZ'!$B470,'08W Project List'!$H:$H,0))),$K470,#N/A)</f>
        <v>#N/A</v>
      </c>
      <c r="M470" s="35" t="e">
        <f>IF(ISNUMBER(L470),#N/A,IF(ISNUMBER(INDEX('Approved CPZ List'!$I:$I,MATCH('HFTD CPZ'!$B470,'Approved CPZ List'!$B:$B,0))),$K470,#N/A))</f>
        <v>#N/A</v>
      </c>
    </row>
    <row r="471" spans="1:13" ht="15.5" x14ac:dyDescent="0.35">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List'!$K:$K,MATCH('HFTD CPZ'!$B471,'08W Project List'!$H:$H,0))),$K471,#N/A)</f>
        <v>#N/A</v>
      </c>
      <c r="M471" s="35" t="e">
        <f>IF(ISNUMBER(L471),#N/A,IF(ISNUMBER(INDEX('Approved CPZ List'!$I:$I,MATCH('HFTD CPZ'!$B471,'Approved CPZ List'!$B:$B,0))),$K471,#N/A))</f>
        <v>#N/A</v>
      </c>
    </row>
    <row r="472" spans="1:13" ht="15.5" x14ac:dyDescent="0.35">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List'!$K:$K,MATCH('HFTD CPZ'!$B472,'08W Project List'!$H:$H,0))),$K472,#N/A)</f>
        <v>#N/A</v>
      </c>
      <c r="M472" s="35" t="e">
        <f>IF(ISNUMBER(L472),#N/A,IF(ISNUMBER(INDEX('Approved CPZ List'!$I:$I,MATCH('HFTD CPZ'!$B472,'Approved CPZ List'!$B:$B,0))),$K472,#N/A))</f>
        <v>#N/A</v>
      </c>
    </row>
    <row r="473" spans="1:13" ht="15.5" x14ac:dyDescent="0.35">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List'!$K:$K,MATCH('HFTD CPZ'!$B473,'08W Project List'!$H:$H,0))),$K473,#N/A)</f>
        <v>#N/A</v>
      </c>
      <c r="M473" s="35" t="e">
        <f>IF(ISNUMBER(L473),#N/A,IF(ISNUMBER(INDEX('Approved CPZ List'!$I:$I,MATCH('HFTD CPZ'!$B473,'Approved CPZ List'!$B:$B,0))),$K473,#N/A))</f>
        <v>#N/A</v>
      </c>
    </row>
    <row r="474" spans="1:13" ht="15.5" x14ac:dyDescent="0.35">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List'!$K:$K,MATCH('HFTD CPZ'!$B474,'08W Project List'!$H:$H,0))),$K474,#N/A)</f>
        <v>#N/A</v>
      </c>
      <c r="M474" s="35" t="e">
        <f>IF(ISNUMBER(L474),#N/A,IF(ISNUMBER(INDEX('Approved CPZ List'!$I:$I,MATCH('HFTD CPZ'!$B474,'Approved CPZ List'!$B:$B,0))),$K474,#N/A))</f>
        <v>#N/A</v>
      </c>
    </row>
    <row r="475" spans="1:13" ht="15.5" x14ac:dyDescent="0.35">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List'!$K:$K,MATCH('HFTD CPZ'!$B475,'08W Project List'!$H:$H,0))),$K475,#N/A)</f>
        <v>11190.752476639218</v>
      </c>
      <c r="M475" s="35" t="e">
        <f>IF(ISNUMBER(L475),#N/A,IF(ISNUMBER(INDEX('Approved CPZ List'!$I:$I,MATCH('HFTD CPZ'!$B475,'Approved CPZ List'!$B:$B,0))),$K475,#N/A))</f>
        <v>#N/A</v>
      </c>
    </row>
    <row r="476" spans="1:13" ht="15.5" x14ac:dyDescent="0.35">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List'!$K:$K,MATCH('HFTD CPZ'!$B476,'08W Project List'!$H:$H,0))),$K476,#N/A)</f>
        <v>#N/A</v>
      </c>
      <c r="M476" s="35" t="e">
        <f>IF(ISNUMBER(L476),#N/A,IF(ISNUMBER(INDEX('Approved CPZ List'!$I:$I,MATCH('HFTD CPZ'!$B476,'Approved CPZ List'!$B:$B,0))),$K476,#N/A))</f>
        <v>#N/A</v>
      </c>
    </row>
    <row r="477" spans="1:13" ht="15.5" x14ac:dyDescent="0.35">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List'!$K:$K,MATCH('HFTD CPZ'!$B477,'08W Project List'!$H:$H,0))),$K477,#N/A)</f>
        <v>#N/A</v>
      </c>
      <c r="M477" s="35" t="e">
        <f>IF(ISNUMBER(L477),#N/A,IF(ISNUMBER(INDEX('Approved CPZ List'!$I:$I,MATCH('HFTD CPZ'!$B477,'Approved CPZ List'!$B:$B,0))),$K477,#N/A))</f>
        <v>#N/A</v>
      </c>
    </row>
    <row r="478" spans="1:13" ht="15.5" x14ac:dyDescent="0.35">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List'!$K:$K,MATCH('HFTD CPZ'!$B478,'08W Project List'!$H:$H,0))),$K478,#N/A)</f>
        <v>#N/A</v>
      </c>
      <c r="M478" s="35" t="e">
        <f>IF(ISNUMBER(L478),#N/A,IF(ISNUMBER(INDEX('Approved CPZ List'!$I:$I,MATCH('HFTD CPZ'!$B478,'Approved CPZ List'!$B:$B,0))),$K478,#N/A))</f>
        <v>#N/A</v>
      </c>
    </row>
    <row r="479" spans="1:13" ht="15.5" x14ac:dyDescent="0.35">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List'!$K:$K,MATCH('HFTD CPZ'!$B479,'08W Project List'!$H:$H,0))),$K479,#N/A)</f>
        <v>#N/A</v>
      </c>
      <c r="M479" s="35" t="e">
        <f>IF(ISNUMBER(L479),#N/A,IF(ISNUMBER(INDEX('Approved CPZ List'!$I:$I,MATCH('HFTD CPZ'!$B479,'Approved CPZ List'!$B:$B,0))),$K479,#N/A))</f>
        <v>#N/A</v>
      </c>
    </row>
    <row r="480" spans="1:13" ht="15.5" x14ac:dyDescent="0.35">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List'!$K:$K,MATCH('HFTD CPZ'!$B480,'08W Project List'!$H:$H,0))),$K480,#N/A)</f>
        <v>#N/A</v>
      </c>
      <c r="M480" s="35" t="e">
        <f>IF(ISNUMBER(L480),#N/A,IF(ISNUMBER(INDEX('Approved CPZ List'!$I:$I,MATCH('HFTD CPZ'!$B480,'Approved CPZ List'!$B:$B,0))),$K480,#N/A))</f>
        <v>#N/A</v>
      </c>
    </row>
    <row r="481" spans="1:13" ht="15.5" x14ac:dyDescent="0.35">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List'!$K:$K,MATCH('HFTD CPZ'!$B481,'08W Project List'!$H:$H,0))),$K481,#N/A)</f>
        <v>#N/A</v>
      </c>
      <c r="M481" s="35" t="e">
        <f>IF(ISNUMBER(L481),#N/A,IF(ISNUMBER(INDEX('Approved CPZ List'!$I:$I,MATCH('HFTD CPZ'!$B481,'Approved CPZ List'!$B:$B,0))),$K481,#N/A))</f>
        <v>#N/A</v>
      </c>
    </row>
    <row r="482" spans="1:13" ht="15.5" x14ac:dyDescent="0.35">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List'!$K:$K,MATCH('HFTD CPZ'!$B482,'08W Project List'!$H:$H,0))),$K482,#N/A)</f>
        <v>11088.807927388771</v>
      </c>
      <c r="M482" s="35" t="e">
        <f>IF(ISNUMBER(L482),#N/A,IF(ISNUMBER(INDEX('Approved CPZ List'!$I:$I,MATCH('HFTD CPZ'!$B482,'Approved CPZ List'!$B:$B,0))),$K482,#N/A))</f>
        <v>#N/A</v>
      </c>
    </row>
    <row r="483" spans="1:13" ht="15.5" x14ac:dyDescent="0.35">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List'!$K:$K,MATCH('HFTD CPZ'!$B483,'08W Project List'!$H:$H,0))),$K483,#N/A)</f>
        <v>#N/A</v>
      </c>
      <c r="M483" s="35" t="e">
        <f>IF(ISNUMBER(L483),#N/A,IF(ISNUMBER(INDEX('Approved CPZ List'!$I:$I,MATCH('HFTD CPZ'!$B483,'Approved CPZ List'!$B:$B,0))),$K483,#N/A))</f>
        <v>#N/A</v>
      </c>
    </row>
    <row r="484" spans="1:13" ht="15.5" x14ac:dyDescent="0.35">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List'!$K:$K,MATCH('HFTD CPZ'!$B484,'08W Project List'!$H:$H,0))),$K484,#N/A)</f>
        <v>#N/A</v>
      </c>
      <c r="M484" s="35" t="e">
        <f>IF(ISNUMBER(L484),#N/A,IF(ISNUMBER(INDEX('Approved CPZ List'!$I:$I,MATCH('HFTD CPZ'!$B484,'Approved CPZ List'!$B:$B,0))),$K484,#N/A))</f>
        <v>#N/A</v>
      </c>
    </row>
    <row r="485" spans="1:13" ht="15.5" x14ac:dyDescent="0.35">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List'!$K:$K,MATCH('HFTD CPZ'!$B485,'08W Project List'!$H:$H,0))),$K485,#N/A)</f>
        <v>#N/A</v>
      </c>
      <c r="M485" s="35" t="e">
        <f>IF(ISNUMBER(L485),#N/A,IF(ISNUMBER(INDEX('Approved CPZ List'!$I:$I,MATCH('HFTD CPZ'!$B485,'Approved CPZ List'!$B:$B,0))),$K485,#N/A))</f>
        <v>#N/A</v>
      </c>
    </row>
    <row r="486" spans="1:13" ht="15.5" x14ac:dyDescent="0.35">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List'!$K:$K,MATCH('HFTD CPZ'!$B486,'08W Project List'!$H:$H,0))),$K486,#N/A)</f>
        <v>#N/A</v>
      </c>
      <c r="M486" s="35" t="e">
        <f>IF(ISNUMBER(L486),#N/A,IF(ISNUMBER(INDEX('Approved CPZ List'!$I:$I,MATCH('HFTD CPZ'!$B486,'Approved CPZ List'!$B:$B,0))),$K486,#N/A))</f>
        <v>#N/A</v>
      </c>
    </row>
    <row r="487" spans="1:13" ht="15.5" x14ac:dyDescent="0.35">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List'!$K:$K,MATCH('HFTD CPZ'!$B487,'08W Project List'!$H:$H,0))),$K487,#N/A)</f>
        <v>#N/A</v>
      </c>
      <c r="M487" s="35" t="e">
        <f>IF(ISNUMBER(L487),#N/A,IF(ISNUMBER(INDEX('Approved CPZ List'!$I:$I,MATCH('HFTD CPZ'!$B487,'Approved CPZ List'!$B:$B,0))),$K487,#N/A))</f>
        <v>#N/A</v>
      </c>
    </row>
    <row r="488" spans="1:13" ht="15.5" x14ac:dyDescent="0.35">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List'!$K:$K,MATCH('HFTD CPZ'!$B488,'08W Project List'!$H:$H,0))),$K488,#N/A)</f>
        <v>#N/A</v>
      </c>
      <c r="M488" s="35" t="e">
        <f>IF(ISNUMBER(L488),#N/A,IF(ISNUMBER(INDEX('Approved CPZ List'!$I:$I,MATCH('HFTD CPZ'!$B488,'Approved CPZ List'!$B:$B,0))),$K488,#N/A))</f>
        <v>#N/A</v>
      </c>
    </row>
    <row r="489" spans="1:13" ht="15.5" x14ac:dyDescent="0.35">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List'!$K:$K,MATCH('HFTD CPZ'!$B489,'08W Project List'!$H:$H,0))),$K489,#N/A)</f>
        <v>#N/A</v>
      </c>
      <c r="M489" s="35" t="e">
        <f>IF(ISNUMBER(L489),#N/A,IF(ISNUMBER(INDEX('Approved CPZ List'!$I:$I,MATCH('HFTD CPZ'!$B489,'Approved CPZ List'!$B:$B,0))),$K489,#N/A))</f>
        <v>#N/A</v>
      </c>
    </row>
    <row r="490" spans="1:13" ht="15.5" x14ac:dyDescent="0.35">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List'!$K:$K,MATCH('HFTD CPZ'!$B490,'08W Project List'!$H:$H,0))),$K490,#N/A)</f>
        <v>#N/A</v>
      </c>
      <c r="M490" s="35" t="e">
        <f>IF(ISNUMBER(L490),#N/A,IF(ISNUMBER(INDEX('Approved CPZ List'!$I:$I,MATCH('HFTD CPZ'!$B490,'Approved CPZ List'!$B:$B,0))),$K490,#N/A))</f>
        <v>#N/A</v>
      </c>
    </row>
    <row r="491" spans="1:13" ht="15.5" x14ac:dyDescent="0.35">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List'!$K:$K,MATCH('HFTD CPZ'!$B491,'08W Project List'!$H:$H,0))),$K491,#N/A)</f>
        <v>#N/A</v>
      </c>
      <c r="M491" s="35" t="e">
        <f>IF(ISNUMBER(L491),#N/A,IF(ISNUMBER(INDEX('Approved CPZ List'!$I:$I,MATCH('HFTD CPZ'!$B491,'Approved CPZ List'!$B:$B,0))),$K491,#N/A))</f>
        <v>#N/A</v>
      </c>
    </row>
    <row r="492" spans="1:13" ht="15.5" x14ac:dyDescent="0.35">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List'!$K:$K,MATCH('HFTD CPZ'!$B492,'08W Project List'!$H:$H,0))),$K492,#N/A)</f>
        <v>#N/A</v>
      </c>
      <c r="M492" s="35" t="e">
        <f>IF(ISNUMBER(L492),#N/A,IF(ISNUMBER(INDEX('Approved CPZ List'!$I:$I,MATCH('HFTD CPZ'!$B492,'Approved CPZ List'!$B:$B,0))),$K492,#N/A))</f>
        <v>#N/A</v>
      </c>
    </row>
    <row r="493" spans="1:13" ht="15.5" x14ac:dyDescent="0.35">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List'!$K:$K,MATCH('HFTD CPZ'!$B493,'08W Project List'!$H:$H,0))),$K493,#N/A)</f>
        <v>#N/A</v>
      </c>
      <c r="M493" s="35" t="e">
        <f>IF(ISNUMBER(L493),#N/A,IF(ISNUMBER(INDEX('Approved CPZ List'!$I:$I,MATCH('HFTD CPZ'!$B493,'Approved CPZ List'!$B:$B,0))),$K493,#N/A))</f>
        <v>#N/A</v>
      </c>
    </row>
    <row r="494" spans="1:13" ht="15.5" x14ac:dyDescent="0.35">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List'!$K:$K,MATCH('HFTD CPZ'!$B494,'08W Project List'!$H:$H,0))),$K494,#N/A)</f>
        <v>#N/A</v>
      </c>
      <c r="M494" s="35" t="e">
        <f>IF(ISNUMBER(L494),#N/A,IF(ISNUMBER(INDEX('Approved CPZ List'!$I:$I,MATCH('HFTD CPZ'!$B494,'Approved CPZ List'!$B:$B,0))),$K494,#N/A))</f>
        <v>#N/A</v>
      </c>
    </row>
    <row r="495" spans="1:13" ht="15.5" x14ac:dyDescent="0.35">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List'!$K:$K,MATCH('HFTD CPZ'!$B495,'08W Project List'!$H:$H,0))),$K495,#N/A)</f>
        <v>#N/A</v>
      </c>
      <c r="M495" s="35" t="e">
        <f>IF(ISNUMBER(L495),#N/A,IF(ISNUMBER(INDEX('Approved CPZ List'!$I:$I,MATCH('HFTD CPZ'!$B495,'Approved CPZ List'!$B:$B,0))),$K495,#N/A))</f>
        <v>#N/A</v>
      </c>
    </row>
    <row r="496" spans="1:13" ht="15.5" x14ac:dyDescent="0.35">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List'!$K:$K,MATCH('HFTD CPZ'!$B496,'08W Project List'!$H:$H,0))),$K496,#N/A)</f>
        <v>#N/A</v>
      </c>
      <c r="M496" s="35" t="e">
        <f>IF(ISNUMBER(L496),#N/A,IF(ISNUMBER(INDEX('Approved CPZ List'!$I:$I,MATCH('HFTD CPZ'!$B496,'Approved CPZ List'!$B:$B,0))),$K496,#N/A))</f>
        <v>#N/A</v>
      </c>
    </row>
    <row r="497" spans="1:13" ht="15.5" x14ac:dyDescent="0.35">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List'!$K:$K,MATCH('HFTD CPZ'!$B497,'08W Project List'!$H:$H,0))),$K497,#N/A)</f>
        <v>#N/A</v>
      </c>
      <c r="M497" s="35" t="e">
        <f>IF(ISNUMBER(L497),#N/A,IF(ISNUMBER(INDEX('Approved CPZ List'!$I:$I,MATCH('HFTD CPZ'!$B497,'Approved CPZ List'!$B:$B,0))),$K497,#N/A))</f>
        <v>#N/A</v>
      </c>
    </row>
    <row r="498" spans="1:13" ht="15.5" x14ac:dyDescent="0.35">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List'!$K:$K,MATCH('HFTD CPZ'!$B498,'08W Project List'!$H:$H,0))),$K498,#N/A)</f>
        <v>#N/A</v>
      </c>
      <c r="M498" s="35" t="e">
        <f>IF(ISNUMBER(L498),#N/A,IF(ISNUMBER(INDEX('Approved CPZ List'!$I:$I,MATCH('HFTD CPZ'!$B498,'Approved CPZ List'!$B:$B,0))),$K498,#N/A))</f>
        <v>#N/A</v>
      </c>
    </row>
    <row r="499" spans="1:13" ht="15.5" x14ac:dyDescent="0.35">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List'!$K:$K,MATCH('HFTD CPZ'!$B499,'08W Project List'!$H:$H,0))),$K499,#N/A)</f>
        <v>#N/A</v>
      </c>
      <c r="M499" s="35" t="e">
        <f>IF(ISNUMBER(L499),#N/A,IF(ISNUMBER(INDEX('Approved CPZ List'!$I:$I,MATCH('HFTD CPZ'!$B499,'Approved CPZ List'!$B:$B,0))),$K499,#N/A))</f>
        <v>#N/A</v>
      </c>
    </row>
    <row r="500" spans="1:13" ht="15.5" x14ac:dyDescent="0.35">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List'!$K:$K,MATCH('HFTD CPZ'!$B500,'08W Project List'!$H:$H,0))),$K500,#N/A)</f>
        <v>#N/A</v>
      </c>
      <c r="M500" s="35" t="e">
        <f>IF(ISNUMBER(L500),#N/A,IF(ISNUMBER(INDEX('Approved CPZ List'!$I:$I,MATCH('HFTD CPZ'!$B500,'Approved CPZ List'!$B:$B,0))),$K500,#N/A))</f>
        <v>#N/A</v>
      </c>
    </row>
    <row r="501" spans="1:13" ht="15.5" x14ac:dyDescent="0.35">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List'!$K:$K,MATCH('HFTD CPZ'!$B501,'08W Project List'!$H:$H,0))),$K501,#N/A)</f>
        <v>#N/A</v>
      </c>
      <c r="M501" s="35" t="e">
        <f>IF(ISNUMBER(L501),#N/A,IF(ISNUMBER(INDEX('Approved CPZ List'!$I:$I,MATCH('HFTD CPZ'!$B501,'Approved CPZ List'!$B:$B,0))),$K501,#N/A))</f>
        <v>#N/A</v>
      </c>
    </row>
    <row r="502" spans="1:13" ht="15.5" x14ac:dyDescent="0.35">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List'!$K:$K,MATCH('HFTD CPZ'!$B502,'08W Project List'!$H:$H,0))),$K502,#N/A)</f>
        <v>#N/A</v>
      </c>
      <c r="M502" s="35" t="e">
        <f>IF(ISNUMBER(L502),#N/A,IF(ISNUMBER(INDEX('Approved CPZ List'!$I:$I,MATCH('HFTD CPZ'!$B502,'Approved CPZ List'!$B:$B,0))),$K502,#N/A))</f>
        <v>#N/A</v>
      </c>
    </row>
    <row r="503" spans="1:13" ht="15.5" x14ac:dyDescent="0.35">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List'!$K:$K,MATCH('HFTD CPZ'!$B503,'08W Project List'!$H:$H,0))),$K503,#N/A)</f>
        <v>#N/A</v>
      </c>
      <c r="M503" s="35" t="e">
        <f>IF(ISNUMBER(L503),#N/A,IF(ISNUMBER(INDEX('Approved CPZ List'!$I:$I,MATCH('HFTD CPZ'!$B503,'Approved CPZ List'!$B:$B,0))),$K503,#N/A))</f>
        <v>#N/A</v>
      </c>
    </row>
    <row r="504" spans="1:13" ht="15.5" x14ac:dyDescent="0.35">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List'!$K:$K,MATCH('HFTD CPZ'!$B504,'08W Project List'!$H:$H,0))),$K504,#N/A)</f>
        <v>#N/A</v>
      </c>
      <c r="M504" s="35" t="e">
        <f>IF(ISNUMBER(L504),#N/A,IF(ISNUMBER(INDEX('Approved CPZ List'!$I:$I,MATCH('HFTD CPZ'!$B504,'Approved CPZ List'!$B:$B,0))),$K504,#N/A))</f>
        <v>#N/A</v>
      </c>
    </row>
    <row r="505" spans="1:13" ht="15.5" x14ac:dyDescent="0.35">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List'!$K:$K,MATCH('HFTD CPZ'!$B505,'08W Project List'!$H:$H,0))),$K505,#N/A)</f>
        <v>#N/A</v>
      </c>
      <c r="M505" s="35" t="e">
        <f>IF(ISNUMBER(L505),#N/A,IF(ISNUMBER(INDEX('Approved CPZ List'!$I:$I,MATCH('HFTD CPZ'!$B505,'Approved CPZ List'!$B:$B,0))),$K505,#N/A))</f>
        <v>#N/A</v>
      </c>
    </row>
    <row r="506" spans="1:13" ht="15.5" x14ac:dyDescent="0.35">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List'!$K:$K,MATCH('HFTD CPZ'!$B506,'08W Project List'!$H:$H,0))),$K506,#N/A)</f>
        <v>#N/A</v>
      </c>
      <c r="M506" s="35" t="e">
        <f>IF(ISNUMBER(L506),#N/A,IF(ISNUMBER(INDEX('Approved CPZ List'!$I:$I,MATCH('HFTD CPZ'!$B506,'Approved CPZ List'!$B:$B,0))),$K506,#N/A))</f>
        <v>#N/A</v>
      </c>
    </row>
    <row r="507" spans="1:13" ht="15.5" x14ac:dyDescent="0.35">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List'!$K:$K,MATCH('HFTD CPZ'!$B507,'08W Project List'!$H:$H,0))),$K507,#N/A)</f>
        <v>#N/A</v>
      </c>
      <c r="M507" s="35" t="e">
        <f>IF(ISNUMBER(L507),#N/A,IF(ISNUMBER(INDEX('Approved CPZ List'!$I:$I,MATCH('HFTD CPZ'!$B507,'Approved CPZ List'!$B:$B,0))),$K507,#N/A))</f>
        <v>#N/A</v>
      </c>
    </row>
    <row r="508" spans="1:13" ht="15.5" x14ac:dyDescent="0.35">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List'!$K:$K,MATCH('HFTD CPZ'!$B508,'08W Project List'!$H:$H,0))),$K508,#N/A)</f>
        <v>#N/A</v>
      </c>
      <c r="M508" s="35" t="e">
        <f>IF(ISNUMBER(L508),#N/A,IF(ISNUMBER(INDEX('Approved CPZ List'!$I:$I,MATCH('HFTD CPZ'!$B508,'Approved CPZ List'!$B:$B,0))),$K508,#N/A))</f>
        <v>#N/A</v>
      </c>
    </row>
    <row r="509" spans="1:13" ht="15.5" x14ac:dyDescent="0.35">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List'!$K:$K,MATCH('HFTD CPZ'!$B509,'08W Project List'!$H:$H,0))),$K509,#N/A)</f>
        <v>#N/A</v>
      </c>
      <c r="M509" s="35" t="e">
        <f>IF(ISNUMBER(L509),#N/A,IF(ISNUMBER(INDEX('Approved CPZ List'!$I:$I,MATCH('HFTD CPZ'!$B509,'Approved CPZ List'!$B:$B,0))),$K509,#N/A))</f>
        <v>#N/A</v>
      </c>
    </row>
    <row r="510" spans="1:13" ht="15.5" x14ac:dyDescent="0.35">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List'!$K:$K,MATCH('HFTD CPZ'!$B510,'08W Project List'!$H:$H,0))),$K510,#N/A)</f>
        <v>#N/A</v>
      </c>
      <c r="M510" s="35" t="e">
        <f>IF(ISNUMBER(L510),#N/A,IF(ISNUMBER(INDEX('Approved CPZ List'!$I:$I,MATCH('HFTD CPZ'!$B510,'Approved CPZ List'!$B:$B,0))),$K510,#N/A))</f>
        <v>#N/A</v>
      </c>
    </row>
    <row r="511" spans="1:13" ht="15.5" x14ac:dyDescent="0.35">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List'!$K:$K,MATCH('HFTD CPZ'!$B511,'08W Project List'!$H:$H,0))),$K511,#N/A)</f>
        <v>#N/A</v>
      </c>
      <c r="M511" s="35" t="e">
        <f>IF(ISNUMBER(L511),#N/A,IF(ISNUMBER(INDEX('Approved CPZ List'!$I:$I,MATCH('HFTD CPZ'!$B511,'Approved CPZ List'!$B:$B,0))),$K511,#N/A))</f>
        <v>#N/A</v>
      </c>
    </row>
    <row r="512" spans="1:13" ht="15.5" x14ac:dyDescent="0.35">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List'!$K:$K,MATCH('HFTD CPZ'!$B512,'08W Project List'!$H:$H,0))),$K512,#N/A)</f>
        <v>#N/A</v>
      </c>
      <c r="M512" s="35" t="e">
        <f>IF(ISNUMBER(L512),#N/A,IF(ISNUMBER(INDEX('Approved CPZ List'!$I:$I,MATCH('HFTD CPZ'!$B512,'Approved CPZ List'!$B:$B,0))),$K512,#N/A))</f>
        <v>#N/A</v>
      </c>
    </row>
    <row r="513" spans="1:13" ht="15.5" x14ac:dyDescent="0.35">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List'!$K:$K,MATCH('HFTD CPZ'!$B513,'08W Project List'!$H:$H,0))),$K513,#N/A)</f>
        <v>#N/A</v>
      </c>
      <c r="M513" s="35" t="e">
        <f>IF(ISNUMBER(L513),#N/A,IF(ISNUMBER(INDEX('Approved CPZ List'!$I:$I,MATCH('HFTD CPZ'!$B513,'Approved CPZ List'!$B:$B,0))),$K513,#N/A))</f>
        <v>#N/A</v>
      </c>
    </row>
    <row r="514" spans="1:13" ht="15.5" x14ac:dyDescent="0.35">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List'!$K:$K,MATCH('HFTD CPZ'!$B514,'08W Project List'!$H:$H,0))),$K514,#N/A)</f>
        <v>#N/A</v>
      </c>
      <c r="M514" s="35" t="e">
        <f>IF(ISNUMBER(L514),#N/A,IF(ISNUMBER(INDEX('Approved CPZ List'!$I:$I,MATCH('HFTD CPZ'!$B514,'Approved CPZ List'!$B:$B,0))),$K514,#N/A))</f>
        <v>#N/A</v>
      </c>
    </row>
    <row r="515" spans="1:13" ht="15.5" x14ac:dyDescent="0.35">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List'!$K:$K,MATCH('HFTD CPZ'!$B515,'08W Project List'!$H:$H,0))),$K515,#N/A)</f>
        <v>#N/A</v>
      </c>
      <c r="M515" s="35" t="e">
        <f>IF(ISNUMBER(L515),#N/A,IF(ISNUMBER(INDEX('Approved CPZ List'!$I:$I,MATCH('HFTD CPZ'!$B515,'Approved CPZ List'!$B:$B,0))),$K515,#N/A))</f>
        <v>#N/A</v>
      </c>
    </row>
    <row r="516" spans="1:13" ht="15.5" x14ac:dyDescent="0.35">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List'!$K:$K,MATCH('HFTD CPZ'!$B516,'08W Project List'!$H:$H,0))),$K516,#N/A)</f>
        <v>#N/A</v>
      </c>
      <c r="M516" s="35" t="e">
        <f>IF(ISNUMBER(L516),#N/A,IF(ISNUMBER(INDEX('Approved CPZ List'!$I:$I,MATCH('HFTD CPZ'!$B516,'Approved CPZ List'!$B:$B,0))),$K516,#N/A))</f>
        <v>#N/A</v>
      </c>
    </row>
    <row r="517" spans="1:13" ht="15.5" x14ac:dyDescent="0.35">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List'!$K:$K,MATCH('HFTD CPZ'!$B517,'08W Project List'!$H:$H,0))),$K517,#N/A)</f>
        <v>#N/A</v>
      </c>
      <c r="M517" s="35" t="e">
        <f>IF(ISNUMBER(L517),#N/A,IF(ISNUMBER(INDEX('Approved CPZ List'!$I:$I,MATCH('HFTD CPZ'!$B517,'Approved CPZ List'!$B:$B,0))),$K517,#N/A))</f>
        <v>#N/A</v>
      </c>
    </row>
    <row r="518" spans="1:13" ht="15.5" x14ac:dyDescent="0.35">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List'!$K:$K,MATCH('HFTD CPZ'!$B518,'08W Project List'!$H:$H,0))),$K518,#N/A)</f>
        <v>#N/A</v>
      </c>
      <c r="M518" s="35" t="e">
        <f>IF(ISNUMBER(L518),#N/A,IF(ISNUMBER(INDEX('Approved CPZ List'!$I:$I,MATCH('HFTD CPZ'!$B518,'Approved CPZ List'!$B:$B,0))),$K518,#N/A))</f>
        <v>#N/A</v>
      </c>
    </row>
    <row r="519" spans="1:13" ht="15.5" x14ac:dyDescent="0.35">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List'!$K:$K,MATCH('HFTD CPZ'!$B519,'08W Project List'!$H:$H,0))),$K519,#N/A)</f>
        <v>#N/A</v>
      </c>
      <c r="M519" s="35" t="e">
        <f>IF(ISNUMBER(L519),#N/A,IF(ISNUMBER(INDEX('Approved CPZ List'!$I:$I,MATCH('HFTD CPZ'!$B519,'Approved CPZ List'!$B:$B,0))),$K519,#N/A))</f>
        <v>#N/A</v>
      </c>
    </row>
    <row r="520" spans="1:13" ht="15.5" x14ac:dyDescent="0.35">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List'!$K:$K,MATCH('HFTD CPZ'!$B520,'08W Project List'!$H:$H,0))),$K520,#N/A)</f>
        <v>#N/A</v>
      </c>
      <c r="M520" s="35" t="e">
        <f>IF(ISNUMBER(L520),#N/A,IF(ISNUMBER(INDEX('Approved CPZ List'!$I:$I,MATCH('HFTD CPZ'!$B520,'Approved CPZ List'!$B:$B,0))),$K520,#N/A))</f>
        <v>#N/A</v>
      </c>
    </row>
    <row r="521" spans="1:13" ht="15.5" x14ac:dyDescent="0.35">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List'!$K:$K,MATCH('HFTD CPZ'!$B521,'08W Project List'!$H:$H,0))),$K521,#N/A)</f>
        <v>#N/A</v>
      </c>
      <c r="M521" s="35" t="e">
        <f>IF(ISNUMBER(L521),#N/A,IF(ISNUMBER(INDEX('Approved CPZ List'!$I:$I,MATCH('HFTD CPZ'!$B521,'Approved CPZ List'!$B:$B,0))),$K521,#N/A))</f>
        <v>#N/A</v>
      </c>
    </row>
    <row r="522" spans="1:13" ht="15.5" x14ac:dyDescent="0.35">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List'!$K:$K,MATCH('HFTD CPZ'!$B522,'08W Project List'!$H:$H,0))),$K522,#N/A)</f>
        <v>#N/A</v>
      </c>
      <c r="M522" s="35" t="e">
        <f>IF(ISNUMBER(L522),#N/A,IF(ISNUMBER(INDEX('Approved CPZ List'!$I:$I,MATCH('HFTD CPZ'!$B522,'Approved CPZ List'!$B:$B,0))),$K522,#N/A))</f>
        <v>#N/A</v>
      </c>
    </row>
    <row r="523" spans="1:13" ht="15.5" x14ac:dyDescent="0.35">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List'!$K:$K,MATCH('HFTD CPZ'!$B523,'08W Project List'!$H:$H,0))),$K523,#N/A)</f>
        <v>#N/A</v>
      </c>
      <c r="M523" s="35" t="e">
        <f>IF(ISNUMBER(L523),#N/A,IF(ISNUMBER(INDEX('Approved CPZ List'!$I:$I,MATCH('HFTD CPZ'!$B523,'Approved CPZ List'!$B:$B,0))),$K523,#N/A))</f>
        <v>#N/A</v>
      </c>
    </row>
    <row r="524" spans="1:13" ht="15.5" x14ac:dyDescent="0.35">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List'!$K:$K,MATCH('HFTD CPZ'!$B524,'08W Project List'!$H:$H,0))),$K524,#N/A)</f>
        <v>#N/A</v>
      </c>
      <c r="M524" s="35" t="e">
        <f>IF(ISNUMBER(L524),#N/A,IF(ISNUMBER(INDEX('Approved CPZ List'!$I:$I,MATCH('HFTD CPZ'!$B524,'Approved CPZ List'!$B:$B,0))),$K524,#N/A))</f>
        <v>#N/A</v>
      </c>
    </row>
    <row r="525" spans="1:13" ht="15.5" x14ac:dyDescent="0.35">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List'!$K:$K,MATCH('HFTD CPZ'!$B525,'08W Project List'!$H:$H,0))),$K525,#N/A)</f>
        <v>#N/A</v>
      </c>
      <c r="M525" s="35" t="e">
        <f>IF(ISNUMBER(L525),#N/A,IF(ISNUMBER(INDEX('Approved CPZ List'!$I:$I,MATCH('HFTD CPZ'!$B525,'Approved CPZ List'!$B:$B,0))),$K525,#N/A))</f>
        <v>#N/A</v>
      </c>
    </row>
    <row r="526" spans="1:13" ht="15.5" x14ac:dyDescent="0.35">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List'!$K:$K,MATCH('HFTD CPZ'!$B526,'08W Project List'!$H:$H,0))),$K526,#N/A)</f>
        <v>#N/A</v>
      </c>
      <c r="M526" s="35" t="e">
        <f>IF(ISNUMBER(L526),#N/A,IF(ISNUMBER(INDEX('Approved CPZ List'!$I:$I,MATCH('HFTD CPZ'!$B526,'Approved CPZ List'!$B:$B,0))),$K526,#N/A))</f>
        <v>#N/A</v>
      </c>
    </row>
    <row r="527" spans="1:13" ht="15.5" x14ac:dyDescent="0.35">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List'!$K:$K,MATCH('HFTD CPZ'!$B527,'08W Project List'!$H:$H,0))),$K527,#N/A)</f>
        <v>#N/A</v>
      </c>
      <c r="M527" s="35" t="e">
        <f>IF(ISNUMBER(L527),#N/A,IF(ISNUMBER(INDEX('Approved CPZ List'!$I:$I,MATCH('HFTD CPZ'!$B527,'Approved CPZ List'!$B:$B,0))),$K527,#N/A))</f>
        <v>#N/A</v>
      </c>
    </row>
    <row r="528" spans="1:13" ht="15.5" x14ac:dyDescent="0.35">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List'!$K:$K,MATCH('HFTD CPZ'!$B528,'08W Project List'!$H:$H,0))),$K528,#N/A)</f>
        <v>#N/A</v>
      </c>
      <c r="M528" s="35" t="e">
        <f>IF(ISNUMBER(L528),#N/A,IF(ISNUMBER(INDEX('Approved CPZ List'!$I:$I,MATCH('HFTD CPZ'!$B528,'Approved CPZ List'!$B:$B,0))),$K528,#N/A))</f>
        <v>#N/A</v>
      </c>
    </row>
    <row r="529" spans="1:13" ht="15.5" x14ac:dyDescent="0.35">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List'!$K:$K,MATCH('HFTD CPZ'!$B529,'08W Project List'!$H:$H,0))),$K529,#N/A)</f>
        <v>#N/A</v>
      </c>
      <c r="M529" s="35" t="e">
        <f>IF(ISNUMBER(L529),#N/A,IF(ISNUMBER(INDEX('Approved CPZ List'!$I:$I,MATCH('HFTD CPZ'!$B529,'Approved CPZ List'!$B:$B,0))),$K529,#N/A))</f>
        <v>#N/A</v>
      </c>
    </row>
    <row r="530" spans="1:13" ht="15.5" x14ac:dyDescent="0.35">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f>IF(ISNUMBER(INDEX('08W Project List'!$K:$K,MATCH('HFTD CPZ'!$B530,'08W Project List'!$H:$H,0))),$K530,#N/A)</f>
        <v>10076.235591665249</v>
      </c>
      <c r="M530" s="35" t="e">
        <f>IF(ISNUMBER(L530),#N/A,IF(ISNUMBER(INDEX('Approved CPZ List'!$I:$I,MATCH('HFTD CPZ'!$B530,'Approved CPZ List'!$B:$B,0))),$K530,#N/A))</f>
        <v>#N/A</v>
      </c>
    </row>
    <row r="531" spans="1:13" ht="15.5" x14ac:dyDescent="0.35">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List'!$K:$K,MATCH('HFTD CPZ'!$B531,'08W Project List'!$H:$H,0))),$K531,#N/A)</f>
        <v>#N/A</v>
      </c>
      <c r="M531" s="35" t="e">
        <f>IF(ISNUMBER(L531),#N/A,IF(ISNUMBER(INDEX('Approved CPZ List'!$I:$I,MATCH('HFTD CPZ'!$B531,'Approved CPZ List'!$B:$B,0))),$K531,#N/A))</f>
        <v>#N/A</v>
      </c>
    </row>
    <row r="532" spans="1:13" ht="15.5" x14ac:dyDescent="0.35">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List'!$K:$K,MATCH('HFTD CPZ'!$B532,'08W Project List'!$H:$H,0))),$K532,#N/A)</f>
        <v>#N/A</v>
      </c>
      <c r="M532" s="35" t="e">
        <f>IF(ISNUMBER(L532),#N/A,IF(ISNUMBER(INDEX('Approved CPZ List'!$I:$I,MATCH('HFTD CPZ'!$B532,'Approved CPZ List'!$B:$B,0))),$K532,#N/A))</f>
        <v>#N/A</v>
      </c>
    </row>
    <row r="533" spans="1:13" ht="15.5" x14ac:dyDescent="0.35">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List'!$K:$K,MATCH('HFTD CPZ'!$B533,'08W Project List'!$H:$H,0))),$K533,#N/A)</f>
        <v>#N/A</v>
      </c>
      <c r="M533" s="35" t="e">
        <f>IF(ISNUMBER(L533),#N/A,IF(ISNUMBER(INDEX('Approved CPZ List'!$I:$I,MATCH('HFTD CPZ'!$B533,'Approved CPZ List'!$B:$B,0))),$K533,#N/A))</f>
        <v>#N/A</v>
      </c>
    </row>
    <row r="534" spans="1:13" ht="15.5" x14ac:dyDescent="0.35">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List'!$K:$K,MATCH('HFTD CPZ'!$B534,'08W Project List'!$H:$H,0))),$K534,#N/A)</f>
        <v>#N/A</v>
      </c>
      <c r="M534" s="35" t="e">
        <f>IF(ISNUMBER(L534),#N/A,IF(ISNUMBER(INDEX('Approved CPZ List'!$I:$I,MATCH('HFTD CPZ'!$B534,'Approved CPZ List'!$B:$B,0))),$K534,#N/A))</f>
        <v>#N/A</v>
      </c>
    </row>
    <row r="535" spans="1:13" ht="15.5" x14ac:dyDescent="0.35">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List'!$K:$K,MATCH('HFTD CPZ'!$B535,'08W Project List'!$H:$H,0))),$K535,#N/A)</f>
        <v>#N/A</v>
      </c>
      <c r="M535" s="35" t="e">
        <f>IF(ISNUMBER(L535),#N/A,IF(ISNUMBER(INDEX('Approved CPZ List'!$I:$I,MATCH('HFTD CPZ'!$B535,'Approved CPZ List'!$B:$B,0))),$K535,#N/A))</f>
        <v>#N/A</v>
      </c>
    </row>
    <row r="536" spans="1:13" ht="15.5" x14ac:dyDescent="0.35">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List'!$K:$K,MATCH('HFTD CPZ'!$B536,'08W Project List'!$H:$H,0))),$K536,#N/A)</f>
        <v>#N/A</v>
      </c>
      <c r="M536" s="35" t="e">
        <f>IF(ISNUMBER(L536),#N/A,IF(ISNUMBER(INDEX('Approved CPZ List'!$I:$I,MATCH('HFTD CPZ'!$B536,'Approved CPZ List'!$B:$B,0))),$K536,#N/A))</f>
        <v>#N/A</v>
      </c>
    </row>
    <row r="537" spans="1:13" ht="15.5" x14ac:dyDescent="0.35">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List'!$K:$K,MATCH('HFTD CPZ'!$B537,'08W Project List'!$H:$H,0))),$K537,#N/A)</f>
        <v>#N/A</v>
      </c>
      <c r="M537" s="35" t="e">
        <f>IF(ISNUMBER(L537),#N/A,IF(ISNUMBER(INDEX('Approved CPZ List'!$I:$I,MATCH('HFTD CPZ'!$B537,'Approved CPZ List'!$B:$B,0))),$K537,#N/A))</f>
        <v>#N/A</v>
      </c>
    </row>
    <row r="538" spans="1:13" ht="15.5" x14ac:dyDescent="0.35">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List'!$K:$K,MATCH('HFTD CPZ'!$B538,'08W Project List'!$H:$H,0))),$K538,#N/A)</f>
        <v>#N/A</v>
      </c>
      <c r="M538" s="35" t="e">
        <f>IF(ISNUMBER(L538),#N/A,IF(ISNUMBER(INDEX('Approved CPZ List'!$I:$I,MATCH('HFTD CPZ'!$B538,'Approved CPZ List'!$B:$B,0))),$K538,#N/A))</f>
        <v>#N/A</v>
      </c>
    </row>
    <row r="539" spans="1:13" ht="15.5" x14ac:dyDescent="0.35">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List'!$K:$K,MATCH('HFTD CPZ'!$B539,'08W Project List'!$H:$H,0))),$K539,#N/A)</f>
        <v>#N/A</v>
      </c>
      <c r="M539" s="35" t="e">
        <f>IF(ISNUMBER(L539),#N/A,IF(ISNUMBER(INDEX('Approved CPZ List'!$I:$I,MATCH('HFTD CPZ'!$B539,'Approved CPZ List'!$B:$B,0))),$K539,#N/A))</f>
        <v>#N/A</v>
      </c>
    </row>
    <row r="540" spans="1:13" ht="15.5" x14ac:dyDescent="0.35">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List'!$K:$K,MATCH('HFTD CPZ'!$B540,'08W Project List'!$H:$H,0))),$K540,#N/A)</f>
        <v>#N/A</v>
      </c>
      <c r="M540" s="35" t="e">
        <f>IF(ISNUMBER(L540),#N/A,IF(ISNUMBER(INDEX('Approved CPZ List'!$I:$I,MATCH('HFTD CPZ'!$B540,'Approved CPZ List'!$B:$B,0))),$K540,#N/A))</f>
        <v>#N/A</v>
      </c>
    </row>
    <row r="541" spans="1:13" ht="15.5" x14ac:dyDescent="0.35">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List'!$K:$K,MATCH('HFTD CPZ'!$B541,'08W Project List'!$H:$H,0))),$K541,#N/A)</f>
        <v>#N/A</v>
      </c>
      <c r="M541" s="35" t="e">
        <f>IF(ISNUMBER(L541),#N/A,IF(ISNUMBER(INDEX('Approved CPZ List'!$I:$I,MATCH('HFTD CPZ'!$B541,'Approved CPZ List'!$B:$B,0))),$K541,#N/A))</f>
        <v>#N/A</v>
      </c>
    </row>
    <row r="542" spans="1:13" ht="15.5" x14ac:dyDescent="0.35">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List'!$K:$K,MATCH('HFTD CPZ'!$B542,'08W Project List'!$H:$H,0))),$K542,#N/A)</f>
        <v>#N/A</v>
      </c>
      <c r="M542" s="35" t="e">
        <f>IF(ISNUMBER(L542),#N/A,IF(ISNUMBER(INDEX('Approved CPZ List'!$I:$I,MATCH('HFTD CPZ'!$B542,'Approved CPZ List'!$B:$B,0))),$K542,#N/A))</f>
        <v>#N/A</v>
      </c>
    </row>
    <row r="543" spans="1:13" ht="15.5" x14ac:dyDescent="0.35">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List'!$K:$K,MATCH('HFTD CPZ'!$B543,'08W Project List'!$H:$H,0))),$K543,#N/A)</f>
        <v>#N/A</v>
      </c>
      <c r="M543" s="35" t="e">
        <f>IF(ISNUMBER(L543),#N/A,IF(ISNUMBER(INDEX('Approved CPZ List'!$I:$I,MATCH('HFTD CPZ'!$B543,'Approved CPZ List'!$B:$B,0))),$K543,#N/A))</f>
        <v>#N/A</v>
      </c>
    </row>
    <row r="544" spans="1:13" ht="15.5" x14ac:dyDescent="0.35">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List'!$K:$K,MATCH('HFTD CPZ'!$B544,'08W Project List'!$H:$H,0))),$K544,#N/A)</f>
        <v>#N/A</v>
      </c>
      <c r="M544" s="35" t="e">
        <f>IF(ISNUMBER(L544),#N/A,IF(ISNUMBER(INDEX('Approved CPZ List'!$I:$I,MATCH('HFTD CPZ'!$B544,'Approved CPZ List'!$B:$B,0))),$K544,#N/A))</f>
        <v>#N/A</v>
      </c>
    </row>
    <row r="545" spans="1:13" ht="15.5" x14ac:dyDescent="0.35">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List'!$K:$K,MATCH('HFTD CPZ'!$B545,'08W Project List'!$H:$H,0))),$K545,#N/A)</f>
        <v>#N/A</v>
      </c>
      <c r="M545" s="35" t="e">
        <f>IF(ISNUMBER(L545),#N/A,IF(ISNUMBER(INDEX('Approved CPZ List'!$I:$I,MATCH('HFTD CPZ'!$B545,'Approved CPZ List'!$B:$B,0))),$K545,#N/A))</f>
        <v>#N/A</v>
      </c>
    </row>
    <row r="546" spans="1:13" ht="15.5" x14ac:dyDescent="0.35">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List'!$K:$K,MATCH('HFTD CPZ'!$B546,'08W Project List'!$H:$H,0))),$K546,#N/A)</f>
        <v>#N/A</v>
      </c>
      <c r="M546" s="35" t="e">
        <f>IF(ISNUMBER(L546),#N/A,IF(ISNUMBER(INDEX('Approved CPZ List'!$I:$I,MATCH('HFTD CPZ'!$B546,'Approved CPZ List'!$B:$B,0))),$K546,#N/A))</f>
        <v>#N/A</v>
      </c>
    </row>
    <row r="547" spans="1:13" ht="15.5" x14ac:dyDescent="0.35">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List'!$K:$K,MATCH('HFTD CPZ'!$B547,'08W Project List'!$H:$H,0))),$K547,#N/A)</f>
        <v>#N/A</v>
      </c>
      <c r="M547" s="35" t="e">
        <f>IF(ISNUMBER(L547),#N/A,IF(ISNUMBER(INDEX('Approved CPZ List'!$I:$I,MATCH('HFTD CPZ'!$B547,'Approved CPZ List'!$B:$B,0))),$K547,#N/A))</f>
        <v>#N/A</v>
      </c>
    </row>
    <row r="548" spans="1:13" ht="15.5" x14ac:dyDescent="0.35">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List'!$K:$K,MATCH('HFTD CPZ'!$B548,'08W Project List'!$H:$H,0))),$K548,#N/A)</f>
        <v>#N/A</v>
      </c>
      <c r="M548" s="35" t="e">
        <f>IF(ISNUMBER(L548),#N/A,IF(ISNUMBER(INDEX('Approved CPZ List'!$I:$I,MATCH('HFTD CPZ'!$B548,'Approved CPZ List'!$B:$B,0))),$K548,#N/A))</f>
        <v>#N/A</v>
      </c>
    </row>
    <row r="549" spans="1:13" ht="15.5" x14ac:dyDescent="0.35">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List'!$K:$K,MATCH('HFTD CPZ'!$B549,'08W Project List'!$H:$H,0))),$K549,#N/A)</f>
        <v>#N/A</v>
      </c>
      <c r="M549" s="35" t="e">
        <f>IF(ISNUMBER(L549),#N/A,IF(ISNUMBER(INDEX('Approved CPZ List'!$I:$I,MATCH('HFTD CPZ'!$B549,'Approved CPZ List'!$B:$B,0))),$K549,#N/A))</f>
        <v>#N/A</v>
      </c>
    </row>
    <row r="550" spans="1:13" ht="15.5" x14ac:dyDescent="0.35">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List'!$K:$K,MATCH('HFTD CPZ'!$B550,'08W Project List'!$H:$H,0))),$K550,#N/A)</f>
        <v>#N/A</v>
      </c>
      <c r="M550" s="35" t="e">
        <f>IF(ISNUMBER(L550),#N/A,IF(ISNUMBER(INDEX('Approved CPZ List'!$I:$I,MATCH('HFTD CPZ'!$B550,'Approved CPZ List'!$B:$B,0))),$K550,#N/A))</f>
        <v>#N/A</v>
      </c>
    </row>
    <row r="551" spans="1:13" ht="15.5" x14ac:dyDescent="0.35">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List'!$K:$K,MATCH('HFTD CPZ'!$B551,'08W Project List'!$H:$H,0))),$K551,#N/A)</f>
        <v>#N/A</v>
      </c>
      <c r="M551" s="35" t="e">
        <f>IF(ISNUMBER(L551),#N/A,IF(ISNUMBER(INDEX('Approved CPZ List'!$I:$I,MATCH('HFTD CPZ'!$B551,'Approved CPZ List'!$B:$B,0))),$K551,#N/A))</f>
        <v>#N/A</v>
      </c>
    </row>
    <row r="552" spans="1:13" ht="15.5" x14ac:dyDescent="0.35">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List'!$K:$K,MATCH('HFTD CPZ'!$B552,'08W Project List'!$H:$H,0))),$K552,#N/A)</f>
        <v>#N/A</v>
      </c>
      <c r="M552" s="35" t="e">
        <f>IF(ISNUMBER(L552),#N/A,IF(ISNUMBER(INDEX('Approved CPZ List'!$I:$I,MATCH('HFTD CPZ'!$B552,'Approved CPZ List'!$B:$B,0))),$K552,#N/A))</f>
        <v>#N/A</v>
      </c>
    </row>
    <row r="553" spans="1:13" ht="15.5" x14ac:dyDescent="0.35">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List'!$K:$K,MATCH('HFTD CPZ'!$B553,'08W Project List'!$H:$H,0))),$K553,#N/A)</f>
        <v>#N/A</v>
      </c>
      <c r="M553" s="35" t="e">
        <f>IF(ISNUMBER(L553),#N/A,IF(ISNUMBER(INDEX('Approved CPZ List'!$I:$I,MATCH('HFTD CPZ'!$B553,'Approved CPZ List'!$B:$B,0))),$K553,#N/A))</f>
        <v>#N/A</v>
      </c>
    </row>
    <row r="554" spans="1:13" ht="15.5" x14ac:dyDescent="0.35">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List'!$K:$K,MATCH('HFTD CPZ'!$B554,'08W Project List'!$H:$H,0))),$K554,#N/A)</f>
        <v>#N/A</v>
      </c>
      <c r="M554" s="35" t="e">
        <f>IF(ISNUMBER(L554),#N/A,IF(ISNUMBER(INDEX('Approved CPZ List'!$I:$I,MATCH('HFTD CPZ'!$B554,'Approved CPZ List'!$B:$B,0))),$K554,#N/A))</f>
        <v>#N/A</v>
      </c>
    </row>
    <row r="555" spans="1:13" ht="15.5" x14ac:dyDescent="0.35">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List'!$K:$K,MATCH('HFTD CPZ'!$B555,'08W Project List'!$H:$H,0))),$K555,#N/A)</f>
        <v>#N/A</v>
      </c>
      <c r="M555" s="35" t="e">
        <f>IF(ISNUMBER(L555),#N/A,IF(ISNUMBER(INDEX('Approved CPZ List'!$I:$I,MATCH('HFTD CPZ'!$B555,'Approved CPZ List'!$B:$B,0))),$K555,#N/A))</f>
        <v>#N/A</v>
      </c>
    </row>
    <row r="556" spans="1:13" ht="15.5" x14ac:dyDescent="0.35">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List'!$K:$K,MATCH('HFTD CPZ'!$B556,'08W Project List'!$H:$H,0))),$K556,#N/A)</f>
        <v>#N/A</v>
      </c>
      <c r="M556" s="35" t="e">
        <f>IF(ISNUMBER(L556),#N/A,IF(ISNUMBER(INDEX('Approved CPZ List'!$I:$I,MATCH('HFTD CPZ'!$B556,'Approved CPZ List'!$B:$B,0))),$K556,#N/A))</f>
        <v>#N/A</v>
      </c>
    </row>
    <row r="557" spans="1:13" ht="15.5" x14ac:dyDescent="0.35">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List'!$K:$K,MATCH('HFTD CPZ'!$B557,'08W Project List'!$H:$H,0))),$K557,#N/A)</f>
        <v>#N/A</v>
      </c>
      <c r="M557" s="35" t="e">
        <f>IF(ISNUMBER(L557),#N/A,IF(ISNUMBER(INDEX('Approved CPZ List'!$I:$I,MATCH('HFTD CPZ'!$B557,'Approved CPZ List'!$B:$B,0))),$K557,#N/A))</f>
        <v>#N/A</v>
      </c>
    </row>
    <row r="558" spans="1:13" ht="15.5" x14ac:dyDescent="0.35">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List'!$K:$K,MATCH('HFTD CPZ'!$B558,'08W Project List'!$H:$H,0))),$K558,#N/A)</f>
        <v>#N/A</v>
      </c>
      <c r="M558" s="35" t="e">
        <f>IF(ISNUMBER(L558),#N/A,IF(ISNUMBER(INDEX('Approved CPZ List'!$I:$I,MATCH('HFTD CPZ'!$B558,'Approved CPZ List'!$B:$B,0))),$K558,#N/A))</f>
        <v>#N/A</v>
      </c>
    </row>
    <row r="559" spans="1:13" ht="15.5" x14ac:dyDescent="0.35">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List'!$K:$K,MATCH('HFTD CPZ'!$B559,'08W Project List'!$H:$H,0))),$K559,#N/A)</f>
        <v>#N/A</v>
      </c>
      <c r="M559" s="35" t="e">
        <f>IF(ISNUMBER(L559),#N/A,IF(ISNUMBER(INDEX('Approved CPZ List'!$I:$I,MATCH('HFTD CPZ'!$B559,'Approved CPZ List'!$B:$B,0))),$K559,#N/A))</f>
        <v>#N/A</v>
      </c>
    </row>
    <row r="560" spans="1:13" ht="15.5" x14ac:dyDescent="0.35">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List'!$K:$K,MATCH('HFTD CPZ'!$B560,'08W Project List'!$H:$H,0))),$K560,#N/A)</f>
        <v>#N/A</v>
      </c>
      <c r="M560" s="35" t="e">
        <f>IF(ISNUMBER(L560),#N/A,IF(ISNUMBER(INDEX('Approved CPZ List'!$I:$I,MATCH('HFTD CPZ'!$B560,'Approved CPZ List'!$B:$B,0))),$K560,#N/A))</f>
        <v>#N/A</v>
      </c>
    </row>
    <row r="561" spans="1:13" ht="15.5" x14ac:dyDescent="0.35">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List'!$K:$K,MATCH('HFTD CPZ'!$B561,'08W Project List'!$H:$H,0))),$K561,#N/A)</f>
        <v>#N/A</v>
      </c>
      <c r="M561" s="35" t="e">
        <f>IF(ISNUMBER(L561),#N/A,IF(ISNUMBER(INDEX('Approved CPZ List'!$I:$I,MATCH('HFTD CPZ'!$B561,'Approved CPZ List'!$B:$B,0))),$K561,#N/A))</f>
        <v>#N/A</v>
      </c>
    </row>
    <row r="562" spans="1:13" ht="15.5" x14ac:dyDescent="0.35">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List'!$K:$K,MATCH('HFTD CPZ'!$B562,'08W Project List'!$H:$H,0))),$K562,#N/A)</f>
        <v>#N/A</v>
      </c>
      <c r="M562" s="35" t="e">
        <f>IF(ISNUMBER(L562),#N/A,IF(ISNUMBER(INDEX('Approved CPZ List'!$I:$I,MATCH('HFTD CPZ'!$B562,'Approved CPZ List'!$B:$B,0))),$K562,#N/A))</f>
        <v>#N/A</v>
      </c>
    </row>
    <row r="563" spans="1:13" ht="15.5" x14ac:dyDescent="0.35">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List'!$K:$K,MATCH('HFTD CPZ'!$B563,'08W Project List'!$H:$H,0))),$K563,#N/A)</f>
        <v>#N/A</v>
      </c>
      <c r="M563" s="35" t="e">
        <f>IF(ISNUMBER(L563),#N/A,IF(ISNUMBER(INDEX('Approved CPZ List'!$I:$I,MATCH('HFTD CPZ'!$B563,'Approved CPZ List'!$B:$B,0))),$K563,#N/A))</f>
        <v>#N/A</v>
      </c>
    </row>
    <row r="564" spans="1:13" ht="15.5" x14ac:dyDescent="0.35">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List'!$K:$K,MATCH('HFTD CPZ'!$B564,'08W Project List'!$H:$H,0))),$K564,#N/A)</f>
        <v>#N/A</v>
      </c>
      <c r="M564" s="35" t="e">
        <f>IF(ISNUMBER(L564),#N/A,IF(ISNUMBER(INDEX('Approved CPZ List'!$I:$I,MATCH('HFTD CPZ'!$B564,'Approved CPZ List'!$B:$B,0))),$K564,#N/A))</f>
        <v>#N/A</v>
      </c>
    </row>
    <row r="565" spans="1:13" ht="15.5" x14ac:dyDescent="0.35">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List'!$K:$K,MATCH('HFTD CPZ'!$B565,'08W Project List'!$H:$H,0))),$K565,#N/A)</f>
        <v>#N/A</v>
      </c>
      <c r="M565" s="35" t="e">
        <f>IF(ISNUMBER(L565),#N/A,IF(ISNUMBER(INDEX('Approved CPZ List'!$I:$I,MATCH('HFTD CPZ'!$B565,'Approved CPZ List'!$B:$B,0))),$K565,#N/A))</f>
        <v>#N/A</v>
      </c>
    </row>
    <row r="566" spans="1:13" ht="15.5" x14ac:dyDescent="0.35">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List'!$K:$K,MATCH('HFTD CPZ'!$B566,'08W Project List'!$H:$H,0))),$K566,#N/A)</f>
        <v>#N/A</v>
      </c>
      <c r="M566" s="35" t="e">
        <f>IF(ISNUMBER(L566),#N/A,IF(ISNUMBER(INDEX('Approved CPZ List'!$I:$I,MATCH('HFTD CPZ'!$B566,'Approved CPZ List'!$B:$B,0))),$K566,#N/A))</f>
        <v>#N/A</v>
      </c>
    </row>
    <row r="567" spans="1:13" ht="15.5" x14ac:dyDescent="0.35">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List'!$K:$K,MATCH('HFTD CPZ'!$B567,'08W Project List'!$H:$H,0))),$K567,#N/A)</f>
        <v>#N/A</v>
      </c>
      <c r="M567" s="35" t="e">
        <f>IF(ISNUMBER(L567),#N/A,IF(ISNUMBER(INDEX('Approved CPZ List'!$I:$I,MATCH('HFTD CPZ'!$B567,'Approved CPZ List'!$B:$B,0))),$K567,#N/A))</f>
        <v>#N/A</v>
      </c>
    </row>
    <row r="568" spans="1:13" ht="15.5" x14ac:dyDescent="0.35">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List'!$K:$K,MATCH('HFTD CPZ'!$B568,'08W Project List'!$H:$H,0))),$K568,#N/A)</f>
        <v>#N/A</v>
      </c>
      <c r="M568" s="35" t="e">
        <f>IF(ISNUMBER(L568),#N/A,IF(ISNUMBER(INDEX('Approved CPZ List'!$I:$I,MATCH('HFTD CPZ'!$B568,'Approved CPZ List'!$B:$B,0))),$K568,#N/A))</f>
        <v>#N/A</v>
      </c>
    </row>
    <row r="569" spans="1:13" ht="15.5" x14ac:dyDescent="0.35">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List'!$K:$K,MATCH('HFTD CPZ'!$B569,'08W Project List'!$H:$H,0))),$K569,#N/A)</f>
        <v>#N/A</v>
      </c>
      <c r="M569" s="35" t="e">
        <f>IF(ISNUMBER(L569),#N/A,IF(ISNUMBER(INDEX('Approved CPZ List'!$I:$I,MATCH('HFTD CPZ'!$B569,'Approved CPZ List'!$B:$B,0))),$K569,#N/A))</f>
        <v>#N/A</v>
      </c>
    </row>
    <row r="570" spans="1:13" ht="15.5" x14ac:dyDescent="0.35">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List'!$K:$K,MATCH('HFTD CPZ'!$B570,'08W Project List'!$H:$H,0))),$K570,#N/A)</f>
        <v>#N/A</v>
      </c>
      <c r="M570" s="35" t="e">
        <f>IF(ISNUMBER(L570),#N/A,IF(ISNUMBER(INDEX('Approved CPZ List'!$I:$I,MATCH('HFTD CPZ'!$B570,'Approved CPZ List'!$B:$B,0))),$K570,#N/A))</f>
        <v>#N/A</v>
      </c>
    </row>
    <row r="571" spans="1:13" ht="15.5" x14ac:dyDescent="0.35">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List'!$K:$K,MATCH('HFTD CPZ'!$B571,'08W Project List'!$H:$H,0))),$K571,#N/A)</f>
        <v>#N/A</v>
      </c>
      <c r="M571" s="35" t="e">
        <f>IF(ISNUMBER(L571),#N/A,IF(ISNUMBER(INDEX('Approved CPZ List'!$I:$I,MATCH('HFTD CPZ'!$B571,'Approved CPZ List'!$B:$B,0))),$K571,#N/A))</f>
        <v>#N/A</v>
      </c>
    </row>
    <row r="572" spans="1:13" ht="15.5" x14ac:dyDescent="0.35">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List'!$K:$K,MATCH('HFTD CPZ'!$B572,'08W Project List'!$H:$H,0))),$K572,#N/A)</f>
        <v>#N/A</v>
      </c>
      <c r="M572" s="35" t="e">
        <f>IF(ISNUMBER(L572),#N/A,IF(ISNUMBER(INDEX('Approved CPZ List'!$I:$I,MATCH('HFTD CPZ'!$B572,'Approved CPZ List'!$B:$B,0))),$K572,#N/A))</f>
        <v>#N/A</v>
      </c>
    </row>
    <row r="573" spans="1:13" ht="15.5" x14ac:dyDescent="0.35">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List'!$K:$K,MATCH('HFTD CPZ'!$B573,'08W Project List'!$H:$H,0))),$K573,#N/A)</f>
        <v>#N/A</v>
      </c>
      <c r="M573" s="35" t="e">
        <f>IF(ISNUMBER(L573),#N/A,IF(ISNUMBER(INDEX('Approved CPZ List'!$I:$I,MATCH('HFTD CPZ'!$B573,'Approved CPZ List'!$B:$B,0))),$K573,#N/A))</f>
        <v>#N/A</v>
      </c>
    </row>
    <row r="574" spans="1:13" ht="15.5" x14ac:dyDescent="0.35">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List'!$K:$K,MATCH('HFTD CPZ'!$B574,'08W Project List'!$H:$H,0))),$K574,#N/A)</f>
        <v>#N/A</v>
      </c>
      <c r="M574" s="35" t="e">
        <f>IF(ISNUMBER(L574),#N/A,IF(ISNUMBER(INDEX('Approved CPZ List'!$I:$I,MATCH('HFTD CPZ'!$B574,'Approved CPZ List'!$B:$B,0))),$K574,#N/A))</f>
        <v>#N/A</v>
      </c>
    </row>
    <row r="575" spans="1:13" ht="15.5" x14ac:dyDescent="0.35">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List'!$K:$K,MATCH('HFTD CPZ'!$B575,'08W Project List'!$H:$H,0))),$K575,#N/A)</f>
        <v>#N/A</v>
      </c>
      <c r="M575" s="35" t="e">
        <f>IF(ISNUMBER(L575),#N/A,IF(ISNUMBER(INDEX('Approved CPZ List'!$I:$I,MATCH('HFTD CPZ'!$B575,'Approved CPZ List'!$B:$B,0))),$K575,#N/A))</f>
        <v>#N/A</v>
      </c>
    </row>
    <row r="576" spans="1:13" ht="15.5" x14ac:dyDescent="0.35">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List'!$K:$K,MATCH('HFTD CPZ'!$B576,'08W Project List'!$H:$H,0))),$K576,#N/A)</f>
        <v>#N/A</v>
      </c>
      <c r="M576" s="35" t="e">
        <f>IF(ISNUMBER(L576),#N/A,IF(ISNUMBER(INDEX('Approved CPZ List'!$I:$I,MATCH('HFTD CPZ'!$B576,'Approved CPZ List'!$B:$B,0))),$K576,#N/A))</f>
        <v>#N/A</v>
      </c>
    </row>
    <row r="577" spans="1:13" ht="15.5" x14ac:dyDescent="0.35">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List'!$K:$K,MATCH('HFTD CPZ'!$B577,'08W Project List'!$H:$H,0))),$K577,#N/A)</f>
        <v>#N/A</v>
      </c>
      <c r="M577" s="35" t="e">
        <f>IF(ISNUMBER(L577),#N/A,IF(ISNUMBER(INDEX('Approved CPZ List'!$I:$I,MATCH('HFTD CPZ'!$B577,'Approved CPZ List'!$B:$B,0))),$K577,#N/A))</f>
        <v>#N/A</v>
      </c>
    </row>
    <row r="578" spans="1:13" ht="15.5" x14ac:dyDescent="0.35">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List'!$K:$K,MATCH('HFTD CPZ'!$B578,'08W Project List'!$H:$H,0))),$K578,#N/A)</f>
        <v>#N/A</v>
      </c>
      <c r="M578" s="35" t="e">
        <f>IF(ISNUMBER(L578),#N/A,IF(ISNUMBER(INDEX('Approved CPZ List'!$I:$I,MATCH('HFTD CPZ'!$B578,'Approved CPZ List'!$B:$B,0))),$K578,#N/A))</f>
        <v>#N/A</v>
      </c>
    </row>
    <row r="579" spans="1:13" ht="15.5" x14ac:dyDescent="0.35">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List'!$K:$K,MATCH('HFTD CPZ'!$B579,'08W Project List'!$H:$H,0))),$K579,#N/A)</f>
        <v>#N/A</v>
      </c>
      <c r="M579" s="35" t="e">
        <f>IF(ISNUMBER(L579),#N/A,IF(ISNUMBER(INDEX('Approved CPZ List'!$I:$I,MATCH('HFTD CPZ'!$B579,'Approved CPZ List'!$B:$B,0))),$K579,#N/A))</f>
        <v>#N/A</v>
      </c>
    </row>
    <row r="580" spans="1:13" ht="15.5" x14ac:dyDescent="0.35">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List'!$K:$K,MATCH('HFTD CPZ'!$B580,'08W Project List'!$H:$H,0))),$K580,#N/A)</f>
        <v>#N/A</v>
      </c>
      <c r="M580" s="35" t="e">
        <f>IF(ISNUMBER(L580),#N/A,IF(ISNUMBER(INDEX('Approved CPZ List'!$I:$I,MATCH('HFTD CPZ'!$B580,'Approved CPZ List'!$B:$B,0))),$K580,#N/A))</f>
        <v>#N/A</v>
      </c>
    </row>
    <row r="581" spans="1:13" ht="15.5" x14ac:dyDescent="0.35">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List'!$K:$K,MATCH('HFTD CPZ'!$B581,'08W Project List'!$H:$H,0))),$K581,#N/A)</f>
        <v>#N/A</v>
      </c>
      <c r="M581" s="35" t="e">
        <f>IF(ISNUMBER(L581),#N/A,IF(ISNUMBER(INDEX('Approved CPZ List'!$I:$I,MATCH('HFTD CPZ'!$B581,'Approved CPZ List'!$B:$B,0))),$K581,#N/A))</f>
        <v>#N/A</v>
      </c>
    </row>
    <row r="582" spans="1:13" ht="15.5" x14ac:dyDescent="0.35">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List'!$K:$K,MATCH('HFTD CPZ'!$B582,'08W Project List'!$H:$H,0))),$K582,#N/A)</f>
        <v>#N/A</v>
      </c>
      <c r="M582" s="35" t="e">
        <f>IF(ISNUMBER(L582),#N/A,IF(ISNUMBER(INDEX('Approved CPZ List'!$I:$I,MATCH('HFTD CPZ'!$B582,'Approved CPZ List'!$B:$B,0))),$K582,#N/A))</f>
        <v>#N/A</v>
      </c>
    </row>
    <row r="583" spans="1:13" ht="15.5" x14ac:dyDescent="0.35">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List'!$K:$K,MATCH('HFTD CPZ'!$B583,'08W Project List'!$H:$H,0))),$K583,#N/A)</f>
        <v>#N/A</v>
      </c>
      <c r="M583" s="35" t="e">
        <f>IF(ISNUMBER(L583),#N/A,IF(ISNUMBER(INDEX('Approved CPZ List'!$I:$I,MATCH('HFTD CPZ'!$B583,'Approved CPZ List'!$B:$B,0))),$K583,#N/A))</f>
        <v>#N/A</v>
      </c>
    </row>
    <row r="584" spans="1:13" ht="15.5" x14ac:dyDescent="0.35">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List'!$K:$K,MATCH('HFTD CPZ'!$B584,'08W Project List'!$H:$H,0))),$K584,#N/A)</f>
        <v>#N/A</v>
      </c>
      <c r="M584" s="35" t="e">
        <f>IF(ISNUMBER(L584),#N/A,IF(ISNUMBER(INDEX('Approved CPZ List'!$I:$I,MATCH('HFTD CPZ'!$B584,'Approved CPZ List'!$B:$B,0))),$K584,#N/A))</f>
        <v>#N/A</v>
      </c>
    </row>
    <row r="585" spans="1:13" ht="15.5" x14ac:dyDescent="0.35">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List'!$K:$K,MATCH('HFTD CPZ'!$B585,'08W Project List'!$H:$H,0))),$K585,#N/A)</f>
        <v>#N/A</v>
      </c>
      <c r="M585" s="35" t="e">
        <f>IF(ISNUMBER(L585),#N/A,IF(ISNUMBER(INDEX('Approved CPZ List'!$I:$I,MATCH('HFTD CPZ'!$B585,'Approved CPZ List'!$B:$B,0))),$K585,#N/A))</f>
        <v>#N/A</v>
      </c>
    </row>
    <row r="586" spans="1:13" ht="15.5" x14ac:dyDescent="0.35">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f>IF(ISNUMBER(INDEX('08W Project List'!$K:$K,MATCH('HFTD CPZ'!$B586,'08W Project List'!$H:$H,0))),$K586,#N/A)</f>
        <v>8983.246501749074</v>
      </c>
      <c r="M586" s="35" t="e">
        <f>IF(ISNUMBER(L586),#N/A,IF(ISNUMBER(INDEX('Approved CPZ List'!$I:$I,MATCH('HFTD CPZ'!$B586,'Approved CPZ List'!$B:$B,0))),$K586,#N/A))</f>
        <v>#N/A</v>
      </c>
    </row>
    <row r="587" spans="1:13" ht="15.5" x14ac:dyDescent="0.35">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List'!$K:$K,MATCH('HFTD CPZ'!$B587,'08W Project List'!$H:$H,0))),$K587,#N/A)</f>
        <v>#N/A</v>
      </c>
      <c r="M587" s="35" t="e">
        <f>IF(ISNUMBER(L587),#N/A,IF(ISNUMBER(INDEX('Approved CPZ List'!$I:$I,MATCH('HFTD CPZ'!$B587,'Approved CPZ List'!$B:$B,0))),$K587,#N/A))</f>
        <v>#N/A</v>
      </c>
    </row>
    <row r="588" spans="1:13" ht="15.5" x14ac:dyDescent="0.35">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List'!$K:$K,MATCH('HFTD CPZ'!$B588,'08W Project List'!$H:$H,0))),$K588,#N/A)</f>
        <v>#N/A</v>
      </c>
      <c r="M588" s="35" t="e">
        <f>IF(ISNUMBER(L588),#N/A,IF(ISNUMBER(INDEX('Approved CPZ List'!$I:$I,MATCH('HFTD CPZ'!$B588,'Approved CPZ List'!$B:$B,0))),$K588,#N/A))</f>
        <v>#N/A</v>
      </c>
    </row>
    <row r="589" spans="1:13" ht="15.5" x14ac:dyDescent="0.35">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List'!$K:$K,MATCH('HFTD CPZ'!$B589,'08W Project List'!$H:$H,0))),$K589,#N/A)</f>
        <v>#N/A</v>
      </c>
      <c r="M589" s="35" t="e">
        <f>IF(ISNUMBER(L589),#N/A,IF(ISNUMBER(INDEX('Approved CPZ List'!$I:$I,MATCH('HFTD CPZ'!$B589,'Approved CPZ List'!$B:$B,0))),$K589,#N/A))</f>
        <v>#N/A</v>
      </c>
    </row>
    <row r="590" spans="1:13" ht="15.5" x14ac:dyDescent="0.35">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List'!$K:$K,MATCH('HFTD CPZ'!$B590,'08W Project List'!$H:$H,0))),$K590,#N/A)</f>
        <v>#N/A</v>
      </c>
      <c r="M590" s="35" t="e">
        <f>IF(ISNUMBER(L590),#N/A,IF(ISNUMBER(INDEX('Approved CPZ List'!$I:$I,MATCH('HFTD CPZ'!$B590,'Approved CPZ List'!$B:$B,0))),$K590,#N/A))</f>
        <v>#N/A</v>
      </c>
    </row>
    <row r="591" spans="1:13" ht="15.5" x14ac:dyDescent="0.35">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List'!$K:$K,MATCH('HFTD CPZ'!$B591,'08W Project List'!$H:$H,0))),$K591,#N/A)</f>
        <v>#N/A</v>
      </c>
      <c r="M591" s="35" t="e">
        <f>IF(ISNUMBER(L591),#N/A,IF(ISNUMBER(INDEX('Approved CPZ List'!$I:$I,MATCH('HFTD CPZ'!$B591,'Approved CPZ List'!$B:$B,0))),$K591,#N/A))</f>
        <v>#N/A</v>
      </c>
    </row>
    <row r="592" spans="1:13" ht="15.5" x14ac:dyDescent="0.35">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List'!$K:$K,MATCH('HFTD CPZ'!$B592,'08W Project List'!$H:$H,0))),$K592,#N/A)</f>
        <v>#N/A</v>
      </c>
      <c r="M592" s="35" t="e">
        <f>IF(ISNUMBER(L592),#N/A,IF(ISNUMBER(INDEX('Approved CPZ List'!$I:$I,MATCH('HFTD CPZ'!$B592,'Approved CPZ List'!$B:$B,0))),$K592,#N/A))</f>
        <v>#N/A</v>
      </c>
    </row>
    <row r="593" spans="1:13" ht="15.5" x14ac:dyDescent="0.35">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List'!$K:$K,MATCH('HFTD CPZ'!$B593,'08W Project List'!$H:$H,0))),$K593,#N/A)</f>
        <v>#N/A</v>
      </c>
      <c r="M593" s="35" t="e">
        <f>IF(ISNUMBER(L593),#N/A,IF(ISNUMBER(INDEX('Approved CPZ List'!$I:$I,MATCH('HFTD CPZ'!$B593,'Approved CPZ List'!$B:$B,0))),$K593,#N/A))</f>
        <v>#N/A</v>
      </c>
    </row>
    <row r="594" spans="1:13" ht="15.5" x14ac:dyDescent="0.35">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List'!$K:$K,MATCH('HFTD CPZ'!$B594,'08W Project List'!$H:$H,0))),$K594,#N/A)</f>
        <v>#N/A</v>
      </c>
      <c r="M594" s="35" t="e">
        <f>IF(ISNUMBER(L594),#N/A,IF(ISNUMBER(INDEX('Approved CPZ List'!$I:$I,MATCH('HFTD CPZ'!$B594,'Approved CPZ List'!$B:$B,0))),$K594,#N/A))</f>
        <v>#N/A</v>
      </c>
    </row>
    <row r="595" spans="1:13" ht="15.5" x14ac:dyDescent="0.35">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List'!$K:$K,MATCH('HFTD CPZ'!$B595,'08W Project List'!$H:$H,0))),$K595,#N/A)</f>
        <v>#N/A</v>
      </c>
      <c r="M595" s="35" t="e">
        <f>IF(ISNUMBER(L595),#N/A,IF(ISNUMBER(INDEX('Approved CPZ List'!$I:$I,MATCH('HFTD CPZ'!$B595,'Approved CPZ List'!$B:$B,0))),$K595,#N/A))</f>
        <v>#N/A</v>
      </c>
    </row>
    <row r="596" spans="1:13" ht="15.5" x14ac:dyDescent="0.35">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List'!$K:$K,MATCH('HFTD CPZ'!$B596,'08W Project List'!$H:$H,0))),$K596,#N/A)</f>
        <v>#N/A</v>
      </c>
      <c r="M596" s="35" t="e">
        <f>IF(ISNUMBER(L596),#N/A,IF(ISNUMBER(INDEX('Approved CPZ List'!$I:$I,MATCH('HFTD CPZ'!$B596,'Approved CPZ List'!$B:$B,0))),$K596,#N/A))</f>
        <v>#N/A</v>
      </c>
    </row>
    <row r="597" spans="1:13" ht="15.5" x14ac:dyDescent="0.35">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List'!$K:$K,MATCH('HFTD CPZ'!$B597,'08W Project List'!$H:$H,0))),$K597,#N/A)</f>
        <v>#N/A</v>
      </c>
      <c r="M597" s="35" t="e">
        <f>IF(ISNUMBER(L597),#N/A,IF(ISNUMBER(INDEX('Approved CPZ List'!$I:$I,MATCH('HFTD CPZ'!$B597,'Approved CPZ List'!$B:$B,0))),$K597,#N/A))</f>
        <v>#N/A</v>
      </c>
    </row>
    <row r="598" spans="1:13" ht="15.5" x14ac:dyDescent="0.35">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List'!$K:$K,MATCH('HFTD CPZ'!$B598,'08W Project List'!$H:$H,0))),$K598,#N/A)</f>
        <v>#N/A</v>
      </c>
      <c r="M598" s="35" t="e">
        <f>IF(ISNUMBER(L598),#N/A,IF(ISNUMBER(INDEX('Approved CPZ List'!$I:$I,MATCH('HFTD CPZ'!$B598,'Approved CPZ List'!$B:$B,0))),$K598,#N/A))</f>
        <v>#N/A</v>
      </c>
    </row>
    <row r="599" spans="1:13" ht="15.5" x14ac:dyDescent="0.35">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List'!$K:$K,MATCH('HFTD CPZ'!$B599,'08W Project List'!$H:$H,0))),$K599,#N/A)</f>
        <v>#N/A</v>
      </c>
      <c r="M599" s="35" t="e">
        <f>IF(ISNUMBER(L599),#N/A,IF(ISNUMBER(INDEX('Approved CPZ List'!$I:$I,MATCH('HFTD CPZ'!$B599,'Approved CPZ List'!$B:$B,0))),$K599,#N/A))</f>
        <v>#N/A</v>
      </c>
    </row>
    <row r="600" spans="1:13" ht="15.5" x14ac:dyDescent="0.35">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List'!$K:$K,MATCH('HFTD CPZ'!$B600,'08W Project List'!$H:$H,0))),$K600,#N/A)</f>
        <v>#N/A</v>
      </c>
      <c r="M600" s="35" t="e">
        <f>IF(ISNUMBER(L600),#N/A,IF(ISNUMBER(INDEX('Approved CPZ List'!$I:$I,MATCH('HFTD CPZ'!$B600,'Approved CPZ List'!$B:$B,0))),$K600,#N/A))</f>
        <v>#N/A</v>
      </c>
    </row>
    <row r="601" spans="1:13" ht="15.5" x14ac:dyDescent="0.35">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List'!$K:$K,MATCH('HFTD CPZ'!$B601,'08W Project List'!$H:$H,0))),$K601,#N/A)</f>
        <v>#N/A</v>
      </c>
      <c r="M601" s="35" t="e">
        <f>IF(ISNUMBER(L601),#N/A,IF(ISNUMBER(INDEX('Approved CPZ List'!$I:$I,MATCH('HFTD CPZ'!$B601,'Approved CPZ List'!$B:$B,0))),$K601,#N/A))</f>
        <v>#N/A</v>
      </c>
    </row>
    <row r="602" spans="1:13" ht="15.5" x14ac:dyDescent="0.35">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List'!$K:$K,MATCH('HFTD CPZ'!$B602,'08W Project List'!$H:$H,0))),$K602,#N/A)</f>
        <v>#N/A</v>
      </c>
      <c r="M602" s="35" t="e">
        <f>IF(ISNUMBER(L602),#N/A,IF(ISNUMBER(INDEX('Approved CPZ List'!$I:$I,MATCH('HFTD CPZ'!$B602,'Approved CPZ List'!$B:$B,0))),$K602,#N/A))</f>
        <v>#N/A</v>
      </c>
    </row>
    <row r="603" spans="1:13" ht="15.5" x14ac:dyDescent="0.35">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List'!$K:$K,MATCH('HFTD CPZ'!$B603,'08W Project List'!$H:$H,0))),$K603,#N/A)</f>
        <v>#N/A</v>
      </c>
      <c r="M603" s="35" t="e">
        <f>IF(ISNUMBER(L603),#N/A,IF(ISNUMBER(INDEX('Approved CPZ List'!$I:$I,MATCH('HFTD CPZ'!$B603,'Approved CPZ List'!$B:$B,0))),$K603,#N/A))</f>
        <v>#N/A</v>
      </c>
    </row>
    <row r="604" spans="1:13" ht="15.5" x14ac:dyDescent="0.35">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List'!$K:$K,MATCH('HFTD CPZ'!$B604,'08W Project List'!$H:$H,0))),$K604,#N/A)</f>
        <v>#N/A</v>
      </c>
      <c r="M604" s="35" t="e">
        <f>IF(ISNUMBER(L604),#N/A,IF(ISNUMBER(INDEX('Approved CPZ List'!$I:$I,MATCH('HFTD CPZ'!$B604,'Approved CPZ List'!$B:$B,0))),$K604,#N/A))</f>
        <v>#N/A</v>
      </c>
    </row>
    <row r="605" spans="1:13" ht="15.5" x14ac:dyDescent="0.35">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List'!$K:$K,MATCH('HFTD CPZ'!$B605,'08W Project List'!$H:$H,0))),$K605,#N/A)</f>
        <v>#N/A</v>
      </c>
      <c r="M605" s="35" t="e">
        <f>IF(ISNUMBER(L605),#N/A,IF(ISNUMBER(INDEX('Approved CPZ List'!$I:$I,MATCH('HFTD CPZ'!$B605,'Approved CPZ List'!$B:$B,0))),$K605,#N/A))</f>
        <v>#N/A</v>
      </c>
    </row>
    <row r="606" spans="1:13" ht="15.5" x14ac:dyDescent="0.35">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List'!$K:$K,MATCH('HFTD CPZ'!$B606,'08W Project List'!$H:$H,0))),$K606,#N/A)</f>
        <v>#N/A</v>
      </c>
      <c r="M606" s="35" t="e">
        <f>IF(ISNUMBER(L606),#N/A,IF(ISNUMBER(INDEX('Approved CPZ List'!$I:$I,MATCH('HFTD CPZ'!$B606,'Approved CPZ List'!$B:$B,0))),$K606,#N/A))</f>
        <v>#N/A</v>
      </c>
    </row>
    <row r="607" spans="1:13" ht="15.5" x14ac:dyDescent="0.35">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t="e">
        <f>IF(ISNUMBER(INDEX('08W Project List'!$K:$K,MATCH('HFTD CPZ'!$B607,'08W Project List'!$H:$H,0))),$K607,#N/A)</f>
        <v>#N/A</v>
      </c>
      <c r="M607" s="35">
        <f>IF(ISNUMBER(L607),#N/A,IF(ISNUMBER(INDEX('Approved CPZ List'!$I:$I,MATCH('HFTD CPZ'!$B607,'Approved CPZ List'!$B:$B,0))),$K607,#N/A))</f>
        <v>8712.6094044040856</v>
      </c>
    </row>
    <row r="608" spans="1:13" ht="15.5" x14ac:dyDescent="0.35">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List'!$K:$K,MATCH('HFTD CPZ'!$B608,'08W Project List'!$H:$H,0))),$K608,#N/A)</f>
        <v>#N/A</v>
      </c>
      <c r="M608" s="35" t="e">
        <f>IF(ISNUMBER(L608),#N/A,IF(ISNUMBER(INDEX('Approved CPZ List'!$I:$I,MATCH('HFTD CPZ'!$B608,'Approved CPZ List'!$B:$B,0))),$K608,#N/A))</f>
        <v>#N/A</v>
      </c>
    </row>
    <row r="609" spans="1:13" ht="15.5" x14ac:dyDescent="0.35">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List'!$K:$K,MATCH('HFTD CPZ'!$B609,'08W Project List'!$H:$H,0))),$K609,#N/A)</f>
        <v>#N/A</v>
      </c>
      <c r="M609" s="35" t="e">
        <f>IF(ISNUMBER(L609),#N/A,IF(ISNUMBER(INDEX('Approved CPZ List'!$I:$I,MATCH('HFTD CPZ'!$B609,'Approved CPZ List'!$B:$B,0))),$K609,#N/A))</f>
        <v>#N/A</v>
      </c>
    </row>
    <row r="610" spans="1:13" ht="15.5" x14ac:dyDescent="0.35">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List'!$K:$K,MATCH('HFTD CPZ'!$B610,'08W Project List'!$H:$H,0))),$K610,#N/A)</f>
        <v>#N/A</v>
      </c>
      <c r="M610" s="35" t="e">
        <f>IF(ISNUMBER(L610),#N/A,IF(ISNUMBER(INDEX('Approved CPZ List'!$I:$I,MATCH('HFTD CPZ'!$B610,'Approved CPZ List'!$B:$B,0))),$K610,#N/A))</f>
        <v>#N/A</v>
      </c>
    </row>
    <row r="611" spans="1:13" ht="15.5" x14ac:dyDescent="0.35">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List'!$K:$K,MATCH('HFTD CPZ'!$B611,'08W Project List'!$H:$H,0))),$K611,#N/A)</f>
        <v>#N/A</v>
      </c>
      <c r="M611" s="35" t="e">
        <f>IF(ISNUMBER(L611),#N/A,IF(ISNUMBER(INDEX('Approved CPZ List'!$I:$I,MATCH('HFTD CPZ'!$B611,'Approved CPZ List'!$B:$B,0))),$K611,#N/A))</f>
        <v>#N/A</v>
      </c>
    </row>
    <row r="612" spans="1:13" ht="15.5" x14ac:dyDescent="0.35">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List'!$K:$K,MATCH('HFTD CPZ'!$B612,'08W Project List'!$H:$H,0))),$K612,#N/A)</f>
        <v>#N/A</v>
      </c>
      <c r="M612" s="35" t="e">
        <f>IF(ISNUMBER(L612),#N/A,IF(ISNUMBER(INDEX('Approved CPZ List'!$I:$I,MATCH('HFTD CPZ'!$B612,'Approved CPZ List'!$B:$B,0))),$K612,#N/A))</f>
        <v>#N/A</v>
      </c>
    </row>
    <row r="613" spans="1:13" ht="15.5" x14ac:dyDescent="0.35">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List'!$K:$K,MATCH('HFTD CPZ'!$B613,'08W Project List'!$H:$H,0))),$K613,#N/A)</f>
        <v>#N/A</v>
      </c>
      <c r="M613" s="35" t="e">
        <f>IF(ISNUMBER(L613),#N/A,IF(ISNUMBER(INDEX('Approved CPZ List'!$I:$I,MATCH('HFTD CPZ'!$B613,'Approved CPZ List'!$B:$B,0))),$K613,#N/A))</f>
        <v>#N/A</v>
      </c>
    </row>
    <row r="614" spans="1:13" ht="15.5" x14ac:dyDescent="0.35">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List'!$K:$K,MATCH('HFTD CPZ'!$B614,'08W Project List'!$H:$H,0))),$K614,#N/A)</f>
        <v>#N/A</v>
      </c>
      <c r="M614" s="35" t="e">
        <f>IF(ISNUMBER(L614),#N/A,IF(ISNUMBER(INDEX('Approved CPZ List'!$I:$I,MATCH('HFTD CPZ'!$B614,'Approved CPZ List'!$B:$B,0))),$K614,#N/A))</f>
        <v>#N/A</v>
      </c>
    </row>
    <row r="615" spans="1:13" ht="15.5" x14ac:dyDescent="0.35">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List'!$K:$K,MATCH('HFTD CPZ'!$B615,'08W Project List'!$H:$H,0))),$K615,#N/A)</f>
        <v>#N/A</v>
      </c>
      <c r="M615" s="35" t="e">
        <f>IF(ISNUMBER(L615),#N/A,IF(ISNUMBER(INDEX('Approved CPZ List'!$I:$I,MATCH('HFTD CPZ'!$B615,'Approved CPZ List'!$B:$B,0))),$K615,#N/A))</f>
        <v>#N/A</v>
      </c>
    </row>
    <row r="616" spans="1:13" ht="15.5" x14ac:dyDescent="0.35">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List'!$K:$K,MATCH('HFTD CPZ'!$B616,'08W Project List'!$H:$H,0))),$K616,#N/A)</f>
        <v>#N/A</v>
      </c>
      <c r="M616" s="35" t="e">
        <f>IF(ISNUMBER(L616),#N/A,IF(ISNUMBER(INDEX('Approved CPZ List'!$I:$I,MATCH('HFTD CPZ'!$B616,'Approved CPZ List'!$B:$B,0))),$K616,#N/A))</f>
        <v>#N/A</v>
      </c>
    </row>
    <row r="617" spans="1:13" ht="15.5" x14ac:dyDescent="0.35">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List'!$K:$K,MATCH('HFTD CPZ'!$B617,'08W Project List'!$H:$H,0))),$K617,#N/A)</f>
        <v>#N/A</v>
      </c>
      <c r="M617" s="35" t="e">
        <f>IF(ISNUMBER(L617),#N/A,IF(ISNUMBER(INDEX('Approved CPZ List'!$I:$I,MATCH('HFTD CPZ'!$B617,'Approved CPZ List'!$B:$B,0))),$K617,#N/A))</f>
        <v>#N/A</v>
      </c>
    </row>
    <row r="618" spans="1:13" ht="15.5" x14ac:dyDescent="0.35">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List'!$K:$K,MATCH('HFTD CPZ'!$B618,'08W Project List'!$H:$H,0))),$K618,#N/A)</f>
        <v>#N/A</v>
      </c>
      <c r="M618" s="35" t="e">
        <f>IF(ISNUMBER(L618),#N/A,IF(ISNUMBER(INDEX('Approved CPZ List'!$I:$I,MATCH('HFTD CPZ'!$B618,'Approved CPZ List'!$B:$B,0))),$K618,#N/A))</f>
        <v>#N/A</v>
      </c>
    </row>
    <row r="619" spans="1:13" ht="15.5" x14ac:dyDescent="0.35">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List'!$K:$K,MATCH('HFTD CPZ'!$B619,'08W Project List'!$H:$H,0))),$K619,#N/A)</f>
        <v>#N/A</v>
      </c>
      <c r="M619" s="35" t="e">
        <f>IF(ISNUMBER(L619),#N/A,IF(ISNUMBER(INDEX('Approved CPZ List'!$I:$I,MATCH('HFTD CPZ'!$B619,'Approved CPZ List'!$B:$B,0))),$K619,#N/A))</f>
        <v>#N/A</v>
      </c>
    </row>
    <row r="620" spans="1:13" ht="15.5" x14ac:dyDescent="0.35">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List'!$K:$K,MATCH('HFTD CPZ'!$B620,'08W Project List'!$H:$H,0))),$K620,#N/A)</f>
        <v>#N/A</v>
      </c>
      <c r="M620" s="35" t="e">
        <f>IF(ISNUMBER(L620),#N/A,IF(ISNUMBER(INDEX('Approved CPZ List'!$I:$I,MATCH('HFTD CPZ'!$B620,'Approved CPZ List'!$B:$B,0))),$K620,#N/A))</f>
        <v>#N/A</v>
      </c>
    </row>
    <row r="621" spans="1:13" ht="15.5" x14ac:dyDescent="0.35">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List'!$K:$K,MATCH('HFTD CPZ'!$B621,'08W Project List'!$H:$H,0))),$K621,#N/A)</f>
        <v>#N/A</v>
      </c>
      <c r="M621" s="35" t="e">
        <f>IF(ISNUMBER(L621),#N/A,IF(ISNUMBER(INDEX('Approved CPZ List'!$I:$I,MATCH('HFTD CPZ'!$B621,'Approved CPZ List'!$B:$B,0))),$K621,#N/A))</f>
        <v>#N/A</v>
      </c>
    </row>
    <row r="622" spans="1:13" ht="15.5" x14ac:dyDescent="0.35">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List'!$K:$K,MATCH('HFTD CPZ'!$B622,'08W Project List'!$H:$H,0))),$K622,#N/A)</f>
        <v>#N/A</v>
      </c>
      <c r="M622" s="35" t="e">
        <f>IF(ISNUMBER(L622),#N/A,IF(ISNUMBER(INDEX('Approved CPZ List'!$I:$I,MATCH('HFTD CPZ'!$B622,'Approved CPZ List'!$B:$B,0))),$K622,#N/A))</f>
        <v>#N/A</v>
      </c>
    </row>
    <row r="623" spans="1:13" ht="15.5" x14ac:dyDescent="0.35">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List'!$K:$K,MATCH('HFTD CPZ'!$B623,'08W Project List'!$H:$H,0))),$K623,#N/A)</f>
        <v>#N/A</v>
      </c>
      <c r="M623" s="35" t="e">
        <f>IF(ISNUMBER(L623),#N/A,IF(ISNUMBER(INDEX('Approved CPZ List'!$I:$I,MATCH('HFTD CPZ'!$B623,'Approved CPZ List'!$B:$B,0))),$K623,#N/A))</f>
        <v>#N/A</v>
      </c>
    </row>
    <row r="624" spans="1:13" ht="15.5" x14ac:dyDescent="0.35">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List'!$K:$K,MATCH('HFTD CPZ'!$B624,'08W Project List'!$H:$H,0))),$K624,#N/A)</f>
        <v>#N/A</v>
      </c>
      <c r="M624" s="35" t="e">
        <f>IF(ISNUMBER(L624),#N/A,IF(ISNUMBER(INDEX('Approved CPZ List'!$I:$I,MATCH('HFTD CPZ'!$B624,'Approved CPZ List'!$B:$B,0))),$K624,#N/A))</f>
        <v>#N/A</v>
      </c>
    </row>
    <row r="625" spans="1:13" ht="15.5" x14ac:dyDescent="0.35">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List'!$K:$K,MATCH('HFTD CPZ'!$B625,'08W Project List'!$H:$H,0))),$K625,#N/A)</f>
        <v>#N/A</v>
      </c>
      <c r="M625" s="35" t="e">
        <f>IF(ISNUMBER(L625),#N/A,IF(ISNUMBER(INDEX('Approved CPZ List'!$I:$I,MATCH('HFTD CPZ'!$B625,'Approved CPZ List'!$B:$B,0))),$K625,#N/A))</f>
        <v>#N/A</v>
      </c>
    </row>
    <row r="626" spans="1:13" ht="15.5" x14ac:dyDescent="0.35">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List'!$K:$K,MATCH('HFTD CPZ'!$B626,'08W Project List'!$H:$H,0))),$K626,#N/A)</f>
        <v>#N/A</v>
      </c>
      <c r="M626" s="35" t="e">
        <f>IF(ISNUMBER(L626),#N/A,IF(ISNUMBER(INDEX('Approved CPZ List'!$I:$I,MATCH('HFTD CPZ'!$B626,'Approved CPZ List'!$B:$B,0))),$K626,#N/A))</f>
        <v>#N/A</v>
      </c>
    </row>
    <row r="627" spans="1:13" ht="15.5" x14ac:dyDescent="0.35">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List'!$K:$K,MATCH('HFTD CPZ'!$B627,'08W Project List'!$H:$H,0))),$K627,#N/A)</f>
        <v>#N/A</v>
      </c>
      <c r="M627" s="35" t="e">
        <f>IF(ISNUMBER(L627),#N/A,IF(ISNUMBER(INDEX('Approved CPZ List'!$I:$I,MATCH('HFTD CPZ'!$B627,'Approved CPZ List'!$B:$B,0))),$K627,#N/A))</f>
        <v>#N/A</v>
      </c>
    </row>
    <row r="628" spans="1:13" ht="15.5" x14ac:dyDescent="0.35">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List'!$K:$K,MATCH('HFTD CPZ'!$B628,'08W Project List'!$H:$H,0))),$K628,#N/A)</f>
        <v>#N/A</v>
      </c>
      <c r="M628" s="35" t="e">
        <f>IF(ISNUMBER(L628),#N/A,IF(ISNUMBER(INDEX('Approved CPZ List'!$I:$I,MATCH('HFTD CPZ'!$B628,'Approved CPZ List'!$B:$B,0))),$K628,#N/A))</f>
        <v>#N/A</v>
      </c>
    </row>
    <row r="629" spans="1:13" ht="15.5" x14ac:dyDescent="0.35">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List'!$K:$K,MATCH('HFTD CPZ'!$B629,'08W Project List'!$H:$H,0))),$K629,#N/A)</f>
        <v>#N/A</v>
      </c>
      <c r="M629" s="35" t="e">
        <f>IF(ISNUMBER(L629),#N/A,IF(ISNUMBER(INDEX('Approved CPZ List'!$I:$I,MATCH('HFTD CPZ'!$B629,'Approved CPZ List'!$B:$B,0))),$K629,#N/A))</f>
        <v>#N/A</v>
      </c>
    </row>
    <row r="630" spans="1:13" ht="15.5" x14ac:dyDescent="0.35">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List'!$K:$K,MATCH('HFTD CPZ'!$B630,'08W Project List'!$H:$H,0))),$K630,#N/A)</f>
        <v>#N/A</v>
      </c>
      <c r="M630" s="35" t="e">
        <f>IF(ISNUMBER(L630),#N/A,IF(ISNUMBER(INDEX('Approved CPZ List'!$I:$I,MATCH('HFTD CPZ'!$B630,'Approved CPZ List'!$B:$B,0))),$K630,#N/A))</f>
        <v>#N/A</v>
      </c>
    </row>
    <row r="631" spans="1:13" ht="15.5" x14ac:dyDescent="0.35">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List'!$K:$K,MATCH('HFTD CPZ'!$B631,'08W Project List'!$H:$H,0))),$K631,#N/A)</f>
        <v>#N/A</v>
      </c>
      <c r="M631" s="35" t="e">
        <f>IF(ISNUMBER(L631),#N/A,IF(ISNUMBER(INDEX('Approved CPZ List'!$I:$I,MATCH('HFTD CPZ'!$B631,'Approved CPZ List'!$B:$B,0))),$K631,#N/A))</f>
        <v>#N/A</v>
      </c>
    </row>
    <row r="632" spans="1:13" ht="15.5" x14ac:dyDescent="0.35">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List'!$K:$K,MATCH('HFTD CPZ'!$B632,'08W Project List'!$H:$H,0))),$K632,#N/A)</f>
        <v>#N/A</v>
      </c>
      <c r="M632" s="35" t="e">
        <f>IF(ISNUMBER(L632),#N/A,IF(ISNUMBER(INDEX('Approved CPZ List'!$I:$I,MATCH('HFTD CPZ'!$B632,'Approved CPZ List'!$B:$B,0))),$K632,#N/A))</f>
        <v>#N/A</v>
      </c>
    </row>
    <row r="633" spans="1:13" ht="15.5" x14ac:dyDescent="0.35">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List'!$K:$K,MATCH('HFTD CPZ'!$B633,'08W Project List'!$H:$H,0))),$K633,#N/A)</f>
        <v>#N/A</v>
      </c>
      <c r="M633" s="35" t="e">
        <f>IF(ISNUMBER(L633),#N/A,IF(ISNUMBER(INDEX('Approved CPZ List'!$I:$I,MATCH('HFTD CPZ'!$B633,'Approved CPZ List'!$B:$B,0))),$K633,#N/A))</f>
        <v>#N/A</v>
      </c>
    </row>
    <row r="634" spans="1:13" ht="15.5" x14ac:dyDescent="0.35">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List'!$K:$K,MATCH('HFTD CPZ'!$B634,'08W Project List'!$H:$H,0))),$K634,#N/A)</f>
        <v>#N/A</v>
      </c>
      <c r="M634" s="35" t="e">
        <f>IF(ISNUMBER(L634),#N/A,IF(ISNUMBER(INDEX('Approved CPZ List'!$I:$I,MATCH('HFTD CPZ'!$B634,'Approved CPZ List'!$B:$B,0))),$K634,#N/A))</f>
        <v>#N/A</v>
      </c>
    </row>
    <row r="635" spans="1:13" ht="15.5" x14ac:dyDescent="0.35">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List'!$K:$K,MATCH('HFTD CPZ'!$B635,'08W Project List'!$H:$H,0))),$K635,#N/A)</f>
        <v>#N/A</v>
      </c>
      <c r="M635" s="35" t="e">
        <f>IF(ISNUMBER(L635),#N/A,IF(ISNUMBER(INDEX('Approved CPZ List'!$I:$I,MATCH('HFTD CPZ'!$B635,'Approved CPZ List'!$B:$B,0))),$K635,#N/A))</f>
        <v>#N/A</v>
      </c>
    </row>
    <row r="636" spans="1:13" ht="15.5" x14ac:dyDescent="0.35">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List'!$K:$K,MATCH('HFTD CPZ'!$B636,'08W Project List'!$H:$H,0))),$K636,#N/A)</f>
        <v>#N/A</v>
      </c>
      <c r="M636" s="35" t="e">
        <f>IF(ISNUMBER(L636),#N/A,IF(ISNUMBER(INDEX('Approved CPZ List'!$I:$I,MATCH('HFTD CPZ'!$B636,'Approved CPZ List'!$B:$B,0))),$K636,#N/A))</f>
        <v>#N/A</v>
      </c>
    </row>
    <row r="637" spans="1:13" ht="15.5" x14ac:dyDescent="0.35">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List'!$K:$K,MATCH('HFTD CPZ'!$B637,'08W Project List'!$H:$H,0))),$K637,#N/A)</f>
        <v>#N/A</v>
      </c>
      <c r="M637" s="35" t="e">
        <f>IF(ISNUMBER(L637),#N/A,IF(ISNUMBER(INDEX('Approved CPZ List'!$I:$I,MATCH('HFTD CPZ'!$B637,'Approved CPZ List'!$B:$B,0))),$K637,#N/A))</f>
        <v>#N/A</v>
      </c>
    </row>
    <row r="638" spans="1:13" ht="15.5" x14ac:dyDescent="0.35">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List'!$K:$K,MATCH('HFTD CPZ'!$B638,'08W Project List'!$H:$H,0))),$K638,#N/A)</f>
        <v>8215.6030351224381</v>
      </c>
      <c r="M638" s="35" t="e">
        <f>IF(ISNUMBER(L638),#N/A,IF(ISNUMBER(INDEX('Approved CPZ List'!$I:$I,MATCH('HFTD CPZ'!$B638,'Approved CPZ List'!$B:$B,0))),$K638,#N/A))</f>
        <v>#N/A</v>
      </c>
    </row>
    <row r="639" spans="1:13" ht="15.5" x14ac:dyDescent="0.35">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List'!$K:$K,MATCH('HFTD CPZ'!$B639,'08W Project List'!$H:$H,0))),$K639,#N/A)</f>
        <v>#N/A</v>
      </c>
      <c r="M639" s="35" t="e">
        <f>IF(ISNUMBER(L639),#N/A,IF(ISNUMBER(INDEX('Approved CPZ List'!$I:$I,MATCH('HFTD CPZ'!$B639,'Approved CPZ List'!$B:$B,0))),$K639,#N/A))</f>
        <v>#N/A</v>
      </c>
    </row>
    <row r="640" spans="1:13" ht="15.5" x14ac:dyDescent="0.35">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List'!$K:$K,MATCH('HFTD CPZ'!$B640,'08W Project List'!$H:$H,0))),$K640,#N/A)</f>
        <v>#N/A</v>
      </c>
      <c r="M640" s="35" t="e">
        <f>IF(ISNUMBER(L640),#N/A,IF(ISNUMBER(INDEX('Approved CPZ List'!$I:$I,MATCH('HFTD CPZ'!$B640,'Approved CPZ List'!$B:$B,0))),$K640,#N/A))</f>
        <v>#N/A</v>
      </c>
    </row>
    <row r="641" spans="1:13" ht="15.5" x14ac:dyDescent="0.35">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List'!$K:$K,MATCH('HFTD CPZ'!$B641,'08W Project List'!$H:$H,0))),$K641,#N/A)</f>
        <v>#N/A</v>
      </c>
      <c r="M641" s="35" t="e">
        <f>IF(ISNUMBER(L641),#N/A,IF(ISNUMBER(INDEX('Approved CPZ List'!$I:$I,MATCH('HFTD CPZ'!$B641,'Approved CPZ List'!$B:$B,0))),$K641,#N/A))</f>
        <v>#N/A</v>
      </c>
    </row>
    <row r="642" spans="1:13" ht="15.5" x14ac:dyDescent="0.35">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List'!$K:$K,MATCH('HFTD CPZ'!$B642,'08W Project List'!$H:$H,0))),$K642,#N/A)</f>
        <v>#N/A</v>
      </c>
      <c r="M642" s="35" t="e">
        <f>IF(ISNUMBER(L642),#N/A,IF(ISNUMBER(INDEX('Approved CPZ List'!$I:$I,MATCH('HFTD CPZ'!$B642,'Approved CPZ List'!$B:$B,0))),$K642,#N/A))</f>
        <v>#N/A</v>
      </c>
    </row>
    <row r="643" spans="1:13" ht="15.5" x14ac:dyDescent="0.35">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List'!$K:$K,MATCH('HFTD CPZ'!$B643,'08W Project List'!$H:$H,0))),$K643,#N/A)</f>
        <v>#N/A</v>
      </c>
      <c r="M643" s="35" t="e">
        <f>IF(ISNUMBER(L643),#N/A,IF(ISNUMBER(INDEX('Approved CPZ List'!$I:$I,MATCH('HFTD CPZ'!$B643,'Approved CPZ List'!$B:$B,0))),$K643,#N/A))</f>
        <v>#N/A</v>
      </c>
    </row>
    <row r="644" spans="1:13" ht="15.5" x14ac:dyDescent="0.35">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List'!$K:$K,MATCH('HFTD CPZ'!$B644,'08W Project List'!$H:$H,0))),$K644,#N/A)</f>
        <v>#N/A</v>
      </c>
      <c r="M644" s="35" t="e">
        <f>IF(ISNUMBER(L644),#N/A,IF(ISNUMBER(INDEX('Approved CPZ List'!$I:$I,MATCH('HFTD CPZ'!$B644,'Approved CPZ List'!$B:$B,0))),$K644,#N/A))</f>
        <v>#N/A</v>
      </c>
    </row>
    <row r="645" spans="1:13" ht="15.5" x14ac:dyDescent="0.35">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List'!$K:$K,MATCH('HFTD CPZ'!$B645,'08W Project List'!$H:$H,0))),$K645,#N/A)</f>
        <v>#N/A</v>
      </c>
      <c r="M645" s="35" t="e">
        <f>IF(ISNUMBER(L645),#N/A,IF(ISNUMBER(INDEX('Approved CPZ List'!$I:$I,MATCH('HFTD CPZ'!$B645,'Approved CPZ List'!$B:$B,0))),$K645,#N/A))</f>
        <v>#N/A</v>
      </c>
    </row>
    <row r="646" spans="1:13" ht="15.5" x14ac:dyDescent="0.35">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List'!$K:$K,MATCH('HFTD CPZ'!$B646,'08W Project List'!$H:$H,0))),$K646,#N/A)</f>
        <v>#N/A</v>
      </c>
      <c r="M646" s="35" t="e">
        <f>IF(ISNUMBER(L646),#N/A,IF(ISNUMBER(INDEX('Approved CPZ List'!$I:$I,MATCH('HFTD CPZ'!$B646,'Approved CPZ List'!$B:$B,0))),$K646,#N/A))</f>
        <v>#N/A</v>
      </c>
    </row>
    <row r="647" spans="1:13" ht="15.5" x14ac:dyDescent="0.35">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List'!$K:$K,MATCH('HFTD CPZ'!$B647,'08W Project List'!$H:$H,0))),$K647,#N/A)</f>
        <v>#N/A</v>
      </c>
      <c r="M647" s="35" t="e">
        <f>IF(ISNUMBER(L647),#N/A,IF(ISNUMBER(INDEX('Approved CPZ List'!$I:$I,MATCH('HFTD CPZ'!$B647,'Approved CPZ List'!$B:$B,0))),$K647,#N/A))</f>
        <v>#N/A</v>
      </c>
    </row>
    <row r="648" spans="1:13" ht="15.5" x14ac:dyDescent="0.35">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List'!$K:$K,MATCH('HFTD CPZ'!$B648,'08W Project List'!$H:$H,0))),$K648,#N/A)</f>
        <v>#N/A</v>
      </c>
      <c r="M648" s="35" t="e">
        <f>IF(ISNUMBER(L648),#N/A,IF(ISNUMBER(INDEX('Approved CPZ List'!$I:$I,MATCH('HFTD CPZ'!$B648,'Approved CPZ List'!$B:$B,0))),$K648,#N/A))</f>
        <v>#N/A</v>
      </c>
    </row>
    <row r="649" spans="1:13" ht="15.5" x14ac:dyDescent="0.35">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List'!$K:$K,MATCH('HFTD CPZ'!$B649,'08W Project List'!$H:$H,0))),$K649,#N/A)</f>
        <v>#N/A</v>
      </c>
      <c r="M649" s="35" t="e">
        <f>IF(ISNUMBER(L649),#N/A,IF(ISNUMBER(INDEX('Approved CPZ List'!$I:$I,MATCH('HFTD CPZ'!$B649,'Approved CPZ List'!$B:$B,0))),$K649,#N/A))</f>
        <v>#N/A</v>
      </c>
    </row>
    <row r="650" spans="1:13" ht="15.5" x14ac:dyDescent="0.35">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List'!$K:$K,MATCH('HFTD CPZ'!$B650,'08W Project List'!$H:$H,0))),$K650,#N/A)</f>
        <v>#N/A</v>
      </c>
      <c r="M650" s="35" t="e">
        <f>IF(ISNUMBER(L650),#N/A,IF(ISNUMBER(INDEX('Approved CPZ List'!$I:$I,MATCH('HFTD CPZ'!$B650,'Approved CPZ List'!$B:$B,0))),$K650,#N/A))</f>
        <v>#N/A</v>
      </c>
    </row>
    <row r="651" spans="1:13" ht="15.5" x14ac:dyDescent="0.35">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List'!$K:$K,MATCH('HFTD CPZ'!$B651,'08W Project List'!$H:$H,0))),$K651,#N/A)</f>
        <v>#N/A</v>
      </c>
      <c r="M651" s="35" t="e">
        <f>IF(ISNUMBER(L651),#N/A,IF(ISNUMBER(INDEX('Approved CPZ List'!$I:$I,MATCH('HFTD CPZ'!$B651,'Approved CPZ List'!$B:$B,0))),$K651,#N/A))</f>
        <v>#N/A</v>
      </c>
    </row>
    <row r="652" spans="1:13" ht="15.5" x14ac:dyDescent="0.35">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List'!$K:$K,MATCH('HFTD CPZ'!$B652,'08W Project List'!$H:$H,0))),$K652,#N/A)</f>
        <v>#N/A</v>
      </c>
      <c r="M652" s="35" t="e">
        <f>IF(ISNUMBER(L652),#N/A,IF(ISNUMBER(INDEX('Approved CPZ List'!$I:$I,MATCH('HFTD CPZ'!$B652,'Approved CPZ List'!$B:$B,0))),$K652,#N/A))</f>
        <v>#N/A</v>
      </c>
    </row>
    <row r="653" spans="1:13" ht="15.5" x14ac:dyDescent="0.35">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List'!$K:$K,MATCH('HFTD CPZ'!$B653,'08W Project List'!$H:$H,0))),$K653,#N/A)</f>
        <v>#N/A</v>
      </c>
      <c r="M653" s="35" t="e">
        <f>IF(ISNUMBER(L653),#N/A,IF(ISNUMBER(INDEX('Approved CPZ List'!$I:$I,MATCH('HFTD CPZ'!$B653,'Approved CPZ List'!$B:$B,0))),$K653,#N/A))</f>
        <v>#N/A</v>
      </c>
    </row>
    <row r="654" spans="1:13" ht="15.5" x14ac:dyDescent="0.35">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List'!$K:$K,MATCH('HFTD CPZ'!$B654,'08W Project List'!$H:$H,0))),$K654,#N/A)</f>
        <v>#N/A</v>
      </c>
      <c r="M654" s="35" t="e">
        <f>IF(ISNUMBER(L654),#N/A,IF(ISNUMBER(INDEX('Approved CPZ List'!$I:$I,MATCH('HFTD CPZ'!$B654,'Approved CPZ List'!$B:$B,0))),$K654,#N/A))</f>
        <v>#N/A</v>
      </c>
    </row>
    <row r="655" spans="1:13" ht="15.5" x14ac:dyDescent="0.35">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List'!$K:$K,MATCH('HFTD CPZ'!$B655,'08W Project List'!$H:$H,0))),$K655,#N/A)</f>
        <v>#N/A</v>
      </c>
      <c r="M655" s="35" t="e">
        <f>IF(ISNUMBER(L655),#N/A,IF(ISNUMBER(INDEX('Approved CPZ List'!$I:$I,MATCH('HFTD CPZ'!$B655,'Approved CPZ List'!$B:$B,0))),$K655,#N/A))</f>
        <v>#N/A</v>
      </c>
    </row>
    <row r="656" spans="1:13" ht="15.5" x14ac:dyDescent="0.35">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List'!$K:$K,MATCH('HFTD CPZ'!$B656,'08W Project List'!$H:$H,0))),$K656,#N/A)</f>
        <v>#N/A</v>
      </c>
      <c r="M656" s="35" t="e">
        <f>IF(ISNUMBER(L656),#N/A,IF(ISNUMBER(INDEX('Approved CPZ List'!$I:$I,MATCH('HFTD CPZ'!$B656,'Approved CPZ List'!$B:$B,0))),$K656,#N/A))</f>
        <v>#N/A</v>
      </c>
    </row>
    <row r="657" spans="1:13" ht="15.5" x14ac:dyDescent="0.35">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List'!$K:$K,MATCH('HFTD CPZ'!$B657,'08W Project List'!$H:$H,0))),$K657,#N/A)</f>
        <v>#N/A</v>
      </c>
      <c r="M657" s="35" t="e">
        <f>IF(ISNUMBER(L657),#N/A,IF(ISNUMBER(INDEX('Approved CPZ List'!$I:$I,MATCH('HFTD CPZ'!$B657,'Approved CPZ List'!$B:$B,0))),$K657,#N/A))</f>
        <v>#N/A</v>
      </c>
    </row>
    <row r="658" spans="1:13" ht="15.5" x14ac:dyDescent="0.35">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List'!$K:$K,MATCH('HFTD CPZ'!$B658,'08W Project List'!$H:$H,0))),$K658,#N/A)</f>
        <v>#N/A</v>
      </c>
      <c r="M658" s="35" t="e">
        <f>IF(ISNUMBER(L658),#N/A,IF(ISNUMBER(INDEX('Approved CPZ List'!$I:$I,MATCH('HFTD CPZ'!$B658,'Approved CPZ List'!$B:$B,0))),$K658,#N/A))</f>
        <v>#N/A</v>
      </c>
    </row>
    <row r="659" spans="1:13" ht="15.5" x14ac:dyDescent="0.35">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List'!$K:$K,MATCH('HFTD CPZ'!$B659,'08W Project List'!$H:$H,0))),$K659,#N/A)</f>
        <v>#N/A</v>
      </c>
      <c r="M659" s="35" t="e">
        <f>IF(ISNUMBER(L659),#N/A,IF(ISNUMBER(INDEX('Approved CPZ List'!$I:$I,MATCH('HFTD CPZ'!$B659,'Approved CPZ List'!$B:$B,0))),$K659,#N/A))</f>
        <v>#N/A</v>
      </c>
    </row>
    <row r="660" spans="1:13" ht="15.5" x14ac:dyDescent="0.35">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List'!$K:$K,MATCH('HFTD CPZ'!$B660,'08W Project List'!$H:$H,0))),$K660,#N/A)</f>
        <v>#N/A</v>
      </c>
      <c r="M660" s="35" t="e">
        <f>IF(ISNUMBER(L660),#N/A,IF(ISNUMBER(INDEX('Approved CPZ List'!$I:$I,MATCH('HFTD CPZ'!$B660,'Approved CPZ List'!$B:$B,0))),$K660,#N/A))</f>
        <v>#N/A</v>
      </c>
    </row>
    <row r="661" spans="1:13" ht="15.5" x14ac:dyDescent="0.35">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List'!$K:$K,MATCH('HFTD CPZ'!$B661,'08W Project List'!$H:$H,0))),$K661,#N/A)</f>
        <v>#N/A</v>
      </c>
      <c r="M661" s="35" t="e">
        <f>IF(ISNUMBER(L661),#N/A,IF(ISNUMBER(INDEX('Approved CPZ List'!$I:$I,MATCH('HFTD CPZ'!$B661,'Approved CPZ List'!$B:$B,0))),$K661,#N/A))</f>
        <v>#N/A</v>
      </c>
    </row>
    <row r="662" spans="1:13" ht="15.5" x14ac:dyDescent="0.35">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List'!$K:$K,MATCH('HFTD CPZ'!$B662,'08W Project List'!$H:$H,0))),$K662,#N/A)</f>
        <v>#N/A</v>
      </c>
      <c r="M662" s="35" t="e">
        <f>IF(ISNUMBER(L662),#N/A,IF(ISNUMBER(INDEX('Approved CPZ List'!$I:$I,MATCH('HFTD CPZ'!$B662,'Approved CPZ List'!$B:$B,0))),$K662,#N/A))</f>
        <v>#N/A</v>
      </c>
    </row>
    <row r="663" spans="1:13" ht="15.5" x14ac:dyDescent="0.35">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List'!$K:$K,MATCH('HFTD CPZ'!$B663,'08W Project List'!$H:$H,0))),$K663,#N/A)</f>
        <v>#N/A</v>
      </c>
      <c r="M663" s="35" t="e">
        <f>IF(ISNUMBER(L663),#N/A,IF(ISNUMBER(INDEX('Approved CPZ List'!$I:$I,MATCH('HFTD CPZ'!$B663,'Approved CPZ List'!$B:$B,0))),$K663,#N/A))</f>
        <v>#N/A</v>
      </c>
    </row>
    <row r="664" spans="1:13" ht="15.5" x14ac:dyDescent="0.35">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List'!$K:$K,MATCH('HFTD CPZ'!$B664,'08W Project List'!$H:$H,0))),$K664,#N/A)</f>
        <v>7624.1585609962858</v>
      </c>
      <c r="M664" s="35" t="e">
        <f>IF(ISNUMBER(L664),#N/A,IF(ISNUMBER(INDEX('Approved CPZ List'!$I:$I,MATCH('HFTD CPZ'!$B664,'Approved CPZ List'!$B:$B,0))),$K664,#N/A))</f>
        <v>#N/A</v>
      </c>
    </row>
    <row r="665" spans="1:13" ht="15.5" x14ac:dyDescent="0.35">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List'!$K:$K,MATCH('HFTD CPZ'!$B665,'08W Project List'!$H:$H,0))),$K665,#N/A)</f>
        <v>#N/A</v>
      </c>
      <c r="M665" s="35" t="e">
        <f>IF(ISNUMBER(L665),#N/A,IF(ISNUMBER(INDEX('Approved CPZ List'!$I:$I,MATCH('HFTD CPZ'!$B665,'Approved CPZ List'!$B:$B,0))),$K665,#N/A))</f>
        <v>#N/A</v>
      </c>
    </row>
    <row r="666" spans="1:13" ht="15.5" x14ac:dyDescent="0.35">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List'!$K:$K,MATCH('HFTD CPZ'!$B666,'08W Project List'!$H:$H,0))),$K666,#N/A)</f>
        <v>#N/A</v>
      </c>
      <c r="M666" s="35" t="e">
        <f>IF(ISNUMBER(L666),#N/A,IF(ISNUMBER(INDEX('Approved CPZ List'!$I:$I,MATCH('HFTD CPZ'!$B666,'Approved CPZ List'!$B:$B,0))),$K666,#N/A))</f>
        <v>#N/A</v>
      </c>
    </row>
    <row r="667" spans="1:13" ht="15.5" x14ac:dyDescent="0.35">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List'!$K:$K,MATCH('HFTD CPZ'!$B667,'08W Project List'!$H:$H,0))),$K667,#N/A)</f>
        <v>7544.6834367726015</v>
      </c>
      <c r="M667" s="35" t="e">
        <f>IF(ISNUMBER(L667),#N/A,IF(ISNUMBER(INDEX('Approved CPZ List'!$I:$I,MATCH('HFTD CPZ'!$B667,'Approved CPZ List'!$B:$B,0))),$K667,#N/A))</f>
        <v>#N/A</v>
      </c>
    </row>
    <row r="668" spans="1:13" ht="15.5" x14ac:dyDescent="0.35">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List'!$K:$K,MATCH('HFTD CPZ'!$B668,'08W Project List'!$H:$H,0))),$K668,#N/A)</f>
        <v>#N/A</v>
      </c>
      <c r="M668" s="35" t="e">
        <f>IF(ISNUMBER(L668),#N/A,IF(ISNUMBER(INDEX('Approved CPZ List'!$I:$I,MATCH('HFTD CPZ'!$B668,'Approved CPZ List'!$B:$B,0))),$K668,#N/A))</f>
        <v>#N/A</v>
      </c>
    </row>
    <row r="669" spans="1:13" ht="15.5" x14ac:dyDescent="0.35">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List'!$K:$K,MATCH('HFTD CPZ'!$B669,'08W Project List'!$H:$H,0))),$K669,#N/A)</f>
        <v>#N/A</v>
      </c>
      <c r="M669" s="35" t="e">
        <f>IF(ISNUMBER(L669),#N/A,IF(ISNUMBER(INDEX('Approved CPZ List'!$I:$I,MATCH('HFTD CPZ'!$B669,'Approved CPZ List'!$B:$B,0))),$K669,#N/A))</f>
        <v>#N/A</v>
      </c>
    </row>
    <row r="670" spans="1:13" ht="15.5" x14ac:dyDescent="0.35">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List'!$K:$K,MATCH('HFTD CPZ'!$B670,'08W Project List'!$H:$H,0))),$K670,#N/A)</f>
        <v>#N/A</v>
      </c>
      <c r="M670" s="35" t="e">
        <f>IF(ISNUMBER(L670),#N/A,IF(ISNUMBER(INDEX('Approved CPZ List'!$I:$I,MATCH('HFTD CPZ'!$B670,'Approved CPZ List'!$B:$B,0))),$K670,#N/A))</f>
        <v>#N/A</v>
      </c>
    </row>
    <row r="671" spans="1:13" ht="15.5" x14ac:dyDescent="0.35">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List'!$K:$K,MATCH('HFTD CPZ'!$B671,'08W Project List'!$H:$H,0))),$K671,#N/A)</f>
        <v>#N/A</v>
      </c>
      <c r="M671" s="35" t="e">
        <f>IF(ISNUMBER(L671),#N/A,IF(ISNUMBER(INDEX('Approved CPZ List'!$I:$I,MATCH('HFTD CPZ'!$B671,'Approved CPZ List'!$B:$B,0))),$K671,#N/A))</f>
        <v>#N/A</v>
      </c>
    </row>
    <row r="672" spans="1:13" ht="15.5" x14ac:dyDescent="0.35">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List'!$K:$K,MATCH('HFTD CPZ'!$B672,'08W Project List'!$H:$H,0))),$K672,#N/A)</f>
        <v>#N/A</v>
      </c>
      <c r="M672" s="35" t="e">
        <f>IF(ISNUMBER(L672),#N/A,IF(ISNUMBER(INDEX('Approved CPZ List'!$I:$I,MATCH('HFTD CPZ'!$B672,'Approved CPZ List'!$B:$B,0))),$K672,#N/A))</f>
        <v>#N/A</v>
      </c>
    </row>
    <row r="673" spans="1:13" ht="15.5" x14ac:dyDescent="0.35">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List'!$K:$K,MATCH('HFTD CPZ'!$B673,'08W Project List'!$H:$H,0))),$K673,#N/A)</f>
        <v>#N/A</v>
      </c>
      <c r="M673" s="35" t="e">
        <f>IF(ISNUMBER(L673),#N/A,IF(ISNUMBER(INDEX('Approved CPZ List'!$I:$I,MATCH('HFTD CPZ'!$B673,'Approved CPZ List'!$B:$B,0))),$K673,#N/A))</f>
        <v>#N/A</v>
      </c>
    </row>
    <row r="674" spans="1:13" ht="15.5" x14ac:dyDescent="0.35">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List'!$K:$K,MATCH('HFTD CPZ'!$B674,'08W Project List'!$H:$H,0))),$K674,#N/A)</f>
        <v>#N/A</v>
      </c>
      <c r="M674" s="35" t="e">
        <f>IF(ISNUMBER(L674),#N/A,IF(ISNUMBER(INDEX('Approved CPZ List'!$I:$I,MATCH('HFTD CPZ'!$B674,'Approved CPZ List'!$B:$B,0))),$K674,#N/A))</f>
        <v>#N/A</v>
      </c>
    </row>
    <row r="675" spans="1:13" ht="15.5" x14ac:dyDescent="0.35">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List'!$K:$K,MATCH('HFTD CPZ'!$B675,'08W Project List'!$H:$H,0))),$K675,#N/A)</f>
        <v>#N/A</v>
      </c>
      <c r="M675" s="35" t="e">
        <f>IF(ISNUMBER(L675),#N/A,IF(ISNUMBER(INDEX('Approved CPZ List'!$I:$I,MATCH('HFTD CPZ'!$B675,'Approved CPZ List'!$B:$B,0))),$K675,#N/A))</f>
        <v>#N/A</v>
      </c>
    </row>
    <row r="676" spans="1:13" ht="15.5" x14ac:dyDescent="0.35">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List'!$K:$K,MATCH('HFTD CPZ'!$B676,'08W Project List'!$H:$H,0))),$K676,#N/A)</f>
        <v>#N/A</v>
      </c>
      <c r="M676" s="35" t="e">
        <f>IF(ISNUMBER(L676),#N/A,IF(ISNUMBER(INDEX('Approved CPZ List'!$I:$I,MATCH('HFTD CPZ'!$B676,'Approved CPZ List'!$B:$B,0))),$K676,#N/A))</f>
        <v>#N/A</v>
      </c>
    </row>
    <row r="677" spans="1:13" ht="15.5" x14ac:dyDescent="0.35">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List'!$K:$K,MATCH('HFTD CPZ'!$B677,'08W Project List'!$H:$H,0))),$K677,#N/A)</f>
        <v>#N/A</v>
      </c>
      <c r="M677" s="35" t="e">
        <f>IF(ISNUMBER(L677),#N/A,IF(ISNUMBER(INDEX('Approved CPZ List'!$I:$I,MATCH('HFTD CPZ'!$B677,'Approved CPZ List'!$B:$B,0))),$K677,#N/A))</f>
        <v>#N/A</v>
      </c>
    </row>
    <row r="678" spans="1:13" ht="15.5" x14ac:dyDescent="0.35">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List'!$K:$K,MATCH('HFTD CPZ'!$B678,'08W Project List'!$H:$H,0))),$K678,#N/A)</f>
        <v>#N/A</v>
      </c>
      <c r="M678" s="35" t="e">
        <f>IF(ISNUMBER(L678),#N/A,IF(ISNUMBER(INDEX('Approved CPZ List'!$I:$I,MATCH('HFTD CPZ'!$B678,'Approved CPZ List'!$B:$B,0))),$K678,#N/A))</f>
        <v>#N/A</v>
      </c>
    </row>
    <row r="679" spans="1:13" ht="15.5" x14ac:dyDescent="0.35">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List'!$K:$K,MATCH('HFTD CPZ'!$B679,'08W Project List'!$H:$H,0))),$K679,#N/A)</f>
        <v>#N/A</v>
      </c>
      <c r="M679" s="35" t="e">
        <f>IF(ISNUMBER(L679),#N/A,IF(ISNUMBER(INDEX('Approved CPZ List'!$I:$I,MATCH('HFTD CPZ'!$B679,'Approved CPZ List'!$B:$B,0))),$K679,#N/A))</f>
        <v>#N/A</v>
      </c>
    </row>
    <row r="680" spans="1:13" ht="15.5" x14ac:dyDescent="0.35">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List'!$K:$K,MATCH('HFTD CPZ'!$B680,'08W Project List'!$H:$H,0))),$K680,#N/A)</f>
        <v>#N/A</v>
      </c>
      <c r="M680" s="35" t="e">
        <f>IF(ISNUMBER(L680),#N/A,IF(ISNUMBER(INDEX('Approved CPZ List'!$I:$I,MATCH('HFTD CPZ'!$B680,'Approved CPZ List'!$B:$B,0))),$K680,#N/A))</f>
        <v>#N/A</v>
      </c>
    </row>
    <row r="681" spans="1:13" ht="15.5" x14ac:dyDescent="0.35">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List'!$K:$K,MATCH('HFTD CPZ'!$B681,'08W Project List'!$H:$H,0))),$K681,#N/A)</f>
        <v>#N/A</v>
      </c>
      <c r="M681" s="35" t="e">
        <f>IF(ISNUMBER(L681),#N/A,IF(ISNUMBER(INDEX('Approved CPZ List'!$I:$I,MATCH('HFTD CPZ'!$B681,'Approved CPZ List'!$B:$B,0))),$K681,#N/A))</f>
        <v>#N/A</v>
      </c>
    </row>
    <row r="682" spans="1:13" ht="15.5" x14ac:dyDescent="0.35">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List'!$K:$K,MATCH('HFTD CPZ'!$B682,'08W Project List'!$H:$H,0))),$K682,#N/A)</f>
        <v>#N/A</v>
      </c>
      <c r="M682" s="35" t="e">
        <f>IF(ISNUMBER(L682),#N/A,IF(ISNUMBER(INDEX('Approved CPZ List'!$I:$I,MATCH('HFTD CPZ'!$B682,'Approved CPZ List'!$B:$B,0))),$K682,#N/A))</f>
        <v>#N/A</v>
      </c>
    </row>
    <row r="683" spans="1:13" ht="15.5" x14ac:dyDescent="0.35">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List'!$K:$K,MATCH('HFTD CPZ'!$B683,'08W Project List'!$H:$H,0))),$K683,#N/A)</f>
        <v>#N/A</v>
      </c>
      <c r="M683" s="35" t="e">
        <f>IF(ISNUMBER(L683),#N/A,IF(ISNUMBER(INDEX('Approved CPZ List'!$I:$I,MATCH('HFTD CPZ'!$B683,'Approved CPZ List'!$B:$B,0))),$K683,#N/A))</f>
        <v>#N/A</v>
      </c>
    </row>
    <row r="684" spans="1:13" ht="15.5" x14ac:dyDescent="0.35">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List'!$K:$K,MATCH('HFTD CPZ'!$B684,'08W Project List'!$H:$H,0))),$K684,#N/A)</f>
        <v>#N/A</v>
      </c>
      <c r="M684" s="35" t="e">
        <f>IF(ISNUMBER(L684),#N/A,IF(ISNUMBER(INDEX('Approved CPZ List'!$I:$I,MATCH('HFTD CPZ'!$B684,'Approved CPZ List'!$B:$B,0))),$K684,#N/A))</f>
        <v>#N/A</v>
      </c>
    </row>
    <row r="685" spans="1:13" ht="15.5" x14ac:dyDescent="0.35">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List'!$K:$K,MATCH('HFTD CPZ'!$B685,'08W Project List'!$H:$H,0))),$K685,#N/A)</f>
        <v>#N/A</v>
      </c>
      <c r="M685" s="35" t="e">
        <f>IF(ISNUMBER(L685),#N/A,IF(ISNUMBER(INDEX('Approved CPZ List'!$I:$I,MATCH('HFTD CPZ'!$B685,'Approved CPZ List'!$B:$B,0))),$K685,#N/A))</f>
        <v>#N/A</v>
      </c>
    </row>
    <row r="686" spans="1:13" ht="15.5" x14ac:dyDescent="0.35">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List'!$K:$K,MATCH('HFTD CPZ'!$B686,'08W Project List'!$H:$H,0))),$K686,#N/A)</f>
        <v>#N/A</v>
      </c>
      <c r="M686" s="35" t="e">
        <f>IF(ISNUMBER(L686),#N/A,IF(ISNUMBER(INDEX('Approved CPZ List'!$I:$I,MATCH('HFTD CPZ'!$B686,'Approved CPZ List'!$B:$B,0))),$K686,#N/A))</f>
        <v>#N/A</v>
      </c>
    </row>
    <row r="687" spans="1:13" ht="15.5" x14ac:dyDescent="0.35">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List'!$K:$K,MATCH('HFTD CPZ'!$B687,'08W Project List'!$H:$H,0))),$K687,#N/A)</f>
        <v>#N/A</v>
      </c>
      <c r="M687" s="35" t="e">
        <f>IF(ISNUMBER(L687),#N/A,IF(ISNUMBER(INDEX('Approved CPZ List'!$I:$I,MATCH('HFTD CPZ'!$B687,'Approved CPZ List'!$B:$B,0))),$K687,#N/A))</f>
        <v>#N/A</v>
      </c>
    </row>
    <row r="688" spans="1:13" ht="15.5" x14ac:dyDescent="0.35">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List'!$K:$K,MATCH('HFTD CPZ'!$B688,'08W Project List'!$H:$H,0))),$K688,#N/A)</f>
        <v>#N/A</v>
      </c>
      <c r="M688" s="35" t="e">
        <f>IF(ISNUMBER(L688),#N/A,IF(ISNUMBER(INDEX('Approved CPZ List'!$I:$I,MATCH('HFTD CPZ'!$B688,'Approved CPZ List'!$B:$B,0))),$K688,#N/A))</f>
        <v>#N/A</v>
      </c>
    </row>
    <row r="689" spans="1:13" ht="15.5" x14ac:dyDescent="0.35">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List'!$K:$K,MATCH('HFTD CPZ'!$B689,'08W Project List'!$H:$H,0))),$K689,#N/A)</f>
        <v>#N/A</v>
      </c>
      <c r="M689" s="35" t="e">
        <f>IF(ISNUMBER(L689),#N/A,IF(ISNUMBER(INDEX('Approved CPZ List'!$I:$I,MATCH('HFTD CPZ'!$B689,'Approved CPZ List'!$B:$B,0))),$K689,#N/A))</f>
        <v>#N/A</v>
      </c>
    </row>
    <row r="690" spans="1:13" ht="15.5" x14ac:dyDescent="0.35">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List'!$K:$K,MATCH('HFTD CPZ'!$B690,'08W Project List'!$H:$H,0))),$K690,#N/A)</f>
        <v>#N/A</v>
      </c>
      <c r="M690" s="35" t="e">
        <f>IF(ISNUMBER(L690),#N/A,IF(ISNUMBER(INDEX('Approved CPZ List'!$I:$I,MATCH('HFTD CPZ'!$B690,'Approved CPZ List'!$B:$B,0))),$K690,#N/A))</f>
        <v>#N/A</v>
      </c>
    </row>
    <row r="691" spans="1:13" ht="15.5" x14ac:dyDescent="0.35">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List'!$K:$K,MATCH('HFTD CPZ'!$B691,'08W Project List'!$H:$H,0))),$K691,#N/A)</f>
        <v>#N/A</v>
      </c>
      <c r="M691" s="35" t="e">
        <f>IF(ISNUMBER(L691),#N/A,IF(ISNUMBER(INDEX('Approved CPZ List'!$I:$I,MATCH('HFTD CPZ'!$B691,'Approved CPZ List'!$B:$B,0))),$K691,#N/A))</f>
        <v>#N/A</v>
      </c>
    </row>
    <row r="692" spans="1:13" ht="15.5" x14ac:dyDescent="0.35">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List'!$K:$K,MATCH('HFTD CPZ'!$B692,'08W Project List'!$H:$H,0))),$K692,#N/A)</f>
        <v>#N/A</v>
      </c>
      <c r="M692" s="35" t="e">
        <f>IF(ISNUMBER(L692),#N/A,IF(ISNUMBER(INDEX('Approved CPZ List'!$I:$I,MATCH('HFTD CPZ'!$B692,'Approved CPZ List'!$B:$B,0))),$K692,#N/A))</f>
        <v>#N/A</v>
      </c>
    </row>
    <row r="693" spans="1:13" ht="15.5" x14ac:dyDescent="0.35">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List'!$K:$K,MATCH('HFTD CPZ'!$B693,'08W Project List'!$H:$H,0))),$K693,#N/A)</f>
        <v>#N/A</v>
      </c>
      <c r="M693" s="35" t="e">
        <f>IF(ISNUMBER(L693),#N/A,IF(ISNUMBER(INDEX('Approved CPZ List'!$I:$I,MATCH('HFTD CPZ'!$B693,'Approved CPZ List'!$B:$B,0))),$K693,#N/A))</f>
        <v>#N/A</v>
      </c>
    </row>
    <row r="694" spans="1:13" ht="15.5" x14ac:dyDescent="0.35">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List'!$K:$K,MATCH('HFTD CPZ'!$B694,'08W Project List'!$H:$H,0))),$K694,#N/A)</f>
        <v>#N/A</v>
      </c>
      <c r="M694" s="35" t="e">
        <f>IF(ISNUMBER(L694),#N/A,IF(ISNUMBER(INDEX('Approved CPZ List'!$I:$I,MATCH('HFTD CPZ'!$B694,'Approved CPZ List'!$B:$B,0))),$K694,#N/A))</f>
        <v>#N/A</v>
      </c>
    </row>
    <row r="695" spans="1:13" ht="15.5" x14ac:dyDescent="0.35">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List'!$K:$K,MATCH('HFTD CPZ'!$B695,'08W Project List'!$H:$H,0))),$K695,#N/A)</f>
        <v>#N/A</v>
      </c>
      <c r="M695" s="35" t="e">
        <f>IF(ISNUMBER(L695),#N/A,IF(ISNUMBER(INDEX('Approved CPZ List'!$I:$I,MATCH('HFTD CPZ'!$B695,'Approved CPZ List'!$B:$B,0))),$K695,#N/A))</f>
        <v>#N/A</v>
      </c>
    </row>
    <row r="696" spans="1:13" ht="15.5" x14ac:dyDescent="0.35">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List'!$K:$K,MATCH('HFTD CPZ'!$B696,'08W Project List'!$H:$H,0))),$K696,#N/A)</f>
        <v>#N/A</v>
      </c>
      <c r="M696" s="35" t="e">
        <f>IF(ISNUMBER(L696),#N/A,IF(ISNUMBER(INDEX('Approved CPZ List'!$I:$I,MATCH('HFTD CPZ'!$B696,'Approved CPZ List'!$B:$B,0))),$K696,#N/A))</f>
        <v>#N/A</v>
      </c>
    </row>
    <row r="697" spans="1:13" ht="15.5" x14ac:dyDescent="0.35">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List'!$K:$K,MATCH('HFTD CPZ'!$B697,'08W Project List'!$H:$H,0))),$K697,#N/A)</f>
        <v>#N/A</v>
      </c>
      <c r="M697" s="35" t="e">
        <f>IF(ISNUMBER(L697),#N/A,IF(ISNUMBER(INDEX('Approved CPZ List'!$I:$I,MATCH('HFTD CPZ'!$B697,'Approved CPZ List'!$B:$B,0))),$K697,#N/A))</f>
        <v>#N/A</v>
      </c>
    </row>
    <row r="698" spans="1:13" ht="15.5" x14ac:dyDescent="0.35">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List'!$K:$K,MATCH('HFTD CPZ'!$B698,'08W Project List'!$H:$H,0))),$K698,#N/A)</f>
        <v>#N/A</v>
      </c>
      <c r="M698" s="35" t="e">
        <f>IF(ISNUMBER(L698),#N/A,IF(ISNUMBER(INDEX('Approved CPZ List'!$I:$I,MATCH('HFTD CPZ'!$B698,'Approved CPZ List'!$B:$B,0))),$K698,#N/A))</f>
        <v>#N/A</v>
      </c>
    </row>
    <row r="699" spans="1:13" ht="15.5" x14ac:dyDescent="0.35">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List'!$K:$K,MATCH('HFTD CPZ'!$B699,'08W Project List'!$H:$H,0))),$K699,#N/A)</f>
        <v>#N/A</v>
      </c>
      <c r="M699" s="35" t="e">
        <f>IF(ISNUMBER(L699),#N/A,IF(ISNUMBER(INDEX('Approved CPZ List'!$I:$I,MATCH('HFTD CPZ'!$B699,'Approved CPZ List'!$B:$B,0))),$K699,#N/A))</f>
        <v>#N/A</v>
      </c>
    </row>
    <row r="700" spans="1:13" ht="15.5" x14ac:dyDescent="0.35">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List'!$K:$K,MATCH('HFTD CPZ'!$B700,'08W Project List'!$H:$H,0))),$K700,#N/A)</f>
        <v>#N/A</v>
      </c>
      <c r="M700" s="35" t="e">
        <f>IF(ISNUMBER(L700),#N/A,IF(ISNUMBER(INDEX('Approved CPZ List'!$I:$I,MATCH('HFTD CPZ'!$B700,'Approved CPZ List'!$B:$B,0))),$K700,#N/A))</f>
        <v>#N/A</v>
      </c>
    </row>
    <row r="701" spans="1:13" ht="15.5" x14ac:dyDescent="0.35">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List'!$K:$K,MATCH('HFTD CPZ'!$B701,'08W Project List'!$H:$H,0))),$K701,#N/A)</f>
        <v>#N/A</v>
      </c>
      <c r="M701" s="35" t="e">
        <f>IF(ISNUMBER(L701),#N/A,IF(ISNUMBER(INDEX('Approved CPZ List'!$I:$I,MATCH('HFTD CPZ'!$B701,'Approved CPZ List'!$B:$B,0))),$K701,#N/A))</f>
        <v>#N/A</v>
      </c>
    </row>
    <row r="702" spans="1:13" ht="15.5" x14ac:dyDescent="0.35">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List'!$K:$K,MATCH('HFTD CPZ'!$B702,'08W Project List'!$H:$H,0))),$K702,#N/A)</f>
        <v>#N/A</v>
      </c>
      <c r="M702" s="35" t="e">
        <f>IF(ISNUMBER(L702),#N/A,IF(ISNUMBER(INDEX('Approved CPZ List'!$I:$I,MATCH('HFTD CPZ'!$B702,'Approved CPZ List'!$B:$B,0))),$K702,#N/A))</f>
        <v>#N/A</v>
      </c>
    </row>
    <row r="703" spans="1:13" ht="15.5" x14ac:dyDescent="0.35">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List'!$K:$K,MATCH('HFTD CPZ'!$B703,'08W Project List'!$H:$H,0))),$K703,#N/A)</f>
        <v>#N/A</v>
      </c>
      <c r="M703" s="35" t="e">
        <f>IF(ISNUMBER(L703),#N/A,IF(ISNUMBER(INDEX('Approved CPZ List'!$I:$I,MATCH('HFTD CPZ'!$B703,'Approved CPZ List'!$B:$B,0))),$K703,#N/A))</f>
        <v>#N/A</v>
      </c>
    </row>
    <row r="704" spans="1:13" ht="15.5" x14ac:dyDescent="0.35">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List'!$K:$K,MATCH('HFTD CPZ'!$B704,'08W Project List'!$H:$H,0))),$K704,#N/A)</f>
        <v>#N/A</v>
      </c>
      <c r="M704" s="35" t="e">
        <f>IF(ISNUMBER(L704),#N/A,IF(ISNUMBER(INDEX('Approved CPZ List'!$I:$I,MATCH('HFTD CPZ'!$B704,'Approved CPZ List'!$B:$B,0))),$K704,#N/A))</f>
        <v>#N/A</v>
      </c>
    </row>
    <row r="705" spans="1:13" ht="15.5" x14ac:dyDescent="0.35">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List'!$K:$K,MATCH('HFTD CPZ'!$B705,'08W Project List'!$H:$H,0))),$K705,#N/A)</f>
        <v>#N/A</v>
      </c>
      <c r="M705" s="35" t="e">
        <f>IF(ISNUMBER(L705),#N/A,IF(ISNUMBER(INDEX('Approved CPZ List'!$I:$I,MATCH('HFTD CPZ'!$B705,'Approved CPZ List'!$B:$B,0))),$K705,#N/A))</f>
        <v>#N/A</v>
      </c>
    </row>
    <row r="706" spans="1:13" ht="15.5" x14ac:dyDescent="0.35">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List'!$K:$K,MATCH('HFTD CPZ'!$B706,'08W Project List'!$H:$H,0))),$K706,#N/A)</f>
        <v>#N/A</v>
      </c>
      <c r="M706" s="35" t="e">
        <f>IF(ISNUMBER(L706),#N/A,IF(ISNUMBER(INDEX('Approved CPZ List'!$I:$I,MATCH('HFTD CPZ'!$B706,'Approved CPZ List'!$B:$B,0))),$K706,#N/A))</f>
        <v>#N/A</v>
      </c>
    </row>
    <row r="707" spans="1:13" ht="15.5" x14ac:dyDescent="0.35">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List'!$K:$K,MATCH('HFTD CPZ'!$B707,'08W Project List'!$H:$H,0))),$K707,#N/A)</f>
        <v>#N/A</v>
      </c>
      <c r="M707" s="35" t="e">
        <f>IF(ISNUMBER(L707),#N/A,IF(ISNUMBER(INDEX('Approved CPZ List'!$I:$I,MATCH('HFTD CPZ'!$B707,'Approved CPZ List'!$B:$B,0))),$K707,#N/A))</f>
        <v>#N/A</v>
      </c>
    </row>
    <row r="708" spans="1:13" ht="15.5" x14ac:dyDescent="0.35">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List'!$K:$K,MATCH('HFTD CPZ'!$B708,'08W Project List'!$H:$H,0))),$K708,#N/A)</f>
        <v>#N/A</v>
      </c>
      <c r="M708" s="35" t="e">
        <f>IF(ISNUMBER(L708),#N/A,IF(ISNUMBER(INDEX('Approved CPZ List'!$I:$I,MATCH('HFTD CPZ'!$B708,'Approved CPZ List'!$B:$B,0))),$K708,#N/A))</f>
        <v>#N/A</v>
      </c>
    </row>
    <row r="709" spans="1:13" ht="15.5" x14ac:dyDescent="0.35">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List'!$K:$K,MATCH('HFTD CPZ'!$B709,'08W Project List'!$H:$H,0))),$K709,#N/A)</f>
        <v>#N/A</v>
      </c>
      <c r="M709" s="35" t="e">
        <f>IF(ISNUMBER(L709),#N/A,IF(ISNUMBER(INDEX('Approved CPZ List'!$I:$I,MATCH('HFTD CPZ'!$B709,'Approved CPZ List'!$B:$B,0))),$K709,#N/A))</f>
        <v>#N/A</v>
      </c>
    </row>
    <row r="710" spans="1:13" ht="15.5" x14ac:dyDescent="0.35">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List'!$K:$K,MATCH('HFTD CPZ'!$B710,'08W Project List'!$H:$H,0))),$K710,#N/A)</f>
        <v>#N/A</v>
      </c>
      <c r="M710" s="35" t="e">
        <f>IF(ISNUMBER(L710),#N/A,IF(ISNUMBER(INDEX('Approved CPZ List'!$I:$I,MATCH('HFTD CPZ'!$B710,'Approved CPZ List'!$B:$B,0))),$K710,#N/A))</f>
        <v>#N/A</v>
      </c>
    </row>
    <row r="711" spans="1:13" ht="15.5" x14ac:dyDescent="0.35">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List'!$K:$K,MATCH('HFTD CPZ'!$B711,'08W Project List'!$H:$H,0))),$K711,#N/A)</f>
        <v>#N/A</v>
      </c>
      <c r="M711" s="35" t="e">
        <f>IF(ISNUMBER(L711),#N/A,IF(ISNUMBER(INDEX('Approved CPZ List'!$I:$I,MATCH('HFTD CPZ'!$B711,'Approved CPZ List'!$B:$B,0))),$K711,#N/A))</f>
        <v>#N/A</v>
      </c>
    </row>
    <row r="712" spans="1:13" ht="15.5" x14ac:dyDescent="0.35">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List'!$K:$K,MATCH('HFTD CPZ'!$B712,'08W Project List'!$H:$H,0))),$K712,#N/A)</f>
        <v>#N/A</v>
      </c>
      <c r="M712" s="35" t="e">
        <f>IF(ISNUMBER(L712),#N/A,IF(ISNUMBER(INDEX('Approved CPZ List'!$I:$I,MATCH('HFTD CPZ'!$B712,'Approved CPZ List'!$B:$B,0))),$K712,#N/A))</f>
        <v>#N/A</v>
      </c>
    </row>
    <row r="713" spans="1:13" ht="15.5" x14ac:dyDescent="0.35">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List'!$K:$K,MATCH('HFTD CPZ'!$B713,'08W Project List'!$H:$H,0))),$K713,#N/A)</f>
        <v>#N/A</v>
      </c>
      <c r="M713" s="35" t="e">
        <f>IF(ISNUMBER(L713),#N/A,IF(ISNUMBER(INDEX('Approved CPZ List'!$I:$I,MATCH('HFTD CPZ'!$B713,'Approved CPZ List'!$B:$B,0))),$K713,#N/A))</f>
        <v>#N/A</v>
      </c>
    </row>
    <row r="714" spans="1:13" ht="15.5" x14ac:dyDescent="0.35">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List'!$K:$K,MATCH('HFTD CPZ'!$B714,'08W Project List'!$H:$H,0))),$K714,#N/A)</f>
        <v>#N/A</v>
      </c>
      <c r="M714" s="35" t="e">
        <f>IF(ISNUMBER(L714),#N/A,IF(ISNUMBER(INDEX('Approved CPZ List'!$I:$I,MATCH('HFTD CPZ'!$B714,'Approved CPZ List'!$B:$B,0))),$K714,#N/A))</f>
        <v>#N/A</v>
      </c>
    </row>
    <row r="715" spans="1:13" ht="15.5" x14ac:dyDescent="0.35">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List'!$K:$K,MATCH('HFTD CPZ'!$B715,'08W Project List'!$H:$H,0))),$K715,#N/A)</f>
        <v>#N/A</v>
      </c>
      <c r="M715" s="35" t="e">
        <f>IF(ISNUMBER(L715),#N/A,IF(ISNUMBER(INDEX('Approved CPZ List'!$I:$I,MATCH('HFTD CPZ'!$B715,'Approved CPZ List'!$B:$B,0))),$K715,#N/A))</f>
        <v>#N/A</v>
      </c>
    </row>
    <row r="716" spans="1:13" ht="15.5" x14ac:dyDescent="0.35">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List'!$K:$K,MATCH('HFTD CPZ'!$B716,'08W Project List'!$H:$H,0))),$K716,#N/A)</f>
        <v>#N/A</v>
      </c>
      <c r="M716" s="35" t="e">
        <f>IF(ISNUMBER(L716),#N/A,IF(ISNUMBER(INDEX('Approved CPZ List'!$I:$I,MATCH('HFTD CPZ'!$B716,'Approved CPZ List'!$B:$B,0))),$K716,#N/A))</f>
        <v>#N/A</v>
      </c>
    </row>
    <row r="717" spans="1:13" ht="15.5" x14ac:dyDescent="0.35">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List'!$K:$K,MATCH('HFTD CPZ'!$B717,'08W Project List'!$H:$H,0))),$K717,#N/A)</f>
        <v>#N/A</v>
      </c>
      <c r="M717" s="35" t="e">
        <f>IF(ISNUMBER(L717),#N/A,IF(ISNUMBER(INDEX('Approved CPZ List'!$I:$I,MATCH('HFTD CPZ'!$B717,'Approved CPZ List'!$B:$B,0))),$K717,#N/A))</f>
        <v>#N/A</v>
      </c>
    </row>
    <row r="718" spans="1:13" ht="15.5" x14ac:dyDescent="0.35">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List'!$K:$K,MATCH('HFTD CPZ'!$B718,'08W Project List'!$H:$H,0))),$K718,#N/A)</f>
        <v>#N/A</v>
      </c>
      <c r="M718" s="35" t="e">
        <f>IF(ISNUMBER(L718),#N/A,IF(ISNUMBER(INDEX('Approved CPZ List'!$I:$I,MATCH('HFTD CPZ'!$B718,'Approved CPZ List'!$B:$B,0))),$K718,#N/A))</f>
        <v>#N/A</v>
      </c>
    </row>
    <row r="719" spans="1:13" ht="15.5" x14ac:dyDescent="0.35">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List'!$K:$K,MATCH('HFTD CPZ'!$B719,'08W Project List'!$H:$H,0))),$K719,#N/A)</f>
        <v>#N/A</v>
      </c>
      <c r="M719" s="35" t="e">
        <f>IF(ISNUMBER(L719),#N/A,IF(ISNUMBER(INDEX('Approved CPZ List'!$I:$I,MATCH('HFTD CPZ'!$B719,'Approved CPZ List'!$B:$B,0))),$K719,#N/A))</f>
        <v>#N/A</v>
      </c>
    </row>
    <row r="720" spans="1:13" ht="15.5" x14ac:dyDescent="0.35">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List'!$K:$K,MATCH('HFTD CPZ'!$B720,'08W Project List'!$H:$H,0))),$K720,#N/A)</f>
        <v>#N/A</v>
      </c>
      <c r="M720" s="35" t="e">
        <f>IF(ISNUMBER(L720),#N/A,IF(ISNUMBER(INDEX('Approved CPZ List'!$I:$I,MATCH('HFTD CPZ'!$B720,'Approved CPZ List'!$B:$B,0))),$K720,#N/A))</f>
        <v>#N/A</v>
      </c>
    </row>
    <row r="721" spans="1:13" ht="15.5" x14ac:dyDescent="0.35">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List'!$K:$K,MATCH('HFTD CPZ'!$B721,'08W Project List'!$H:$H,0))),$K721,#N/A)</f>
        <v>#N/A</v>
      </c>
      <c r="M721" s="35" t="e">
        <f>IF(ISNUMBER(L721),#N/A,IF(ISNUMBER(INDEX('Approved CPZ List'!$I:$I,MATCH('HFTD CPZ'!$B721,'Approved CPZ List'!$B:$B,0))),$K721,#N/A))</f>
        <v>#N/A</v>
      </c>
    </row>
    <row r="722" spans="1:13" ht="15.5" x14ac:dyDescent="0.35">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List'!$K:$K,MATCH('HFTD CPZ'!$B722,'08W Project List'!$H:$H,0))),$K722,#N/A)</f>
        <v>6698.7056939681233</v>
      </c>
      <c r="M722" s="35" t="e">
        <f>IF(ISNUMBER(L722),#N/A,IF(ISNUMBER(INDEX('Approved CPZ List'!$I:$I,MATCH('HFTD CPZ'!$B722,'Approved CPZ List'!$B:$B,0))),$K722,#N/A))</f>
        <v>#N/A</v>
      </c>
    </row>
    <row r="723" spans="1:13" ht="15.5" x14ac:dyDescent="0.35">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List'!$K:$K,MATCH('HFTD CPZ'!$B723,'08W Project List'!$H:$H,0))),$K723,#N/A)</f>
        <v>#N/A</v>
      </c>
      <c r="M723" s="35" t="e">
        <f>IF(ISNUMBER(L723),#N/A,IF(ISNUMBER(INDEX('Approved CPZ List'!$I:$I,MATCH('HFTD CPZ'!$B723,'Approved CPZ List'!$B:$B,0))),$K723,#N/A))</f>
        <v>#N/A</v>
      </c>
    </row>
    <row r="724" spans="1:13" ht="15.5" x14ac:dyDescent="0.35">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List'!$K:$K,MATCH('HFTD CPZ'!$B724,'08W Project List'!$H:$H,0))),$K724,#N/A)</f>
        <v>#N/A</v>
      </c>
      <c r="M724" s="35" t="e">
        <f>IF(ISNUMBER(L724),#N/A,IF(ISNUMBER(INDEX('Approved CPZ List'!$I:$I,MATCH('HFTD CPZ'!$B724,'Approved CPZ List'!$B:$B,0))),$K724,#N/A))</f>
        <v>#N/A</v>
      </c>
    </row>
    <row r="725" spans="1:13" ht="15.5" x14ac:dyDescent="0.35">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List'!$K:$K,MATCH('HFTD CPZ'!$B725,'08W Project List'!$H:$H,0))),$K725,#N/A)</f>
        <v>#N/A</v>
      </c>
      <c r="M725" s="35" t="e">
        <f>IF(ISNUMBER(L725),#N/A,IF(ISNUMBER(INDEX('Approved CPZ List'!$I:$I,MATCH('HFTD CPZ'!$B725,'Approved CPZ List'!$B:$B,0))),$K725,#N/A))</f>
        <v>#N/A</v>
      </c>
    </row>
    <row r="726" spans="1:13" ht="15.5" x14ac:dyDescent="0.35">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List'!$K:$K,MATCH('HFTD CPZ'!$B726,'08W Project List'!$H:$H,0))),$K726,#N/A)</f>
        <v>#N/A</v>
      </c>
      <c r="M726" s="35" t="e">
        <f>IF(ISNUMBER(L726),#N/A,IF(ISNUMBER(INDEX('Approved CPZ List'!$I:$I,MATCH('HFTD CPZ'!$B726,'Approved CPZ List'!$B:$B,0))),$K726,#N/A))</f>
        <v>#N/A</v>
      </c>
    </row>
    <row r="727" spans="1:13" ht="15.5" x14ac:dyDescent="0.35">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List'!$K:$K,MATCH('HFTD CPZ'!$B727,'08W Project List'!$H:$H,0))),$K727,#N/A)</f>
        <v>#N/A</v>
      </c>
      <c r="M727" s="35" t="e">
        <f>IF(ISNUMBER(L727),#N/A,IF(ISNUMBER(INDEX('Approved CPZ List'!$I:$I,MATCH('HFTD CPZ'!$B727,'Approved CPZ List'!$B:$B,0))),$K727,#N/A))</f>
        <v>#N/A</v>
      </c>
    </row>
    <row r="728" spans="1:13" ht="15.5" x14ac:dyDescent="0.35">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List'!$K:$K,MATCH('HFTD CPZ'!$B728,'08W Project List'!$H:$H,0))),$K728,#N/A)</f>
        <v>#N/A</v>
      </c>
      <c r="M728" s="35" t="e">
        <f>IF(ISNUMBER(L728),#N/A,IF(ISNUMBER(INDEX('Approved CPZ List'!$I:$I,MATCH('HFTD CPZ'!$B728,'Approved CPZ List'!$B:$B,0))),$K728,#N/A))</f>
        <v>#N/A</v>
      </c>
    </row>
    <row r="729" spans="1:13" ht="15.5" x14ac:dyDescent="0.35">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List'!$K:$K,MATCH('HFTD CPZ'!$B729,'08W Project List'!$H:$H,0))),$K729,#N/A)</f>
        <v>#N/A</v>
      </c>
      <c r="M729" s="35" t="e">
        <f>IF(ISNUMBER(L729),#N/A,IF(ISNUMBER(INDEX('Approved CPZ List'!$I:$I,MATCH('HFTD CPZ'!$B729,'Approved CPZ List'!$B:$B,0))),$K729,#N/A))</f>
        <v>#N/A</v>
      </c>
    </row>
    <row r="730" spans="1:13" ht="15.5" x14ac:dyDescent="0.35">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List'!$K:$K,MATCH('HFTD CPZ'!$B730,'08W Project List'!$H:$H,0))),$K730,#N/A)</f>
        <v>#N/A</v>
      </c>
      <c r="M730" s="35" t="e">
        <f>IF(ISNUMBER(L730),#N/A,IF(ISNUMBER(INDEX('Approved CPZ List'!$I:$I,MATCH('HFTD CPZ'!$B730,'Approved CPZ List'!$B:$B,0))),$K730,#N/A))</f>
        <v>#N/A</v>
      </c>
    </row>
    <row r="731" spans="1:13" ht="15.5" x14ac:dyDescent="0.35">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List'!$K:$K,MATCH('HFTD CPZ'!$B731,'08W Project List'!$H:$H,0))),$K731,#N/A)</f>
        <v>#N/A</v>
      </c>
      <c r="M731" s="35" t="e">
        <f>IF(ISNUMBER(L731),#N/A,IF(ISNUMBER(INDEX('Approved CPZ List'!$I:$I,MATCH('HFTD CPZ'!$B731,'Approved CPZ List'!$B:$B,0))),$K731,#N/A))</f>
        <v>#N/A</v>
      </c>
    </row>
    <row r="732" spans="1:13" ht="15.5" x14ac:dyDescent="0.35">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List'!$K:$K,MATCH('HFTD CPZ'!$B732,'08W Project List'!$H:$H,0))),$K732,#N/A)</f>
        <v>#N/A</v>
      </c>
      <c r="M732" s="35" t="e">
        <f>IF(ISNUMBER(L732),#N/A,IF(ISNUMBER(INDEX('Approved CPZ List'!$I:$I,MATCH('HFTD CPZ'!$B732,'Approved CPZ List'!$B:$B,0))),$K732,#N/A))</f>
        <v>#N/A</v>
      </c>
    </row>
    <row r="733" spans="1:13" ht="15.5" x14ac:dyDescent="0.35">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List'!$K:$K,MATCH('HFTD CPZ'!$B733,'08W Project List'!$H:$H,0))),$K733,#N/A)</f>
        <v>#N/A</v>
      </c>
      <c r="M733" s="35" t="e">
        <f>IF(ISNUMBER(L733),#N/A,IF(ISNUMBER(INDEX('Approved CPZ List'!$I:$I,MATCH('HFTD CPZ'!$B733,'Approved CPZ List'!$B:$B,0))),$K733,#N/A))</f>
        <v>#N/A</v>
      </c>
    </row>
    <row r="734" spans="1:13" ht="15.5" x14ac:dyDescent="0.35">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List'!$K:$K,MATCH('HFTD CPZ'!$B734,'08W Project List'!$H:$H,0))),$K734,#N/A)</f>
        <v>#N/A</v>
      </c>
      <c r="M734" s="35" t="e">
        <f>IF(ISNUMBER(L734),#N/A,IF(ISNUMBER(INDEX('Approved CPZ List'!$I:$I,MATCH('HFTD CPZ'!$B734,'Approved CPZ List'!$B:$B,0))),$K734,#N/A))</f>
        <v>#N/A</v>
      </c>
    </row>
    <row r="735" spans="1:13" ht="15.5" x14ac:dyDescent="0.35">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List'!$K:$K,MATCH('HFTD CPZ'!$B735,'08W Project List'!$H:$H,0))),$K735,#N/A)</f>
        <v>#N/A</v>
      </c>
      <c r="M735" s="35" t="e">
        <f>IF(ISNUMBER(L735),#N/A,IF(ISNUMBER(INDEX('Approved CPZ List'!$I:$I,MATCH('HFTD CPZ'!$B735,'Approved CPZ List'!$B:$B,0))),$K735,#N/A))</f>
        <v>#N/A</v>
      </c>
    </row>
    <row r="736" spans="1:13" ht="15.5" x14ac:dyDescent="0.35">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List'!$K:$K,MATCH('HFTD CPZ'!$B736,'08W Project List'!$H:$H,0))),$K736,#N/A)</f>
        <v>#N/A</v>
      </c>
      <c r="M736" s="35" t="e">
        <f>IF(ISNUMBER(L736),#N/A,IF(ISNUMBER(INDEX('Approved CPZ List'!$I:$I,MATCH('HFTD CPZ'!$B736,'Approved CPZ List'!$B:$B,0))),$K736,#N/A))</f>
        <v>#N/A</v>
      </c>
    </row>
    <row r="737" spans="1:13" ht="15.5" x14ac:dyDescent="0.35">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List'!$K:$K,MATCH('HFTD CPZ'!$B737,'08W Project List'!$H:$H,0))),$K737,#N/A)</f>
        <v>#N/A</v>
      </c>
      <c r="M737" s="35" t="e">
        <f>IF(ISNUMBER(L737),#N/A,IF(ISNUMBER(INDEX('Approved CPZ List'!$I:$I,MATCH('HFTD CPZ'!$B737,'Approved CPZ List'!$B:$B,0))),$K737,#N/A))</f>
        <v>#N/A</v>
      </c>
    </row>
    <row r="738" spans="1:13" ht="15.5" x14ac:dyDescent="0.35">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List'!$K:$K,MATCH('HFTD CPZ'!$B738,'08W Project List'!$H:$H,0))),$K738,#N/A)</f>
        <v>#N/A</v>
      </c>
      <c r="M738" s="35" t="e">
        <f>IF(ISNUMBER(L738),#N/A,IF(ISNUMBER(INDEX('Approved CPZ List'!$I:$I,MATCH('HFTD CPZ'!$B738,'Approved CPZ List'!$B:$B,0))),$K738,#N/A))</f>
        <v>#N/A</v>
      </c>
    </row>
    <row r="739" spans="1:13" ht="15.5" x14ac:dyDescent="0.35">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List'!$K:$K,MATCH('HFTD CPZ'!$B739,'08W Project List'!$H:$H,0))),$K739,#N/A)</f>
        <v>#N/A</v>
      </c>
      <c r="M739" s="35" t="e">
        <f>IF(ISNUMBER(L739),#N/A,IF(ISNUMBER(INDEX('Approved CPZ List'!$I:$I,MATCH('HFTD CPZ'!$B739,'Approved CPZ List'!$B:$B,0))),$K739,#N/A))</f>
        <v>#N/A</v>
      </c>
    </row>
    <row r="740" spans="1:13" ht="15.5" x14ac:dyDescent="0.35">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List'!$K:$K,MATCH('HFTD CPZ'!$B740,'08W Project List'!$H:$H,0))),$K740,#N/A)</f>
        <v>#N/A</v>
      </c>
      <c r="M740" s="35" t="e">
        <f>IF(ISNUMBER(L740),#N/A,IF(ISNUMBER(INDEX('Approved CPZ List'!$I:$I,MATCH('HFTD CPZ'!$B740,'Approved CPZ List'!$B:$B,0))),$K740,#N/A))</f>
        <v>#N/A</v>
      </c>
    </row>
    <row r="741" spans="1:13" ht="15.5" x14ac:dyDescent="0.35">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List'!$K:$K,MATCH('HFTD CPZ'!$B741,'08W Project List'!$H:$H,0))),$K741,#N/A)</f>
        <v>#N/A</v>
      </c>
      <c r="M741" s="35" t="e">
        <f>IF(ISNUMBER(L741),#N/A,IF(ISNUMBER(INDEX('Approved CPZ List'!$I:$I,MATCH('HFTD CPZ'!$B741,'Approved CPZ List'!$B:$B,0))),$K741,#N/A))</f>
        <v>#N/A</v>
      </c>
    </row>
    <row r="742" spans="1:13" ht="15.5" x14ac:dyDescent="0.35">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List'!$K:$K,MATCH('HFTD CPZ'!$B742,'08W Project List'!$H:$H,0))),$K742,#N/A)</f>
        <v>#N/A</v>
      </c>
      <c r="M742" s="35" t="e">
        <f>IF(ISNUMBER(L742),#N/A,IF(ISNUMBER(INDEX('Approved CPZ List'!$I:$I,MATCH('HFTD CPZ'!$B742,'Approved CPZ List'!$B:$B,0))),$K742,#N/A))</f>
        <v>#N/A</v>
      </c>
    </row>
    <row r="743" spans="1:13" ht="15.5" x14ac:dyDescent="0.35">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List'!$K:$K,MATCH('HFTD CPZ'!$B743,'08W Project List'!$H:$H,0))),$K743,#N/A)</f>
        <v>#N/A</v>
      </c>
      <c r="M743" s="35" t="e">
        <f>IF(ISNUMBER(L743),#N/A,IF(ISNUMBER(INDEX('Approved CPZ List'!$I:$I,MATCH('HFTD CPZ'!$B743,'Approved CPZ List'!$B:$B,0))),$K743,#N/A))</f>
        <v>#N/A</v>
      </c>
    </row>
    <row r="744" spans="1:13" ht="15.5" x14ac:dyDescent="0.35">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List'!$K:$K,MATCH('HFTD CPZ'!$B744,'08W Project List'!$H:$H,0))),$K744,#N/A)</f>
        <v>#N/A</v>
      </c>
      <c r="M744" s="35" t="e">
        <f>IF(ISNUMBER(L744),#N/A,IF(ISNUMBER(INDEX('Approved CPZ List'!$I:$I,MATCH('HFTD CPZ'!$B744,'Approved CPZ List'!$B:$B,0))),$K744,#N/A))</f>
        <v>#N/A</v>
      </c>
    </row>
    <row r="745" spans="1:13" ht="15.5" x14ac:dyDescent="0.35">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List'!$K:$K,MATCH('HFTD CPZ'!$B745,'08W Project List'!$H:$H,0))),$K745,#N/A)</f>
        <v>#N/A</v>
      </c>
      <c r="M745" s="35" t="e">
        <f>IF(ISNUMBER(L745),#N/A,IF(ISNUMBER(INDEX('Approved CPZ List'!$I:$I,MATCH('HFTD CPZ'!$B745,'Approved CPZ List'!$B:$B,0))),$K745,#N/A))</f>
        <v>#N/A</v>
      </c>
    </row>
    <row r="746" spans="1:13" ht="15.5" x14ac:dyDescent="0.35">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List'!$K:$K,MATCH('HFTD CPZ'!$B746,'08W Project List'!$H:$H,0))),$K746,#N/A)</f>
        <v>#N/A</v>
      </c>
      <c r="M746" s="35" t="e">
        <f>IF(ISNUMBER(L746),#N/A,IF(ISNUMBER(INDEX('Approved CPZ List'!$I:$I,MATCH('HFTD CPZ'!$B746,'Approved CPZ List'!$B:$B,0))),$K746,#N/A))</f>
        <v>#N/A</v>
      </c>
    </row>
    <row r="747" spans="1:13" ht="15.5" x14ac:dyDescent="0.35">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List'!$K:$K,MATCH('HFTD CPZ'!$B747,'08W Project List'!$H:$H,0))),$K747,#N/A)</f>
        <v>#N/A</v>
      </c>
      <c r="M747" s="35" t="e">
        <f>IF(ISNUMBER(L747),#N/A,IF(ISNUMBER(INDEX('Approved CPZ List'!$I:$I,MATCH('HFTD CPZ'!$B747,'Approved CPZ List'!$B:$B,0))),$K747,#N/A))</f>
        <v>#N/A</v>
      </c>
    </row>
    <row r="748" spans="1:13" ht="15.5" x14ac:dyDescent="0.35">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List'!$K:$K,MATCH('HFTD CPZ'!$B748,'08W Project List'!$H:$H,0))),$K748,#N/A)</f>
        <v>#N/A</v>
      </c>
      <c r="M748" s="35" t="e">
        <f>IF(ISNUMBER(L748),#N/A,IF(ISNUMBER(INDEX('Approved CPZ List'!$I:$I,MATCH('HFTD CPZ'!$B748,'Approved CPZ List'!$B:$B,0))),$K748,#N/A))</f>
        <v>#N/A</v>
      </c>
    </row>
    <row r="749" spans="1:13" ht="15.5" x14ac:dyDescent="0.35">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List'!$K:$K,MATCH('HFTD CPZ'!$B749,'08W Project List'!$H:$H,0))),$K749,#N/A)</f>
        <v>#N/A</v>
      </c>
      <c r="M749" s="35" t="e">
        <f>IF(ISNUMBER(L749),#N/A,IF(ISNUMBER(INDEX('Approved CPZ List'!$I:$I,MATCH('HFTD CPZ'!$B749,'Approved CPZ List'!$B:$B,0))),$K749,#N/A))</f>
        <v>#N/A</v>
      </c>
    </row>
    <row r="750" spans="1:13" ht="15.5" x14ac:dyDescent="0.35">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List'!$K:$K,MATCH('HFTD CPZ'!$B750,'08W Project List'!$H:$H,0))),$K750,#N/A)</f>
        <v>#N/A</v>
      </c>
      <c r="M750" s="35" t="e">
        <f>IF(ISNUMBER(L750),#N/A,IF(ISNUMBER(INDEX('Approved CPZ List'!$I:$I,MATCH('HFTD CPZ'!$B750,'Approved CPZ List'!$B:$B,0))),$K750,#N/A))</f>
        <v>#N/A</v>
      </c>
    </row>
    <row r="751" spans="1:13" ht="15.5" x14ac:dyDescent="0.35">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List'!$K:$K,MATCH('HFTD CPZ'!$B751,'08W Project List'!$H:$H,0))),$K751,#N/A)</f>
        <v>#N/A</v>
      </c>
      <c r="M751" s="35" t="e">
        <f>IF(ISNUMBER(L751),#N/A,IF(ISNUMBER(INDEX('Approved CPZ List'!$I:$I,MATCH('HFTD CPZ'!$B751,'Approved CPZ List'!$B:$B,0))),$K751,#N/A))</f>
        <v>#N/A</v>
      </c>
    </row>
    <row r="752" spans="1:13" ht="15.5" x14ac:dyDescent="0.35">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List'!$K:$K,MATCH('HFTD CPZ'!$B752,'08W Project List'!$H:$H,0))),$K752,#N/A)</f>
        <v>#N/A</v>
      </c>
      <c r="M752" s="35" t="e">
        <f>IF(ISNUMBER(L752),#N/A,IF(ISNUMBER(INDEX('Approved CPZ List'!$I:$I,MATCH('HFTD CPZ'!$B752,'Approved CPZ List'!$B:$B,0))),$K752,#N/A))</f>
        <v>#N/A</v>
      </c>
    </row>
    <row r="753" spans="1:13" ht="15.5" x14ac:dyDescent="0.35">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List'!$K:$K,MATCH('HFTD CPZ'!$B753,'08W Project List'!$H:$H,0))),$K753,#N/A)</f>
        <v>#N/A</v>
      </c>
      <c r="M753" s="35" t="e">
        <f>IF(ISNUMBER(L753),#N/A,IF(ISNUMBER(INDEX('Approved CPZ List'!$I:$I,MATCH('HFTD CPZ'!$B753,'Approved CPZ List'!$B:$B,0))),$K753,#N/A))</f>
        <v>#N/A</v>
      </c>
    </row>
    <row r="754" spans="1:13" ht="15.5" x14ac:dyDescent="0.35">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List'!$K:$K,MATCH('HFTD CPZ'!$B754,'08W Project List'!$H:$H,0))),$K754,#N/A)</f>
        <v>#N/A</v>
      </c>
      <c r="M754" s="35" t="e">
        <f>IF(ISNUMBER(L754),#N/A,IF(ISNUMBER(INDEX('Approved CPZ List'!$I:$I,MATCH('HFTD CPZ'!$B754,'Approved CPZ List'!$B:$B,0))),$K754,#N/A))</f>
        <v>#N/A</v>
      </c>
    </row>
    <row r="755" spans="1:13" ht="15.5" x14ac:dyDescent="0.35">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List'!$K:$K,MATCH('HFTD CPZ'!$B755,'08W Project List'!$H:$H,0))),$K755,#N/A)</f>
        <v>#N/A</v>
      </c>
      <c r="M755" s="35" t="e">
        <f>IF(ISNUMBER(L755),#N/A,IF(ISNUMBER(INDEX('Approved CPZ List'!$I:$I,MATCH('HFTD CPZ'!$B755,'Approved CPZ List'!$B:$B,0))),$K755,#N/A))</f>
        <v>#N/A</v>
      </c>
    </row>
    <row r="756" spans="1:13" ht="15.5" x14ac:dyDescent="0.35">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List'!$K:$K,MATCH('HFTD CPZ'!$B756,'08W Project List'!$H:$H,0))),$K756,#N/A)</f>
        <v>#N/A</v>
      </c>
      <c r="M756" s="35" t="e">
        <f>IF(ISNUMBER(L756),#N/A,IF(ISNUMBER(INDEX('Approved CPZ List'!$I:$I,MATCH('HFTD CPZ'!$B756,'Approved CPZ List'!$B:$B,0))),$K756,#N/A))</f>
        <v>#N/A</v>
      </c>
    </row>
    <row r="757" spans="1:13" ht="15.5" x14ac:dyDescent="0.35">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List'!$K:$K,MATCH('HFTD CPZ'!$B757,'08W Project List'!$H:$H,0))),$K757,#N/A)</f>
        <v>#N/A</v>
      </c>
      <c r="M757" s="35" t="e">
        <f>IF(ISNUMBER(L757),#N/A,IF(ISNUMBER(INDEX('Approved CPZ List'!$I:$I,MATCH('HFTD CPZ'!$B757,'Approved CPZ List'!$B:$B,0))),$K757,#N/A))</f>
        <v>#N/A</v>
      </c>
    </row>
    <row r="758" spans="1:13" ht="15.5" x14ac:dyDescent="0.35">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List'!$K:$K,MATCH('HFTD CPZ'!$B758,'08W Project List'!$H:$H,0))),$K758,#N/A)</f>
        <v>#N/A</v>
      </c>
      <c r="M758" s="35" t="e">
        <f>IF(ISNUMBER(L758),#N/A,IF(ISNUMBER(INDEX('Approved CPZ List'!$I:$I,MATCH('HFTD CPZ'!$B758,'Approved CPZ List'!$B:$B,0))),$K758,#N/A))</f>
        <v>#N/A</v>
      </c>
    </row>
    <row r="759" spans="1:13" ht="15.5" x14ac:dyDescent="0.35">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List'!$K:$K,MATCH('HFTD CPZ'!$B759,'08W Project List'!$H:$H,0))),$K759,#N/A)</f>
        <v>#N/A</v>
      </c>
      <c r="M759" s="35" t="e">
        <f>IF(ISNUMBER(L759),#N/A,IF(ISNUMBER(INDEX('Approved CPZ List'!$I:$I,MATCH('HFTD CPZ'!$B759,'Approved CPZ List'!$B:$B,0))),$K759,#N/A))</f>
        <v>#N/A</v>
      </c>
    </row>
    <row r="760" spans="1:13" ht="15.5" x14ac:dyDescent="0.35">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List'!$K:$K,MATCH('HFTD CPZ'!$B760,'08W Project List'!$H:$H,0))),$K760,#N/A)</f>
        <v>#N/A</v>
      </c>
      <c r="M760" s="35" t="e">
        <f>IF(ISNUMBER(L760),#N/A,IF(ISNUMBER(INDEX('Approved CPZ List'!$I:$I,MATCH('HFTD CPZ'!$B760,'Approved CPZ List'!$B:$B,0))),$K760,#N/A))</f>
        <v>#N/A</v>
      </c>
    </row>
    <row r="761" spans="1:13" ht="15.5" x14ac:dyDescent="0.35">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List'!$K:$K,MATCH('HFTD CPZ'!$B761,'08W Project List'!$H:$H,0))),$K761,#N/A)</f>
        <v>#N/A</v>
      </c>
      <c r="M761" s="35" t="e">
        <f>IF(ISNUMBER(L761),#N/A,IF(ISNUMBER(INDEX('Approved CPZ List'!$I:$I,MATCH('HFTD CPZ'!$B761,'Approved CPZ List'!$B:$B,0))),$K761,#N/A))</f>
        <v>#N/A</v>
      </c>
    </row>
    <row r="762" spans="1:13" ht="15.5" x14ac:dyDescent="0.35">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List'!$K:$K,MATCH('HFTD CPZ'!$B762,'08W Project List'!$H:$H,0))),$K762,#N/A)</f>
        <v>#N/A</v>
      </c>
      <c r="M762" s="35" t="e">
        <f>IF(ISNUMBER(L762),#N/A,IF(ISNUMBER(INDEX('Approved CPZ List'!$I:$I,MATCH('HFTD CPZ'!$B762,'Approved CPZ List'!$B:$B,0))),$K762,#N/A))</f>
        <v>#N/A</v>
      </c>
    </row>
    <row r="763" spans="1:13" ht="15.5" x14ac:dyDescent="0.35">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List'!$K:$K,MATCH('HFTD CPZ'!$B763,'08W Project List'!$H:$H,0))),$K763,#N/A)</f>
        <v>#N/A</v>
      </c>
      <c r="M763" s="35" t="e">
        <f>IF(ISNUMBER(L763),#N/A,IF(ISNUMBER(INDEX('Approved CPZ List'!$I:$I,MATCH('HFTD CPZ'!$B763,'Approved CPZ List'!$B:$B,0))),$K763,#N/A))</f>
        <v>#N/A</v>
      </c>
    </row>
    <row r="764" spans="1:13" ht="15.5" x14ac:dyDescent="0.35">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List'!$K:$K,MATCH('HFTD CPZ'!$B764,'08W Project List'!$H:$H,0))),$K764,#N/A)</f>
        <v>#N/A</v>
      </c>
      <c r="M764" s="35" t="e">
        <f>IF(ISNUMBER(L764),#N/A,IF(ISNUMBER(INDEX('Approved CPZ List'!$I:$I,MATCH('HFTD CPZ'!$B764,'Approved CPZ List'!$B:$B,0))),$K764,#N/A))</f>
        <v>#N/A</v>
      </c>
    </row>
    <row r="765" spans="1:13" ht="15.5" x14ac:dyDescent="0.35">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List'!$K:$K,MATCH('HFTD CPZ'!$B765,'08W Project List'!$H:$H,0))),$K765,#N/A)</f>
        <v>#N/A</v>
      </c>
      <c r="M765" s="35" t="e">
        <f>IF(ISNUMBER(L765),#N/A,IF(ISNUMBER(INDEX('Approved CPZ List'!$I:$I,MATCH('HFTD CPZ'!$B765,'Approved CPZ List'!$B:$B,0))),$K765,#N/A))</f>
        <v>#N/A</v>
      </c>
    </row>
    <row r="766" spans="1:13" ht="15.5" x14ac:dyDescent="0.35">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List'!$K:$K,MATCH('HFTD CPZ'!$B766,'08W Project List'!$H:$H,0))),$K766,#N/A)</f>
        <v>#N/A</v>
      </c>
      <c r="M766" s="35" t="e">
        <f>IF(ISNUMBER(L766),#N/A,IF(ISNUMBER(INDEX('Approved CPZ List'!$I:$I,MATCH('HFTD CPZ'!$B766,'Approved CPZ List'!$B:$B,0))),$K766,#N/A))</f>
        <v>#N/A</v>
      </c>
    </row>
    <row r="767" spans="1:13" ht="15.5" x14ac:dyDescent="0.35">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List'!$K:$K,MATCH('HFTD CPZ'!$B767,'08W Project List'!$H:$H,0))),$K767,#N/A)</f>
        <v>#N/A</v>
      </c>
      <c r="M767" s="35" t="e">
        <f>IF(ISNUMBER(L767),#N/A,IF(ISNUMBER(INDEX('Approved CPZ List'!$I:$I,MATCH('HFTD CPZ'!$B767,'Approved CPZ List'!$B:$B,0))),$K767,#N/A))</f>
        <v>#N/A</v>
      </c>
    </row>
    <row r="768" spans="1:13" ht="15.5" x14ac:dyDescent="0.35">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List'!$K:$K,MATCH('HFTD CPZ'!$B768,'08W Project List'!$H:$H,0))),$K768,#N/A)</f>
        <v>#N/A</v>
      </c>
      <c r="M768" s="35" t="e">
        <f>IF(ISNUMBER(L768),#N/A,IF(ISNUMBER(INDEX('Approved CPZ List'!$I:$I,MATCH('HFTD CPZ'!$B768,'Approved CPZ List'!$B:$B,0))),$K768,#N/A))</f>
        <v>#N/A</v>
      </c>
    </row>
    <row r="769" spans="1:13" ht="15.5" x14ac:dyDescent="0.35">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List'!$K:$K,MATCH('HFTD CPZ'!$B769,'08W Project List'!$H:$H,0))),$K769,#N/A)</f>
        <v>#N/A</v>
      </c>
      <c r="M769" s="35" t="e">
        <f>IF(ISNUMBER(L769),#N/A,IF(ISNUMBER(INDEX('Approved CPZ List'!$I:$I,MATCH('HFTD CPZ'!$B769,'Approved CPZ List'!$B:$B,0))),$K769,#N/A))</f>
        <v>#N/A</v>
      </c>
    </row>
    <row r="770" spans="1:13" ht="15.5" x14ac:dyDescent="0.35">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List'!$K:$K,MATCH('HFTD CPZ'!$B770,'08W Project List'!$H:$H,0))),$K770,#N/A)</f>
        <v>#N/A</v>
      </c>
      <c r="M770" s="35" t="e">
        <f>IF(ISNUMBER(L770),#N/A,IF(ISNUMBER(INDEX('Approved CPZ List'!$I:$I,MATCH('HFTD CPZ'!$B770,'Approved CPZ List'!$B:$B,0))),$K770,#N/A))</f>
        <v>#N/A</v>
      </c>
    </row>
    <row r="771" spans="1:13" ht="15.5" x14ac:dyDescent="0.35">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List'!$K:$K,MATCH('HFTD CPZ'!$B771,'08W Project List'!$H:$H,0))),$K771,#N/A)</f>
        <v>#N/A</v>
      </c>
      <c r="M771" s="35" t="e">
        <f>IF(ISNUMBER(L771),#N/A,IF(ISNUMBER(INDEX('Approved CPZ List'!$I:$I,MATCH('HFTD CPZ'!$B771,'Approved CPZ List'!$B:$B,0))),$K771,#N/A))</f>
        <v>#N/A</v>
      </c>
    </row>
    <row r="772" spans="1:13" ht="15.5" x14ac:dyDescent="0.35">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List'!$K:$K,MATCH('HFTD CPZ'!$B772,'08W Project List'!$H:$H,0))),$K772,#N/A)</f>
        <v>#N/A</v>
      </c>
      <c r="M772" s="35" t="e">
        <f>IF(ISNUMBER(L772),#N/A,IF(ISNUMBER(INDEX('Approved CPZ List'!$I:$I,MATCH('HFTD CPZ'!$B772,'Approved CPZ List'!$B:$B,0))),$K772,#N/A))</f>
        <v>#N/A</v>
      </c>
    </row>
    <row r="773" spans="1:13" ht="15.5" x14ac:dyDescent="0.35">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List'!$K:$K,MATCH('HFTD CPZ'!$B773,'08W Project List'!$H:$H,0))),$K773,#N/A)</f>
        <v>#N/A</v>
      </c>
      <c r="M773" s="35" t="e">
        <f>IF(ISNUMBER(L773),#N/A,IF(ISNUMBER(INDEX('Approved CPZ List'!$I:$I,MATCH('HFTD CPZ'!$B773,'Approved CPZ List'!$B:$B,0))),$K773,#N/A))</f>
        <v>#N/A</v>
      </c>
    </row>
    <row r="774" spans="1:13" ht="15.5" x14ac:dyDescent="0.35">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List'!$K:$K,MATCH('HFTD CPZ'!$B774,'08W Project List'!$H:$H,0))),$K774,#N/A)</f>
        <v>#N/A</v>
      </c>
      <c r="M774" s="35" t="e">
        <f>IF(ISNUMBER(L774),#N/A,IF(ISNUMBER(INDEX('Approved CPZ List'!$I:$I,MATCH('HFTD CPZ'!$B774,'Approved CPZ List'!$B:$B,0))),$K774,#N/A))</f>
        <v>#N/A</v>
      </c>
    </row>
    <row r="775" spans="1:13" ht="15.5" x14ac:dyDescent="0.35">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List'!$K:$K,MATCH('HFTD CPZ'!$B775,'08W Project List'!$H:$H,0))),$K775,#N/A)</f>
        <v>#N/A</v>
      </c>
      <c r="M775" s="35" t="e">
        <f>IF(ISNUMBER(L775),#N/A,IF(ISNUMBER(INDEX('Approved CPZ List'!$I:$I,MATCH('HFTD CPZ'!$B775,'Approved CPZ List'!$B:$B,0))),$K775,#N/A))</f>
        <v>#N/A</v>
      </c>
    </row>
    <row r="776" spans="1:13" ht="15.5" x14ac:dyDescent="0.35">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List'!$K:$K,MATCH('HFTD CPZ'!$B776,'08W Project List'!$H:$H,0))),$K776,#N/A)</f>
        <v>#N/A</v>
      </c>
      <c r="M776" s="35" t="e">
        <f>IF(ISNUMBER(L776),#N/A,IF(ISNUMBER(INDEX('Approved CPZ List'!$I:$I,MATCH('HFTD CPZ'!$B776,'Approved CPZ List'!$B:$B,0))),$K776,#N/A))</f>
        <v>#N/A</v>
      </c>
    </row>
    <row r="777" spans="1:13" ht="15.5" x14ac:dyDescent="0.35">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List'!$K:$K,MATCH('HFTD CPZ'!$B777,'08W Project List'!$H:$H,0))),$K777,#N/A)</f>
        <v>#N/A</v>
      </c>
      <c r="M777" s="35" t="e">
        <f>IF(ISNUMBER(L777),#N/A,IF(ISNUMBER(INDEX('Approved CPZ List'!$I:$I,MATCH('HFTD CPZ'!$B777,'Approved CPZ List'!$B:$B,0))),$K777,#N/A))</f>
        <v>#N/A</v>
      </c>
    </row>
    <row r="778" spans="1:13" ht="15.5" x14ac:dyDescent="0.35">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List'!$K:$K,MATCH('HFTD CPZ'!$B778,'08W Project List'!$H:$H,0))),$K778,#N/A)</f>
        <v>#N/A</v>
      </c>
      <c r="M778" s="35" t="e">
        <f>IF(ISNUMBER(L778),#N/A,IF(ISNUMBER(INDEX('Approved CPZ List'!$I:$I,MATCH('HFTD CPZ'!$B778,'Approved CPZ List'!$B:$B,0))),$K778,#N/A))</f>
        <v>#N/A</v>
      </c>
    </row>
    <row r="779" spans="1:13" ht="15.5" x14ac:dyDescent="0.35">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List'!$K:$K,MATCH('HFTD CPZ'!$B779,'08W Project List'!$H:$H,0))),$K779,#N/A)</f>
        <v>#N/A</v>
      </c>
      <c r="M779" s="35" t="e">
        <f>IF(ISNUMBER(L779),#N/A,IF(ISNUMBER(INDEX('Approved CPZ List'!$I:$I,MATCH('HFTD CPZ'!$B779,'Approved CPZ List'!$B:$B,0))),$K779,#N/A))</f>
        <v>#N/A</v>
      </c>
    </row>
    <row r="780" spans="1:13" ht="15.5" x14ac:dyDescent="0.35">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List'!$K:$K,MATCH('HFTD CPZ'!$B780,'08W Project List'!$H:$H,0))),$K780,#N/A)</f>
        <v>#N/A</v>
      </c>
      <c r="M780" s="35" t="e">
        <f>IF(ISNUMBER(L780),#N/A,IF(ISNUMBER(INDEX('Approved CPZ List'!$I:$I,MATCH('HFTD CPZ'!$B780,'Approved CPZ List'!$B:$B,0))),$K780,#N/A))</f>
        <v>#N/A</v>
      </c>
    </row>
    <row r="781" spans="1:13" ht="15.5" x14ac:dyDescent="0.35">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List'!$K:$K,MATCH('HFTD CPZ'!$B781,'08W Project List'!$H:$H,0))),$K781,#N/A)</f>
        <v>#N/A</v>
      </c>
      <c r="M781" s="35" t="e">
        <f>IF(ISNUMBER(L781),#N/A,IF(ISNUMBER(INDEX('Approved CPZ List'!$I:$I,MATCH('HFTD CPZ'!$B781,'Approved CPZ List'!$B:$B,0))),$K781,#N/A))</f>
        <v>#N/A</v>
      </c>
    </row>
    <row r="782" spans="1:13" ht="15.5" x14ac:dyDescent="0.35">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List'!$K:$K,MATCH('HFTD CPZ'!$B782,'08W Project List'!$H:$H,0))),$K782,#N/A)</f>
        <v>#N/A</v>
      </c>
      <c r="M782" s="35" t="e">
        <f>IF(ISNUMBER(L782),#N/A,IF(ISNUMBER(INDEX('Approved CPZ List'!$I:$I,MATCH('HFTD CPZ'!$B782,'Approved CPZ List'!$B:$B,0))),$K782,#N/A))</f>
        <v>#N/A</v>
      </c>
    </row>
    <row r="783" spans="1:13" ht="15.5" x14ac:dyDescent="0.35">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List'!$K:$K,MATCH('HFTD CPZ'!$B783,'08W Project List'!$H:$H,0))),$K783,#N/A)</f>
        <v>#N/A</v>
      </c>
      <c r="M783" s="35" t="e">
        <f>IF(ISNUMBER(L783),#N/A,IF(ISNUMBER(INDEX('Approved CPZ List'!$I:$I,MATCH('HFTD CPZ'!$B783,'Approved CPZ List'!$B:$B,0))),$K783,#N/A))</f>
        <v>#N/A</v>
      </c>
    </row>
    <row r="784" spans="1:13" ht="15.5" x14ac:dyDescent="0.35">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List'!$K:$K,MATCH('HFTD CPZ'!$B784,'08W Project List'!$H:$H,0))),$K784,#N/A)</f>
        <v>#N/A</v>
      </c>
      <c r="M784" s="35" t="e">
        <f>IF(ISNUMBER(L784),#N/A,IF(ISNUMBER(INDEX('Approved CPZ List'!$I:$I,MATCH('HFTD CPZ'!$B784,'Approved CPZ List'!$B:$B,0))),$K784,#N/A))</f>
        <v>#N/A</v>
      </c>
    </row>
    <row r="785" spans="1:13" ht="15.5" x14ac:dyDescent="0.35">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List'!$K:$K,MATCH('HFTD CPZ'!$B785,'08W Project List'!$H:$H,0))),$K785,#N/A)</f>
        <v>#N/A</v>
      </c>
      <c r="M785" s="35" t="e">
        <f>IF(ISNUMBER(L785),#N/A,IF(ISNUMBER(INDEX('Approved CPZ List'!$I:$I,MATCH('HFTD CPZ'!$B785,'Approved CPZ List'!$B:$B,0))),$K785,#N/A))</f>
        <v>#N/A</v>
      </c>
    </row>
    <row r="786" spans="1:13" ht="15.5" x14ac:dyDescent="0.35">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List'!$K:$K,MATCH('HFTD CPZ'!$B786,'08W Project List'!$H:$H,0))),$K786,#N/A)</f>
        <v>#N/A</v>
      </c>
      <c r="M786" s="35" t="e">
        <f>IF(ISNUMBER(L786),#N/A,IF(ISNUMBER(INDEX('Approved CPZ List'!$I:$I,MATCH('HFTD CPZ'!$B786,'Approved CPZ List'!$B:$B,0))),$K786,#N/A))</f>
        <v>#N/A</v>
      </c>
    </row>
    <row r="787" spans="1:13" ht="15.5" x14ac:dyDescent="0.35">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List'!$K:$K,MATCH('HFTD CPZ'!$B787,'08W Project List'!$H:$H,0))),$K787,#N/A)</f>
        <v>#N/A</v>
      </c>
      <c r="M787" s="35" t="e">
        <f>IF(ISNUMBER(L787),#N/A,IF(ISNUMBER(INDEX('Approved CPZ List'!$I:$I,MATCH('HFTD CPZ'!$B787,'Approved CPZ List'!$B:$B,0))),$K787,#N/A))</f>
        <v>#N/A</v>
      </c>
    </row>
    <row r="788" spans="1:13" ht="15.5" x14ac:dyDescent="0.35">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List'!$K:$K,MATCH('HFTD CPZ'!$B788,'08W Project List'!$H:$H,0))),$K788,#N/A)</f>
        <v>#N/A</v>
      </c>
      <c r="M788" s="35" t="e">
        <f>IF(ISNUMBER(L788),#N/A,IF(ISNUMBER(INDEX('Approved CPZ List'!$I:$I,MATCH('HFTD CPZ'!$B788,'Approved CPZ List'!$B:$B,0))),$K788,#N/A))</f>
        <v>#N/A</v>
      </c>
    </row>
    <row r="789" spans="1:13" ht="15.5" x14ac:dyDescent="0.35">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List'!$K:$K,MATCH('HFTD CPZ'!$B789,'08W Project List'!$H:$H,0))),$K789,#N/A)</f>
        <v>#N/A</v>
      </c>
      <c r="M789" s="35" t="e">
        <f>IF(ISNUMBER(L789),#N/A,IF(ISNUMBER(INDEX('Approved CPZ List'!$I:$I,MATCH('HFTD CPZ'!$B789,'Approved CPZ List'!$B:$B,0))),$K789,#N/A))</f>
        <v>#N/A</v>
      </c>
    </row>
    <row r="790" spans="1:13" ht="15.5" x14ac:dyDescent="0.35">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List'!$K:$K,MATCH('HFTD CPZ'!$B790,'08W Project List'!$H:$H,0))),$K790,#N/A)</f>
        <v>#N/A</v>
      </c>
      <c r="M790" s="35" t="e">
        <f>IF(ISNUMBER(L790),#N/A,IF(ISNUMBER(INDEX('Approved CPZ List'!$I:$I,MATCH('HFTD CPZ'!$B790,'Approved CPZ List'!$B:$B,0))),$K790,#N/A))</f>
        <v>#N/A</v>
      </c>
    </row>
    <row r="791" spans="1:13" ht="15.5" x14ac:dyDescent="0.35">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List'!$K:$K,MATCH('HFTD CPZ'!$B791,'08W Project List'!$H:$H,0))),$K791,#N/A)</f>
        <v>#N/A</v>
      </c>
      <c r="M791" s="35" t="e">
        <f>IF(ISNUMBER(L791),#N/A,IF(ISNUMBER(INDEX('Approved CPZ List'!$I:$I,MATCH('HFTD CPZ'!$B791,'Approved CPZ List'!$B:$B,0))),$K791,#N/A))</f>
        <v>#N/A</v>
      </c>
    </row>
    <row r="792" spans="1:13" ht="15.5" x14ac:dyDescent="0.35">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List'!$K:$K,MATCH('HFTD CPZ'!$B792,'08W Project List'!$H:$H,0))),$K792,#N/A)</f>
        <v>#N/A</v>
      </c>
      <c r="M792" s="35" t="e">
        <f>IF(ISNUMBER(L792),#N/A,IF(ISNUMBER(INDEX('Approved CPZ List'!$I:$I,MATCH('HFTD CPZ'!$B792,'Approved CPZ List'!$B:$B,0))),$K792,#N/A))</f>
        <v>#N/A</v>
      </c>
    </row>
    <row r="793" spans="1:13" ht="15.5" x14ac:dyDescent="0.35">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List'!$K:$K,MATCH('HFTD CPZ'!$B793,'08W Project List'!$H:$H,0))),$K793,#N/A)</f>
        <v>#N/A</v>
      </c>
      <c r="M793" s="35" t="e">
        <f>IF(ISNUMBER(L793),#N/A,IF(ISNUMBER(INDEX('Approved CPZ List'!$I:$I,MATCH('HFTD CPZ'!$B793,'Approved CPZ List'!$B:$B,0))),$K793,#N/A))</f>
        <v>#N/A</v>
      </c>
    </row>
    <row r="794" spans="1:13" ht="15.5" x14ac:dyDescent="0.35">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List'!$K:$K,MATCH('HFTD CPZ'!$B794,'08W Project List'!$H:$H,0))),$K794,#N/A)</f>
        <v>#N/A</v>
      </c>
      <c r="M794" s="35" t="e">
        <f>IF(ISNUMBER(L794),#N/A,IF(ISNUMBER(INDEX('Approved CPZ List'!$I:$I,MATCH('HFTD CPZ'!$B794,'Approved CPZ List'!$B:$B,0))),$K794,#N/A))</f>
        <v>#N/A</v>
      </c>
    </row>
    <row r="795" spans="1:13" ht="15.5" x14ac:dyDescent="0.35">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List'!$K:$K,MATCH('HFTD CPZ'!$B795,'08W Project List'!$H:$H,0))),$K795,#N/A)</f>
        <v>#N/A</v>
      </c>
      <c r="M795" s="35" t="e">
        <f>IF(ISNUMBER(L795),#N/A,IF(ISNUMBER(INDEX('Approved CPZ List'!$I:$I,MATCH('HFTD CPZ'!$B795,'Approved CPZ List'!$B:$B,0))),$K795,#N/A))</f>
        <v>#N/A</v>
      </c>
    </row>
    <row r="796" spans="1:13" ht="15.5" x14ac:dyDescent="0.35">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List'!$K:$K,MATCH('HFTD CPZ'!$B796,'08W Project List'!$H:$H,0))),$K796,#N/A)</f>
        <v>#N/A</v>
      </c>
      <c r="M796" s="35" t="e">
        <f>IF(ISNUMBER(L796),#N/A,IF(ISNUMBER(INDEX('Approved CPZ List'!$I:$I,MATCH('HFTD CPZ'!$B796,'Approved CPZ List'!$B:$B,0))),$K796,#N/A))</f>
        <v>#N/A</v>
      </c>
    </row>
    <row r="797" spans="1:13" ht="15.5" x14ac:dyDescent="0.35">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List'!$K:$K,MATCH('HFTD CPZ'!$B797,'08W Project List'!$H:$H,0))),$K797,#N/A)</f>
        <v>#N/A</v>
      </c>
      <c r="M797" s="35" t="e">
        <f>IF(ISNUMBER(L797),#N/A,IF(ISNUMBER(INDEX('Approved CPZ List'!$I:$I,MATCH('HFTD CPZ'!$B797,'Approved CPZ List'!$B:$B,0))),$K797,#N/A))</f>
        <v>#N/A</v>
      </c>
    </row>
    <row r="798" spans="1:13" ht="15.5" x14ac:dyDescent="0.35">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List'!$K:$K,MATCH('HFTD CPZ'!$B798,'08W Project List'!$H:$H,0))),$K798,#N/A)</f>
        <v>#N/A</v>
      </c>
      <c r="M798" s="35" t="e">
        <f>IF(ISNUMBER(L798),#N/A,IF(ISNUMBER(INDEX('Approved CPZ List'!$I:$I,MATCH('HFTD CPZ'!$B798,'Approved CPZ List'!$B:$B,0))),$K798,#N/A))</f>
        <v>#N/A</v>
      </c>
    </row>
    <row r="799" spans="1:13" ht="15.5" x14ac:dyDescent="0.35">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List'!$K:$K,MATCH('HFTD CPZ'!$B799,'08W Project List'!$H:$H,0))),$K799,#N/A)</f>
        <v>#N/A</v>
      </c>
      <c r="M799" s="35" t="e">
        <f>IF(ISNUMBER(L799),#N/A,IF(ISNUMBER(INDEX('Approved CPZ List'!$I:$I,MATCH('HFTD CPZ'!$B799,'Approved CPZ List'!$B:$B,0))),$K799,#N/A))</f>
        <v>#N/A</v>
      </c>
    </row>
    <row r="800" spans="1:13" ht="15.5" x14ac:dyDescent="0.35">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List'!$K:$K,MATCH('HFTD CPZ'!$B800,'08W Project List'!$H:$H,0))),$K800,#N/A)</f>
        <v>#N/A</v>
      </c>
      <c r="M800" s="35" t="e">
        <f>IF(ISNUMBER(L800),#N/A,IF(ISNUMBER(INDEX('Approved CPZ List'!$I:$I,MATCH('HFTD CPZ'!$B800,'Approved CPZ List'!$B:$B,0))),$K800,#N/A))</f>
        <v>#N/A</v>
      </c>
    </row>
    <row r="801" spans="1:13" ht="15.5" x14ac:dyDescent="0.35">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List'!$K:$K,MATCH('HFTD CPZ'!$B801,'08W Project List'!$H:$H,0))),$K801,#N/A)</f>
        <v>#N/A</v>
      </c>
      <c r="M801" s="35" t="e">
        <f>IF(ISNUMBER(L801),#N/A,IF(ISNUMBER(INDEX('Approved CPZ List'!$I:$I,MATCH('HFTD CPZ'!$B801,'Approved CPZ List'!$B:$B,0))),$K801,#N/A))</f>
        <v>#N/A</v>
      </c>
    </row>
    <row r="802" spans="1:13" ht="15.5" x14ac:dyDescent="0.35">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List'!$K:$K,MATCH('HFTD CPZ'!$B802,'08W Project List'!$H:$H,0))),$K802,#N/A)</f>
        <v>#N/A</v>
      </c>
      <c r="M802" s="35" t="e">
        <f>IF(ISNUMBER(L802),#N/A,IF(ISNUMBER(INDEX('Approved CPZ List'!$I:$I,MATCH('HFTD CPZ'!$B802,'Approved CPZ List'!$B:$B,0))),$K802,#N/A))</f>
        <v>#N/A</v>
      </c>
    </row>
    <row r="803" spans="1:13" ht="15.5" x14ac:dyDescent="0.35">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List'!$K:$K,MATCH('HFTD CPZ'!$B803,'08W Project List'!$H:$H,0))),$K803,#N/A)</f>
        <v>#N/A</v>
      </c>
      <c r="M803" s="35" t="e">
        <f>IF(ISNUMBER(L803),#N/A,IF(ISNUMBER(INDEX('Approved CPZ List'!$I:$I,MATCH('HFTD CPZ'!$B803,'Approved CPZ List'!$B:$B,0))),$K803,#N/A))</f>
        <v>#N/A</v>
      </c>
    </row>
    <row r="804" spans="1:13" ht="15.5" x14ac:dyDescent="0.35">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List'!$K:$K,MATCH('HFTD CPZ'!$B804,'08W Project List'!$H:$H,0))),$K804,#N/A)</f>
        <v>#N/A</v>
      </c>
      <c r="M804" s="35" t="e">
        <f>IF(ISNUMBER(L804),#N/A,IF(ISNUMBER(INDEX('Approved CPZ List'!$I:$I,MATCH('HFTD CPZ'!$B804,'Approved CPZ List'!$B:$B,0))),$K804,#N/A))</f>
        <v>#N/A</v>
      </c>
    </row>
    <row r="805" spans="1:13" ht="15.5" x14ac:dyDescent="0.35">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List'!$K:$K,MATCH('HFTD CPZ'!$B805,'08W Project List'!$H:$H,0))),$K805,#N/A)</f>
        <v>#N/A</v>
      </c>
      <c r="M805" s="35" t="e">
        <f>IF(ISNUMBER(L805),#N/A,IF(ISNUMBER(INDEX('Approved CPZ List'!$I:$I,MATCH('HFTD CPZ'!$B805,'Approved CPZ List'!$B:$B,0))),$K805,#N/A))</f>
        <v>#N/A</v>
      </c>
    </row>
    <row r="806" spans="1:13" ht="15.5" x14ac:dyDescent="0.35">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List'!$K:$K,MATCH('HFTD CPZ'!$B806,'08W Project List'!$H:$H,0))),$K806,#N/A)</f>
        <v>#N/A</v>
      </c>
      <c r="M806" s="35" t="e">
        <f>IF(ISNUMBER(L806),#N/A,IF(ISNUMBER(INDEX('Approved CPZ List'!$I:$I,MATCH('HFTD CPZ'!$B806,'Approved CPZ List'!$B:$B,0))),$K806,#N/A))</f>
        <v>#N/A</v>
      </c>
    </row>
    <row r="807" spans="1:13" ht="15.5" x14ac:dyDescent="0.35">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List'!$K:$K,MATCH('HFTD CPZ'!$B807,'08W Project List'!$H:$H,0))),$K807,#N/A)</f>
        <v>#N/A</v>
      </c>
      <c r="M807" s="35" t="e">
        <f>IF(ISNUMBER(L807),#N/A,IF(ISNUMBER(INDEX('Approved CPZ List'!$I:$I,MATCH('HFTD CPZ'!$B807,'Approved CPZ List'!$B:$B,0))),$K807,#N/A))</f>
        <v>#N/A</v>
      </c>
    </row>
    <row r="808" spans="1:13" ht="15.5" x14ac:dyDescent="0.35">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List'!$K:$K,MATCH('HFTD CPZ'!$B808,'08W Project List'!$H:$H,0))),$K808,#N/A)</f>
        <v>#N/A</v>
      </c>
      <c r="M808" s="35" t="e">
        <f>IF(ISNUMBER(L808),#N/A,IF(ISNUMBER(INDEX('Approved CPZ List'!$I:$I,MATCH('HFTD CPZ'!$B808,'Approved CPZ List'!$B:$B,0))),$K808,#N/A))</f>
        <v>#N/A</v>
      </c>
    </row>
    <row r="809" spans="1:13" ht="15.5" x14ac:dyDescent="0.35">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List'!$K:$K,MATCH('HFTD CPZ'!$B809,'08W Project List'!$H:$H,0))),$K809,#N/A)</f>
        <v>#N/A</v>
      </c>
      <c r="M809" s="35" t="e">
        <f>IF(ISNUMBER(L809),#N/A,IF(ISNUMBER(INDEX('Approved CPZ List'!$I:$I,MATCH('HFTD CPZ'!$B809,'Approved CPZ List'!$B:$B,0))),$K809,#N/A))</f>
        <v>#N/A</v>
      </c>
    </row>
    <row r="810" spans="1:13" ht="15.5" x14ac:dyDescent="0.35">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List'!$K:$K,MATCH('HFTD CPZ'!$B810,'08W Project List'!$H:$H,0))),$K810,#N/A)</f>
        <v>#N/A</v>
      </c>
      <c r="M810" s="35" t="e">
        <f>IF(ISNUMBER(L810),#N/A,IF(ISNUMBER(INDEX('Approved CPZ List'!$I:$I,MATCH('HFTD CPZ'!$B810,'Approved CPZ List'!$B:$B,0))),$K810,#N/A))</f>
        <v>#N/A</v>
      </c>
    </row>
    <row r="811" spans="1:13" ht="15.5" x14ac:dyDescent="0.35">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List'!$K:$K,MATCH('HFTD CPZ'!$B811,'08W Project List'!$H:$H,0))),$K811,#N/A)</f>
        <v>#N/A</v>
      </c>
      <c r="M811" s="35" t="e">
        <f>IF(ISNUMBER(L811),#N/A,IF(ISNUMBER(INDEX('Approved CPZ List'!$I:$I,MATCH('HFTD CPZ'!$B811,'Approved CPZ List'!$B:$B,0))),$K811,#N/A))</f>
        <v>#N/A</v>
      </c>
    </row>
    <row r="812" spans="1:13" ht="15.5" x14ac:dyDescent="0.35">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List'!$K:$K,MATCH('HFTD CPZ'!$B812,'08W Project List'!$H:$H,0))),$K812,#N/A)</f>
        <v>5437.3064852915822</v>
      </c>
      <c r="M812" s="35" t="e">
        <f>IF(ISNUMBER(L812),#N/A,IF(ISNUMBER(INDEX('Approved CPZ List'!$I:$I,MATCH('HFTD CPZ'!$B812,'Approved CPZ List'!$B:$B,0))),$K812,#N/A))</f>
        <v>#N/A</v>
      </c>
    </row>
    <row r="813" spans="1:13" ht="15.5" x14ac:dyDescent="0.35">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List'!$K:$K,MATCH('HFTD CPZ'!$B813,'08W Project List'!$H:$H,0))),$K813,#N/A)</f>
        <v>#N/A</v>
      </c>
      <c r="M813" s="35" t="e">
        <f>IF(ISNUMBER(L813),#N/A,IF(ISNUMBER(INDEX('Approved CPZ List'!$I:$I,MATCH('HFTD CPZ'!$B813,'Approved CPZ List'!$B:$B,0))),$K813,#N/A))</f>
        <v>#N/A</v>
      </c>
    </row>
    <row r="814" spans="1:13" ht="15.5" x14ac:dyDescent="0.35">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List'!$K:$K,MATCH('HFTD CPZ'!$B814,'08W Project List'!$H:$H,0))),$K814,#N/A)</f>
        <v>#N/A</v>
      </c>
      <c r="M814" s="35" t="e">
        <f>IF(ISNUMBER(L814),#N/A,IF(ISNUMBER(INDEX('Approved CPZ List'!$I:$I,MATCH('HFTD CPZ'!$B814,'Approved CPZ List'!$B:$B,0))),$K814,#N/A))</f>
        <v>#N/A</v>
      </c>
    </row>
    <row r="815" spans="1:13" ht="15.5" x14ac:dyDescent="0.35">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List'!$K:$K,MATCH('HFTD CPZ'!$B815,'08W Project List'!$H:$H,0))),$K815,#N/A)</f>
        <v>#N/A</v>
      </c>
      <c r="M815" s="35" t="e">
        <f>IF(ISNUMBER(L815),#N/A,IF(ISNUMBER(INDEX('Approved CPZ List'!$I:$I,MATCH('HFTD CPZ'!$B815,'Approved CPZ List'!$B:$B,0))),$K815,#N/A))</f>
        <v>#N/A</v>
      </c>
    </row>
    <row r="816" spans="1:13" ht="15.5" x14ac:dyDescent="0.35">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List'!$K:$K,MATCH('HFTD CPZ'!$B816,'08W Project List'!$H:$H,0))),$K816,#N/A)</f>
        <v>#N/A</v>
      </c>
      <c r="M816" s="35" t="e">
        <f>IF(ISNUMBER(L816),#N/A,IF(ISNUMBER(INDEX('Approved CPZ List'!$I:$I,MATCH('HFTD CPZ'!$B816,'Approved CPZ List'!$B:$B,0))),$K816,#N/A))</f>
        <v>#N/A</v>
      </c>
    </row>
    <row r="817" spans="1:13" ht="15.5" x14ac:dyDescent="0.35">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List'!$K:$K,MATCH('HFTD CPZ'!$B817,'08W Project List'!$H:$H,0))),$K817,#N/A)</f>
        <v>#N/A</v>
      </c>
      <c r="M817" s="35" t="e">
        <f>IF(ISNUMBER(L817),#N/A,IF(ISNUMBER(INDEX('Approved CPZ List'!$I:$I,MATCH('HFTD CPZ'!$B817,'Approved CPZ List'!$B:$B,0))),$K817,#N/A))</f>
        <v>#N/A</v>
      </c>
    </row>
    <row r="818" spans="1:13" ht="15.5" x14ac:dyDescent="0.35">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List'!$K:$K,MATCH('HFTD CPZ'!$B818,'08W Project List'!$H:$H,0))),$K818,#N/A)</f>
        <v>#N/A</v>
      </c>
      <c r="M818" s="35" t="e">
        <f>IF(ISNUMBER(L818),#N/A,IF(ISNUMBER(INDEX('Approved CPZ List'!$I:$I,MATCH('HFTD CPZ'!$B818,'Approved CPZ List'!$B:$B,0))),$K818,#N/A))</f>
        <v>#N/A</v>
      </c>
    </row>
    <row r="819" spans="1:13" ht="15.5" x14ac:dyDescent="0.35">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List'!$K:$K,MATCH('HFTD CPZ'!$B819,'08W Project List'!$H:$H,0))),$K819,#N/A)</f>
        <v>#N/A</v>
      </c>
      <c r="M819" s="35" t="e">
        <f>IF(ISNUMBER(L819),#N/A,IF(ISNUMBER(INDEX('Approved CPZ List'!$I:$I,MATCH('HFTD CPZ'!$B819,'Approved CPZ List'!$B:$B,0))),$K819,#N/A))</f>
        <v>#N/A</v>
      </c>
    </row>
    <row r="820" spans="1:13" ht="15.5" x14ac:dyDescent="0.35">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List'!$K:$K,MATCH('HFTD CPZ'!$B820,'08W Project List'!$H:$H,0))),$K820,#N/A)</f>
        <v>#N/A</v>
      </c>
      <c r="M820" s="35" t="e">
        <f>IF(ISNUMBER(L820),#N/A,IF(ISNUMBER(INDEX('Approved CPZ List'!$I:$I,MATCH('HFTD CPZ'!$B820,'Approved CPZ List'!$B:$B,0))),$K820,#N/A))</f>
        <v>#N/A</v>
      </c>
    </row>
    <row r="821" spans="1:13" ht="15.5" x14ac:dyDescent="0.35">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List'!$K:$K,MATCH('HFTD CPZ'!$B821,'08W Project List'!$H:$H,0))),$K821,#N/A)</f>
        <v>#N/A</v>
      </c>
      <c r="M821" s="35" t="e">
        <f>IF(ISNUMBER(L821),#N/A,IF(ISNUMBER(INDEX('Approved CPZ List'!$I:$I,MATCH('HFTD CPZ'!$B821,'Approved CPZ List'!$B:$B,0))),$K821,#N/A))</f>
        <v>#N/A</v>
      </c>
    </row>
    <row r="822" spans="1:13" ht="15.5" x14ac:dyDescent="0.35">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List'!$K:$K,MATCH('HFTD CPZ'!$B822,'08W Project List'!$H:$H,0))),$K822,#N/A)</f>
        <v>#N/A</v>
      </c>
      <c r="M822" s="35" t="e">
        <f>IF(ISNUMBER(L822),#N/A,IF(ISNUMBER(INDEX('Approved CPZ List'!$I:$I,MATCH('HFTD CPZ'!$B822,'Approved CPZ List'!$B:$B,0))),$K822,#N/A))</f>
        <v>#N/A</v>
      </c>
    </row>
    <row r="823" spans="1:13" ht="15.5" x14ac:dyDescent="0.35">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List'!$K:$K,MATCH('HFTD CPZ'!$B823,'08W Project List'!$H:$H,0))),$K823,#N/A)</f>
        <v>#N/A</v>
      </c>
      <c r="M823" s="35" t="e">
        <f>IF(ISNUMBER(L823),#N/A,IF(ISNUMBER(INDEX('Approved CPZ List'!$I:$I,MATCH('HFTD CPZ'!$B823,'Approved CPZ List'!$B:$B,0))),$K823,#N/A))</f>
        <v>#N/A</v>
      </c>
    </row>
    <row r="824" spans="1:13" ht="15.5" x14ac:dyDescent="0.35">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List'!$K:$K,MATCH('HFTD CPZ'!$B824,'08W Project List'!$H:$H,0))),$K824,#N/A)</f>
        <v>#N/A</v>
      </c>
      <c r="M824" s="35" t="e">
        <f>IF(ISNUMBER(L824),#N/A,IF(ISNUMBER(INDEX('Approved CPZ List'!$I:$I,MATCH('HFTD CPZ'!$B824,'Approved CPZ List'!$B:$B,0))),$K824,#N/A))</f>
        <v>#N/A</v>
      </c>
    </row>
    <row r="825" spans="1:13" ht="15.5" x14ac:dyDescent="0.35">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List'!$K:$K,MATCH('HFTD CPZ'!$B825,'08W Project List'!$H:$H,0))),$K825,#N/A)</f>
        <v>#N/A</v>
      </c>
      <c r="M825" s="35" t="e">
        <f>IF(ISNUMBER(L825),#N/A,IF(ISNUMBER(INDEX('Approved CPZ List'!$I:$I,MATCH('HFTD CPZ'!$B825,'Approved CPZ List'!$B:$B,0))),$K825,#N/A))</f>
        <v>#N/A</v>
      </c>
    </row>
    <row r="826" spans="1:13" ht="15.5" x14ac:dyDescent="0.35">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List'!$K:$K,MATCH('HFTD CPZ'!$B826,'08W Project List'!$H:$H,0))),$K826,#N/A)</f>
        <v>#N/A</v>
      </c>
      <c r="M826" s="35" t="e">
        <f>IF(ISNUMBER(L826),#N/A,IF(ISNUMBER(INDEX('Approved CPZ List'!$I:$I,MATCH('HFTD CPZ'!$B826,'Approved CPZ List'!$B:$B,0))),$K826,#N/A))</f>
        <v>#N/A</v>
      </c>
    </row>
    <row r="827" spans="1:13" ht="15.5" x14ac:dyDescent="0.35">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List'!$K:$K,MATCH('HFTD CPZ'!$B827,'08W Project List'!$H:$H,0))),$K827,#N/A)</f>
        <v>#N/A</v>
      </c>
      <c r="M827" s="35" t="e">
        <f>IF(ISNUMBER(L827),#N/A,IF(ISNUMBER(INDEX('Approved CPZ List'!$I:$I,MATCH('HFTD CPZ'!$B827,'Approved CPZ List'!$B:$B,0))),$K827,#N/A))</f>
        <v>#N/A</v>
      </c>
    </row>
    <row r="828" spans="1:13" ht="15.5" x14ac:dyDescent="0.35">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List'!$K:$K,MATCH('HFTD CPZ'!$B828,'08W Project List'!$H:$H,0))),$K828,#N/A)</f>
        <v>#N/A</v>
      </c>
      <c r="M828" s="35" t="e">
        <f>IF(ISNUMBER(L828),#N/A,IF(ISNUMBER(INDEX('Approved CPZ List'!$I:$I,MATCH('HFTD CPZ'!$B828,'Approved CPZ List'!$B:$B,0))),$K828,#N/A))</f>
        <v>#N/A</v>
      </c>
    </row>
    <row r="829" spans="1:13" ht="15.5" x14ac:dyDescent="0.35">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List'!$K:$K,MATCH('HFTD CPZ'!$B829,'08W Project List'!$H:$H,0))),$K829,#N/A)</f>
        <v>#N/A</v>
      </c>
      <c r="M829" s="35" t="e">
        <f>IF(ISNUMBER(L829),#N/A,IF(ISNUMBER(INDEX('Approved CPZ List'!$I:$I,MATCH('HFTD CPZ'!$B829,'Approved CPZ List'!$B:$B,0))),$K829,#N/A))</f>
        <v>#N/A</v>
      </c>
    </row>
    <row r="830" spans="1:13" ht="15.5" x14ac:dyDescent="0.35">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List'!$K:$K,MATCH('HFTD CPZ'!$B830,'08W Project List'!$H:$H,0))),$K830,#N/A)</f>
        <v>#N/A</v>
      </c>
      <c r="M830" s="35" t="e">
        <f>IF(ISNUMBER(L830),#N/A,IF(ISNUMBER(INDEX('Approved CPZ List'!$I:$I,MATCH('HFTD CPZ'!$B830,'Approved CPZ List'!$B:$B,0))),$K830,#N/A))</f>
        <v>#N/A</v>
      </c>
    </row>
    <row r="831" spans="1:13" ht="15.5" x14ac:dyDescent="0.35">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List'!$K:$K,MATCH('HFTD CPZ'!$B831,'08W Project List'!$H:$H,0))),$K831,#N/A)</f>
        <v>#N/A</v>
      </c>
      <c r="M831" s="35" t="e">
        <f>IF(ISNUMBER(L831),#N/A,IF(ISNUMBER(INDEX('Approved CPZ List'!$I:$I,MATCH('HFTD CPZ'!$B831,'Approved CPZ List'!$B:$B,0))),$K831,#N/A))</f>
        <v>#N/A</v>
      </c>
    </row>
    <row r="832" spans="1:13" ht="15.5" x14ac:dyDescent="0.35">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List'!$K:$K,MATCH('HFTD CPZ'!$B832,'08W Project List'!$H:$H,0))),$K832,#N/A)</f>
        <v>#N/A</v>
      </c>
      <c r="M832" s="35" t="e">
        <f>IF(ISNUMBER(L832),#N/A,IF(ISNUMBER(INDEX('Approved CPZ List'!$I:$I,MATCH('HFTD CPZ'!$B832,'Approved CPZ List'!$B:$B,0))),$K832,#N/A))</f>
        <v>#N/A</v>
      </c>
    </row>
    <row r="833" spans="1:13" ht="15.5" x14ac:dyDescent="0.35">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List'!$K:$K,MATCH('HFTD CPZ'!$B833,'08W Project List'!$H:$H,0))),$K833,#N/A)</f>
        <v>#N/A</v>
      </c>
      <c r="M833" s="35" t="e">
        <f>IF(ISNUMBER(L833),#N/A,IF(ISNUMBER(INDEX('Approved CPZ List'!$I:$I,MATCH('HFTD CPZ'!$B833,'Approved CPZ List'!$B:$B,0))),$K833,#N/A))</f>
        <v>#N/A</v>
      </c>
    </row>
    <row r="834" spans="1:13" ht="15.5" x14ac:dyDescent="0.35">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List'!$K:$K,MATCH('HFTD CPZ'!$B834,'08W Project List'!$H:$H,0))),$K834,#N/A)</f>
        <v>#N/A</v>
      </c>
      <c r="M834" s="35" t="e">
        <f>IF(ISNUMBER(L834),#N/A,IF(ISNUMBER(INDEX('Approved CPZ List'!$I:$I,MATCH('HFTD CPZ'!$B834,'Approved CPZ List'!$B:$B,0))),$K834,#N/A))</f>
        <v>#N/A</v>
      </c>
    </row>
    <row r="835" spans="1:13" ht="15.5" x14ac:dyDescent="0.35">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List'!$K:$K,MATCH('HFTD CPZ'!$B835,'08W Project List'!$H:$H,0))),$K835,#N/A)</f>
        <v>#N/A</v>
      </c>
      <c r="M835" s="35" t="e">
        <f>IF(ISNUMBER(L835),#N/A,IF(ISNUMBER(INDEX('Approved CPZ List'!$I:$I,MATCH('HFTD CPZ'!$B835,'Approved CPZ List'!$B:$B,0))),$K835,#N/A))</f>
        <v>#N/A</v>
      </c>
    </row>
    <row r="836" spans="1:13" ht="15.5" x14ac:dyDescent="0.35">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List'!$K:$K,MATCH('HFTD CPZ'!$B836,'08W Project List'!$H:$H,0))),$K836,#N/A)</f>
        <v>#N/A</v>
      </c>
      <c r="M836" s="35" t="e">
        <f>IF(ISNUMBER(L836),#N/A,IF(ISNUMBER(INDEX('Approved CPZ List'!$I:$I,MATCH('HFTD CPZ'!$B836,'Approved CPZ List'!$B:$B,0))),$K836,#N/A))</f>
        <v>#N/A</v>
      </c>
    </row>
    <row r="837" spans="1:13" ht="15.5" x14ac:dyDescent="0.35">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List'!$K:$K,MATCH('HFTD CPZ'!$B837,'08W Project List'!$H:$H,0))),$K837,#N/A)</f>
        <v>#N/A</v>
      </c>
      <c r="M837" s="35" t="e">
        <f>IF(ISNUMBER(L837),#N/A,IF(ISNUMBER(INDEX('Approved CPZ List'!$I:$I,MATCH('HFTD CPZ'!$B837,'Approved CPZ List'!$B:$B,0))),$K837,#N/A))</f>
        <v>#N/A</v>
      </c>
    </row>
    <row r="838" spans="1:13" ht="15.5" x14ac:dyDescent="0.35">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List'!$K:$K,MATCH('HFTD CPZ'!$B838,'08W Project List'!$H:$H,0))),$K838,#N/A)</f>
        <v>#N/A</v>
      </c>
      <c r="M838" s="35" t="e">
        <f>IF(ISNUMBER(L838),#N/A,IF(ISNUMBER(INDEX('Approved CPZ List'!$I:$I,MATCH('HFTD CPZ'!$B838,'Approved CPZ List'!$B:$B,0))),$K838,#N/A))</f>
        <v>#N/A</v>
      </c>
    </row>
    <row r="839" spans="1:13" ht="15.5" x14ac:dyDescent="0.35">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List'!$K:$K,MATCH('HFTD CPZ'!$B839,'08W Project List'!$H:$H,0))),$K839,#N/A)</f>
        <v>#N/A</v>
      </c>
      <c r="M839" s="35" t="e">
        <f>IF(ISNUMBER(L839),#N/A,IF(ISNUMBER(INDEX('Approved CPZ List'!$I:$I,MATCH('HFTD CPZ'!$B839,'Approved CPZ List'!$B:$B,0))),$K839,#N/A))</f>
        <v>#N/A</v>
      </c>
    </row>
    <row r="840" spans="1:13" ht="15.5" x14ac:dyDescent="0.35">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List'!$K:$K,MATCH('HFTD CPZ'!$B840,'08W Project List'!$H:$H,0))),$K840,#N/A)</f>
        <v>#N/A</v>
      </c>
      <c r="M840" s="35" t="e">
        <f>IF(ISNUMBER(L840),#N/A,IF(ISNUMBER(INDEX('Approved CPZ List'!$I:$I,MATCH('HFTD CPZ'!$B840,'Approved CPZ List'!$B:$B,0))),$K840,#N/A))</f>
        <v>#N/A</v>
      </c>
    </row>
    <row r="841" spans="1:13" ht="15.5" x14ac:dyDescent="0.35">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List'!$K:$K,MATCH('HFTD CPZ'!$B841,'08W Project List'!$H:$H,0))),$K841,#N/A)</f>
        <v>#N/A</v>
      </c>
      <c r="M841" s="35" t="e">
        <f>IF(ISNUMBER(L841),#N/A,IF(ISNUMBER(INDEX('Approved CPZ List'!$I:$I,MATCH('HFTD CPZ'!$B841,'Approved CPZ List'!$B:$B,0))),$K841,#N/A))</f>
        <v>#N/A</v>
      </c>
    </row>
    <row r="842" spans="1:13" ht="15.5" x14ac:dyDescent="0.35">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List'!$K:$K,MATCH('HFTD CPZ'!$B842,'08W Project List'!$H:$H,0))),$K842,#N/A)</f>
        <v>#N/A</v>
      </c>
      <c r="M842" s="35" t="e">
        <f>IF(ISNUMBER(L842),#N/A,IF(ISNUMBER(INDEX('Approved CPZ List'!$I:$I,MATCH('HFTD CPZ'!$B842,'Approved CPZ List'!$B:$B,0))),$K842,#N/A))</f>
        <v>#N/A</v>
      </c>
    </row>
    <row r="843" spans="1:13" ht="15.5" x14ac:dyDescent="0.35">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List'!$K:$K,MATCH('HFTD CPZ'!$B843,'08W Project List'!$H:$H,0))),$K843,#N/A)</f>
        <v>#N/A</v>
      </c>
      <c r="M843" s="35" t="e">
        <f>IF(ISNUMBER(L843),#N/A,IF(ISNUMBER(INDEX('Approved CPZ List'!$I:$I,MATCH('HFTD CPZ'!$B843,'Approved CPZ List'!$B:$B,0))),$K843,#N/A))</f>
        <v>#N/A</v>
      </c>
    </row>
    <row r="844" spans="1:13" ht="15.5" x14ac:dyDescent="0.35">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List'!$K:$K,MATCH('HFTD CPZ'!$B844,'08W Project List'!$H:$H,0))),$K844,#N/A)</f>
        <v>#N/A</v>
      </c>
      <c r="M844" s="35" t="e">
        <f>IF(ISNUMBER(L844),#N/A,IF(ISNUMBER(INDEX('Approved CPZ List'!$I:$I,MATCH('HFTD CPZ'!$B844,'Approved CPZ List'!$B:$B,0))),$K844,#N/A))</f>
        <v>#N/A</v>
      </c>
    </row>
    <row r="845" spans="1:13" ht="15.5" x14ac:dyDescent="0.35">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List'!$K:$K,MATCH('HFTD CPZ'!$B845,'08W Project List'!$H:$H,0))),$K845,#N/A)</f>
        <v>#N/A</v>
      </c>
      <c r="M845" s="35" t="e">
        <f>IF(ISNUMBER(L845),#N/A,IF(ISNUMBER(INDEX('Approved CPZ List'!$I:$I,MATCH('HFTD CPZ'!$B845,'Approved CPZ List'!$B:$B,0))),$K845,#N/A))</f>
        <v>#N/A</v>
      </c>
    </row>
    <row r="846" spans="1:13" ht="15.5" x14ac:dyDescent="0.35">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List'!$K:$K,MATCH('HFTD CPZ'!$B846,'08W Project List'!$H:$H,0))),$K846,#N/A)</f>
        <v>#N/A</v>
      </c>
      <c r="M846" s="35" t="e">
        <f>IF(ISNUMBER(L846),#N/A,IF(ISNUMBER(INDEX('Approved CPZ List'!$I:$I,MATCH('HFTD CPZ'!$B846,'Approved CPZ List'!$B:$B,0))),$K846,#N/A))</f>
        <v>#N/A</v>
      </c>
    </row>
    <row r="847" spans="1:13" ht="15.5" x14ac:dyDescent="0.35">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List'!$K:$K,MATCH('HFTD CPZ'!$B847,'08W Project List'!$H:$H,0))),$K847,#N/A)</f>
        <v>#N/A</v>
      </c>
      <c r="M847" s="35" t="e">
        <f>IF(ISNUMBER(L847),#N/A,IF(ISNUMBER(INDEX('Approved CPZ List'!$I:$I,MATCH('HFTD CPZ'!$B847,'Approved CPZ List'!$B:$B,0))),$K847,#N/A))</f>
        <v>#N/A</v>
      </c>
    </row>
    <row r="848" spans="1:13" ht="15.5" x14ac:dyDescent="0.35">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List'!$K:$K,MATCH('HFTD CPZ'!$B848,'08W Project List'!$H:$H,0))),$K848,#N/A)</f>
        <v>5077.7338933718338</v>
      </c>
      <c r="M848" s="35" t="e">
        <f>IF(ISNUMBER(L848),#N/A,IF(ISNUMBER(INDEX('Approved CPZ List'!$I:$I,MATCH('HFTD CPZ'!$B848,'Approved CPZ List'!$B:$B,0))),$K848,#N/A))</f>
        <v>#N/A</v>
      </c>
    </row>
    <row r="849" spans="1:13" ht="15.5" x14ac:dyDescent="0.35">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List'!$K:$K,MATCH('HFTD CPZ'!$B849,'08W Project List'!$H:$H,0))),$K849,#N/A)</f>
        <v>#N/A</v>
      </c>
      <c r="M849" s="35" t="e">
        <f>IF(ISNUMBER(L849),#N/A,IF(ISNUMBER(INDEX('Approved CPZ List'!$I:$I,MATCH('HFTD CPZ'!$B849,'Approved CPZ List'!$B:$B,0))),$K849,#N/A))</f>
        <v>#N/A</v>
      </c>
    </row>
    <row r="850" spans="1:13" ht="15.5" x14ac:dyDescent="0.35">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List'!$K:$K,MATCH('HFTD CPZ'!$B850,'08W Project List'!$H:$H,0))),$K850,#N/A)</f>
        <v>#N/A</v>
      </c>
      <c r="M850" s="35" t="e">
        <f>IF(ISNUMBER(L850),#N/A,IF(ISNUMBER(INDEX('Approved CPZ List'!$I:$I,MATCH('HFTD CPZ'!$B850,'Approved CPZ List'!$B:$B,0))),$K850,#N/A))</f>
        <v>#N/A</v>
      </c>
    </row>
    <row r="851" spans="1:13" ht="15.5" x14ac:dyDescent="0.35">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List'!$K:$K,MATCH('HFTD CPZ'!$B851,'08W Project List'!$H:$H,0))),$K851,#N/A)</f>
        <v>#N/A</v>
      </c>
      <c r="M851" s="35" t="e">
        <f>IF(ISNUMBER(L851),#N/A,IF(ISNUMBER(INDEX('Approved CPZ List'!$I:$I,MATCH('HFTD CPZ'!$B851,'Approved CPZ List'!$B:$B,0))),$K851,#N/A))</f>
        <v>#N/A</v>
      </c>
    </row>
    <row r="852" spans="1:13" ht="15.5" x14ac:dyDescent="0.35">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List'!$K:$K,MATCH('HFTD CPZ'!$B852,'08W Project List'!$H:$H,0))),$K852,#N/A)</f>
        <v>#N/A</v>
      </c>
      <c r="M852" s="35" t="e">
        <f>IF(ISNUMBER(L852),#N/A,IF(ISNUMBER(INDEX('Approved CPZ List'!$I:$I,MATCH('HFTD CPZ'!$B852,'Approved CPZ List'!$B:$B,0))),$K852,#N/A))</f>
        <v>#N/A</v>
      </c>
    </row>
    <row r="853" spans="1:13" ht="15.5" x14ac:dyDescent="0.35">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List'!$K:$K,MATCH('HFTD CPZ'!$B853,'08W Project List'!$H:$H,0))),$K853,#N/A)</f>
        <v>#N/A</v>
      </c>
      <c r="M853" s="35" t="e">
        <f>IF(ISNUMBER(L853),#N/A,IF(ISNUMBER(INDEX('Approved CPZ List'!$I:$I,MATCH('HFTD CPZ'!$B853,'Approved CPZ List'!$B:$B,0))),$K853,#N/A))</f>
        <v>#N/A</v>
      </c>
    </row>
    <row r="854" spans="1:13" ht="15.5" x14ac:dyDescent="0.35">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List'!$K:$K,MATCH('HFTD CPZ'!$B854,'08W Project List'!$H:$H,0))),$K854,#N/A)</f>
        <v>#N/A</v>
      </c>
      <c r="M854" s="35" t="e">
        <f>IF(ISNUMBER(L854),#N/A,IF(ISNUMBER(INDEX('Approved CPZ List'!$I:$I,MATCH('HFTD CPZ'!$B854,'Approved CPZ List'!$B:$B,0))),$K854,#N/A))</f>
        <v>#N/A</v>
      </c>
    </row>
    <row r="855" spans="1:13" ht="15.5" x14ac:dyDescent="0.35">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List'!$K:$K,MATCH('HFTD CPZ'!$B855,'08W Project List'!$H:$H,0))),$K855,#N/A)</f>
        <v>#N/A</v>
      </c>
      <c r="M855" s="35" t="e">
        <f>IF(ISNUMBER(L855),#N/A,IF(ISNUMBER(INDEX('Approved CPZ List'!$I:$I,MATCH('HFTD CPZ'!$B855,'Approved CPZ List'!$B:$B,0))),$K855,#N/A))</f>
        <v>#N/A</v>
      </c>
    </row>
    <row r="856" spans="1:13" ht="15.5" x14ac:dyDescent="0.35">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List'!$K:$K,MATCH('HFTD CPZ'!$B856,'08W Project List'!$H:$H,0))),$K856,#N/A)</f>
        <v>#N/A</v>
      </c>
      <c r="M856" s="35" t="e">
        <f>IF(ISNUMBER(L856),#N/A,IF(ISNUMBER(INDEX('Approved CPZ List'!$I:$I,MATCH('HFTD CPZ'!$B856,'Approved CPZ List'!$B:$B,0))),$K856,#N/A))</f>
        <v>#N/A</v>
      </c>
    </row>
    <row r="857" spans="1:13" ht="15.5" x14ac:dyDescent="0.35">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List'!$K:$K,MATCH('HFTD CPZ'!$B857,'08W Project List'!$H:$H,0))),$K857,#N/A)</f>
        <v>#N/A</v>
      </c>
      <c r="M857" s="35" t="e">
        <f>IF(ISNUMBER(L857),#N/A,IF(ISNUMBER(INDEX('Approved CPZ List'!$I:$I,MATCH('HFTD CPZ'!$B857,'Approved CPZ List'!$B:$B,0))),$K857,#N/A))</f>
        <v>#N/A</v>
      </c>
    </row>
    <row r="858" spans="1:13" ht="15.5" x14ac:dyDescent="0.35">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List'!$K:$K,MATCH('HFTD CPZ'!$B858,'08W Project List'!$H:$H,0))),$K858,#N/A)</f>
        <v>#N/A</v>
      </c>
      <c r="M858" s="35" t="e">
        <f>IF(ISNUMBER(L858),#N/A,IF(ISNUMBER(INDEX('Approved CPZ List'!$I:$I,MATCH('HFTD CPZ'!$B858,'Approved CPZ List'!$B:$B,0))),$K858,#N/A))</f>
        <v>#N/A</v>
      </c>
    </row>
    <row r="859" spans="1:13" ht="15.5" x14ac:dyDescent="0.35">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List'!$K:$K,MATCH('HFTD CPZ'!$B859,'08W Project List'!$H:$H,0))),$K859,#N/A)</f>
        <v>#N/A</v>
      </c>
      <c r="M859" s="35" t="e">
        <f>IF(ISNUMBER(L859),#N/A,IF(ISNUMBER(INDEX('Approved CPZ List'!$I:$I,MATCH('HFTD CPZ'!$B859,'Approved CPZ List'!$B:$B,0))),$K859,#N/A))</f>
        <v>#N/A</v>
      </c>
    </row>
    <row r="860" spans="1:13" ht="15.5" x14ac:dyDescent="0.35">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List'!$K:$K,MATCH('HFTD CPZ'!$B860,'08W Project List'!$H:$H,0))),$K860,#N/A)</f>
        <v>#N/A</v>
      </c>
      <c r="M860" s="35" t="e">
        <f>IF(ISNUMBER(L860),#N/A,IF(ISNUMBER(INDEX('Approved CPZ List'!$I:$I,MATCH('HFTD CPZ'!$B860,'Approved CPZ List'!$B:$B,0))),$K860,#N/A))</f>
        <v>#N/A</v>
      </c>
    </row>
    <row r="861" spans="1:13" ht="15.5" x14ac:dyDescent="0.35">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List'!$K:$K,MATCH('HFTD CPZ'!$B861,'08W Project List'!$H:$H,0))),$K861,#N/A)</f>
        <v>#N/A</v>
      </c>
      <c r="M861" s="35" t="e">
        <f>IF(ISNUMBER(L861),#N/A,IF(ISNUMBER(INDEX('Approved CPZ List'!$I:$I,MATCH('HFTD CPZ'!$B861,'Approved CPZ List'!$B:$B,0))),$K861,#N/A))</f>
        <v>#N/A</v>
      </c>
    </row>
    <row r="862" spans="1:13" ht="15.5" x14ac:dyDescent="0.35">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List'!$K:$K,MATCH('HFTD CPZ'!$B862,'08W Project List'!$H:$H,0))),$K862,#N/A)</f>
        <v>#N/A</v>
      </c>
      <c r="M862" s="35" t="e">
        <f>IF(ISNUMBER(L862),#N/A,IF(ISNUMBER(INDEX('Approved CPZ List'!$I:$I,MATCH('HFTD CPZ'!$B862,'Approved CPZ List'!$B:$B,0))),$K862,#N/A))</f>
        <v>#N/A</v>
      </c>
    </row>
    <row r="863" spans="1:13" ht="15.5" x14ac:dyDescent="0.35">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List'!$K:$K,MATCH('HFTD CPZ'!$B863,'08W Project List'!$H:$H,0))),$K863,#N/A)</f>
        <v>#N/A</v>
      </c>
      <c r="M863" s="35" t="e">
        <f>IF(ISNUMBER(L863),#N/A,IF(ISNUMBER(INDEX('Approved CPZ List'!$I:$I,MATCH('HFTD CPZ'!$B863,'Approved CPZ List'!$B:$B,0))),$K863,#N/A))</f>
        <v>#N/A</v>
      </c>
    </row>
    <row r="864" spans="1:13" ht="15.5" x14ac:dyDescent="0.35">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List'!$K:$K,MATCH('HFTD CPZ'!$B864,'08W Project List'!$H:$H,0))),$K864,#N/A)</f>
        <v>#N/A</v>
      </c>
      <c r="M864" s="35" t="e">
        <f>IF(ISNUMBER(L864),#N/A,IF(ISNUMBER(INDEX('Approved CPZ List'!$I:$I,MATCH('HFTD CPZ'!$B864,'Approved CPZ List'!$B:$B,0))),$K864,#N/A))</f>
        <v>#N/A</v>
      </c>
    </row>
    <row r="865" spans="1:13" ht="15.5" x14ac:dyDescent="0.35">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List'!$K:$K,MATCH('HFTD CPZ'!$B865,'08W Project List'!$H:$H,0))),$K865,#N/A)</f>
        <v>#N/A</v>
      </c>
      <c r="M865" s="35" t="e">
        <f>IF(ISNUMBER(L865),#N/A,IF(ISNUMBER(INDEX('Approved CPZ List'!$I:$I,MATCH('HFTD CPZ'!$B865,'Approved CPZ List'!$B:$B,0))),$K865,#N/A))</f>
        <v>#N/A</v>
      </c>
    </row>
    <row r="866" spans="1:13" ht="15.5" x14ac:dyDescent="0.35">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f>IF(ISNUMBER(INDEX('08W Project List'!$K:$K,MATCH('HFTD CPZ'!$B866,'08W Project List'!$H:$H,0))),$K866,#N/A)</f>
        <v>4829.2107121187355</v>
      </c>
      <c r="M866" s="35" t="e">
        <f>IF(ISNUMBER(L866),#N/A,IF(ISNUMBER(INDEX('Approved CPZ List'!$I:$I,MATCH('HFTD CPZ'!$B866,'Approved CPZ List'!$B:$B,0))),$K866,#N/A))</f>
        <v>#N/A</v>
      </c>
    </row>
    <row r="867" spans="1:13" ht="15.5" x14ac:dyDescent="0.35">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List'!$K:$K,MATCH('HFTD CPZ'!$B867,'08W Project List'!$H:$H,0))),$K867,#N/A)</f>
        <v>#N/A</v>
      </c>
      <c r="M867" s="35" t="e">
        <f>IF(ISNUMBER(L867),#N/A,IF(ISNUMBER(INDEX('Approved CPZ List'!$I:$I,MATCH('HFTD CPZ'!$B867,'Approved CPZ List'!$B:$B,0))),$K867,#N/A))</f>
        <v>#N/A</v>
      </c>
    </row>
    <row r="868" spans="1:13" ht="15.5" x14ac:dyDescent="0.35">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List'!$K:$K,MATCH('HFTD CPZ'!$B868,'08W Project List'!$H:$H,0))),$K868,#N/A)</f>
        <v>#N/A</v>
      </c>
      <c r="M868" s="35" t="e">
        <f>IF(ISNUMBER(L868),#N/A,IF(ISNUMBER(INDEX('Approved CPZ List'!$I:$I,MATCH('HFTD CPZ'!$B868,'Approved CPZ List'!$B:$B,0))),$K868,#N/A))</f>
        <v>#N/A</v>
      </c>
    </row>
    <row r="869" spans="1:13" ht="15.5" x14ac:dyDescent="0.35">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List'!$K:$K,MATCH('HFTD CPZ'!$B869,'08W Project List'!$H:$H,0))),$K869,#N/A)</f>
        <v>#N/A</v>
      </c>
      <c r="M869" s="35" t="e">
        <f>IF(ISNUMBER(L869),#N/A,IF(ISNUMBER(INDEX('Approved CPZ List'!$I:$I,MATCH('HFTD CPZ'!$B869,'Approved CPZ List'!$B:$B,0))),$K869,#N/A))</f>
        <v>#N/A</v>
      </c>
    </row>
    <row r="870" spans="1:13" ht="15.5" x14ac:dyDescent="0.35">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List'!$K:$K,MATCH('HFTD CPZ'!$B870,'08W Project List'!$H:$H,0))),$K870,#N/A)</f>
        <v>#N/A</v>
      </c>
      <c r="M870" s="35" t="e">
        <f>IF(ISNUMBER(L870),#N/A,IF(ISNUMBER(INDEX('Approved CPZ List'!$I:$I,MATCH('HFTD CPZ'!$B870,'Approved CPZ List'!$B:$B,0))),$K870,#N/A))</f>
        <v>#N/A</v>
      </c>
    </row>
    <row r="871" spans="1:13" ht="15.5" x14ac:dyDescent="0.35">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List'!$K:$K,MATCH('HFTD CPZ'!$B871,'08W Project List'!$H:$H,0))),$K871,#N/A)</f>
        <v>#N/A</v>
      </c>
      <c r="M871" s="35" t="e">
        <f>IF(ISNUMBER(L871),#N/A,IF(ISNUMBER(INDEX('Approved CPZ List'!$I:$I,MATCH('HFTD CPZ'!$B871,'Approved CPZ List'!$B:$B,0))),$K871,#N/A))</f>
        <v>#N/A</v>
      </c>
    </row>
    <row r="872" spans="1:13" ht="15.5" x14ac:dyDescent="0.35">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List'!$K:$K,MATCH('HFTD CPZ'!$B872,'08W Project List'!$H:$H,0))),$K872,#N/A)</f>
        <v>#N/A</v>
      </c>
      <c r="M872" s="35" t="e">
        <f>IF(ISNUMBER(L872),#N/A,IF(ISNUMBER(INDEX('Approved CPZ List'!$I:$I,MATCH('HFTD CPZ'!$B872,'Approved CPZ List'!$B:$B,0))),$K872,#N/A))</f>
        <v>#N/A</v>
      </c>
    </row>
    <row r="873" spans="1:13" ht="15.5" x14ac:dyDescent="0.35">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List'!$K:$K,MATCH('HFTD CPZ'!$B873,'08W Project List'!$H:$H,0))),$K873,#N/A)</f>
        <v>#N/A</v>
      </c>
      <c r="M873" s="35" t="e">
        <f>IF(ISNUMBER(L873),#N/A,IF(ISNUMBER(INDEX('Approved CPZ List'!$I:$I,MATCH('HFTD CPZ'!$B873,'Approved CPZ List'!$B:$B,0))),$K873,#N/A))</f>
        <v>#N/A</v>
      </c>
    </row>
    <row r="874" spans="1:13" ht="15.5" x14ac:dyDescent="0.35">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List'!$K:$K,MATCH('HFTD CPZ'!$B874,'08W Project List'!$H:$H,0))),$K874,#N/A)</f>
        <v>#N/A</v>
      </c>
      <c r="M874" s="35" t="e">
        <f>IF(ISNUMBER(L874),#N/A,IF(ISNUMBER(INDEX('Approved CPZ List'!$I:$I,MATCH('HFTD CPZ'!$B874,'Approved CPZ List'!$B:$B,0))),$K874,#N/A))</f>
        <v>#N/A</v>
      </c>
    </row>
    <row r="875" spans="1:13" ht="15.5" x14ac:dyDescent="0.35">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List'!$K:$K,MATCH('HFTD CPZ'!$B875,'08W Project List'!$H:$H,0))),$K875,#N/A)</f>
        <v>#N/A</v>
      </c>
      <c r="M875" s="35" t="e">
        <f>IF(ISNUMBER(L875),#N/A,IF(ISNUMBER(INDEX('Approved CPZ List'!$I:$I,MATCH('HFTD CPZ'!$B875,'Approved CPZ List'!$B:$B,0))),$K875,#N/A))</f>
        <v>#N/A</v>
      </c>
    </row>
    <row r="876" spans="1:13" ht="15.5" x14ac:dyDescent="0.35">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List'!$K:$K,MATCH('HFTD CPZ'!$B876,'08W Project List'!$H:$H,0))),$K876,#N/A)</f>
        <v>#N/A</v>
      </c>
      <c r="M876" s="35" t="e">
        <f>IF(ISNUMBER(L876),#N/A,IF(ISNUMBER(INDEX('Approved CPZ List'!$I:$I,MATCH('HFTD CPZ'!$B876,'Approved CPZ List'!$B:$B,0))),$K876,#N/A))</f>
        <v>#N/A</v>
      </c>
    </row>
    <row r="877" spans="1:13" ht="15.5" x14ac:dyDescent="0.35">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List'!$K:$K,MATCH('HFTD CPZ'!$B877,'08W Project List'!$H:$H,0))),$K877,#N/A)</f>
        <v>#N/A</v>
      </c>
      <c r="M877" s="35" t="e">
        <f>IF(ISNUMBER(L877),#N/A,IF(ISNUMBER(INDEX('Approved CPZ List'!$I:$I,MATCH('HFTD CPZ'!$B877,'Approved CPZ List'!$B:$B,0))),$K877,#N/A))</f>
        <v>#N/A</v>
      </c>
    </row>
    <row r="878" spans="1:13" ht="15.5" x14ac:dyDescent="0.35">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List'!$K:$K,MATCH('HFTD CPZ'!$B878,'08W Project List'!$H:$H,0))),$K878,#N/A)</f>
        <v>#N/A</v>
      </c>
      <c r="M878" s="35" t="e">
        <f>IF(ISNUMBER(L878),#N/A,IF(ISNUMBER(INDEX('Approved CPZ List'!$I:$I,MATCH('HFTD CPZ'!$B878,'Approved CPZ List'!$B:$B,0))),$K878,#N/A))</f>
        <v>#N/A</v>
      </c>
    </row>
    <row r="879" spans="1:13" ht="15.5" x14ac:dyDescent="0.35">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List'!$K:$K,MATCH('HFTD CPZ'!$B879,'08W Project List'!$H:$H,0))),$K879,#N/A)</f>
        <v>#N/A</v>
      </c>
      <c r="M879" s="35" t="e">
        <f>IF(ISNUMBER(L879),#N/A,IF(ISNUMBER(INDEX('Approved CPZ List'!$I:$I,MATCH('HFTD CPZ'!$B879,'Approved CPZ List'!$B:$B,0))),$K879,#N/A))</f>
        <v>#N/A</v>
      </c>
    </row>
    <row r="880" spans="1:13" ht="15.5" x14ac:dyDescent="0.35">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List'!$K:$K,MATCH('HFTD CPZ'!$B880,'08W Project List'!$H:$H,0))),$K880,#N/A)</f>
        <v>#N/A</v>
      </c>
      <c r="M880" s="35" t="e">
        <f>IF(ISNUMBER(L880),#N/A,IF(ISNUMBER(INDEX('Approved CPZ List'!$I:$I,MATCH('HFTD CPZ'!$B880,'Approved CPZ List'!$B:$B,0))),$K880,#N/A))</f>
        <v>#N/A</v>
      </c>
    </row>
    <row r="881" spans="1:13" ht="15.5" x14ac:dyDescent="0.35">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List'!$K:$K,MATCH('HFTD CPZ'!$B881,'08W Project List'!$H:$H,0))),$K881,#N/A)</f>
        <v>#N/A</v>
      </c>
      <c r="M881" s="35" t="e">
        <f>IF(ISNUMBER(L881),#N/A,IF(ISNUMBER(INDEX('Approved CPZ List'!$I:$I,MATCH('HFTD CPZ'!$B881,'Approved CPZ List'!$B:$B,0))),$K881,#N/A))</f>
        <v>#N/A</v>
      </c>
    </row>
    <row r="882" spans="1:13" ht="15.5" x14ac:dyDescent="0.35">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List'!$K:$K,MATCH('HFTD CPZ'!$B882,'08W Project List'!$H:$H,0))),$K882,#N/A)</f>
        <v>#N/A</v>
      </c>
      <c r="M882" s="35" t="e">
        <f>IF(ISNUMBER(L882),#N/A,IF(ISNUMBER(INDEX('Approved CPZ List'!$I:$I,MATCH('HFTD CPZ'!$B882,'Approved CPZ List'!$B:$B,0))),$K882,#N/A))</f>
        <v>#N/A</v>
      </c>
    </row>
    <row r="883" spans="1:13" ht="15.5" x14ac:dyDescent="0.35">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List'!$K:$K,MATCH('HFTD CPZ'!$B883,'08W Project List'!$H:$H,0))),$K883,#N/A)</f>
        <v>#N/A</v>
      </c>
      <c r="M883" s="35" t="e">
        <f>IF(ISNUMBER(L883),#N/A,IF(ISNUMBER(INDEX('Approved CPZ List'!$I:$I,MATCH('HFTD CPZ'!$B883,'Approved CPZ List'!$B:$B,0))),$K883,#N/A))</f>
        <v>#N/A</v>
      </c>
    </row>
    <row r="884" spans="1:13" ht="15.5" x14ac:dyDescent="0.35">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List'!$K:$K,MATCH('HFTD CPZ'!$B884,'08W Project List'!$H:$H,0))),$K884,#N/A)</f>
        <v>#N/A</v>
      </c>
      <c r="M884" s="35" t="e">
        <f>IF(ISNUMBER(L884),#N/A,IF(ISNUMBER(INDEX('Approved CPZ List'!$I:$I,MATCH('HFTD CPZ'!$B884,'Approved CPZ List'!$B:$B,0))),$K884,#N/A))</f>
        <v>#N/A</v>
      </c>
    </row>
    <row r="885" spans="1:13" ht="15.5" x14ac:dyDescent="0.35">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List'!$K:$K,MATCH('HFTD CPZ'!$B885,'08W Project List'!$H:$H,0))),$K885,#N/A)</f>
        <v>#N/A</v>
      </c>
      <c r="M885" s="35" t="e">
        <f>IF(ISNUMBER(L885),#N/A,IF(ISNUMBER(INDEX('Approved CPZ List'!$I:$I,MATCH('HFTD CPZ'!$B885,'Approved CPZ List'!$B:$B,0))),$K885,#N/A))</f>
        <v>#N/A</v>
      </c>
    </row>
    <row r="886" spans="1:13" ht="15.5" x14ac:dyDescent="0.35">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List'!$K:$K,MATCH('HFTD CPZ'!$B886,'08W Project List'!$H:$H,0))),$K886,#N/A)</f>
        <v>#N/A</v>
      </c>
      <c r="M886" s="35" t="e">
        <f>IF(ISNUMBER(L886),#N/A,IF(ISNUMBER(INDEX('Approved CPZ List'!$I:$I,MATCH('HFTD CPZ'!$B886,'Approved CPZ List'!$B:$B,0))),$K886,#N/A))</f>
        <v>#N/A</v>
      </c>
    </row>
    <row r="887" spans="1:13" ht="15.5" x14ac:dyDescent="0.35">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List'!$K:$K,MATCH('HFTD CPZ'!$B887,'08W Project List'!$H:$H,0))),$K887,#N/A)</f>
        <v>#N/A</v>
      </c>
      <c r="M887" s="35" t="e">
        <f>IF(ISNUMBER(L887),#N/A,IF(ISNUMBER(INDEX('Approved CPZ List'!$I:$I,MATCH('HFTD CPZ'!$B887,'Approved CPZ List'!$B:$B,0))),$K887,#N/A))</f>
        <v>#N/A</v>
      </c>
    </row>
    <row r="888" spans="1:13" ht="15.5" x14ac:dyDescent="0.35">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List'!$K:$K,MATCH('HFTD CPZ'!$B888,'08W Project List'!$H:$H,0))),$K888,#N/A)</f>
        <v>#N/A</v>
      </c>
      <c r="M888" s="35" t="e">
        <f>IF(ISNUMBER(L888),#N/A,IF(ISNUMBER(INDEX('Approved CPZ List'!$I:$I,MATCH('HFTD CPZ'!$B888,'Approved CPZ List'!$B:$B,0))),$K888,#N/A))</f>
        <v>#N/A</v>
      </c>
    </row>
    <row r="889" spans="1:13" ht="15.5" x14ac:dyDescent="0.35">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List'!$K:$K,MATCH('HFTD CPZ'!$B889,'08W Project List'!$H:$H,0))),$K889,#N/A)</f>
        <v>#N/A</v>
      </c>
      <c r="M889" s="35" t="e">
        <f>IF(ISNUMBER(L889),#N/A,IF(ISNUMBER(INDEX('Approved CPZ List'!$I:$I,MATCH('HFTD CPZ'!$B889,'Approved CPZ List'!$B:$B,0))),$K889,#N/A))</f>
        <v>#N/A</v>
      </c>
    </row>
    <row r="890" spans="1:13" ht="15.5" x14ac:dyDescent="0.35">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List'!$K:$K,MATCH('HFTD CPZ'!$B890,'08W Project List'!$H:$H,0))),$K890,#N/A)</f>
        <v>#N/A</v>
      </c>
      <c r="M890" s="35" t="e">
        <f>IF(ISNUMBER(L890),#N/A,IF(ISNUMBER(INDEX('Approved CPZ List'!$I:$I,MATCH('HFTD CPZ'!$B890,'Approved CPZ List'!$B:$B,0))),$K890,#N/A))</f>
        <v>#N/A</v>
      </c>
    </row>
    <row r="891" spans="1:13" ht="15.5" x14ac:dyDescent="0.35">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List'!$K:$K,MATCH('HFTD CPZ'!$B891,'08W Project List'!$H:$H,0))),$K891,#N/A)</f>
        <v>#N/A</v>
      </c>
      <c r="M891" s="35" t="e">
        <f>IF(ISNUMBER(L891),#N/A,IF(ISNUMBER(INDEX('Approved CPZ List'!$I:$I,MATCH('HFTD CPZ'!$B891,'Approved CPZ List'!$B:$B,0))),$K891,#N/A))</f>
        <v>#N/A</v>
      </c>
    </row>
    <row r="892" spans="1:13" ht="15.5" x14ac:dyDescent="0.35">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List'!$K:$K,MATCH('HFTD CPZ'!$B892,'08W Project List'!$H:$H,0))),$K892,#N/A)</f>
        <v>#N/A</v>
      </c>
      <c r="M892" s="35" t="e">
        <f>IF(ISNUMBER(L892),#N/A,IF(ISNUMBER(INDEX('Approved CPZ List'!$I:$I,MATCH('HFTD CPZ'!$B892,'Approved CPZ List'!$B:$B,0))),$K892,#N/A))</f>
        <v>#N/A</v>
      </c>
    </row>
    <row r="893" spans="1:13" ht="15.5" x14ac:dyDescent="0.35">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List'!$K:$K,MATCH('HFTD CPZ'!$B893,'08W Project List'!$H:$H,0))),$K893,#N/A)</f>
        <v>#N/A</v>
      </c>
      <c r="M893" s="35" t="e">
        <f>IF(ISNUMBER(L893),#N/A,IF(ISNUMBER(INDEX('Approved CPZ List'!$I:$I,MATCH('HFTD CPZ'!$B893,'Approved CPZ List'!$B:$B,0))),$K893,#N/A))</f>
        <v>#N/A</v>
      </c>
    </row>
    <row r="894" spans="1:13" ht="15.5" x14ac:dyDescent="0.35">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List'!$K:$K,MATCH('HFTD CPZ'!$B894,'08W Project List'!$H:$H,0))),$K894,#N/A)</f>
        <v>#N/A</v>
      </c>
      <c r="M894" s="35" t="e">
        <f>IF(ISNUMBER(L894),#N/A,IF(ISNUMBER(INDEX('Approved CPZ List'!$I:$I,MATCH('HFTD CPZ'!$B894,'Approved CPZ List'!$B:$B,0))),$K894,#N/A))</f>
        <v>#N/A</v>
      </c>
    </row>
    <row r="895" spans="1:13" ht="15.5" x14ac:dyDescent="0.35">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List'!$K:$K,MATCH('HFTD CPZ'!$B895,'08W Project List'!$H:$H,0))),$K895,#N/A)</f>
        <v>#N/A</v>
      </c>
      <c r="M895" s="35" t="e">
        <f>IF(ISNUMBER(L895),#N/A,IF(ISNUMBER(INDEX('Approved CPZ List'!$I:$I,MATCH('HFTD CPZ'!$B895,'Approved CPZ List'!$B:$B,0))),$K895,#N/A))</f>
        <v>#N/A</v>
      </c>
    </row>
    <row r="896" spans="1:13" ht="15.5" x14ac:dyDescent="0.35">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List'!$K:$K,MATCH('HFTD CPZ'!$B896,'08W Project List'!$H:$H,0))),$K896,#N/A)</f>
        <v>#N/A</v>
      </c>
      <c r="M896" s="35" t="e">
        <f>IF(ISNUMBER(L896),#N/A,IF(ISNUMBER(INDEX('Approved CPZ List'!$I:$I,MATCH('HFTD CPZ'!$B896,'Approved CPZ List'!$B:$B,0))),$K896,#N/A))</f>
        <v>#N/A</v>
      </c>
    </row>
    <row r="897" spans="1:13" ht="15.5" x14ac:dyDescent="0.35">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List'!$K:$K,MATCH('HFTD CPZ'!$B897,'08W Project List'!$H:$H,0))),$K897,#N/A)</f>
        <v>#N/A</v>
      </c>
      <c r="M897" s="35" t="e">
        <f>IF(ISNUMBER(L897),#N/A,IF(ISNUMBER(INDEX('Approved CPZ List'!$I:$I,MATCH('HFTD CPZ'!$B897,'Approved CPZ List'!$B:$B,0))),$K897,#N/A))</f>
        <v>#N/A</v>
      </c>
    </row>
    <row r="898" spans="1:13" ht="15.5" x14ac:dyDescent="0.35">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List'!$K:$K,MATCH('HFTD CPZ'!$B898,'08W Project List'!$H:$H,0))),$K898,#N/A)</f>
        <v>#N/A</v>
      </c>
      <c r="M898" s="35" t="e">
        <f>IF(ISNUMBER(L898),#N/A,IF(ISNUMBER(INDEX('Approved CPZ List'!$I:$I,MATCH('HFTD CPZ'!$B898,'Approved CPZ List'!$B:$B,0))),$K898,#N/A))</f>
        <v>#N/A</v>
      </c>
    </row>
    <row r="899" spans="1:13" ht="15.5" x14ac:dyDescent="0.35">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List'!$K:$K,MATCH('HFTD CPZ'!$B899,'08W Project List'!$H:$H,0))),$K899,#N/A)</f>
        <v>#N/A</v>
      </c>
      <c r="M899" s="35" t="e">
        <f>IF(ISNUMBER(L899),#N/A,IF(ISNUMBER(INDEX('Approved CPZ List'!$I:$I,MATCH('HFTD CPZ'!$B899,'Approved CPZ List'!$B:$B,0))),$K899,#N/A))</f>
        <v>#N/A</v>
      </c>
    </row>
    <row r="900" spans="1:13" ht="15.5" x14ac:dyDescent="0.35">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List'!$K:$K,MATCH('HFTD CPZ'!$B900,'08W Project List'!$H:$H,0))),$K900,#N/A)</f>
        <v>#N/A</v>
      </c>
      <c r="M900" s="35" t="e">
        <f>IF(ISNUMBER(L900),#N/A,IF(ISNUMBER(INDEX('Approved CPZ List'!$I:$I,MATCH('HFTD CPZ'!$B900,'Approved CPZ List'!$B:$B,0))),$K900,#N/A))</f>
        <v>#N/A</v>
      </c>
    </row>
    <row r="901" spans="1:13" ht="15.5" x14ac:dyDescent="0.35">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List'!$K:$K,MATCH('HFTD CPZ'!$B901,'08W Project List'!$H:$H,0))),$K901,#N/A)</f>
        <v>#N/A</v>
      </c>
      <c r="M901" s="35" t="e">
        <f>IF(ISNUMBER(L901),#N/A,IF(ISNUMBER(INDEX('Approved CPZ List'!$I:$I,MATCH('HFTD CPZ'!$B901,'Approved CPZ List'!$B:$B,0))),$K901,#N/A))</f>
        <v>#N/A</v>
      </c>
    </row>
    <row r="902" spans="1:13" ht="15.5" x14ac:dyDescent="0.35">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List'!$K:$K,MATCH('HFTD CPZ'!$B902,'08W Project List'!$H:$H,0))),$K902,#N/A)</f>
        <v>#N/A</v>
      </c>
      <c r="M902" s="35" t="e">
        <f>IF(ISNUMBER(L902),#N/A,IF(ISNUMBER(INDEX('Approved CPZ List'!$I:$I,MATCH('HFTD CPZ'!$B902,'Approved CPZ List'!$B:$B,0))),$K902,#N/A))</f>
        <v>#N/A</v>
      </c>
    </row>
    <row r="903" spans="1:13" ht="15.5" x14ac:dyDescent="0.35">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List'!$K:$K,MATCH('HFTD CPZ'!$B903,'08W Project List'!$H:$H,0))),$K903,#N/A)</f>
        <v>#N/A</v>
      </c>
      <c r="M903" s="35" t="e">
        <f>IF(ISNUMBER(L903),#N/A,IF(ISNUMBER(INDEX('Approved CPZ List'!$I:$I,MATCH('HFTD CPZ'!$B903,'Approved CPZ List'!$B:$B,0))),$K903,#N/A))</f>
        <v>#N/A</v>
      </c>
    </row>
    <row r="904" spans="1:13" ht="15.5" x14ac:dyDescent="0.35">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List'!$K:$K,MATCH('HFTD CPZ'!$B904,'08W Project List'!$H:$H,0))),$K904,#N/A)</f>
        <v>#N/A</v>
      </c>
      <c r="M904" s="35" t="e">
        <f>IF(ISNUMBER(L904),#N/A,IF(ISNUMBER(INDEX('Approved CPZ List'!$I:$I,MATCH('HFTD CPZ'!$B904,'Approved CPZ List'!$B:$B,0))),$K904,#N/A))</f>
        <v>#N/A</v>
      </c>
    </row>
    <row r="905" spans="1:13" ht="15.5" x14ac:dyDescent="0.35">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List'!$K:$K,MATCH('HFTD CPZ'!$B905,'08W Project List'!$H:$H,0))),$K905,#N/A)</f>
        <v>#N/A</v>
      </c>
      <c r="M905" s="35" t="e">
        <f>IF(ISNUMBER(L905),#N/A,IF(ISNUMBER(INDEX('Approved CPZ List'!$I:$I,MATCH('HFTD CPZ'!$B905,'Approved CPZ List'!$B:$B,0))),$K905,#N/A))</f>
        <v>#N/A</v>
      </c>
    </row>
    <row r="906" spans="1:13" ht="15.5" x14ac:dyDescent="0.35">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List'!$K:$K,MATCH('HFTD CPZ'!$B906,'08W Project List'!$H:$H,0))),$K906,#N/A)</f>
        <v>#N/A</v>
      </c>
      <c r="M906" s="35" t="e">
        <f>IF(ISNUMBER(L906),#N/A,IF(ISNUMBER(INDEX('Approved CPZ List'!$I:$I,MATCH('HFTD CPZ'!$B906,'Approved CPZ List'!$B:$B,0))),$K906,#N/A))</f>
        <v>#N/A</v>
      </c>
    </row>
    <row r="907" spans="1:13" ht="15.5" x14ac:dyDescent="0.35">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List'!$K:$K,MATCH('HFTD CPZ'!$B907,'08W Project List'!$H:$H,0))),$K907,#N/A)</f>
        <v>#N/A</v>
      </c>
      <c r="M907" s="35" t="e">
        <f>IF(ISNUMBER(L907),#N/A,IF(ISNUMBER(INDEX('Approved CPZ List'!$I:$I,MATCH('HFTD CPZ'!$B907,'Approved CPZ List'!$B:$B,0))),$K907,#N/A))</f>
        <v>#N/A</v>
      </c>
    </row>
    <row r="908" spans="1:13" ht="15.5" x14ac:dyDescent="0.35">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List'!$K:$K,MATCH('HFTD CPZ'!$B908,'08W Project List'!$H:$H,0))),$K908,#N/A)</f>
        <v>#N/A</v>
      </c>
      <c r="M908" s="35" t="e">
        <f>IF(ISNUMBER(L908),#N/A,IF(ISNUMBER(INDEX('Approved CPZ List'!$I:$I,MATCH('HFTD CPZ'!$B908,'Approved CPZ List'!$B:$B,0))),$K908,#N/A))</f>
        <v>#N/A</v>
      </c>
    </row>
    <row r="909" spans="1:13" ht="15.5" x14ac:dyDescent="0.35">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List'!$K:$K,MATCH('HFTD CPZ'!$B909,'08W Project List'!$H:$H,0))),$K909,#N/A)</f>
        <v>#N/A</v>
      </c>
      <c r="M909" s="35" t="e">
        <f>IF(ISNUMBER(L909),#N/A,IF(ISNUMBER(INDEX('Approved CPZ List'!$I:$I,MATCH('HFTD CPZ'!$B909,'Approved CPZ List'!$B:$B,0))),$K909,#N/A))</f>
        <v>#N/A</v>
      </c>
    </row>
    <row r="910" spans="1:13" ht="15.5" x14ac:dyDescent="0.35">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List'!$K:$K,MATCH('HFTD CPZ'!$B910,'08W Project List'!$H:$H,0))),$K910,#N/A)</f>
        <v>#N/A</v>
      </c>
      <c r="M910" s="35" t="e">
        <f>IF(ISNUMBER(L910),#N/A,IF(ISNUMBER(INDEX('Approved CPZ List'!$I:$I,MATCH('HFTD CPZ'!$B910,'Approved CPZ List'!$B:$B,0))),$K910,#N/A))</f>
        <v>#N/A</v>
      </c>
    </row>
    <row r="911" spans="1:13" ht="15.5" x14ac:dyDescent="0.35">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List'!$K:$K,MATCH('HFTD CPZ'!$B911,'08W Project List'!$H:$H,0))),$K911,#N/A)</f>
        <v>#N/A</v>
      </c>
      <c r="M911" s="35" t="e">
        <f>IF(ISNUMBER(L911),#N/A,IF(ISNUMBER(INDEX('Approved CPZ List'!$I:$I,MATCH('HFTD CPZ'!$B911,'Approved CPZ List'!$B:$B,0))),$K911,#N/A))</f>
        <v>#N/A</v>
      </c>
    </row>
    <row r="912" spans="1:13" ht="15.5" x14ac:dyDescent="0.35">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List'!$K:$K,MATCH('HFTD CPZ'!$B912,'08W Project List'!$H:$H,0))),$K912,#N/A)</f>
        <v>#N/A</v>
      </c>
      <c r="M912" s="35" t="e">
        <f>IF(ISNUMBER(L912),#N/A,IF(ISNUMBER(INDEX('Approved CPZ List'!$I:$I,MATCH('HFTD CPZ'!$B912,'Approved CPZ List'!$B:$B,0))),$K912,#N/A))</f>
        <v>#N/A</v>
      </c>
    </row>
    <row r="913" spans="1:13" ht="15.5" x14ac:dyDescent="0.35">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List'!$K:$K,MATCH('HFTD CPZ'!$B913,'08W Project List'!$H:$H,0))),$K913,#N/A)</f>
        <v>#N/A</v>
      </c>
      <c r="M913" s="35" t="e">
        <f>IF(ISNUMBER(L913),#N/A,IF(ISNUMBER(INDEX('Approved CPZ List'!$I:$I,MATCH('HFTD CPZ'!$B913,'Approved CPZ List'!$B:$B,0))),$K913,#N/A))</f>
        <v>#N/A</v>
      </c>
    </row>
    <row r="914" spans="1:13" ht="15.5" x14ac:dyDescent="0.35">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List'!$K:$K,MATCH('HFTD CPZ'!$B914,'08W Project List'!$H:$H,0))),$K914,#N/A)</f>
        <v>#N/A</v>
      </c>
      <c r="M914" s="35" t="e">
        <f>IF(ISNUMBER(L914),#N/A,IF(ISNUMBER(INDEX('Approved CPZ List'!$I:$I,MATCH('HFTD CPZ'!$B914,'Approved CPZ List'!$B:$B,0))),$K914,#N/A))</f>
        <v>#N/A</v>
      </c>
    </row>
    <row r="915" spans="1:13" ht="15.5" x14ac:dyDescent="0.35">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List'!$K:$K,MATCH('HFTD CPZ'!$B915,'08W Project List'!$H:$H,0))),$K915,#N/A)</f>
        <v>#N/A</v>
      </c>
      <c r="M915" s="35" t="e">
        <f>IF(ISNUMBER(L915),#N/A,IF(ISNUMBER(INDEX('Approved CPZ List'!$I:$I,MATCH('HFTD CPZ'!$B915,'Approved CPZ List'!$B:$B,0))),$K915,#N/A))</f>
        <v>#N/A</v>
      </c>
    </row>
    <row r="916" spans="1:13" ht="15.5" x14ac:dyDescent="0.35">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List'!$K:$K,MATCH('HFTD CPZ'!$B916,'08W Project List'!$H:$H,0))),$K916,#N/A)</f>
        <v>#N/A</v>
      </c>
      <c r="M916" s="35" t="e">
        <f>IF(ISNUMBER(L916),#N/A,IF(ISNUMBER(INDEX('Approved CPZ List'!$I:$I,MATCH('HFTD CPZ'!$B916,'Approved CPZ List'!$B:$B,0))),$K916,#N/A))</f>
        <v>#N/A</v>
      </c>
    </row>
    <row r="917" spans="1:13" ht="15.5" x14ac:dyDescent="0.35">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List'!$K:$K,MATCH('HFTD CPZ'!$B917,'08W Project List'!$H:$H,0))),$K917,#N/A)</f>
        <v>#N/A</v>
      </c>
      <c r="M917" s="35" t="e">
        <f>IF(ISNUMBER(L917),#N/A,IF(ISNUMBER(INDEX('Approved CPZ List'!$I:$I,MATCH('HFTD CPZ'!$B917,'Approved CPZ List'!$B:$B,0))),$K917,#N/A))</f>
        <v>#N/A</v>
      </c>
    </row>
    <row r="918" spans="1:13" ht="15.5" x14ac:dyDescent="0.35">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List'!$K:$K,MATCH('HFTD CPZ'!$B918,'08W Project List'!$H:$H,0))),$K918,#N/A)</f>
        <v>#N/A</v>
      </c>
      <c r="M918" s="35" t="e">
        <f>IF(ISNUMBER(L918),#N/A,IF(ISNUMBER(INDEX('Approved CPZ List'!$I:$I,MATCH('HFTD CPZ'!$B918,'Approved CPZ List'!$B:$B,0))),$K918,#N/A))</f>
        <v>#N/A</v>
      </c>
    </row>
    <row r="919" spans="1:13" ht="15.5" x14ac:dyDescent="0.35">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List'!$K:$K,MATCH('HFTD CPZ'!$B919,'08W Project List'!$H:$H,0))),$K919,#N/A)</f>
        <v>#N/A</v>
      </c>
      <c r="M919" s="35" t="e">
        <f>IF(ISNUMBER(L919),#N/A,IF(ISNUMBER(INDEX('Approved CPZ List'!$I:$I,MATCH('HFTD CPZ'!$B919,'Approved CPZ List'!$B:$B,0))),$K919,#N/A))</f>
        <v>#N/A</v>
      </c>
    </row>
    <row r="920" spans="1:13" ht="15.5" x14ac:dyDescent="0.35">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List'!$K:$K,MATCH('HFTD CPZ'!$B920,'08W Project List'!$H:$H,0))),$K920,#N/A)</f>
        <v>#N/A</v>
      </c>
      <c r="M920" s="35" t="e">
        <f>IF(ISNUMBER(L920),#N/A,IF(ISNUMBER(INDEX('Approved CPZ List'!$I:$I,MATCH('HFTD CPZ'!$B920,'Approved CPZ List'!$B:$B,0))),$K920,#N/A))</f>
        <v>#N/A</v>
      </c>
    </row>
    <row r="921" spans="1:13" ht="15.5" x14ac:dyDescent="0.35">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List'!$K:$K,MATCH('HFTD CPZ'!$B921,'08W Project List'!$H:$H,0))),$K921,#N/A)</f>
        <v>#N/A</v>
      </c>
      <c r="M921" s="35" t="e">
        <f>IF(ISNUMBER(L921),#N/A,IF(ISNUMBER(INDEX('Approved CPZ List'!$I:$I,MATCH('HFTD CPZ'!$B921,'Approved CPZ List'!$B:$B,0))),$K921,#N/A))</f>
        <v>#N/A</v>
      </c>
    </row>
    <row r="922" spans="1:13" ht="15.5" x14ac:dyDescent="0.35">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List'!$K:$K,MATCH('HFTD CPZ'!$B922,'08W Project List'!$H:$H,0))),$K922,#N/A)</f>
        <v>#N/A</v>
      </c>
      <c r="M922" s="35" t="e">
        <f>IF(ISNUMBER(L922),#N/A,IF(ISNUMBER(INDEX('Approved CPZ List'!$I:$I,MATCH('HFTD CPZ'!$B922,'Approved CPZ List'!$B:$B,0))),$K922,#N/A))</f>
        <v>#N/A</v>
      </c>
    </row>
    <row r="923" spans="1:13" ht="15.5" x14ac:dyDescent="0.35">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List'!$K:$K,MATCH('HFTD CPZ'!$B923,'08W Project List'!$H:$H,0))),$K923,#N/A)</f>
        <v>#N/A</v>
      </c>
      <c r="M923" s="35" t="e">
        <f>IF(ISNUMBER(L923),#N/A,IF(ISNUMBER(INDEX('Approved CPZ List'!$I:$I,MATCH('HFTD CPZ'!$B923,'Approved CPZ List'!$B:$B,0))),$K923,#N/A))</f>
        <v>#N/A</v>
      </c>
    </row>
    <row r="924" spans="1:13" ht="15.5" x14ac:dyDescent="0.35">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List'!$K:$K,MATCH('HFTD CPZ'!$B924,'08W Project List'!$H:$H,0))),$K924,#N/A)</f>
        <v>#N/A</v>
      </c>
      <c r="M924" s="35" t="e">
        <f>IF(ISNUMBER(L924),#N/A,IF(ISNUMBER(INDEX('Approved CPZ List'!$I:$I,MATCH('HFTD CPZ'!$B924,'Approved CPZ List'!$B:$B,0))),$K924,#N/A))</f>
        <v>#N/A</v>
      </c>
    </row>
    <row r="925" spans="1:13" ht="15.5" x14ac:dyDescent="0.35">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List'!$K:$K,MATCH('HFTD CPZ'!$B925,'08W Project List'!$H:$H,0))),$K925,#N/A)</f>
        <v>#N/A</v>
      </c>
      <c r="M925" s="35" t="e">
        <f>IF(ISNUMBER(L925),#N/A,IF(ISNUMBER(INDEX('Approved CPZ List'!$I:$I,MATCH('HFTD CPZ'!$B925,'Approved CPZ List'!$B:$B,0))),$K925,#N/A))</f>
        <v>#N/A</v>
      </c>
    </row>
    <row r="926" spans="1:13" ht="15.5" x14ac:dyDescent="0.35">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List'!$K:$K,MATCH('HFTD CPZ'!$B926,'08W Project List'!$H:$H,0))),$K926,#N/A)</f>
        <v>#N/A</v>
      </c>
      <c r="M926" s="35" t="e">
        <f>IF(ISNUMBER(L926),#N/A,IF(ISNUMBER(INDEX('Approved CPZ List'!$I:$I,MATCH('HFTD CPZ'!$B926,'Approved CPZ List'!$B:$B,0))),$K926,#N/A))</f>
        <v>#N/A</v>
      </c>
    </row>
    <row r="927" spans="1:13" ht="15.5" x14ac:dyDescent="0.35">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List'!$K:$K,MATCH('HFTD CPZ'!$B927,'08W Project List'!$H:$H,0))),$K927,#N/A)</f>
        <v>#N/A</v>
      </c>
      <c r="M927" s="35" t="e">
        <f>IF(ISNUMBER(L927),#N/A,IF(ISNUMBER(INDEX('Approved CPZ List'!$I:$I,MATCH('HFTD CPZ'!$B927,'Approved CPZ List'!$B:$B,0))),$K927,#N/A))</f>
        <v>#N/A</v>
      </c>
    </row>
    <row r="928" spans="1:13" ht="15.5" x14ac:dyDescent="0.35">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List'!$K:$K,MATCH('HFTD CPZ'!$B928,'08W Project List'!$H:$H,0))),$K928,#N/A)</f>
        <v>#N/A</v>
      </c>
      <c r="M928" s="35" t="e">
        <f>IF(ISNUMBER(L928),#N/A,IF(ISNUMBER(INDEX('Approved CPZ List'!$I:$I,MATCH('HFTD CPZ'!$B928,'Approved CPZ List'!$B:$B,0))),$K928,#N/A))</f>
        <v>#N/A</v>
      </c>
    </row>
    <row r="929" spans="1:13" ht="15.5" x14ac:dyDescent="0.35">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List'!$K:$K,MATCH('HFTD CPZ'!$B929,'08W Project List'!$H:$H,0))),$K929,#N/A)</f>
        <v>#N/A</v>
      </c>
      <c r="M929" s="35" t="e">
        <f>IF(ISNUMBER(L929),#N/A,IF(ISNUMBER(INDEX('Approved CPZ List'!$I:$I,MATCH('HFTD CPZ'!$B929,'Approved CPZ List'!$B:$B,0))),$K929,#N/A))</f>
        <v>#N/A</v>
      </c>
    </row>
    <row r="930" spans="1:13" ht="15.5" x14ac:dyDescent="0.35">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List'!$K:$K,MATCH('HFTD CPZ'!$B930,'08W Project List'!$H:$H,0))),$K930,#N/A)</f>
        <v>#N/A</v>
      </c>
      <c r="M930" s="35" t="e">
        <f>IF(ISNUMBER(L930),#N/A,IF(ISNUMBER(INDEX('Approved CPZ List'!$I:$I,MATCH('HFTD CPZ'!$B930,'Approved CPZ List'!$B:$B,0))),$K930,#N/A))</f>
        <v>#N/A</v>
      </c>
    </row>
    <row r="931" spans="1:13" ht="15.5" x14ac:dyDescent="0.35">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List'!$K:$K,MATCH('HFTD CPZ'!$B931,'08W Project List'!$H:$H,0))),$K931,#N/A)</f>
        <v>#N/A</v>
      </c>
      <c r="M931" s="35" t="e">
        <f>IF(ISNUMBER(L931),#N/A,IF(ISNUMBER(INDEX('Approved CPZ List'!$I:$I,MATCH('HFTD CPZ'!$B931,'Approved CPZ List'!$B:$B,0))),$K931,#N/A))</f>
        <v>#N/A</v>
      </c>
    </row>
    <row r="932" spans="1:13" ht="15.5" x14ac:dyDescent="0.35">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List'!$K:$K,MATCH('HFTD CPZ'!$B932,'08W Project List'!$H:$H,0))),$K932,#N/A)</f>
        <v>#N/A</v>
      </c>
      <c r="M932" s="35" t="e">
        <f>IF(ISNUMBER(L932),#N/A,IF(ISNUMBER(INDEX('Approved CPZ List'!$I:$I,MATCH('HFTD CPZ'!$B932,'Approved CPZ List'!$B:$B,0))),$K932,#N/A))</f>
        <v>#N/A</v>
      </c>
    </row>
    <row r="933" spans="1:13" ht="15.5" x14ac:dyDescent="0.35">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List'!$K:$K,MATCH('HFTD CPZ'!$B933,'08W Project List'!$H:$H,0))),$K933,#N/A)</f>
        <v>#N/A</v>
      </c>
      <c r="M933" s="35" t="e">
        <f>IF(ISNUMBER(L933),#N/A,IF(ISNUMBER(INDEX('Approved CPZ List'!$I:$I,MATCH('HFTD CPZ'!$B933,'Approved CPZ List'!$B:$B,0))),$K933,#N/A))</f>
        <v>#N/A</v>
      </c>
    </row>
    <row r="934" spans="1:13" ht="15.5" x14ac:dyDescent="0.35">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List'!$K:$K,MATCH('HFTD CPZ'!$B934,'08W Project List'!$H:$H,0))),$K934,#N/A)</f>
        <v>#N/A</v>
      </c>
      <c r="M934" s="35" t="e">
        <f>IF(ISNUMBER(L934),#N/A,IF(ISNUMBER(INDEX('Approved CPZ List'!$I:$I,MATCH('HFTD CPZ'!$B934,'Approved CPZ List'!$B:$B,0))),$K934,#N/A))</f>
        <v>#N/A</v>
      </c>
    </row>
    <row r="935" spans="1:13" ht="15.5" x14ac:dyDescent="0.35">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List'!$K:$K,MATCH('HFTD CPZ'!$B935,'08W Project List'!$H:$H,0))),$K935,#N/A)</f>
        <v>#N/A</v>
      </c>
      <c r="M935" s="35" t="e">
        <f>IF(ISNUMBER(L935),#N/A,IF(ISNUMBER(INDEX('Approved CPZ List'!$I:$I,MATCH('HFTD CPZ'!$B935,'Approved CPZ List'!$B:$B,0))),$K935,#N/A))</f>
        <v>#N/A</v>
      </c>
    </row>
    <row r="936" spans="1:13" ht="15.5" x14ac:dyDescent="0.35">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List'!$K:$K,MATCH('HFTD CPZ'!$B936,'08W Project List'!$H:$H,0))),$K936,#N/A)</f>
        <v>#N/A</v>
      </c>
      <c r="M936" s="35" t="e">
        <f>IF(ISNUMBER(L936),#N/A,IF(ISNUMBER(INDEX('Approved CPZ List'!$I:$I,MATCH('HFTD CPZ'!$B936,'Approved CPZ List'!$B:$B,0))),$K936,#N/A))</f>
        <v>#N/A</v>
      </c>
    </row>
    <row r="937" spans="1:13" ht="15.5" x14ac:dyDescent="0.35">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List'!$K:$K,MATCH('HFTD CPZ'!$B937,'08W Project List'!$H:$H,0))),$K937,#N/A)</f>
        <v>#N/A</v>
      </c>
      <c r="M937" s="35" t="e">
        <f>IF(ISNUMBER(L937),#N/A,IF(ISNUMBER(INDEX('Approved CPZ List'!$I:$I,MATCH('HFTD CPZ'!$B937,'Approved CPZ List'!$B:$B,0))),$K937,#N/A))</f>
        <v>#N/A</v>
      </c>
    </row>
    <row r="938" spans="1:13" ht="15.5" x14ac:dyDescent="0.35">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List'!$K:$K,MATCH('HFTD CPZ'!$B938,'08W Project List'!$H:$H,0))),$K938,#N/A)</f>
        <v>#N/A</v>
      </c>
      <c r="M938" s="35" t="e">
        <f>IF(ISNUMBER(L938),#N/A,IF(ISNUMBER(INDEX('Approved CPZ List'!$I:$I,MATCH('HFTD CPZ'!$B938,'Approved CPZ List'!$B:$B,0))),$K938,#N/A))</f>
        <v>#N/A</v>
      </c>
    </row>
    <row r="939" spans="1:13" ht="15.5" x14ac:dyDescent="0.35">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List'!$K:$K,MATCH('HFTD CPZ'!$B939,'08W Project List'!$H:$H,0))),$K939,#N/A)</f>
        <v>#N/A</v>
      </c>
      <c r="M939" s="35" t="e">
        <f>IF(ISNUMBER(L939),#N/A,IF(ISNUMBER(INDEX('Approved CPZ List'!$I:$I,MATCH('HFTD CPZ'!$B939,'Approved CPZ List'!$B:$B,0))),$K939,#N/A))</f>
        <v>#N/A</v>
      </c>
    </row>
    <row r="940" spans="1:13" ht="15.5" x14ac:dyDescent="0.35">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List'!$K:$K,MATCH('HFTD CPZ'!$B940,'08W Project List'!$H:$H,0))),$K940,#N/A)</f>
        <v>#N/A</v>
      </c>
      <c r="M940" s="35" t="e">
        <f>IF(ISNUMBER(L940),#N/A,IF(ISNUMBER(INDEX('Approved CPZ List'!$I:$I,MATCH('HFTD CPZ'!$B940,'Approved CPZ List'!$B:$B,0))),$K940,#N/A))</f>
        <v>#N/A</v>
      </c>
    </row>
    <row r="941" spans="1:13" ht="15.5" x14ac:dyDescent="0.35">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List'!$K:$K,MATCH('HFTD CPZ'!$B941,'08W Project List'!$H:$H,0))),$K941,#N/A)</f>
        <v>#N/A</v>
      </c>
      <c r="M941" s="35" t="e">
        <f>IF(ISNUMBER(L941),#N/A,IF(ISNUMBER(INDEX('Approved CPZ List'!$I:$I,MATCH('HFTD CPZ'!$B941,'Approved CPZ List'!$B:$B,0))),$K941,#N/A))</f>
        <v>#N/A</v>
      </c>
    </row>
    <row r="942" spans="1:13" ht="15.5" x14ac:dyDescent="0.35">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List'!$K:$K,MATCH('HFTD CPZ'!$B942,'08W Project List'!$H:$H,0))),$K942,#N/A)</f>
        <v>#N/A</v>
      </c>
      <c r="M942" s="35" t="e">
        <f>IF(ISNUMBER(L942),#N/A,IF(ISNUMBER(INDEX('Approved CPZ List'!$I:$I,MATCH('HFTD CPZ'!$B942,'Approved CPZ List'!$B:$B,0))),$K942,#N/A))</f>
        <v>#N/A</v>
      </c>
    </row>
    <row r="943" spans="1:13" ht="15.5" x14ac:dyDescent="0.35">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List'!$K:$K,MATCH('HFTD CPZ'!$B943,'08W Project List'!$H:$H,0))),$K943,#N/A)</f>
        <v>#N/A</v>
      </c>
      <c r="M943" s="35" t="e">
        <f>IF(ISNUMBER(L943),#N/A,IF(ISNUMBER(INDEX('Approved CPZ List'!$I:$I,MATCH('HFTD CPZ'!$B943,'Approved CPZ List'!$B:$B,0))),$K943,#N/A))</f>
        <v>#N/A</v>
      </c>
    </row>
    <row r="944" spans="1:13" ht="15.5" x14ac:dyDescent="0.35">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List'!$K:$K,MATCH('HFTD CPZ'!$B944,'08W Project List'!$H:$H,0))),$K944,#N/A)</f>
        <v>#N/A</v>
      </c>
      <c r="M944" s="35" t="e">
        <f>IF(ISNUMBER(L944),#N/A,IF(ISNUMBER(INDEX('Approved CPZ List'!$I:$I,MATCH('HFTD CPZ'!$B944,'Approved CPZ List'!$B:$B,0))),$K944,#N/A))</f>
        <v>#N/A</v>
      </c>
    </row>
    <row r="945" spans="1:13" ht="15.5" x14ac:dyDescent="0.35">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List'!$K:$K,MATCH('HFTD CPZ'!$B945,'08W Project List'!$H:$H,0))),$K945,#N/A)</f>
        <v>#N/A</v>
      </c>
      <c r="M945" s="35" t="e">
        <f>IF(ISNUMBER(L945),#N/A,IF(ISNUMBER(INDEX('Approved CPZ List'!$I:$I,MATCH('HFTD CPZ'!$B945,'Approved CPZ List'!$B:$B,0))),$K945,#N/A))</f>
        <v>#N/A</v>
      </c>
    </row>
    <row r="946" spans="1:13" ht="15.5" x14ac:dyDescent="0.35">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List'!$K:$K,MATCH('HFTD CPZ'!$B946,'08W Project List'!$H:$H,0))),$K946,#N/A)</f>
        <v>4200.1735168200767</v>
      </c>
      <c r="M946" s="35" t="e">
        <f>IF(ISNUMBER(L946),#N/A,IF(ISNUMBER(INDEX('Approved CPZ List'!$I:$I,MATCH('HFTD CPZ'!$B946,'Approved CPZ List'!$B:$B,0))),$K946,#N/A))</f>
        <v>#N/A</v>
      </c>
    </row>
    <row r="947" spans="1:13" ht="15.5" x14ac:dyDescent="0.35">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List'!$K:$K,MATCH('HFTD CPZ'!$B947,'08W Project List'!$H:$H,0))),$K947,#N/A)</f>
        <v>#N/A</v>
      </c>
      <c r="M947" s="35" t="e">
        <f>IF(ISNUMBER(L947),#N/A,IF(ISNUMBER(INDEX('Approved CPZ List'!$I:$I,MATCH('HFTD CPZ'!$B947,'Approved CPZ List'!$B:$B,0))),$K947,#N/A))</f>
        <v>#N/A</v>
      </c>
    </row>
    <row r="948" spans="1:13" ht="15.5" x14ac:dyDescent="0.35">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List'!$K:$K,MATCH('HFTD CPZ'!$B948,'08W Project List'!$H:$H,0))),$K948,#N/A)</f>
        <v>#N/A</v>
      </c>
      <c r="M948" s="35" t="e">
        <f>IF(ISNUMBER(L948),#N/A,IF(ISNUMBER(INDEX('Approved CPZ List'!$I:$I,MATCH('HFTD CPZ'!$B948,'Approved CPZ List'!$B:$B,0))),$K948,#N/A))</f>
        <v>#N/A</v>
      </c>
    </row>
    <row r="949" spans="1:13" ht="15.5" x14ac:dyDescent="0.35">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List'!$K:$K,MATCH('HFTD CPZ'!$B949,'08W Project List'!$H:$H,0))),$K949,#N/A)</f>
        <v>#N/A</v>
      </c>
      <c r="M949" s="35" t="e">
        <f>IF(ISNUMBER(L949),#N/A,IF(ISNUMBER(INDEX('Approved CPZ List'!$I:$I,MATCH('HFTD CPZ'!$B949,'Approved CPZ List'!$B:$B,0))),$K949,#N/A))</f>
        <v>#N/A</v>
      </c>
    </row>
    <row r="950" spans="1:13" ht="15.5" x14ac:dyDescent="0.35">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List'!$K:$K,MATCH('HFTD CPZ'!$B950,'08W Project List'!$H:$H,0))),$K950,#N/A)</f>
        <v>#N/A</v>
      </c>
      <c r="M950" s="35" t="e">
        <f>IF(ISNUMBER(L950),#N/A,IF(ISNUMBER(INDEX('Approved CPZ List'!$I:$I,MATCH('HFTD CPZ'!$B950,'Approved CPZ List'!$B:$B,0))),$K950,#N/A))</f>
        <v>#N/A</v>
      </c>
    </row>
    <row r="951" spans="1:13" ht="15.5" x14ac:dyDescent="0.35">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List'!$K:$K,MATCH('HFTD CPZ'!$B951,'08W Project List'!$H:$H,0))),$K951,#N/A)</f>
        <v>#N/A</v>
      </c>
      <c r="M951" s="35" t="e">
        <f>IF(ISNUMBER(L951),#N/A,IF(ISNUMBER(INDEX('Approved CPZ List'!$I:$I,MATCH('HFTD CPZ'!$B951,'Approved CPZ List'!$B:$B,0))),$K951,#N/A))</f>
        <v>#N/A</v>
      </c>
    </row>
    <row r="952" spans="1:13" ht="15.5" x14ac:dyDescent="0.35">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List'!$K:$K,MATCH('HFTD CPZ'!$B952,'08W Project List'!$H:$H,0))),$K952,#N/A)</f>
        <v>4160.8792993894149</v>
      </c>
      <c r="M952" s="35" t="e">
        <f>IF(ISNUMBER(L952),#N/A,IF(ISNUMBER(INDEX('Approved CPZ List'!$I:$I,MATCH('HFTD CPZ'!$B952,'Approved CPZ List'!$B:$B,0))),$K952,#N/A))</f>
        <v>#N/A</v>
      </c>
    </row>
    <row r="953" spans="1:13" ht="15.5" x14ac:dyDescent="0.35">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List'!$K:$K,MATCH('HFTD CPZ'!$B953,'08W Project List'!$H:$H,0))),$K953,#N/A)</f>
        <v>#N/A</v>
      </c>
      <c r="M953" s="35" t="e">
        <f>IF(ISNUMBER(L953),#N/A,IF(ISNUMBER(INDEX('Approved CPZ List'!$I:$I,MATCH('HFTD CPZ'!$B953,'Approved CPZ List'!$B:$B,0))),$K953,#N/A))</f>
        <v>#N/A</v>
      </c>
    </row>
    <row r="954" spans="1:13" ht="15.5" x14ac:dyDescent="0.35">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List'!$K:$K,MATCH('HFTD CPZ'!$B954,'08W Project List'!$H:$H,0))),$K954,#N/A)</f>
        <v>#N/A</v>
      </c>
      <c r="M954" s="35" t="e">
        <f>IF(ISNUMBER(L954),#N/A,IF(ISNUMBER(INDEX('Approved CPZ List'!$I:$I,MATCH('HFTD CPZ'!$B954,'Approved CPZ List'!$B:$B,0))),$K954,#N/A))</f>
        <v>#N/A</v>
      </c>
    </row>
    <row r="955" spans="1:13" ht="15.5" x14ac:dyDescent="0.35">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List'!$K:$K,MATCH('HFTD CPZ'!$B955,'08W Project List'!$H:$H,0))),$K955,#N/A)</f>
        <v>#N/A</v>
      </c>
      <c r="M955" s="35" t="e">
        <f>IF(ISNUMBER(L955),#N/A,IF(ISNUMBER(INDEX('Approved CPZ List'!$I:$I,MATCH('HFTD CPZ'!$B955,'Approved CPZ List'!$B:$B,0))),$K955,#N/A))</f>
        <v>#N/A</v>
      </c>
    </row>
    <row r="956" spans="1:13" ht="15.5" x14ac:dyDescent="0.35">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List'!$K:$K,MATCH('HFTD CPZ'!$B956,'08W Project List'!$H:$H,0))),$K956,#N/A)</f>
        <v>#N/A</v>
      </c>
      <c r="M956" s="35" t="e">
        <f>IF(ISNUMBER(L956),#N/A,IF(ISNUMBER(INDEX('Approved CPZ List'!$I:$I,MATCH('HFTD CPZ'!$B956,'Approved CPZ List'!$B:$B,0))),$K956,#N/A))</f>
        <v>#N/A</v>
      </c>
    </row>
    <row r="957" spans="1:13" ht="15.5" x14ac:dyDescent="0.35">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List'!$K:$K,MATCH('HFTD CPZ'!$B957,'08W Project List'!$H:$H,0))),$K957,#N/A)</f>
        <v>#N/A</v>
      </c>
      <c r="M957" s="35" t="e">
        <f>IF(ISNUMBER(L957),#N/A,IF(ISNUMBER(INDEX('Approved CPZ List'!$I:$I,MATCH('HFTD CPZ'!$B957,'Approved CPZ List'!$B:$B,0))),$K957,#N/A))</f>
        <v>#N/A</v>
      </c>
    </row>
    <row r="958" spans="1:13" ht="15.5" x14ac:dyDescent="0.35">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List'!$K:$K,MATCH('HFTD CPZ'!$B958,'08W Project List'!$H:$H,0))),$K958,#N/A)</f>
        <v>#N/A</v>
      </c>
      <c r="M958" s="35" t="e">
        <f>IF(ISNUMBER(L958),#N/A,IF(ISNUMBER(INDEX('Approved CPZ List'!$I:$I,MATCH('HFTD CPZ'!$B958,'Approved CPZ List'!$B:$B,0))),$K958,#N/A))</f>
        <v>#N/A</v>
      </c>
    </row>
    <row r="959" spans="1:13" ht="15.5" x14ac:dyDescent="0.35">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List'!$K:$K,MATCH('HFTD CPZ'!$B959,'08W Project List'!$H:$H,0))),$K959,#N/A)</f>
        <v>#N/A</v>
      </c>
      <c r="M959" s="35" t="e">
        <f>IF(ISNUMBER(L959),#N/A,IF(ISNUMBER(INDEX('Approved CPZ List'!$I:$I,MATCH('HFTD CPZ'!$B959,'Approved CPZ List'!$B:$B,0))),$K959,#N/A))</f>
        <v>#N/A</v>
      </c>
    </row>
    <row r="960" spans="1:13" ht="15.5" x14ac:dyDescent="0.35">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List'!$K:$K,MATCH('HFTD CPZ'!$B960,'08W Project List'!$H:$H,0))),$K960,#N/A)</f>
        <v>#N/A</v>
      </c>
      <c r="M960" s="35" t="e">
        <f>IF(ISNUMBER(L960),#N/A,IF(ISNUMBER(INDEX('Approved CPZ List'!$I:$I,MATCH('HFTD CPZ'!$B960,'Approved CPZ List'!$B:$B,0))),$K960,#N/A))</f>
        <v>#N/A</v>
      </c>
    </row>
    <row r="961" spans="1:13" ht="15.5" x14ac:dyDescent="0.35">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List'!$K:$K,MATCH('HFTD CPZ'!$B961,'08W Project List'!$H:$H,0))),$K961,#N/A)</f>
        <v>#N/A</v>
      </c>
      <c r="M961" s="35" t="e">
        <f>IF(ISNUMBER(L961),#N/A,IF(ISNUMBER(INDEX('Approved CPZ List'!$I:$I,MATCH('HFTD CPZ'!$B961,'Approved CPZ List'!$B:$B,0))),$K961,#N/A))</f>
        <v>#N/A</v>
      </c>
    </row>
    <row r="962" spans="1:13" ht="15.5" x14ac:dyDescent="0.35">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List'!$K:$K,MATCH('HFTD CPZ'!$B962,'08W Project List'!$H:$H,0))),$K962,#N/A)</f>
        <v>#N/A</v>
      </c>
      <c r="M962" s="35" t="e">
        <f>IF(ISNUMBER(L962),#N/A,IF(ISNUMBER(INDEX('Approved CPZ List'!$I:$I,MATCH('HFTD CPZ'!$B962,'Approved CPZ List'!$B:$B,0))),$K962,#N/A))</f>
        <v>#N/A</v>
      </c>
    </row>
    <row r="963" spans="1:13" ht="15.5" x14ac:dyDescent="0.35">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List'!$K:$K,MATCH('HFTD CPZ'!$B963,'08W Project List'!$H:$H,0))),$K963,#N/A)</f>
        <v>#N/A</v>
      </c>
      <c r="M963" s="35" t="e">
        <f>IF(ISNUMBER(L963),#N/A,IF(ISNUMBER(INDEX('Approved CPZ List'!$I:$I,MATCH('HFTD CPZ'!$B963,'Approved CPZ List'!$B:$B,0))),$K963,#N/A))</f>
        <v>#N/A</v>
      </c>
    </row>
    <row r="964" spans="1:13" ht="15.5" x14ac:dyDescent="0.35">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List'!$K:$K,MATCH('HFTD CPZ'!$B964,'08W Project List'!$H:$H,0))),$K964,#N/A)</f>
        <v>#N/A</v>
      </c>
      <c r="M964" s="35" t="e">
        <f>IF(ISNUMBER(L964),#N/A,IF(ISNUMBER(INDEX('Approved CPZ List'!$I:$I,MATCH('HFTD CPZ'!$B964,'Approved CPZ List'!$B:$B,0))),$K964,#N/A))</f>
        <v>#N/A</v>
      </c>
    </row>
    <row r="965" spans="1:13" ht="15.5" x14ac:dyDescent="0.35">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List'!$K:$K,MATCH('HFTD CPZ'!$B965,'08W Project List'!$H:$H,0))),$K965,#N/A)</f>
        <v>#N/A</v>
      </c>
      <c r="M965" s="35" t="e">
        <f>IF(ISNUMBER(L965),#N/A,IF(ISNUMBER(INDEX('Approved CPZ List'!$I:$I,MATCH('HFTD CPZ'!$B965,'Approved CPZ List'!$B:$B,0))),$K965,#N/A))</f>
        <v>#N/A</v>
      </c>
    </row>
    <row r="966" spans="1:13" ht="15.5" x14ac:dyDescent="0.35">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List'!$K:$K,MATCH('HFTD CPZ'!$B966,'08W Project List'!$H:$H,0))),$K966,#N/A)</f>
        <v>#N/A</v>
      </c>
      <c r="M966" s="35" t="e">
        <f>IF(ISNUMBER(L966),#N/A,IF(ISNUMBER(INDEX('Approved CPZ List'!$I:$I,MATCH('HFTD CPZ'!$B966,'Approved CPZ List'!$B:$B,0))),$K966,#N/A))</f>
        <v>#N/A</v>
      </c>
    </row>
    <row r="967" spans="1:13" ht="15.5" x14ac:dyDescent="0.35">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List'!$K:$K,MATCH('HFTD CPZ'!$B967,'08W Project List'!$H:$H,0))),$K967,#N/A)</f>
        <v>#N/A</v>
      </c>
      <c r="M967" s="35" t="e">
        <f>IF(ISNUMBER(L967),#N/A,IF(ISNUMBER(INDEX('Approved CPZ List'!$I:$I,MATCH('HFTD CPZ'!$B967,'Approved CPZ List'!$B:$B,0))),$K967,#N/A))</f>
        <v>#N/A</v>
      </c>
    </row>
    <row r="968" spans="1:13" ht="15.5" x14ac:dyDescent="0.35">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List'!$K:$K,MATCH('HFTD CPZ'!$B968,'08W Project List'!$H:$H,0))),$K968,#N/A)</f>
        <v>#N/A</v>
      </c>
      <c r="M968" s="35" t="e">
        <f>IF(ISNUMBER(L968),#N/A,IF(ISNUMBER(INDEX('Approved CPZ List'!$I:$I,MATCH('HFTD CPZ'!$B968,'Approved CPZ List'!$B:$B,0))),$K968,#N/A))</f>
        <v>#N/A</v>
      </c>
    </row>
    <row r="969" spans="1:13" ht="15.5" x14ac:dyDescent="0.35">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List'!$K:$K,MATCH('HFTD CPZ'!$B969,'08W Project List'!$H:$H,0))),$K969,#N/A)</f>
        <v>#N/A</v>
      </c>
      <c r="M969" s="35" t="e">
        <f>IF(ISNUMBER(L969),#N/A,IF(ISNUMBER(INDEX('Approved CPZ List'!$I:$I,MATCH('HFTD CPZ'!$B969,'Approved CPZ List'!$B:$B,0))),$K969,#N/A))</f>
        <v>#N/A</v>
      </c>
    </row>
    <row r="970" spans="1:13" ht="15.5" x14ac:dyDescent="0.35">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List'!$K:$K,MATCH('HFTD CPZ'!$B970,'08W Project List'!$H:$H,0))),$K970,#N/A)</f>
        <v>#N/A</v>
      </c>
      <c r="M970" s="35" t="e">
        <f>IF(ISNUMBER(L970),#N/A,IF(ISNUMBER(INDEX('Approved CPZ List'!$I:$I,MATCH('HFTD CPZ'!$B970,'Approved CPZ List'!$B:$B,0))),$K970,#N/A))</f>
        <v>#N/A</v>
      </c>
    </row>
    <row r="971" spans="1:13" ht="15.5" x14ac:dyDescent="0.35">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List'!$K:$K,MATCH('HFTD CPZ'!$B971,'08W Project List'!$H:$H,0))),$K971,#N/A)</f>
        <v>#N/A</v>
      </c>
      <c r="M971" s="35" t="e">
        <f>IF(ISNUMBER(L971),#N/A,IF(ISNUMBER(INDEX('Approved CPZ List'!$I:$I,MATCH('HFTD CPZ'!$B971,'Approved CPZ List'!$B:$B,0))),$K971,#N/A))</f>
        <v>#N/A</v>
      </c>
    </row>
    <row r="972" spans="1:13" ht="15.5" x14ac:dyDescent="0.35">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List'!$K:$K,MATCH('HFTD CPZ'!$B972,'08W Project List'!$H:$H,0))),$K972,#N/A)</f>
        <v>#N/A</v>
      </c>
      <c r="M972" s="35" t="e">
        <f>IF(ISNUMBER(L972),#N/A,IF(ISNUMBER(INDEX('Approved CPZ List'!$I:$I,MATCH('HFTD CPZ'!$B972,'Approved CPZ List'!$B:$B,0))),$K972,#N/A))</f>
        <v>#N/A</v>
      </c>
    </row>
    <row r="973" spans="1:13" ht="15.5" x14ac:dyDescent="0.35">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List'!$K:$K,MATCH('HFTD CPZ'!$B973,'08W Project List'!$H:$H,0))),$K973,#N/A)</f>
        <v>#N/A</v>
      </c>
      <c r="M973" s="35" t="e">
        <f>IF(ISNUMBER(L973),#N/A,IF(ISNUMBER(INDEX('Approved CPZ List'!$I:$I,MATCH('HFTD CPZ'!$B973,'Approved CPZ List'!$B:$B,0))),$K973,#N/A))</f>
        <v>#N/A</v>
      </c>
    </row>
    <row r="974" spans="1:13" ht="15.5" x14ac:dyDescent="0.35">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List'!$K:$K,MATCH('HFTD CPZ'!$B974,'08W Project List'!$H:$H,0))),$K974,#N/A)</f>
        <v>#N/A</v>
      </c>
      <c r="M974" s="35" t="e">
        <f>IF(ISNUMBER(L974),#N/A,IF(ISNUMBER(INDEX('Approved CPZ List'!$I:$I,MATCH('HFTD CPZ'!$B974,'Approved CPZ List'!$B:$B,0))),$K974,#N/A))</f>
        <v>#N/A</v>
      </c>
    </row>
    <row r="975" spans="1:13" ht="15.5" x14ac:dyDescent="0.35">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List'!$K:$K,MATCH('HFTD CPZ'!$B975,'08W Project List'!$H:$H,0))),$K975,#N/A)</f>
        <v>#N/A</v>
      </c>
      <c r="M975" s="35" t="e">
        <f>IF(ISNUMBER(L975),#N/A,IF(ISNUMBER(INDEX('Approved CPZ List'!$I:$I,MATCH('HFTD CPZ'!$B975,'Approved CPZ List'!$B:$B,0))),$K975,#N/A))</f>
        <v>#N/A</v>
      </c>
    </row>
    <row r="976" spans="1:13" ht="15.5" x14ac:dyDescent="0.35">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List'!$K:$K,MATCH('HFTD CPZ'!$B976,'08W Project List'!$H:$H,0))),$K976,#N/A)</f>
        <v>#N/A</v>
      </c>
      <c r="M976" s="35" t="e">
        <f>IF(ISNUMBER(L976),#N/A,IF(ISNUMBER(INDEX('Approved CPZ List'!$I:$I,MATCH('HFTD CPZ'!$B976,'Approved CPZ List'!$B:$B,0))),$K976,#N/A))</f>
        <v>#N/A</v>
      </c>
    </row>
    <row r="977" spans="1:13" ht="15.5" x14ac:dyDescent="0.35">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List'!$K:$K,MATCH('HFTD CPZ'!$B977,'08W Project List'!$H:$H,0))),$K977,#N/A)</f>
        <v>#N/A</v>
      </c>
      <c r="M977" s="35" t="e">
        <f>IF(ISNUMBER(L977),#N/A,IF(ISNUMBER(INDEX('Approved CPZ List'!$I:$I,MATCH('HFTD CPZ'!$B977,'Approved CPZ List'!$B:$B,0))),$K977,#N/A))</f>
        <v>#N/A</v>
      </c>
    </row>
    <row r="978" spans="1:13" ht="15.5" x14ac:dyDescent="0.35">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List'!$K:$K,MATCH('HFTD CPZ'!$B978,'08W Project List'!$H:$H,0))),$K978,#N/A)</f>
        <v>#N/A</v>
      </c>
      <c r="M978" s="35" t="e">
        <f>IF(ISNUMBER(L978),#N/A,IF(ISNUMBER(INDEX('Approved CPZ List'!$I:$I,MATCH('HFTD CPZ'!$B978,'Approved CPZ List'!$B:$B,0))),$K978,#N/A))</f>
        <v>#N/A</v>
      </c>
    </row>
    <row r="979" spans="1:13" ht="15.5" x14ac:dyDescent="0.35">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List'!$K:$K,MATCH('HFTD CPZ'!$B979,'08W Project List'!$H:$H,0))),$K979,#N/A)</f>
        <v>#N/A</v>
      </c>
      <c r="M979" s="35" t="e">
        <f>IF(ISNUMBER(L979),#N/A,IF(ISNUMBER(INDEX('Approved CPZ List'!$I:$I,MATCH('HFTD CPZ'!$B979,'Approved CPZ List'!$B:$B,0))),$K979,#N/A))</f>
        <v>#N/A</v>
      </c>
    </row>
    <row r="980" spans="1:13" ht="15.5" x14ac:dyDescent="0.35">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List'!$K:$K,MATCH('HFTD CPZ'!$B980,'08W Project List'!$H:$H,0))),$K980,#N/A)</f>
        <v>#N/A</v>
      </c>
      <c r="M980" s="35" t="e">
        <f>IF(ISNUMBER(L980),#N/A,IF(ISNUMBER(INDEX('Approved CPZ List'!$I:$I,MATCH('HFTD CPZ'!$B980,'Approved CPZ List'!$B:$B,0))),$K980,#N/A))</f>
        <v>#N/A</v>
      </c>
    </row>
    <row r="981" spans="1:13" ht="15.5" x14ac:dyDescent="0.35">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List'!$K:$K,MATCH('HFTD CPZ'!$B981,'08W Project List'!$H:$H,0))),$K981,#N/A)</f>
        <v>#N/A</v>
      </c>
      <c r="M981" s="35" t="e">
        <f>IF(ISNUMBER(L981),#N/A,IF(ISNUMBER(INDEX('Approved CPZ List'!$I:$I,MATCH('HFTD CPZ'!$B981,'Approved CPZ List'!$B:$B,0))),$K981,#N/A))</f>
        <v>#N/A</v>
      </c>
    </row>
    <row r="982" spans="1:13" ht="15.5" x14ac:dyDescent="0.35">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List'!$K:$K,MATCH('HFTD CPZ'!$B982,'08W Project List'!$H:$H,0))),$K982,#N/A)</f>
        <v>#N/A</v>
      </c>
      <c r="M982" s="35" t="e">
        <f>IF(ISNUMBER(L982),#N/A,IF(ISNUMBER(INDEX('Approved CPZ List'!$I:$I,MATCH('HFTD CPZ'!$B982,'Approved CPZ List'!$B:$B,0))),$K982,#N/A))</f>
        <v>#N/A</v>
      </c>
    </row>
    <row r="983" spans="1:13" ht="15.5" x14ac:dyDescent="0.35">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List'!$K:$K,MATCH('HFTD CPZ'!$B983,'08W Project List'!$H:$H,0))),$K983,#N/A)</f>
        <v>#N/A</v>
      </c>
      <c r="M983" s="35" t="e">
        <f>IF(ISNUMBER(L983),#N/A,IF(ISNUMBER(INDEX('Approved CPZ List'!$I:$I,MATCH('HFTD CPZ'!$B983,'Approved CPZ List'!$B:$B,0))),$K983,#N/A))</f>
        <v>#N/A</v>
      </c>
    </row>
    <row r="984" spans="1:13" ht="15.5" x14ac:dyDescent="0.35">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List'!$K:$K,MATCH('HFTD CPZ'!$B984,'08W Project List'!$H:$H,0))),$K984,#N/A)</f>
        <v>#N/A</v>
      </c>
      <c r="M984" s="35" t="e">
        <f>IF(ISNUMBER(L984),#N/A,IF(ISNUMBER(INDEX('Approved CPZ List'!$I:$I,MATCH('HFTD CPZ'!$B984,'Approved CPZ List'!$B:$B,0))),$K984,#N/A))</f>
        <v>#N/A</v>
      </c>
    </row>
    <row r="985" spans="1:13" ht="15.5" x14ac:dyDescent="0.35">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List'!$K:$K,MATCH('HFTD CPZ'!$B985,'08W Project List'!$H:$H,0))),$K985,#N/A)</f>
        <v>#N/A</v>
      </c>
      <c r="M985" s="35" t="e">
        <f>IF(ISNUMBER(L985),#N/A,IF(ISNUMBER(INDEX('Approved CPZ List'!$I:$I,MATCH('HFTD CPZ'!$B985,'Approved CPZ List'!$B:$B,0))),$K985,#N/A))</f>
        <v>#N/A</v>
      </c>
    </row>
    <row r="986" spans="1:13" ht="15.5" x14ac:dyDescent="0.35">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List'!$K:$K,MATCH('HFTD CPZ'!$B986,'08W Project List'!$H:$H,0))),$K986,#N/A)</f>
        <v>#N/A</v>
      </c>
      <c r="M986" s="35" t="e">
        <f>IF(ISNUMBER(L986),#N/A,IF(ISNUMBER(INDEX('Approved CPZ List'!$I:$I,MATCH('HFTD CPZ'!$B986,'Approved CPZ List'!$B:$B,0))),$K986,#N/A))</f>
        <v>#N/A</v>
      </c>
    </row>
    <row r="987" spans="1:13" ht="15.5" x14ac:dyDescent="0.35">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List'!$K:$K,MATCH('HFTD CPZ'!$B987,'08W Project List'!$H:$H,0))),$K987,#N/A)</f>
        <v>#N/A</v>
      </c>
      <c r="M987" s="35" t="e">
        <f>IF(ISNUMBER(L987),#N/A,IF(ISNUMBER(INDEX('Approved CPZ List'!$I:$I,MATCH('HFTD CPZ'!$B987,'Approved CPZ List'!$B:$B,0))),$K987,#N/A))</f>
        <v>#N/A</v>
      </c>
    </row>
    <row r="988" spans="1:13" ht="15.5" x14ac:dyDescent="0.35">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List'!$K:$K,MATCH('HFTD CPZ'!$B988,'08W Project List'!$H:$H,0))),$K988,#N/A)</f>
        <v>#N/A</v>
      </c>
      <c r="M988" s="35" t="e">
        <f>IF(ISNUMBER(L988),#N/A,IF(ISNUMBER(INDEX('Approved CPZ List'!$I:$I,MATCH('HFTD CPZ'!$B988,'Approved CPZ List'!$B:$B,0))),$K988,#N/A))</f>
        <v>#N/A</v>
      </c>
    </row>
    <row r="989" spans="1:13" ht="15.5" x14ac:dyDescent="0.35">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List'!$K:$K,MATCH('HFTD CPZ'!$B989,'08W Project List'!$H:$H,0))),$K989,#N/A)</f>
        <v>#N/A</v>
      </c>
      <c r="M989" s="35" t="e">
        <f>IF(ISNUMBER(L989),#N/A,IF(ISNUMBER(INDEX('Approved CPZ List'!$I:$I,MATCH('HFTD CPZ'!$B989,'Approved CPZ List'!$B:$B,0))),$K989,#N/A))</f>
        <v>#N/A</v>
      </c>
    </row>
    <row r="990" spans="1:13" ht="15.5" x14ac:dyDescent="0.35">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List'!$K:$K,MATCH('HFTD CPZ'!$B990,'08W Project List'!$H:$H,0))),$K990,#N/A)</f>
        <v>#N/A</v>
      </c>
      <c r="M990" s="35" t="e">
        <f>IF(ISNUMBER(L990),#N/A,IF(ISNUMBER(INDEX('Approved CPZ List'!$I:$I,MATCH('HFTD CPZ'!$B990,'Approved CPZ List'!$B:$B,0))),$K990,#N/A))</f>
        <v>#N/A</v>
      </c>
    </row>
    <row r="991" spans="1:13" ht="15.5" x14ac:dyDescent="0.35">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List'!$K:$K,MATCH('HFTD CPZ'!$B991,'08W Project List'!$H:$H,0))),$K991,#N/A)</f>
        <v>#N/A</v>
      </c>
      <c r="M991" s="35" t="e">
        <f>IF(ISNUMBER(L991),#N/A,IF(ISNUMBER(INDEX('Approved CPZ List'!$I:$I,MATCH('HFTD CPZ'!$B991,'Approved CPZ List'!$B:$B,0))),$K991,#N/A))</f>
        <v>#N/A</v>
      </c>
    </row>
    <row r="992" spans="1:13" ht="15.5" x14ac:dyDescent="0.35">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List'!$K:$K,MATCH('HFTD CPZ'!$B992,'08W Project List'!$H:$H,0))),$K992,#N/A)</f>
        <v>#N/A</v>
      </c>
      <c r="M992" s="35" t="e">
        <f>IF(ISNUMBER(L992),#N/A,IF(ISNUMBER(INDEX('Approved CPZ List'!$I:$I,MATCH('HFTD CPZ'!$B992,'Approved CPZ List'!$B:$B,0))),$K992,#N/A))</f>
        <v>#N/A</v>
      </c>
    </row>
    <row r="993" spans="1:13" ht="15.5" x14ac:dyDescent="0.35">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List'!$K:$K,MATCH('HFTD CPZ'!$B993,'08W Project List'!$H:$H,0))),$K993,#N/A)</f>
        <v>#N/A</v>
      </c>
      <c r="M993" s="35" t="e">
        <f>IF(ISNUMBER(L993),#N/A,IF(ISNUMBER(INDEX('Approved CPZ List'!$I:$I,MATCH('HFTD CPZ'!$B993,'Approved CPZ List'!$B:$B,0))),$K993,#N/A))</f>
        <v>#N/A</v>
      </c>
    </row>
    <row r="994" spans="1:13" ht="15.5" x14ac:dyDescent="0.35">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List'!$K:$K,MATCH('HFTD CPZ'!$B994,'08W Project List'!$H:$H,0))),$K994,#N/A)</f>
        <v>#N/A</v>
      </c>
      <c r="M994" s="35" t="e">
        <f>IF(ISNUMBER(L994),#N/A,IF(ISNUMBER(INDEX('Approved CPZ List'!$I:$I,MATCH('HFTD CPZ'!$B994,'Approved CPZ List'!$B:$B,0))),$K994,#N/A))</f>
        <v>#N/A</v>
      </c>
    </row>
    <row r="995" spans="1:13" ht="15.5" x14ac:dyDescent="0.35">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List'!$K:$K,MATCH('HFTD CPZ'!$B995,'08W Project List'!$H:$H,0))),$K995,#N/A)</f>
        <v>#N/A</v>
      </c>
      <c r="M995" s="35" t="e">
        <f>IF(ISNUMBER(L995),#N/A,IF(ISNUMBER(INDEX('Approved CPZ List'!$I:$I,MATCH('HFTD CPZ'!$B995,'Approved CPZ List'!$B:$B,0))),$K995,#N/A))</f>
        <v>#N/A</v>
      </c>
    </row>
    <row r="996" spans="1:13" ht="15.5" x14ac:dyDescent="0.35">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List'!$K:$K,MATCH('HFTD CPZ'!$B996,'08W Project List'!$H:$H,0))),$K996,#N/A)</f>
        <v>#N/A</v>
      </c>
      <c r="M996" s="35" t="e">
        <f>IF(ISNUMBER(L996),#N/A,IF(ISNUMBER(INDEX('Approved CPZ List'!$I:$I,MATCH('HFTD CPZ'!$B996,'Approved CPZ List'!$B:$B,0))),$K996,#N/A))</f>
        <v>#N/A</v>
      </c>
    </row>
    <row r="997" spans="1:13" ht="15.5" x14ac:dyDescent="0.35">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List'!$K:$K,MATCH('HFTD CPZ'!$B997,'08W Project List'!$H:$H,0))),$K997,#N/A)</f>
        <v>#N/A</v>
      </c>
      <c r="M997" s="35" t="e">
        <f>IF(ISNUMBER(L997),#N/A,IF(ISNUMBER(INDEX('Approved CPZ List'!$I:$I,MATCH('HFTD CPZ'!$B997,'Approved CPZ List'!$B:$B,0))),$K997,#N/A))</f>
        <v>#N/A</v>
      </c>
    </row>
    <row r="998" spans="1:13" ht="15.5" x14ac:dyDescent="0.35">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List'!$K:$K,MATCH('HFTD CPZ'!$B998,'08W Project List'!$H:$H,0))),$K998,#N/A)</f>
        <v>#N/A</v>
      </c>
      <c r="M998" s="35" t="e">
        <f>IF(ISNUMBER(L998),#N/A,IF(ISNUMBER(INDEX('Approved CPZ List'!$I:$I,MATCH('HFTD CPZ'!$B998,'Approved CPZ List'!$B:$B,0))),$K998,#N/A))</f>
        <v>#N/A</v>
      </c>
    </row>
    <row r="999" spans="1:13" ht="15.5" x14ac:dyDescent="0.35">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List'!$K:$K,MATCH('HFTD CPZ'!$B999,'08W Project List'!$H:$H,0))),$K999,#N/A)</f>
        <v>#N/A</v>
      </c>
      <c r="M999" s="35" t="e">
        <f>IF(ISNUMBER(L999),#N/A,IF(ISNUMBER(INDEX('Approved CPZ List'!$I:$I,MATCH('HFTD CPZ'!$B999,'Approved CPZ List'!$B:$B,0))),$K999,#N/A))</f>
        <v>#N/A</v>
      </c>
    </row>
    <row r="1000" spans="1:13" ht="15.5" x14ac:dyDescent="0.35">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List'!$K:$K,MATCH('HFTD CPZ'!$B1000,'08W Project List'!$H:$H,0))),$K1000,#N/A)</f>
        <v>3687.6826108148121</v>
      </c>
      <c r="M1000" s="35" t="e">
        <f>IF(ISNUMBER(L1000),#N/A,IF(ISNUMBER(INDEX('Approved CPZ List'!$I:$I,MATCH('HFTD CPZ'!$B1000,'Approved CPZ List'!$B:$B,0))),$K1000,#N/A))</f>
        <v>#N/A</v>
      </c>
    </row>
    <row r="1001" spans="1:13" ht="15.5" x14ac:dyDescent="0.35">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List'!$K:$K,MATCH('HFTD CPZ'!$B1001,'08W Project List'!$H:$H,0))),$K1001,#N/A)</f>
        <v>#N/A</v>
      </c>
      <c r="M1001" s="35" t="e">
        <f>IF(ISNUMBER(L1001),#N/A,IF(ISNUMBER(INDEX('Approved CPZ List'!$I:$I,MATCH('HFTD CPZ'!$B1001,'Approved CPZ List'!$B:$B,0))),$K1001,#N/A))</f>
        <v>#N/A</v>
      </c>
    </row>
    <row r="1002" spans="1:13" ht="15.5" x14ac:dyDescent="0.35">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List'!$K:$K,MATCH('HFTD CPZ'!$B1002,'08W Project List'!$H:$H,0))),$K1002,#N/A)</f>
        <v>#N/A</v>
      </c>
      <c r="M1002" s="35" t="e">
        <f>IF(ISNUMBER(L1002),#N/A,IF(ISNUMBER(INDEX('Approved CPZ List'!$I:$I,MATCH('HFTD CPZ'!$B1002,'Approved CPZ List'!$B:$B,0))),$K1002,#N/A))</f>
        <v>#N/A</v>
      </c>
    </row>
    <row r="1003" spans="1:13" ht="15.5" x14ac:dyDescent="0.35">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List'!$K:$K,MATCH('HFTD CPZ'!$B1003,'08W Project List'!$H:$H,0))),$K1003,#N/A)</f>
        <v>#N/A</v>
      </c>
      <c r="M1003" s="35" t="e">
        <f>IF(ISNUMBER(L1003),#N/A,IF(ISNUMBER(INDEX('Approved CPZ List'!$I:$I,MATCH('HFTD CPZ'!$B1003,'Approved CPZ List'!$B:$B,0))),$K1003,#N/A))</f>
        <v>#N/A</v>
      </c>
    </row>
    <row r="1004" spans="1:13" ht="15.5" x14ac:dyDescent="0.35">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List'!$K:$K,MATCH('HFTD CPZ'!$B1004,'08W Project List'!$H:$H,0))),$K1004,#N/A)</f>
        <v>#N/A</v>
      </c>
      <c r="M1004" s="35" t="e">
        <f>IF(ISNUMBER(L1004),#N/A,IF(ISNUMBER(INDEX('Approved CPZ List'!$I:$I,MATCH('HFTD CPZ'!$B1004,'Approved CPZ List'!$B:$B,0))),$K1004,#N/A))</f>
        <v>#N/A</v>
      </c>
    </row>
    <row r="1005" spans="1:13" ht="15.5" x14ac:dyDescent="0.35">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List'!$K:$K,MATCH('HFTD CPZ'!$B1005,'08W Project List'!$H:$H,0))),$K1005,#N/A)</f>
        <v>#N/A</v>
      </c>
      <c r="M1005" s="35" t="e">
        <f>IF(ISNUMBER(L1005),#N/A,IF(ISNUMBER(INDEX('Approved CPZ List'!$I:$I,MATCH('HFTD CPZ'!$B1005,'Approved CPZ List'!$B:$B,0))),$K1005,#N/A))</f>
        <v>#N/A</v>
      </c>
    </row>
    <row r="1006" spans="1:13" ht="15.5" x14ac:dyDescent="0.35">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List'!$K:$K,MATCH('HFTD CPZ'!$B1006,'08W Project List'!$H:$H,0))),$K1006,#N/A)</f>
        <v>#N/A</v>
      </c>
      <c r="M1006" s="35" t="e">
        <f>IF(ISNUMBER(L1006),#N/A,IF(ISNUMBER(INDEX('Approved CPZ List'!$I:$I,MATCH('HFTD CPZ'!$B1006,'Approved CPZ List'!$B:$B,0))),$K1006,#N/A))</f>
        <v>#N/A</v>
      </c>
    </row>
    <row r="1007" spans="1:13" ht="15.5" x14ac:dyDescent="0.35">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List'!$K:$K,MATCH('HFTD CPZ'!$B1007,'08W Project List'!$H:$H,0))),$K1007,#N/A)</f>
        <v>#N/A</v>
      </c>
      <c r="M1007" s="35" t="e">
        <f>IF(ISNUMBER(L1007),#N/A,IF(ISNUMBER(INDEX('Approved CPZ List'!$I:$I,MATCH('HFTD CPZ'!$B1007,'Approved CPZ List'!$B:$B,0))),$K1007,#N/A))</f>
        <v>#N/A</v>
      </c>
    </row>
    <row r="1008" spans="1:13" ht="15.5" x14ac:dyDescent="0.35">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List'!$K:$K,MATCH('HFTD CPZ'!$B1008,'08W Project List'!$H:$H,0))),$K1008,#N/A)</f>
        <v>#N/A</v>
      </c>
      <c r="M1008" s="35" t="e">
        <f>IF(ISNUMBER(L1008),#N/A,IF(ISNUMBER(INDEX('Approved CPZ List'!$I:$I,MATCH('HFTD CPZ'!$B1008,'Approved CPZ List'!$B:$B,0))),$K1008,#N/A))</f>
        <v>#N/A</v>
      </c>
    </row>
    <row r="1009" spans="1:13" ht="15.5" x14ac:dyDescent="0.35">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List'!$K:$K,MATCH('HFTD CPZ'!$B1009,'08W Project List'!$H:$H,0))),$K1009,#N/A)</f>
        <v>#N/A</v>
      </c>
      <c r="M1009" s="35" t="e">
        <f>IF(ISNUMBER(L1009),#N/A,IF(ISNUMBER(INDEX('Approved CPZ List'!$I:$I,MATCH('HFTD CPZ'!$B1009,'Approved CPZ List'!$B:$B,0))),$K1009,#N/A))</f>
        <v>#N/A</v>
      </c>
    </row>
    <row r="1010" spans="1:13" ht="15.5" x14ac:dyDescent="0.35">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List'!$K:$K,MATCH('HFTD CPZ'!$B1010,'08W Project List'!$H:$H,0))),$K1010,#N/A)</f>
        <v>#N/A</v>
      </c>
      <c r="M1010" s="35" t="e">
        <f>IF(ISNUMBER(L1010),#N/A,IF(ISNUMBER(INDEX('Approved CPZ List'!$I:$I,MATCH('HFTD CPZ'!$B1010,'Approved CPZ List'!$B:$B,0))),$K1010,#N/A))</f>
        <v>#N/A</v>
      </c>
    </row>
    <row r="1011" spans="1:13" ht="15.5" x14ac:dyDescent="0.35">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List'!$K:$K,MATCH('HFTD CPZ'!$B1011,'08W Project List'!$H:$H,0))),$K1011,#N/A)</f>
        <v>#N/A</v>
      </c>
      <c r="M1011" s="35" t="e">
        <f>IF(ISNUMBER(L1011),#N/A,IF(ISNUMBER(INDEX('Approved CPZ List'!$I:$I,MATCH('HFTD CPZ'!$B1011,'Approved CPZ List'!$B:$B,0))),$K1011,#N/A))</f>
        <v>#N/A</v>
      </c>
    </row>
    <row r="1012" spans="1:13" ht="15.5" x14ac:dyDescent="0.35">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List'!$K:$K,MATCH('HFTD CPZ'!$B1012,'08W Project List'!$H:$H,0))),$K1012,#N/A)</f>
        <v>#N/A</v>
      </c>
      <c r="M1012" s="35" t="e">
        <f>IF(ISNUMBER(L1012),#N/A,IF(ISNUMBER(INDEX('Approved CPZ List'!$I:$I,MATCH('HFTD CPZ'!$B1012,'Approved CPZ List'!$B:$B,0))),$K1012,#N/A))</f>
        <v>#N/A</v>
      </c>
    </row>
    <row r="1013" spans="1:13" ht="15.5" x14ac:dyDescent="0.35">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List'!$K:$K,MATCH('HFTD CPZ'!$B1013,'08W Project List'!$H:$H,0))),$K1013,#N/A)</f>
        <v>#N/A</v>
      </c>
      <c r="M1013" s="35" t="e">
        <f>IF(ISNUMBER(L1013),#N/A,IF(ISNUMBER(INDEX('Approved CPZ List'!$I:$I,MATCH('HFTD CPZ'!$B1013,'Approved CPZ List'!$B:$B,0))),$K1013,#N/A))</f>
        <v>#N/A</v>
      </c>
    </row>
    <row r="1014" spans="1:13" ht="15.5" x14ac:dyDescent="0.35">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List'!$K:$K,MATCH('HFTD CPZ'!$B1014,'08W Project List'!$H:$H,0))),$K1014,#N/A)</f>
        <v>#N/A</v>
      </c>
      <c r="M1014" s="35" t="e">
        <f>IF(ISNUMBER(L1014),#N/A,IF(ISNUMBER(INDEX('Approved CPZ List'!$I:$I,MATCH('HFTD CPZ'!$B1014,'Approved CPZ List'!$B:$B,0))),$K1014,#N/A))</f>
        <v>#N/A</v>
      </c>
    </row>
    <row r="1015" spans="1:13" ht="15.5" x14ac:dyDescent="0.35">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List'!$K:$K,MATCH('HFTD CPZ'!$B1015,'08W Project List'!$H:$H,0))),$K1015,#N/A)</f>
        <v>#N/A</v>
      </c>
      <c r="M1015" s="35" t="e">
        <f>IF(ISNUMBER(L1015),#N/A,IF(ISNUMBER(INDEX('Approved CPZ List'!$I:$I,MATCH('HFTD CPZ'!$B1015,'Approved CPZ List'!$B:$B,0))),$K1015,#N/A))</f>
        <v>#N/A</v>
      </c>
    </row>
    <row r="1016" spans="1:13" ht="15.5" x14ac:dyDescent="0.35">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List'!$K:$K,MATCH('HFTD CPZ'!$B1016,'08W Project List'!$H:$H,0))),$K1016,#N/A)</f>
        <v>#N/A</v>
      </c>
      <c r="M1016" s="35" t="e">
        <f>IF(ISNUMBER(L1016),#N/A,IF(ISNUMBER(INDEX('Approved CPZ List'!$I:$I,MATCH('HFTD CPZ'!$B1016,'Approved CPZ List'!$B:$B,0))),$K1016,#N/A))</f>
        <v>#N/A</v>
      </c>
    </row>
    <row r="1017" spans="1:13" ht="15.5" x14ac:dyDescent="0.35">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List'!$K:$K,MATCH('HFTD CPZ'!$B1017,'08W Project List'!$H:$H,0))),$K1017,#N/A)</f>
        <v>#N/A</v>
      </c>
      <c r="M1017" s="35" t="e">
        <f>IF(ISNUMBER(L1017),#N/A,IF(ISNUMBER(INDEX('Approved CPZ List'!$I:$I,MATCH('HFTD CPZ'!$B1017,'Approved CPZ List'!$B:$B,0))),$K1017,#N/A))</f>
        <v>#N/A</v>
      </c>
    </row>
    <row r="1018" spans="1:13" ht="15.5" x14ac:dyDescent="0.35">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List'!$K:$K,MATCH('HFTD CPZ'!$B1018,'08W Project List'!$H:$H,0))),$K1018,#N/A)</f>
        <v>#N/A</v>
      </c>
      <c r="M1018" s="35" t="e">
        <f>IF(ISNUMBER(L1018),#N/A,IF(ISNUMBER(INDEX('Approved CPZ List'!$I:$I,MATCH('HFTD CPZ'!$B1018,'Approved CPZ List'!$B:$B,0))),$K1018,#N/A))</f>
        <v>#N/A</v>
      </c>
    </row>
    <row r="1019" spans="1:13" ht="15.5" x14ac:dyDescent="0.35">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List'!$K:$K,MATCH('HFTD CPZ'!$B1019,'08W Project List'!$H:$H,0))),$K1019,#N/A)</f>
        <v>#N/A</v>
      </c>
      <c r="M1019" s="35" t="e">
        <f>IF(ISNUMBER(L1019),#N/A,IF(ISNUMBER(INDEX('Approved CPZ List'!$I:$I,MATCH('HFTD CPZ'!$B1019,'Approved CPZ List'!$B:$B,0))),$K1019,#N/A))</f>
        <v>#N/A</v>
      </c>
    </row>
    <row r="1020" spans="1:13" ht="15.5" x14ac:dyDescent="0.35">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List'!$K:$K,MATCH('HFTD CPZ'!$B1020,'08W Project List'!$H:$H,0))),$K1020,#N/A)</f>
        <v>#N/A</v>
      </c>
      <c r="M1020" s="35" t="e">
        <f>IF(ISNUMBER(L1020),#N/A,IF(ISNUMBER(INDEX('Approved CPZ List'!$I:$I,MATCH('HFTD CPZ'!$B1020,'Approved CPZ List'!$B:$B,0))),$K1020,#N/A))</f>
        <v>#N/A</v>
      </c>
    </row>
    <row r="1021" spans="1:13" ht="15.5" x14ac:dyDescent="0.35">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List'!$K:$K,MATCH('HFTD CPZ'!$B1021,'08W Project List'!$H:$H,0))),$K1021,#N/A)</f>
        <v>#N/A</v>
      </c>
      <c r="M1021" s="35" t="e">
        <f>IF(ISNUMBER(L1021),#N/A,IF(ISNUMBER(INDEX('Approved CPZ List'!$I:$I,MATCH('HFTD CPZ'!$B1021,'Approved CPZ List'!$B:$B,0))),$K1021,#N/A))</f>
        <v>#N/A</v>
      </c>
    </row>
    <row r="1022" spans="1:13" ht="15.5" x14ac:dyDescent="0.35">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List'!$K:$K,MATCH('HFTD CPZ'!$B1022,'08W Project List'!$H:$H,0))),$K1022,#N/A)</f>
        <v>#N/A</v>
      </c>
      <c r="M1022" s="35" t="e">
        <f>IF(ISNUMBER(L1022),#N/A,IF(ISNUMBER(INDEX('Approved CPZ List'!$I:$I,MATCH('HFTD CPZ'!$B1022,'Approved CPZ List'!$B:$B,0))),$K1022,#N/A))</f>
        <v>#N/A</v>
      </c>
    </row>
    <row r="1023" spans="1:13" ht="15.5" x14ac:dyDescent="0.35">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List'!$K:$K,MATCH('HFTD CPZ'!$B1023,'08W Project List'!$H:$H,0))),$K1023,#N/A)</f>
        <v>#N/A</v>
      </c>
      <c r="M1023" s="35" t="e">
        <f>IF(ISNUMBER(L1023),#N/A,IF(ISNUMBER(INDEX('Approved CPZ List'!$I:$I,MATCH('HFTD CPZ'!$B1023,'Approved CPZ List'!$B:$B,0))),$K1023,#N/A))</f>
        <v>#N/A</v>
      </c>
    </row>
    <row r="1024" spans="1:13" ht="15.5" x14ac:dyDescent="0.35">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List'!$K:$K,MATCH('HFTD CPZ'!$B1024,'08W Project List'!$H:$H,0))),$K1024,#N/A)</f>
        <v>#N/A</v>
      </c>
      <c r="M1024" s="35" t="e">
        <f>IF(ISNUMBER(L1024),#N/A,IF(ISNUMBER(INDEX('Approved CPZ List'!$I:$I,MATCH('HFTD CPZ'!$B1024,'Approved CPZ List'!$B:$B,0))),$K1024,#N/A))</f>
        <v>#N/A</v>
      </c>
    </row>
    <row r="1025" spans="1:13" ht="15.5" x14ac:dyDescent="0.35">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List'!$K:$K,MATCH('HFTD CPZ'!$B1025,'08W Project List'!$H:$H,0))),$K1025,#N/A)</f>
        <v>#N/A</v>
      </c>
      <c r="M1025" s="35" t="e">
        <f>IF(ISNUMBER(L1025),#N/A,IF(ISNUMBER(INDEX('Approved CPZ List'!$I:$I,MATCH('HFTD CPZ'!$B1025,'Approved CPZ List'!$B:$B,0))),$K1025,#N/A))</f>
        <v>#N/A</v>
      </c>
    </row>
    <row r="1026" spans="1:13" ht="15.5" x14ac:dyDescent="0.35">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List'!$K:$K,MATCH('HFTD CPZ'!$B1026,'08W Project List'!$H:$H,0))),$K1026,#N/A)</f>
        <v>#N/A</v>
      </c>
      <c r="M1026" s="35" t="e">
        <f>IF(ISNUMBER(L1026),#N/A,IF(ISNUMBER(INDEX('Approved CPZ List'!$I:$I,MATCH('HFTD CPZ'!$B1026,'Approved CPZ List'!$B:$B,0))),$K1026,#N/A))</f>
        <v>#N/A</v>
      </c>
    </row>
    <row r="1027" spans="1:13" ht="15.5" x14ac:dyDescent="0.35">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List'!$K:$K,MATCH('HFTD CPZ'!$B1027,'08W Project List'!$H:$H,0))),$K1027,#N/A)</f>
        <v>#N/A</v>
      </c>
      <c r="M1027" s="35" t="e">
        <f>IF(ISNUMBER(L1027),#N/A,IF(ISNUMBER(INDEX('Approved CPZ List'!$I:$I,MATCH('HFTD CPZ'!$B1027,'Approved CPZ List'!$B:$B,0))),$K1027,#N/A))</f>
        <v>#N/A</v>
      </c>
    </row>
    <row r="1028" spans="1:13" ht="15.5" x14ac:dyDescent="0.35">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List'!$K:$K,MATCH('HFTD CPZ'!$B1028,'08W Project List'!$H:$H,0))),$K1028,#N/A)</f>
        <v>#N/A</v>
      </c>
      <c r="M1028" s="35" t="e">
        <f>IF(ISNUMBER(L1028),#N/A,IF(ISNUMBER(INDEX('Approved CPZ List'!$I:$I,MATCH('HFTD CPZ'!$B1028,'Approved CPZ List'!$B:$B,0))),$K1028,#N/A))</f>
        <v>#N/A</v>
      </c>
    </row>
    <row r="1029" spans="1:13" ht="15.5" x14ac:dyDescent="0.35">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List'!$K:$K,MATCH('HFTD CPZ'!$B1029,'08W Project List'!$H:$H,0))),$K1029,#N/A)</f>
        <v>#N/A</v>
      </c>
      <c r="M1029" s="35" t="e">
        <f>IF(ISNUMBER(L1029),#N/A,IF(ISNUMBER(INDEX('Approved CPZ List'!$I:$I,MATCH('HFTD CPZ'!$B1029,'Approved CPZ List'!$B:$B,0))),$K1029,#N/A))</f>
        <v>#N/A</v>
      </c>
    </row>
    <row r="1030" spans="1:13" ht="15.5" x14ac:dyDescent="0.35">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List'!$K:$K,MATCH('HFTD CPZ'!$B1030,'08W Project List'!$H:$H,0))),$K1030,#N/A)</f>
        <v>#N/A</v>
      </c>
      <c r="M1030" s="35" t="e">
        <f>IF(ISNUMBER(L1030),#N/A,IF(ISNUMBER(INDEX('Approved CPZ List'!$I:$I,MATCH('HFTD CPZ'!$B1030,'Approved CPZ List'!$B:$B,0))),$K1030,#N/A))</f>
        <v>#N/A</v>
      </c>
    </row>
    <row r="1031" spans="1:13" ht="15.5" x14ac:dyDescent="0.35">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List'!$K:$K,MATCH('HFTD CPZ'!$B1031,'08W Project List'!$H:$H,0))),$K1031,#N/A)</f>
        <v>#N/A</v>
      </c>
      <c r="M1031" s="35" t="e">
        <f>IF(ISNUMBER(L1031),#N/A,IF(ISNUMBER(INDEX('Approved CPZ List'!$I:$I,MATCH('HFTD CPZ'!$B1031,'Approved CPZ List'!$B:$B,0))),$K1031,#N/A))</f>
        <v>#N/A</v>
      </c>
    </row>
    <row r="1032" spans="1:13" ht="15.5" x14ac:dyDescent="0.35">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List'!$K:$K,MATCH('HFTD CPZ'!$B1032,'08W Project List'!$H:$H,0))),$K1032,#N/A)</f>
        <v>#N/A</v>
      </c>
      <c r="M1032" s="35" t="e">
        <f>IF(ISNUMBER(L1032),#N/A,IF(ISNUMBER(INDEX('Approved CPZ List'!$I:$I,MATCH('HFTD CPZ'!$B1032,'Approved CPZ List'!$B:$B,0))),$K1032,#N/A))</f>
        <v>#N/A</v>
      </c>
    </row>
    <row r="1033" spans="1:13" ht="15.5" x14ac:dyDescent="0.35">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List'!$K:$K,MATCH('HFTD CPZ'!$B1033,'08W Project List'!$H:$H,0))),$K1033,#N/A)</f>
        <v>#N/A</v>
      </c>
      <c r="M1033" s="35" t="e">
        <f>IF(ISNUMBER(L1033),#N/A,IF(ISNUMBER(INDEX('Approved CPZ List'!$I:$I,MATCH('HFTD CPZ'!$B1033,'Approved CPZ List'!$B:$B,0))),$K1033,#N/A))</f>
        <v>#N/A</v>
      </c>
    </row>
    <row r="1034" spans="1:13" ht="15.5" x14ac:dyDescent="0.35">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List'!$K:$K,MATCH('HFTD CPZ'!$B1034,'08W Project List'!$H:$H,0))),$K1034,#N/A)</f>
        <v>#N/A</v>
      </c>
      <c r="M1034" s="35" t="e">
        <f>IF(ISNUMBER(L1034),#N/A,IF(ISNUMBER(INDEX('Approved CPZ List'!$I:$I,MATCH('HFTD CPZ'!$B1034,'Approved CPZ List'!$B:$B,0))),$K1034,#N/A))</f>
        <v>#N/A</v>
      </c>
    </row>
    <row r="1035" spans="1:13" ht="15.5" x14ac:dyDescent="0.35">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List'!$K:$K,MATCH('HFTD CPZ'!$B1035,'08W Project List'!$H:$H,0))),$K1035,#N/A)</f>
        <v>#N/A</v>
      </c>
      <c r="M1035" s="35" t="e">
        <f>IF(ISNUMBER(L1035),#N/A,IF(ISNUMBER(INDEX('Approved CPZ List'!$I:$I,MATCH('HFTD CPZ'!$B1035,'Approved CPZ List'!$B:$B,0))),$K1035,#N/A))</f>
        <v>#N/A</v>
      </c>
    </row>
    <row r="1036" spans="1:13" ht="15.5" x14ac:dyDescent="0.35">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List'!$K:$K,MATCH('HFTD CPZ'!$B1036,'08W Project List'!$H:$H,0))),$K1036,#N/A)</f>
        <v>#N/A</v>
      </c>
      <c r="M1036" s="35" t="e">
        <f>IF(ISNUMBER(L1036),#N/A,IF(ISNUMBER(INDEX('Approved CPZ List'!$I:$I,MATCH('HFTD CPZ'!$B1036,'Approved CPZ List'!$B:$B,0))),$K1036,#N/A))</f>
        <v>#N/A</v>
      </c>
    </row>
    <row r="1037" spans="1:13" ht="15.5" x14ac:dyDescent="0.35">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List'!$K:$K,MATCH('HFTD CPZ'!$B1037,'08W Project List'!$H:$H,0))),$K1037,#N/A)</f>
        <v>#N/A</v>
      </c>
      <c r="M1037" s="35" t="e">
        <f>IF(ISNUMBER(L1037),#N/A,IF(ISNUMBER(INDEX('Approved CPZ List'!$I:$I,MATCH('HFTD CPZ'!$B1037,'Approved CPZ List'!$B:$B,0))),$K1037,#N/A))</f>
        <v>#N/A</v>
      </c>
    </row>
    <row r="1038" spans="1:13" ht="15.5" x14ac:dyDescent="0.35">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List'!$K:$K,MATCH('HFTD CPZ'!$B1038,'08W Project List'!$H:$H,0))),$K1038,#N/A)</f>
        <v>#N/A</v>
      </c>
      <c r="M1038" s="35" t="e">
        <f>IF(ISNUMBER(L1038),#N/A,IF(ISNUMBER(INDEX('Approved CPZ List'!$I:$I,MATCH('HFTD CPZ'!$B1038,'Approved CPZ List'!$B:$B,0))),$K1038,#N/A))</f>
        <v>#N/A</v>
      </c>
    </row>
    <row r="1039" spans="1:13" ht="15.5" x14ac:dyDescent="0.35">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List'!$K:$K,MATCH('HFTD CPZ'!$B1039,'08W Project List'!$H:$H,0))),$K1039,#N/A)</f>
        <v>#N/A</v>
      </c>
      <c r="M1039" s="35" t="e">
        <f>IF(ISNUMBER(L1039),#N/A,IF(ISNUMBER(INDEX('Approved CPZ List'!$I:$I,MATCH('HFTD CPZ'!$B1039,'Approved CPZ List'!$B:$B,0))),$K1039,#N/A))</f>
        <v>#N/A</v>
      </c>
    </row>
    <row r="1040" spans="1:13" ht="15.5" x14ac:dyDescent="0.35">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List'!$K:$K,MATCH('HFTD CPZ'!$B1040,'08W Project List'!$H:$H,0))),$K1040,#N/A)</f>
        <v>#N/A</v>
      </c>
      <c r="M1040" s="35" t="e">
        <f>IF(ISNUMBER(L1040),#N/A,IF(ISNUMBER(INDEX('Approved CPZ List'!$I:$I,MATCH('HFTD CPZ'!$B1040,'Approved CPZ List'!$B:$B,0))),$K1040,#N/A))</f>
        <v>#N/A</v>
      </c>
    </row>
    <row r="1041" spans="1:13" ht="15.5" x14ac:dyDescent="0.35">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List'!$K:$K,MATCH('HFTD CPZ'!$B1041,'08W Project List'!$H:$H,0))),$K1041,#N/A)</f>
        <v>#N/A</v>
      </c>
      <c r="M1041" s="35" t="e">
        <f>IF(ISNUMBER(L1041),#N/A,IF(ISNUMBER(INDEX('Approved CPZ List'!$I:$I,MATCH('HFTD CPZ'!$B1041,'Approved CPZ List'!$B:$B,0))),$K1041,#N/A))</f>
        <v>#N/A</v>
      </c>
    </row>
    <row r="1042" spans="1:13" ht="15.5" x14ac:dyDescent="0.35">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List'!$K:$K,MATCH('HFTD CPZ'!$B1042,'08W Project List'!$H:$H,0))),$K1042,#N/A)</f>
        <v>#N/A</v>
      </c>
      <c r="M1042" s="35" t="e">
        <f>IF(ISNUMBER(L1042),#N/A,IF(ISNUMBER(INDEX('Approved CPZ List'!$I:$I,MATCH('HFTD CPZ'!$B1042,'Approved CPZ List'!$B:$B,0))),$K1042,#N/A))</f>
        <v>#N/A</v>
      </c>
    </row>
    <row r="1043" spans="1:13" ht="15.5" x14ac:dyDescent="0.35">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List'!$K:$K,MATCH('HFTD CPZ'!$B1043,'08W Project List'!$H:$H,0))),$K1043,#N/A)</f>
        <v>#N/A</v>
      </c>
      <c r="M1043" s="35" t="e">
        <f>IF(ISNUMBER(L1043),#N/A,IF(ISNUMBER(INDEX('Approved CPZ List'!$I:$I,MATCH('HFTD CPZ'!$B1043,'Approved CPZ List'!$B:$B,0))),$K1043,#N/A))</f>
        <v>#N/A</v>
      </c>
    </row>
    <row r="1044" spans="1:13" ht="15.5" x14ac:dyDescent="0.35">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List'!$K:$K,MATCH('HFTD CPZ'!$B1044,'08W Project List'!$H:$H,0))),$K1044,#N/A)</f>
        <v>#N/A</v>
      </c>
      <c r="M1044" s="35" t="e">
        <f>IF(ISNUMBER(L1044),#N/A,IF(ISNUMBER(INDEX('Approved CPZ List'!$I:$I,MATCH('HFTD CPZ'!$B1044,'Approved CPZ List'!$B:$B,0))),$K1044,#N/A))</f>
        <v>#N/A</v>
      </c>
    </row>
    <row r="1045" spans="1:13" ht="15.5" x14ac:dyDescent="0.35">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List'!$K:$K,MATCH('HFTD CPZ'!$B1045,'08W Project List'!$H:$H,0))),$K1045,#N/A)</f>
        <v>#N/A</v>
      </c>
      <c r="M1045" s="35" t="e">
        <f>IF(ISNUMBER(L1045),#N/A,IF(ISNUMBER(INDEX('Approved CPZ List'!$I:$I,MATCH('HFTD CPZ'!$B1045,'Approved CPZ List'!$B:$B,0))),$K1045,#N/A))</f>
        <v>#N/A</v>
      </c>
    </row>
    <row r="1046" spans="1:13" ht="15.5" x14ac:dyDescent="0.35">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List'!$K:$K,MATCH('HFTD CPZ'!$B1046,'08W Project List'!$H:$H,0))),$K1046,#N/A)</f>
        <v>#N/A</v>
      </c>
      <c r="M1046" s="35" t="e">
        <f>IF(ISNUMBER(L1046),#N/A,IF(ISNUMBER(INDEX('Approved CPZ List'!$I:$I,MATCH('HFTD CPZ'!$B1046,'Approved CPZ List'!$B:$B,0))),$K1046,#N/A))</f>
        <v>#N/A</v>
      </c>
    </row>
    <row r="1047" spans="1:13" ht="15.5" x14ac:dyDescent="0.35">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List'!$K:$K,MATCH('HFTD CPZ'!$B1047,'08W Project List'!$H:$H,0))),$K1047,#N/A)</f>
        <v>#N/A</v>
      </c>
      <c r="M1047" s="35" t="e">
        <f>IF(ISNUMBER(L1047),#N/A,IF(ISNUMBER(INDEX('Approved CPZ List'!$I:$I,MATCH('HFTD CPZ'!$B1047,'Approved CPZ List'!$B:$B,0))),$K1047,#N/A))</f>
        <v>#N/A</v>
      </c>
    </row>
    <row r="1048" spans="1:13" ht="15.5" x14ac:dyDescent="0.35">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List'!$K:$K,MATCH('HFTD CPZ'!$B1048,'08W Project List'!$H:$H,0))),$K1048,#N/A)</f>
        <v>#N/A</v>
      </c>
      <c r="M1048" s="35" t="e">
        <f>IF(ISNUMBER(L1048),#N/A,IF(ISNUMBER(INDEX('Approved CPZ List'!$I:$I,MATCH('HFTD CPZ'!$B1048,'Approved CPZ List'!$B:$B,0))),$K1048,#N/A))</f>
        <v>#N/A</v>
      </c>
    </row>
    <row r="1049" spans="1:13" ht="15.5" x14ac:dyDescent="0.35">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List'!$K:$K,MATCH('HFTD CPZ'!$B1049,'08W Project List'!$H:$H,0))),$K1049,#N/A)</f>
        <v>#N/A</v>
      </c>
      <c r="M1049" s="35" t="e">
        <f>IF(ISNUMBER(L1049),#N/A,IF(ISNUMBER(INDEX('Approved CPZ List'!$I:$I,MATCH('HFTD CPZ'!$B1049,'Approved CPZ List'!$B:$B,0))),$K1049,#N/A))</f>
        <v>#N/A</v>
      </c>
    </row>
    <row r="1050" spans="1:13" ht="15.5" x14ac:dyDescent="0.35">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List'!$K:$K,MATCH('HFTD CPZ'!$B1050,'08W Project List'!$H:$H,0))),$K1050,#N/A)</f>
        <v>#N/A</v>
      </c>
      <c r="M1050" s="35" t="e">
        <f>IF(ISNUMBER(L1050),#N/A,IF(ISNUMBER(INDEX('Approved CPZ List'!$I:$I,MATCH('HFTD CPZ'!$B1050,'Approved CPZ List'!$B:$B,0))),$K1050,#N/A))</f>
        <v>#N/A</v>
      </c>
    </row>
    <row r="1051" spans="1:13" ht="15.5" x14ac:dyDescent="0.35">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List'!$K:$K,MATCH('HFTD CPZ'!$B1051,'08W Project List'!$H:$H,0))),$K1051,#N/A)</f>
        <v>#N/A</v>
      </c>
      <c r="M1051" s="35" t="e">
        <f>IF(ISNUMBER(L1051),#N/A,IF(ISNUMBER(INDEX('Approved CPZ List'!$I:$I,MATCH('HFTD CPZ'!$B1051,'Approved CPZ List'!$B:$B,0))),$K1051,#N/A))</f>
        <v>#N/A</v>
      </c>
    </row>
    <row r="1052" spans="1:13" ht="15.5" x14ac:dyDescent="0.35">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List'!$K:$K,MATCH('HFTD CPZ'!$B1052,'08W Project List'!$H:$H,0))),$K1052,#N/A)</f>
        <v>#N/A</v>
      </c>
      <c r="M1052" s="35" t="e">
        <f>IF(ISNUMBER(L1052),#N/A,IF(ISNUMBER(INDEX('Approved CPZ List'!$I:$I,MATCH('HFTD CPZ'!$B1052,'Approved CPZ List'!$B:$B,0))),$K1052,#N/A))</f>
        <v>#N/A</v>
      </c>
    </row>
    <row r="1053" spans="1:13" ht="15.5" x14ac:dyDescent="0.35">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List'!$K:$K,MATCH('HFTD CPZ'!$B1053,'08W Project List'!$H:$H,0))),$K1053,#N/A)</f>
        <v>#N/A</v>
      </c>
      <c r="M1053" s="35" t="e">
        <f>IF(ISNUMBER(L1053),#N/A,IF(ISNUMBER(INDEX('Approved CPZ List'!$I:$I,MATCH('HFTD CPZ'!$B1053,'Approved CPZ List'!$B:$B,0))),$K1053,#N/A))</f>
        <v>#N/A</v>
      </c>
    </row>
    <row r="1054" spans="1:13" ht="15.5" x14ac:dyDescent="0.35">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List'!$K:$K,MATCH('HFTD CPZ'!$B1054,'08W Project List'!$H:$H,0))),$K1054,#N/A)</f>
        <v>#N/A</v>
      </c>
      <c r="M1054" s="35" t="e">
        <f>IF(ISNUMBER(L1054),#N/A,IF(ISNUMBER(INDEX('Approved CPZ List'!$I:$I,MATCH('HFTD CPZ'!$B1054,'Approved CPZ List'!$B:$B,0))),$K1054,#N/A))</f>
        <v>#N/A</v>
      </c>
    </row>
    <row r="1055" spans="1:13" ht="15.5" x14ac:dyDescent="0.35">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List'!$K:$K,MATCH('HFTD CPZ'!$B1055,'08W Project List'!$H:$H,0))),$K1055,#N/A)</f>
        <v>#N/A</v>
      </c>
      <c r="M1055" s="35" t="e">
        <f>IF(ISNUMBER(L1055),#N/A,IF(ISNUMBER(INDEX('Approved CPZ List'!$I:$I,MATCH('HFTD CPZ'!$B1055,'Approved CPZ List'!$B:$B,0))),$K1055,#N/A))</f>
        <v>#N/A</v>
      </c>
    </row>
    <row r="1056" spans="1:13" ht="15.5" x14ac:dyDescent="0.35">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List'!$K:$K,MATCH('HFTD CPZ'!$B1056,'08W Project List'!$H:$H,0))),$K1056,#N/A)</f>
        <v>#N/A</v>
      </c>
      <c r="M1056" s="35" t="e">
        <f>IF(ISNUMBER(L1056),#N/A,IF(ISNUMBER(INDEX('Approved CPZ List'!$I:$I,MATCH('HFTD CPZ'!$B1056,'Approved CPZ List'!$B:$B,0))),$K1056,#N/A))</f>
        <v>#N/A</v>
      </c>
    </row>
    <row r="1057" spans="1:13" ht="15.5" x14ac:dyDescent="0.35">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List'!$K:$K,MATCH('HFTD CPZ'!$B1057,'08W Project List'!$H:$H,0))),$K1057,#N/A)</f>
        <v>#N/A</v>
      </c>
      <c r="M1057" s="35" t="e">
        <f>IF(ISNUMBER(L1057),#N/A,IF(ISNUMBER(INDEX('Approved CPZ List'!$I:$I,MATCH('HFTD CPZ'!$B1057,'Approved CPZ List'!$B:$B,0))),$K1057,#N/A))</f>
        <v>#N/A</v>
      </c>
    </row>
    <row r="1058" spans="1:13" ht="15.5" x14ac:dyDescent="0.35">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List'!$K:$K,MATCH('HFTD CPZ'!$B1058,'08W Project List'!$H:$H,0))),$K1058,#N/A)</f>
        <v>#N/A</v>
      </c>
      <c r="M1058" s="35" t="e">
        <f>IF(ISNUMBER(L1058),#N/A,IF(ISNUMBER(INDEX('Approved CPZ List'!$I:$I,MATCH('HFTD CPZ'!$B1058,'Approved CPZ List'!$B:$B,0))),$K1058,#N/A))</f>
        <v>#N/A</v>
      </c>
    </row>
    <row r="1059" spans="1:13" ht="15.5" x14ac:dyDescent="0.35">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List'!$K:$K,MATCH('HFTD CPZ'!$B1059,'08W Project List'!$H:$H,0))),$K1059,#N/A)</f>
        <v>#N/A</v>
      </c>
      <c r="M1059" s="35" t="e">
        <f>IF(ISNUMBER(L1059),#N/A,IF(ISNUMBER(INDEX('Approved CPZ List'!$I:$I,MATCH('HFTD CPZ'!$B1059,'Approved CPZ List'!$B:$B,0))),$K1059,#N/A))</f>
        <v>#N/A</v>
      </c>
    </row>
    <row r="1060" spans="1:13" ht="15.5" x14ac:dyDescent="0.35">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List'!$K:$K,MATCH('HFTD CPZ'!$B1060,'08W Project List'!$H:$H,0))),$K1060,#N/A)</f>
        <v>#N/A</v>
      </c>
      <c r="M1060" s="35" t="e">
        <f>IF(ISNUMBER(L1060),#N/A,IF(ISNUMBER(INDEX('Approved CPZ List'!$I:$I,MATCH('HFTD CPZ'!$B1060,'Approved CPZ List'!$B:$B,0))),$K1060,#N/A))</f>
        <v>#N/A</v>
      </c>
    </row>
    <row r="1061" spans="1:13" ht="15.5" x14ac:dyDescent="0.35">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List'!$K:$K,MATCH('HFTD CPZ'!$B1061,'08W Project List'!$H:$H,0))),$K1061,#N/A)</f>
        <v>#N/A</v>
      </c>
      <c r="M1061" s="35" t="e">
        <f>IF(ISNUMBER(L1061),#N/A,IF(ISNUMBER(INDEX('Approved CPZ List'!$I:$I,MATCH('HFTD CPZ'!$B1061,'Approved CPZ List'!$B:$B,0))),$K1061,#N/A))</f>
        <v>#N/A</v>
      </c>
    </row>
    <row r="1062" spans="1:13" ht="15.5" x14ac:dyDescent="0.35">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List'!$K:$K,MATCH('HFTD CPZ'!$B1062,'08W Project List'!$H:$H,0))),$K1062,#N/A)</f>
        <v>#N/A</v>
      </c>
      <c r="M1062" s="35" t="e">
        <f>IF(ISNUMBER(L1062),#N/A,IF(ISNUMBER(INDEX('Approved CPZ List'!$I:$I,MATCH('HFTD CPZ'!$B1062,'Approved CPZ List'!$B:$B,0))),$K1062,#N/A))</f>
        <v>#N/A</v>
      </c>
    </row>
    <row r="1063" spans="1:13" ht="15.5" x14ac:dyDescent="0.35">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List'!$K:$K,MATCH('HFTD CPZ'!$B1063,'08W Project List'!$H:$H,0))),$K1063,#N/A)</f>
        <v>#N/A</v>
      </c>
      <c r="M1063" s="35" t="e">
        <f>IF(ISNUMBER(L1063),#N/A,IF(ISNUMBER(INDEX('Approved CPZ List'!$I:$I,MATCH('HFTD CPZ'!$B1063,'Approved CPZ List'!$B:$B,0))),$K1063,#N/A))</f>
        <v>#N/A</v>
      </c>
    </row>
    <row r="1064" spans="1:13" ht="15.5" x14ac:dyDescent="0.35">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List'!$K:$K,MATCH('HFTD CPZ'!$B1064,'08W Project List'!$H:$H,0))),$K1064,#N/A)</f>
        <v>#N/A</v>
      </c>
      <c r="M1064" s="35" t="e">
        <f>IF(ISNUMBER(L1064),#N/A,IF(ISNUMBER(INDEX('Approved CPZ List'!$I:$I,MATCH('HFTD CPZ'!$B1064,'Approved CPZ List'!$B:$B,0))),$K1064,#N/A))</f>
        <v>#N/A</v>
      </c>
    </row>
    <row r="1065" spans="1:13" ht="15.5" x14ac:dyDescent="0.35">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List'!$K:$K,MATCH('HFTD CPZ'!$B1065,'08W Project List'!$H:$H,0))),$K1065,#N/A)</f>
        <v>#N/A</v>
      </c>
      <c r="M1065" s="35" t="e">
        <f>IF(ISNUMBER(L1065),#N/A,IF(ISNUMBER(INDEX('Approved CPZ List'!$I:$I,MATCH('HFTD CPZ'!$B1065,'Approved CPZ List'!$B:$B,0))),$K1065,#N/A))</f>
        <v>#N/A</v>
      </c>
    </row>
    <row r="1066" spans="1:13" ht="15.5" x14ac:dyDescent="0.35">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List'!$K:$K,MATCH('HFTD CPZ'!$B1066,'08W Project List'!$H:$H,0))),$K1066,#N/A)</f>
        <v>#N/A</v>
      </c>
      <c r="M1066" s="35" t="e">
        <f>IF(ISNUMBER(L1066),#N/A,IF(ISNUMBER(INDEX('Approved CPZ List'!$I:$I,MATCH('HFTD CPZ'!$B1066,'Approved CPZ List'!$B:$B,0))),$K1066,#N/A))</f>
        <v>#N/A</v>
      </c>
    </row>
    <row r="1067" spans="1:13" ht="15.5" x14ac:dyDescent="0.35">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List'!$K:$K,MATCH('HFTD CPZ'!$B1067,'08W Project List'!$H:$H,0))),$K1067,#N/A)</f>
        <v>#N/A</v>
      </c>
      <c r="M1067" s="35" t="e">
        <f>IF(ISNUMBER(L1067),#N/A,IF(ISNUMBER(INDEX('Approved CPZ List'!$I:$I,MATCH('HFTD CPZ'!$B1067,'Approved CPZ List'!$B:$B,0))),$K1067,#N/A))</f>
        <v>#N/A</v>
      </c>
    </row>
    <row r="1068" spans="1:13" ht="15.5" x14ac:dyDescent="0.35">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List'!$K:$K,MATCH('HFTD CPZ'!$B1068,'08W Project List'!$H:$H,0))),$K1068,#N/A)</f>
        <v>#N/A</v>
      </c>
      <c r="M1068" s="35" t="e">
        <f>IF(ISNUMBER(L1068),#N/A,IF(ISNUMBER(INDEX('Approved CPZ List'!$I:$I,MATCH('HFTD CPZ'!$B1068,'Approved CPZ List'!$B:$B,0))),$K1068,#N/A))</f>
        <v>#N/A</v>
      </c>
    </row>
    <row r="1069" spans="1:13" ht="15.5" x14ac:dyDescent="0.35">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List'!$K:$K,MATCH('HFTD CPZ'!$B1069,'08W Project List'!$H:$H,0))),$K1069,#N/A)</f>
        <v>#N/A</v>
      </c>
      <c r="M1069" s="35" t="e">
        <f>IF(ISNUMBER(L1069),#N/A,IF(ISNUMBER(INDEX('Approved CPZ List'!$I:$I,MATCH('HFTD CPZ'!$B1069,'Approved CPZ List'!$B:$B,0))),$K1069,#N/A))</f>
        <v>#N/A</v>
      </c>
    </row>
    <row r="1070" spans="1:13" ht="15.5" x14ac:dyDescent="0.35">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List'!$K:$K,MATCH('HFTD CPZ'!$B1070,'08W Project List'!$H:$H,0))),$K1070,#N/A)</f>
        <v>#N/A</v>
      </c>
      <c r="M1070" s="35" t="e">
        <f>IF(ISNUMBER(L1070),#N/A,IF(ISNUMBER(INDEX('Approved CPZ List'!$I:$I,MATCH('HFTD CPZ'!$B1070,'Approved CPZ List'!$B:$B,0))),$K1070,#N/A))</f>
        <v>#N/A</v>
      </c>
    </row>
    <row r="1071" spans="1:13" ht="15.5" x14ac:dyDescent="0.35">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List'!$K:$K,MATCH('HFTD CPZ'!$B1071,'08W Project List'!$H:$H,0))),$K1071,#N/A)</f>
        <v>#N/A</v>
      </c>
      <c r="M1071" s="35" t="e">
        <f>IF(ISNUMBER(L1071),#N/A,IF(ISNUMBER(INDEX('Approved CPZ List'!$I:$I,MATCH('HFTD CPZ'!$B1071,'Approved CPZ List'!$B:$B,0))),$K1071,#N/A))</f>
        <v>#N/A</v>
      </c>
    </row>
    <row r="1072" spans="1:13" ht="15.5" x14ac:dyDescent="0.35">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List'!$K:$K,MATCH('HFTD CPZ'!$B1072,'08W Project List'!$H:$H,0))),$K1072,#N/A)</f>
        <v>#N/A</v>
      </c>
      <c r="M1072" s="35" t="e">
        <f>IF(ISNUMBER(L1072),#N/A,IF(ISNUMBER(INDEX('Approved CPZ List'!$I:$I,MATCH('HFTD CPZ'!$B1072,'Approved CPZ List'!$B:$B,0))),$K1072,#N/A))</f>
        <v>#N/A</v>
      </c>
    </row>
    <row r="1073" spans="1:13" ht="15.5" x14ac:dyDescent="0.35">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List'!$K:$K,MATCH('HFTD CPZ'!$B1073,'08W Project List'!$H:$H,0))),$K1073,#N/A)</f>
        <v>#N/A</v>
      </c>
      <c r="M1073" s="35" t="e">
        <f>IF(ISNUMBER(L1073),#N/A,IF(ISNUMBER(INDEX('Approved CPZ List'!$I:$I,MATCH('HFTD CPZ'!$B1073,'Approved CPZ List'!$B:$B,0))),$K1073,#N/A))</f>
        <v>#N/A</v>
      </c>
    </row>
    <row r="1074" spans="1:13" ht="15.5" x14ac:dyDescent="0.35">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List'!$K:$K,MATCH('HFTD CPZ'!$B1074,'08W Project List'!$H:$H,0))),$K1074,#N/A)</f>
        <v>#N/A</v>
      </c>
      <c r="M1074" s="35" t="e">
        <f>IF(ISNUMBER(L1074),#N/A,IF(ISNUMBER(INDEX('Approved CPZ List'!$I:$I,MATCH('HFTD CPZ'!$B1074,'Approved CPZ List'!$B:$B,0))),$K1074,#N/A))</f>
        <v>#N/A</v>
      </c>
    </row>
    <row r="1075" spans="1:13" ht="15.5" x14ac:dyDescent="0.35">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List'!$K:$K,MATCH('HFTD CPZ'!$B1075,'08W Project List'!$H:$H,0))),$K1075,#N/A)</f>
        <v>#N/A</v>
      </c>
      <c r="M1075" s="35" t="e">
        <f>IF(ISNUMBER(L1075),#N/A,IF(ISNUMBER(INDEX('Approved CPZ List'!$I:$I,MATCH('HFTD CPZ'!$B1075,'Approved CPZ List'!$B:$B,0))),$K1075,#N/A))</f>
        <v>#N/A</v>
      </c>
    </row>
    <row r="1076" spans="1:13" ht="15.5" x14ac:dyDescent="0.35">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List'!$K:$K,MATCH('HFTD CPZ'!$B1076,'08W Project List'!$H:$H,0))),$K1076,#N/A)</f>
        <v>#N/A</v>
      </c>
      <c r="M1076" s="35" t="e">
        <f>IF(ISNUMBER(L1076),#N/A,IF(ISNUMBER(INDEX('Approved CPZ List'!$I:$I,MATCH('HFTD CPZ'!$B1076,'Approved CPZ List'!$B:$B,0))),$K1076,#N/A))</f>
        <v>#N/A</v>
      </c>
    </row>
    <row r="1077" spans="1:13" ht="15.5" x14ac:dyDescent="0.35">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List'!$K:$K,MATCH('HFTD CPZ'!$B1077,'08W Project List'!$H:$H,0))),$K1077,#N/A)</f>
        <v>#N/A</v>
      </c>
      <c r="M1077" s="35" t="e">
        <f>IF(ISNUMBER(L1077),#N/A,IF(ISNUMBER(INDEX('Approved CPZ List'!$I:$I,MATCH('HFTD CPZ'!$B1077,'Approved CPZ List'!$B:$B,0))),$K1077,#N/A))</f>
        <v>#N/A</v>
      </c>
    </row>
    <row r="1078" spans="1:13" ht="15.5" x14ac:dyDescent="0.35">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List'!$K:$K,MATCH('HFTD CPZ'!$B1078,'08W Project List'!$H:$H,0))),$K1078,#N/A)</f>
        <v>#N/A</v>
      </c>
      <c r="M1078" s="35" t="e">
        <f>IF(ISNUMBER(L1078),#N/A,IF(ISNUMBER(INDEX('Approved CPZ List'!$I:$I,MATCH('HFTD CPZ'!$B1078,'Approved CPZ List'!$B:$B,0))),$K1078,#N/A))</f>
        <v>#N/A</v>
      </c>
    </row>
    <row r="1079" spans="1:13" ht="15.5" x14ac:dyDescent="0.35">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List'!$K:$K,MATCH('HFTD CPZ'!$B1079,'08W Project List'!$H:$H,0))),$K1079,#N/A)</f>
        <v>#N/A</v>
      </c>
      <c r="M1079" s="35" t="e">
        <f>IF(ISNUMBER(L1079),#N/A,IF(ISNUMBER(INDEX('Approved CPZ List'!$I:$I,MATCH('HFTD CPZ'!$B1079,'Approved CPZ List'!$B:$B,0))),$K1079,#N/A))</f>
        <v>#N/A</v>
      </c>
    </row>
    <row r="1080" spans="1:13" ht="15.5" x14ac:dyDescent="0.35">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List'!$K:$K,MATCH('HFTD CPZ'!$B1080,'08W Project List'!$H:$H,0))),$K1080,#N/A)</f>
        <v>#N/A</v>
      </c>
      <c r="M1080" s="35" t="e">
        <f>IF(ISNUMBER(L1080),#N/A,IF(ISNUMBER(INDEX('Approved CPZ List'!$I:$I,MATCH('HFTD CPZ'!$B1080,'Approved CPZ List'!$B:$B,0))),$K1080,#N/A))</f>
        <v>#N/A</v>
      </c>
    </row>
    <row r="1081" spans="1:13" ht="15.5" x14ac:dyDescent="0.35">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List'!$K:$K,MATCH('HFTD CPZ'!$B1081,'08W Project List'!$H:$H,0))),$K1081,#N/A)</f>
        <v>#N/A</v>
      </c>
      <c r="M1081" s="35" t="e">
        <f>IF(ISNUMBER(L1081),#N/A,IF(ISNUMBER(INDEX('Approved CPZ List'!$I:$I,MATCH('HFTD CPZ'!$B1081,'Approved CPZ List'!$B:$B,0))),$K1081,#N/A))</f>
        <v>#N/A</v>
      </c>
    </row>
    <row r="1082" spans="1:13" ht="15.5" x14ac:dyDescent="0.35">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List'!$K:$K,MATCH('HFTD CPZ'!$B1082,'08W Project List'!$H:$H,0))),$K1082,#N/A)</f>
        <v>#N/A</v>
      </c>
      <c r="M1082" s="35" t="e">
        <f>IF(ISNUMBER(L1082),#N/A,IF(ISNUMBER(INDEX('Approved CPZ List'!$I:$I,MATCH('HFTD CPZ'!$B1082,'Approved CPZ List'!$B:$B,0))),$K1082,#N/A))</f>
        <v>#N/A</v>
      </c>
    </row>
    <row r="1083" spans="1:13" ht="15.5" x14ac:dyDescent="0.35">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List'!$K:$K,MATCH('HFTD CPZ'!$B1083,'08W Project List'!$H:$H,0))),$K1083,#N/A)</f>
        <v>#N/A</v>
      </c>
      <c r="M1083" s="35" t="e">
        <f>IF(ISNUMBER(L1083),#N/A,IF(ISNUMBER(INDEX('Approved CPZ List'!$I:$I,MATCH('HFTD CPZ'!$B1083,'Approved CPZ List'!$B:$B,0))),$K1083,#N/A))</f>
        <v>#N/A</v>
      </c>
    </row>
    <row r="1084" spans="1:13" ht="15.5" x14ac:dyDescent="0.35">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List'!$K:$K,MATCH('HFTD CPZ'!$B1084,'08W Project List'!$H:$H,0))),$K1084,#N/A)</f>
        <v>#N/A</v>
      </c>
      <c r="M1084" s="35" t="e">
        <f>IF(ISNUMBER(L1084),#N/A,IF(ISNUMBER(INDEX('Approved CPZ List'!$I:$I,MATCH('HFTD CPZ'!$B1084,'Approved CPZ List'!$B:$B,0))),$K1084,#N/A))</f>
        <v>#N/A</v>
      </c>
    </row>
    <row r="1085" spans="1:13" ht="15.5" x14ac:dyDescent="0.35">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List'!$K:$K,MATCH('HFTD CPZ'!$B1085,'08W Project List'!$H:$H,0))),$K1085,#N/A)</f>
        <v>#N/A</v>
      </c>
      <c r="M1085" s="35" t="e">
        <f>IF(ISNUMBER(L1085),#N/A,IF(ISNUMBER(INDEX('Approved CPZ List'!$I:$I,MATCH('HFTD CPZ'!$B1085,'Approved CPZ List'!$B:$B,0))),$K1085,#N/A))</f>
        <v>#N/A</v>
      </c>
    </row>
    <row r="1086" spans="1:13" ht="15.5" x14ac:dyDescent="0.35">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List'!$K:$K,MATCH('HFTD CPZ'!$B1086,'08W Project List'!$H:$H,0))),$K1086,#N/A)</f>
        <v>#N/A</v>
      </c>
      <c r="M1086" s="35" t="e">
        <f>IF(ISNUMBER(L1086),#N/A,IF(ISNUMBER(INDEX('Approved CPZ List'!$I:$I,MATCH('HFTD CPZ'!$B1086,'Approved CPZ List'!$B:$B,0))),$K1086,#N/A))</f>
        <v>#N/A</v>
      </c>
    </row>
    <row r="1087" spans="1:13" ht="15.5" x14ac:dyDescent="0.35">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List'!$K:$K,MATCH('HFTD CPZ'!$B1087,'08W Project List'!$H:$H,0))),$K1087,#N/A)</f>
        <v>#N/A</v>
      </c>
      <c r="M1087" s="35" t="e">
        <f>IF(ISNUMBER(L1087),#N/A,IF(ISNUMBER(INDEX('Approved CPZ List'!$I:$I,MATCH('HFTD CPZ'!$B1087,'Approved CPZ List'!$B:$B,0))),$K1087,#N/A))</f>
        <v>#N/A</v>
      </c>
    </row>
    <row r="1088" spans="1:13" ht="15.5" x14ac:dyDescent="0.35">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List'!$K:$K,MATCH('HFTD CPZ'!$B1088,'08W Project List'!$H:$H,0))),$K1088,#N/A)</f>
        <v>#N/A</v>
      </c>
      <c r="M1088" s="35" t="e">
        <f>IF(ISNUMBER(L1088),#N/A,IF(ISNUMBER(INDEX('Approved CPZ List'!$I:$I,MATCH('HFTD CPZ'!$B1088,'Approved CPZ List'!$B:$B,0))),$K1088,#N/A))</f>
        <v>#N/A</v>
      </c>
    </row>
    <row r="1089" spans="1:13" ht="15.5" x14ac:dyDescent="0.35">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List'!$K:$K,MATCH('HFTD CPZ'!$B1089,'08W Project List'!$H:$H,0))),$K1089,#N/A)</f>
        <v>#N/A</v>
      </c>
      <c r="M1089" s="35" t="e">
        <f>IF(ISNUMBER(L1089),#N/A,IF(ISNUMBER(INDEX('Approved CPZ List'!$I:$I,MATCH('HFTD CPZ'!$B1089,'Approved CPZ List'!$B:$B,0))),$K1089,#N/A))</f>
        <v>#N/A</v>
      </c>
    </row>
    <row r="1090" spans="1:13" ht="15.5" x14ac:dyDescent="0.35">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List'!$K:$K,MATCH('HFTD CPZ'!$B1090,'08W Project List'!$H:$H,0))),$K1090,#N/A)</f>
        <v>#N/A</v>
      </c>
      <c r="M1090" s="35" t="e">
        <f>IF(ISNUMBER(L1090),#N/A,IF(ISNUMBER(INDEX('Approved CPZ List'!$I:$I,MATCH('HFTD CPZ'!$B1090,'Approved CPZ List'!$B:$B,0))),$K1090,#N/A))</f>
        <v>#N/A</v>
      </c>
    </row>
    <row r="1091" spans="1:13" ht="15.5" x14ac:dyDescent="0.35">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List'!$K:$K,MATCH('HFTD CPZ'!$B1091,'08W Project List'!$H:$H,0))),$K1091,#N/A)</f>
        <v>#N/A</v>
      </c>
      <c r="M1091" s="35" t="e">
        <f>IF(ISNUMBER(L1091),#N/A,IF(ISNUMBER(INDEX('Approved CPZ List'!$I:$I,MATCH('HFTD CPZ'!$B1091,'Approved CPZ List'!$B:$B,0))),$K1091,#N/A))</f>
        <v>#N/A</v>
      </c>
    </row>
    <row r="1092" spans="1:13" ht="15.5" x14ac:dyDescent="0.35">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List'!$K:$K,MATCH('HFTD CPZ'!$B1092,'08W Project List'!$H:$H,0))),$K1092,#N/A)</f>
        <v>#N/A</v>
      </c>
      <c r="M1092" s="35" t="e">
        <f>IF(ISNUMBER(L1092),#N/A,IF(ISNUMBER(INDEX('Approved CPZ List'!$I:$I,MATCH('HFTD CPZ'!$B1092,'Approved CPZ List'!$B:$B,0))),$K1092,#N/A))</f>
        <v>#N/A</v>
      </c>
    </row>
    <row r="1093" spans="1:13" ht="15.5" x14ac:dyDescent="0.35">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List'!$K:$K,MATCH('HFTD CPZ'!$B1093,'08W Project List'!$H:$H,0))),$K1093,#N/A)</f>
        <v>#N/A</v>
      </c>
      <c r="M1093" s="35" t="e">
        <f>IF(ISNUMBER(L1093),#N/A,IF(ISNUMBER(INDEX('Approved CPZ List'!$I:$I,MATCH('HFTD CPZ'!$B1093,'Approved CPZ List'!$B:$B,0))),$K1093,#N/A))</f>
        <v>#N/A</v>
      </c>
    </row>
    <row r="1094" spans="1:13" ht="15.5" x14ac:dyDescent="0.35">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List'!$K:$K,MATCH('HFTD CPZ'!$B1094,'08W Project List'!$H:$H,0))),$K1094,#N/A)</f>
        <v>#N/A</v>
      </c>
      <c r="M1094" s="35" t="e">
        <f>IF(ISNUMBER(L1094),#N/A,IF(ISNUMBER(INDEX('Approved CPZ List'!$I:$I,MATCH('HFTD CPZ'!$B1094,'Approved CPZ List'!$B:$B,0))),$K1094,#N/A))</f>
        <v>#N/A</v>
      </c>
    </row>
    <row r="1095" spans="1:13" ht="15.5" x14ac:dyDescent="0.35">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List'!$K:$K,MATCH('HFTD CPZ'!$B1095,'08W Project List'!$H:$H,0))),$K1095,#N/A)</f>
        <v>#N/A</v>
      </c>
      <c r="M1095" s="35" t="e">
        <f>IF(ISNUMBER(L1095),#N/A,IF(ISNUMBER(INDEX('Approved CPZ List'!$I:$I,MATCH('HFTD CPZ'!$B1095,'Approved CPZ List'!$B:$B,0))),$K1095,#N/A))</f>
        <v>#N/A</v>
      </c>
    </row>
    <row r="1096" spans="1:13" ht="15.5" x14ac:dyDescent="0.35">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List'!$K:$K,MATCH('HFTD CPZ'!$B1096,'08W Project List'!$H:$H,0))),$K1096,#N/A)</f>
        <v>#N/A</v>
      </c>
      <c r="M1096" s="35" t="e">
        <f>IF(ISNUMBER(L1096),#N/A,IF(ISNUMBER(INDEX('Approved CPZ List'!$I:$I,MATCH('HFTD CPZ'!$B1096,'Approved CPZ List'!$B:$B,0))),$K1096,#N/A))</f>
        <v>#N/A</v>
      </c>
    </row>
    <row r="1097" spans="1:13" ht="15.5" x14ac:dyDescent="0.35">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List'!$K:$K,MATCH('HFTD CPZ'!$B1097,'08W Project List'!$H:$H,0))),$K1097,#N/A)</f>
        <v>#N/A</v>
      </c>
      <c r="M1097" s="35" t="e">
        <f>IF(ISNUMBER(L1097),#N/A,IF(ISNUMBER(INDEX('Approved CPZ List'!$I:$I,MATCH('HFTD CPZ'!$B1097,'Approved CPZ List'!$B:$B,0))),$K1097,#N/A))</f>
        <v>#N/A</v>
      </c>
    </row>
    <row r="1098" spans="1:13" ht="15.5" x14ac:dyDescent="0.35">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List'!$K:$K,MATCH('HFTD CPZ'!$B1098,'08W Project List'!$H:$H,0))),$K1098,#N/A)</f>
        <v>#N/A</v>
      </c>
      <c r="M1098" s="35" t="e">
        <f>IF(ISNUMBER(L1098),#N/A,IF(ISNUMBER(INDEX('Approved CPZ List'!$I:$I,MATCH('HFTD CPZ'!$B1098,'Approved CPZ List'!$B:$B,0))),$K1098,#N/A))</f>
        <v>#N/A</v>
      </c>
    </row>
    <row r="1099" spans="1:13" ht="15.5" x14ac:dyDescent="0.35">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List'!$K:$K,MATCH('HFTD CPZ'!$B1099,'08W Project List'!$H:$H,0))),$K1099,#N/A)</f>
        <v>#N/A</v>
      </c>
      <c r="M1099" s="35" t="e">
        <f>IF(ISNUMBER(L1099),#N/A,IF(ISNUMBER(INDEX('Approved CPZ List'!$I:$I,MATCH('HFTD CPZ'!$B1099,'Approved CPZ List'!$B:$B,0))),$K1099,#N/A))</f>
        <v>#N/A</v>
      </c>
    </row>
    <row r="1100" spans="1:13" ht="15.5" x14ac:dyDescent="0.35">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List'!$K:$K,MATCH('HFTD CPZ'!$B1100,'08W Project List'!$H:$H,0))),$K1100,#N/A)</f>
        <v>#N/A</v>
      </c>
      <c r="M1100" s="35" t="e">
        <f>IF(ISNUMBER(L1100),#N/A,IF(ISNUMBER(INDEX('Approved CPZ List'!$I:$I,MATCH('HFTD CPZ'!$B1100,'Approved CPZ List'!$B:$B,0))),$K1100,#N/A))</f>
        <v>#N/A</v>
      </c>
    </row>
    <row r="1101" spans="1:13" ht="15.5" x14ac:dyDescent="0.35">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List'!$K:$K,MATCH('HFTD CPZ'!$B1101,'08W Project List'!$H:$H,0))),$K1101,#N/A)</f>
        <v>#N/A</v>
      </c>
      <c r="M1101" s="35" t="e">
        <f>IF(ISNUMBER(L1101),#N/A,IF(ISNUMBER(INDEX('Approved CPZ List'!$I:$I,MATCH('HFTD CPZ'!$B1101,'Approved CPZ List'!$B:$B,0))),$K1101,#N/A))</f>
        <v>#N/A</v>
      </c>
    </row>
    <row r="1102" spans="1:13" ht="15.5" x14ac:dyDescent="0.35">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List'!$K:$K,MATCH('HFTD CPZ'!$B1102,'08W Project List'!$H:$H,0))),$K1102,#N/A)</f>
        <v>#N/A</v>
      </c>
      <c r="M1102" s="35" t="e">
        <f>IF(ISNUMBER(L1102),#N/A,IF(ISNUMBER(INDEX('Approved CPZ List'!$I:$I,MATCH('HFTD CPZ'!$B1102,'Approved CPZ List'!$B:$B,0))),$K1102,#N/A))</f>
        <v>#N/A</v>
      </c>
    </row>
    <row r="1103" spans="1:13" ht="15.5" x14ac:dyDescent="0.35">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List'!$K:$K,MATCH('HFTD CPZ'!$B1103,'08W Project List'!$H:$H,0))),$K1103,#N/A)</f>
        <v>#N/A</v>
      </c>
      <c r="M1103" s="35" t="e">
        <f>IF(ISNUMBER(L1103),#N/A,IF(ISNUMBER(INDEX('Approved CPZ List'!$I:$I,MATCH('HFTD CPZ'!$B1103,'Approved CPZ List'!$B:$B,0))),$K1103,#N/A))</f>
        <v>#N/A</v>
      </c>
    </row>
    <row r="1104" spans="1:13" ht="15.5" x14ac:dyDescent="0.35">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List'!$K:$K,MATCH('HFTD CPZ'!$B1104,'08W Project List'!$H:$H,0))),$K1104,#N/A)</f>
        <v>#N/A</v>
      </c>
      <c r="M1104" s="35" t="e">
        <f>IF(ISNUMBER(L1104),#N/A,IF(ISNUMBER(INDEX('Approved CPZ List'!$I:$I,MATCH('HFTD CPZ'!$B1104,'Approved CPZ List'!$B:$B,0))),$K1104,#N/A))</f>
        <v>#N/A</v>
      </c>
    </row>
    <row r="1105" spans="1:13" ht="15.5" x14ac:dyDescent="0.35">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List'!$K:$K,MATCH('HFTD CPZ'!$B1105,'08W Project List'!$H:$H,0))),$K1105,#N/A)</f>
        <v>#N/A</v>
      </c>
      <c r="M1105" s="35" t="e">
        <f>IF(ISNUMBER(L1105),#N/A,IF(ISNUMBER(INDEX('Approved CPZ List'!$I:$I,MATCH('HFTD CPZ'!$B1105,'Approved CPZ List'!$B:$B,0))),$K1105,#N/A))</f>
        <v>#N/A</v>
      </c>
    </row>
    <row r="1106" spans="1:13" ht="15.5" x14ac:dyDescent="0.35">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List'!$K:$K,MATCH('HFTD CPZ'!$B1106,'08W Project List'!$H:$H,0))),$K1106,#N/A)</f>
        <v>#N/A</v>
      </c>
      <c r="M1106" s="35" t="e">
        <f>IF(ISNUMBER(L1106),#N/A,IF(ISNUMBER(INDEX('Approved CPZ List'!$I:$I,MATCH('HFTD CPZ'!$B1106,'Approved CPZ List'!$B:$B,0))),$K1106,#N/A))</f>
        <v>#N/A</v>
      </c>
    </row>
    <row r="1107" spans="1:13" ht="15.5" x14ac:dyDescent="0.35">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List'!$K:$K,MATCH('HFTD CPZ'!$B1107,'08W Project List'!$H:$H,0))),$K1107,#N/A)</f>
        <v>#N/A</v>
      </c>
      <c r="M1107" s="35" t="e">
        <f>IF(ISNUMBER(L1107),#N/A,IF(ISNUMBER(INDEX('Approved CPZ List'!$I:$I,MATCH('HFTD CPZ'!$B1107,'Approved CPZ List'!$B:$B,0))),$K1107,#N/A))</f>
        <v>#N/A</v>
      </c>
    </row>
    <row r="1108" spans="1:13" ht="15.5" x14ac:dyDescent="0.35">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List'!$K:$K,MATCH('HFTD CPZ'!$B1108,'08W Project List'!$H:$H,0))),$K1108,#N/A)</f>
        <v>#N/A</v>
      </c>
      <c r="M1108" s="35" t="e">
        <f>IF(ISNUMBER(L1108),#N/A,IF(ISNUMBER(INDEX('Approved CPZ List'!$I:$I,MATCH('HFTD CPZ'!$B1108,'Approved CPZ List'!$B:$B,0))),$K1108,#N/A))</f>
        <v>#N/A</v>
      </c>
    </row>
    <row r="1109" spans="1:13" ht="15.5" x14ac:dyDescent="0.35">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List'!$K:$K,MATCH('HFTD CPZ'!$B1109,'08W Project List'!$H:$H,0))),$K1109,#N/A)</f>
        <v>#N/A</v>
      </c>
      <c r="M1109" s="35" t="e">
        <f>IF(ISNUMBER(L1109),#N/A,IF(ISNUMBER(INDEX('Approved CPZ List'!$I:$I,MATCH('HFTD CPZ'!$B1109,'Approved CPZ List'!$B:$B,0))),$K1109,#N/A))</f>
        <v>#N/A</v>
      </c>
    </row>
    <row r="1110" spans="1:13" ht="15.5" x14ac:dyDescent="0.35">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List'!$K:$K,MATCH('HFTD CPZ'!$B1110,'08W Project List'!$H:$H,0))),$K1110,#N/A)</f>
        <v>#N/A</v>
      </c>
      <c r="M1110" s="35" t="e">
        <f>IF(ISNUMBER(L1110),#N/A,IF(ISNUMBER(INDEX('Approved CPZ List'!$I:$I,MATCH('HFTD CPZ'!$B1110,'Approved CPZ List'!$B:$B,0))),$K1110,#N/A))</f>
        <v>#N/A</v>
      </c>
    </row>
    <row r="1111" spans="1:13" ht="15.5" x14ac:dyDescent="0.35">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List'!$K:$K,MATCH('HFTD CPZ'!$B1111,'08W Project List'!$H:$H,0))),$K1111,#N/A)</f>
        <v>#N/A</v>
      </c>
      <c r="M1111" s="35" t="e">
        <f>IF(ISNUMBER(L1111),#N/A,IF(ISNUMBER(INDEX('Approved CPZ List'!$I:$I,MATCH('HFTD CPZ'!$B1111,'Approved CPZ List'!$B:$B,0))),$K1111,#N/A))</f>
        <v>#N/A</v>
      </c>
    </row>
    <row r="1112" spans="1:13" ht="15.5" x14ac:dyDescent="0.35">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List'!$K:$K,MATCH('HFTD CPZ'!$B1112,'08W Project List'!$H:$H,0))),$K1112,#N/A)</f>
        <v>#N/A</v>
      </c>
      <c r="M1112" s="35" t="e">
        <f>IF(ISNUMBER(L1112),#N/A,IF(ISNUMBER(INDEX('Approved CPZ List'!$I:$I,MATCH('HFTD CPZ'!$B1112,'Approved CPZ List'!$B:$B,0))),$K1112,#N/A))</f>
        <v>#N/A</v>
      </c>
    </row>
    <row r="1113" spans="1:13" ht="15.5" x14ac:dyDescent="0.35">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List'!$K:$K,MATCH('HFTD CPZ'!$B1113,'08W Project List'!$H:$H,0))),$K1113,#N/A)</f>
        <v>#N/A</v>
      </c>
      <c r="M1113" s="35" t="e">
        <f>IF(ISNUMBER(L1113),#N/A,IF(ISNUMBER(INDEX('Approved CPZ List'!$I:$I,MATCH('HFTD CPZ'!$B1113,'Approved CPZ List'!$B:$B,0))),$K1113,#N/A))</f>
        <v>#N/A</v>
      </c>
    </row>
    <row r="1114" spans="1:13" ht="15.5" x14ac:dyDescent="0.35">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List'!$K:$K,MATCH('HFTD CPZ'!$B1114,'08W Project List'!$H:$H,0))),$K1114,#N/A)</f>
        <v>#N/A</v>
      </c>
      <c r="M1114" s="35" t="e">
        <f>IF(ISNUMBER(L1114),#N/A,IF(ISNUMBER(INDEX('Approved CPZ List'!$I:$I,MATCH('HFTD CPZ'!$B1114,'Approved CPZ List'!$B:$B,0))),$K1114,#N/A))</f>
        <v>#N/A</v>
      </c>
    </row>
    <row r="1115" spans="1:13" ht="15.5" x14ac:dyDescent="0.35">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List'!$K:$K,MATCH('HFTD CPZ'!$B1115,'08W Project List'!$H:$H,0))),$K1115,#N/A)</f>
        <v>#N/A</v>
      </c>
      <c r="M1115" s="35" t="e">
        <f>IF(ISNUMBER(L1115),#N/A,IF(ISNUMBER(INDEX('Approved CPZ List'!$I:$I,MATCH('HFTD CPZ'!$B1115,'Approved CPZ List'!$B:$B,0))),$K1115,#N/A))</f>
        <v>#N/A</v>
      </c>
    </row>
    <row r="1116" spans="1:13" ht="15.5" x14ac:dyDescent="0.35">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List'!$K:$K,MATCH('HFTD CPZ'!$B1116,'08W Project List'!$H:$H,0))),$K1116,#N/A)</f>
        <v>#N/A</v>
      </c>
      <c r="M1116" s="35" t="e">
        <f>IF(ISNUMBER(L1116),#N/A,IF(ISNUMBER(INDEX('Approved CPZ List'!$I:$I,MATCH('HFTD CPZ'!$B1116,'Approved CPZ List'!$B:$B,0))),$K1116,#N/A))</f>
        <v>#N/A</v>
      </c>
    </row>
    <row r="1117" spans="1:13" ht="15.5" x14ac:dyDescent="0.35">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List'!$K:$K,MATCH('HFTD CPZ'!$B1117,'08W Project List'!$H:$H,0))),$K1117,#N/A)</f>
        <v>#N/A</v>
      </c>
      <c r="M1117" s="35" t="e">
        <f>IF(ISNUMBER(L1117),#N/A,IF(ISNUMBER(INDEX('Approved CPZ List'!$I:$I,MATCH('HFTD CPZ'!$B1117,'Approved CPZ List'!$B:$B,0))),$K1117,#N/A))</f>
        <v>#N/A</v>
      </c>
    </row>
    <row r="1118" spans="1:13" ht="15.5" x14ac:dyDescent="0.35">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List'!$K:$K,MATCH('HFTD CPZ'!$B1118,'08W Project List'!$H:$H,0))),$K1118,#N/A)</f>
        <v>#N/A</v>
      </c>
      <c r="M1118" s="35" t="e">
        <f>IF(ISNUMBER(L1118),#N/A,IF(ISNUMBER(INDEX('Approved CPZ List'!$I:$I,MATCH('HFTD CPZ'!$B1118,'Approved CPZ List'!$B:$B,0))),$K1118,#N/A))</f>
        <v>#N/A</v>
      </c>
    </row>
    <row r="1119" spans="1:13" ht="15.5" x14ac:dyDescent="0.35">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List'!$K:$K,MATCH('HFTD CPZ'!$B1119,'08W Project List'!$H:$H,0))),$K1119,#N/A)</f>
        <v>#N/A</v>
      </c>
      <c r="M1119" s="35" t="e">
        <f>IF(ISNUMBER(L1119),#N/A,IF(ISNUMBER(INDEX('Approved CPZ List'!$I:$I,MATCH('HFTD CPZ'!$B1119,'Approved CPZ List'!$B:$B,0))),$K1119,#N/A))</f>
        <v>#N/A</v>
      </c>
    </row>
    <row r="1120" spans="1:13" ht="15.5" x14ac:dyDescent="0.35">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List'!$K:$K,MATCH('HFTD CPZ'!$B1120,'08W Project List'!$H:$H,0))),$K1120,#N/A)</f>
        <v>#N/A</v>
      </c>
      <c r="M1120" s="35" t="e">
        <f>IF(ISNUMBER(L1120),#N/A,IF(ISNUMBER(INDEX('Approved CPZ List'!$I:$I,MATCH('HFTD CPZ'!$B1120,'Approved CPZ List'!$B:$B,0))),$K1120,#N/A))</f>
        <v>#N/A</v>
      </c>
    </row>
    <row r="1121" spans="1:13" ht="15.5" x14ac:dyDescent="0.35">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List'!$K:$K,MATCH('HFTD CPZ'!$B1121,'08W Project List'!$H:$H,0))),$K1121,#N/A)</f>
        <v>#N/A</v>
      </c>
      <c r="M1121" s="35" t="e">
        <f>IF(ISNUMBER(L1121),#N/A,IF(ISNUMBER(INDEX('Approved CPZ List'!$I:$I,MATCH('HFTD CPZ'!$B1121,'Approved CPZ List'!$B:$B,0))),$K1121,#N/A))</f>
        <v>#N/A</v>
      </c>
    </row>
    <row r="1122" spans="1:13" ht="15.5" x14ac:dyDescent="0.35">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List'!$K:$K,MATCH('HFTD CPZ'!$B1122,'08W Project List'!$H:$H,0))),$K1122,#N/A)</f>
        <v>#N/A</v>
      </c>
      <c r="M1122" s="35" t="e">
        <f>IF(ISNUMBER(L1122),#N/A,IF(ISNUMBER(INDEX('Approved CPZ List'!$I:$I,MATCH('HFTD CPZ'!$B1122,'Approved CPZ List'!$B:$B,0))),$K1122,#N/A))</f>
        <v>#N/A</v>
      </c>
    </row>
    <row r="1123" spans="1:13" ht="15.5" x14ac:dyDescent="0.35">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List'!$K:$K,MATCH('HFTD CPZ'!$B1123,'08W Project List'!$H:$H,0))),$K1123,#N/A)</f>
        <v>#N/A</v>
      </c>
      <c r="M1123" s="35" t="e">
        <f>IF(ISNUMBER(L1123),#N/A,IF(ISNUMBER(INDEX('Approved CPZ List'!$I:$I,MATCH('HFTD CPZ'!$B1123,'Approved CPZ List'!$B:$B,0))),$K1123,#N/A))</f>
        <v>#N/A</v>
      </c>
    </row>
    <row r="1124" spans="1:13" ht="15.5" x14ac:dyDescent="0.35">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List'!$K:$K,MATCH('HFTD CPZ'!$B1124,'08W Project List'!$H:$H,0))),$K1124,#N/A)</f>
        <v>#N/A</v>
      </c>
      <c r="M1124" s="35" t="e">
        <f>IF(ISNUMBER(L1124),#N/A,IF(ISNUMBER(INDEX('Approved CPZ List'!$I:$I,MATCH('HFTD CPZ'!$B1124,'Approved CPZ List'!$B:$B,0))),$K1124,#N/A))</f>
        <v>#N/A</v>
      </c>
    </row>
    <row r="1125" spans="1:13" ht="15.5" x14ac:dyDescent="0.35">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List'!$K:$K,MATCH('HFTD CPZ'!$B1125,'08W Project List'!$H:$H,0))),$K1125,#N/A)</f>
        <v>#N/A</v>
      </c>
      <c r="M1125" s="35" t="e">
        <f>IF(ISNUMBER(L1125),#N/A,IF(ISNUMBER(INDEX('Approved CPZ List'!$I:$I,MATCH('HFTD CPZ'!$B1125,'Approved CPZ List'!$B:$B,0))),$K1125,#N/A))</f>
        <v>#N/A</v>
      </c>
    </row>
    <row r="1126" spans="1:13" ht="15.5" x14ac:dyDescent="0.35">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List'!$K:$K,MATCH('HFTD CPZ'!$B1126,'08W Project List'!$H:$H,0))),$K1126,#N/A)</f>
        <v>#N/A</v>
      </c>
      <c r="M1126" s="35" t="e">
        <f>IF(ISNUMBER(L1126),#N/A,IF(ISNUMBER(INDEX('Approved CPZ List'!$I:$I,MATCH('HFTD CPZ'!$B1126,'Approved CPZ List'!$B:$B,0))),$K1126,#N/A))</f>
        <v>#N/A</v>
      </c>
    </row>
    <row r="1127" spans="1:13" ht="15.5" x14ac:dyDescent="0.35">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List'!$K:$K,MATCH('HFTD CPZ'!$B1127,'08W Project List'!$H:$H,0))),$K1127,#N/A)</f>
        <v>#N/A</v>
      </c>
      <c r="M1127" s="35" t="e">
        <f>IF(ISNUMBER(L1127),#N/A,IF(ISNUMBER(INDEX('Approved CPZ List'!$I:$I,MATCH('HFTD CPZ'!$B1127,'Approved CPZ List'!$B:$B,0))),$K1127,#N/A))</f>
        <v>#N/A</v>
      </c>
    </row>
    <row r="1128" spans="1:13" ht="15.5" x14ac:dyDescent="0.35">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List'!$K:$K,MATCH('HFTD CPZ'!$B1128,'08W Project List'!$H:$H,0))),$K1128,#N/A)</f>
        <v>#N/A</v>
      </c>
      <c r="M1128" s="35" t="e">
        <f>IF(ISNUMBER(L1128),#N/A,IF(ISNUMBER(INDEX('Approved CPZ List'!$I:$I,MATCH('HFTD CPZ'!$B1128,'Approved CPZ List'!$B:$B,0))),$K1128,#N/A))</f>
        <v>#N/A</v>
      </c>
    </row>
    <row r="1129" spans="1:13" ht="15.5" x14ac:dyDescent="0.35">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List'!$K:$K,MATCH('HFTD CPZ'!$B1129,'08W Project List'!$H:$H,0))),$K1129,#N/A)</f>
        <v>#N/A</v>
      </c>
      <c r="M1129" s="35" t="e">
        <f>IF(ISNUMBER(L1129),#N/A,IF(ISNUMBER(INDEX('Approved CPZ List'!$I:$I,MATCH('HFTD CPZ'!$B1129,'Approved CPZ List'!$B:$B,0))),$K1129,#N/A))</f>
        <v>#N/A</v>
      </c>
    </row>
    <row r="1130" spans="1:13" ht="15.5" x14ac:dyDescent="0.35">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List'!$K:$K,MATCH('HFTD CPZ'!$B1130,'08W Project List'!$H:$H,0))),$K1130,#N/A)</f>
        <v>#N/A</v>
      </c>
      <c r="M1130" s="35" t="e">
        <f>IF(ISNUMBER(L1130),#N/A,IF(ISNUMBER(INDEX('Approved CPZ List'!$I:$I,MATCH('HFTD CPZ'!$B1130,'Approved CPZ List'!$B:$B,0))),$K1130,#N/A))</f>
        <v>#N/A</v>
      </c>
    </row>
    <row r="1131" spans="1:13" ht="15.5" x14ac:dyDescent="0.35">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List'!$K:$K,MATCH('HFTD CPZ'!$B1131,'08W Project List'!$H:$H,0))),$K1131,#N/A)</f>
        <v>#N/A</v>
      </c>
      <c r="M1131" s="35" t="e">
        <f>IF(ISNUMBER(L1131),#N/A,IF(ISNUMBER(INDEX('Approved CPZ List'!$I:$I,MATCH('HFTD CPZ'!$B1131,'Approved CPZ List'!$B:$B,0))),$K1131,#N/A))</f>
        <v>#N/A</v>
      </c>
    </row>
    <row r="1132" spans="1:13" ht="15.5" x14ac:dyDescent="0.35">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List'!$K:$K,MATCH('HFTD CPZ'!$B1132,'08W Project List'!$H:$H,0))),$K1132,#N/A)</f>
        <v>#N/A</v>
      </c>
      <c r="M1132" s="35" t="e">
        <f>IF(ISNUMBER(L1132),#N/A,IF(ISNUMBER(INDEX('Approved CPZ List'!$I:$I,MATCH('HFTD CPZ'!$B1132,'Approved CPZ List'!$B:$B,0))),$K1132,#N/A))</f>
        <v>#N/A</v>
      </c>
    </row>
    <row r="1133" spans="1:13" ht="15.5" x14ac:dyDescent="0.35">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List'!$K:$K,MATCH('HFTD CPZ'!$B1133,'08W Project List'!$H:$H,0))),$K1133,#N/A)</f>
        <v>#N/A</v>
      </c>
      <c r="M1133" s="35" t="e">
        <f>IF(ISNUMBER(L1133),#N/A,IF(ISNUMBER(INDEX('Approved CPZ List'!$I:$I,MATCH('HFTD CPZ'!$B1133,'Approved CPZ List'!$B:$B,0))),$K1133,#N/A))</f>
        <v>#N/A</v>
      </c>
    </row>
    <row r="1134" spans="1:13" ht="15.5" x14ac:dyDescent="0.35">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List'!$K:$K,MATCH('HFTD CPZ'!$B1134,'08W Project List'!$H:$H,0))),$K1134,#N/A)</f>
        <v>#N/A</v>
      </c>
      <c r="M1134" s="35" t="e">
        <f>IF(ISNUMBER(L1134),#N/A,IF(ISNUMBER(INDEX('Approved CPZ List'!$I:$I,MATCH('HFTD CPZ'!$B1134,'Approved CPZ List'!$B:$B,0))),$K1134,#N/A))</f>
        <v>#N/A</v>
      </c>
    </row>
    <row r="1135" spans="1:13" ht="15.5" x14ac:dyDescent="0.35">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List'!$K:$K,MATCH('HFTD CPZ'!$B1135,'08W Project List'!$H:$H,0))),$K1135,#N/A)</f>
        <v>#N/A</v>
      </c>
      <c r="M1135" s="35" t="e">
        <f>IF(ISNUMBER(L1135),#N/A,IF(ISNUMBER(INDEX('Approved CPZ List'!$I:$I,MATCH('HFTD CPZ'!$B1135,'Approved CPZ List'!$B:$B,0))),$K1135,#N/A))</f>
        <v>#N/A</v>
      </c>
    </row>
    <row r="1136" spans="1:13" ht="15.5" x14ac:dyDescent="0.35">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List'!$K:$K,MATCH('HFTD CPZ'!$B1136,'08W Project List'!$H:$H,0))),$K1136,#N/A)</f>
        <v>#N/A</v>
      </c>
      <c r="M1136" s="35" t="e">
        <f>IF(ISNUMBER(L1136),#N/A,IF(ISNUMBER(INDEX('Approved CPZ List'!$I:$I,MATCH('HFTD CPZ'!$B1136,'Approved CPZ List'!$B:$B,0))),$K1136,#N/A))</f>
        <v>#N/A</v>
      </c>
    </row>
    <row r="1137" spans="1:13" ht="15.5" x14ac:dyDescent="0.35">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List'!$K:$K,MATCH('HFTD CPZ'!$B1137,'08W Project List'!$H:$H,0))),$K1137,#N/A)</f>
        <v>#N/A</v>
      </c>
      <c r="M1137" s="35" t="e">
        <f>IF(ISNUMBER(L1137),#N/A,IF(ISNUMBER(INDEX('Approved CPZ List'!$I:$I,MATCH('HFTD CPZ'!$B1137,'Approved CPZ List'!$B:$B,0))),$K1137,#N/A))</f>
        <v>#N/A</v>
      </c>
    </row>
    <row r="1138" spans="1:13" ht="15.5" x14ac:dyDescent="0.35">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List'!$K:$K,MATCH('HFTD CPZ'!$B1138,'08W Project List'!$H:$H,0))),$K1138,#N/A)</f>
        <v>#N/A</v>
      </c>
      <c r="M1138" s="35" t="e">
        <f>IF(ISNUMBER(L1138),#N/A,IF(ISNUMBER(INDEX('Approved CPZ List'!$I:$I,MATCH('HFTD CPZ'!$B1138,'Approved CPZ List'!$B:$B,0))),$K1138,#N/A))</f>
        <v>#N/A</v>
      </c>
    </row>
    <row r="1139" spans="1:13" ht="15.5" x14ac:dyDescent="0.35">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List'!$K:$K,MATCH('HFTD CPZ'!$B1139,'08W Project List'!$H:$H,0))),$K1139,#N/A)</f>
        <v>#N/A</v>
      </c>
      <c r="M1139" s="35" t="e">
        <f>IF(ISNUMBER(L1139),#N/A,IF(ISNUMBER(INDEX('Approved CPZ List'!$I:$I,MATCH('HFTD CPZ'!$B1139,'Approved CPZ List'!$B:$B,0))),$K1139,#N/A))</f>
        <v>#N/A</v>
      </c>
    </row>
    <row r="1140" spans="1:13" ht="15.5" x14ac:dyDescent="0.35">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List'!$K:$K,MATCH('HFTD CPZ'!$B1140,'08W Project List'!$H:$H,0))),$K1140,#N/A)</f>
        <v>#N/A</v>
      </c>
      <c r="M1140" s="35" t="e">
        <f>IF(ISNUMBER(L1140),#N/A,IF(ISNUMBER(INDEX('Approved CPZ List'!$I:$I,MATCH('HFTD CPZ'!$B1140,'Approved CPZ List'!$B:$B,0))),$K1140,#N/A))</f>
        <v>#N/A</v>
      </c>
    </row>
    <row r="1141" spans="1:13" ht="15.5" x14ac:dyDescent="0.35">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List'!$K:$K,MATCH('HFTD CPZ'!$B1141,'08W Project List'!$H:$H,0))),$K1141,#N/A)</f>
        <v>#N/A</v>
      </c>
      <c r="M1141" s="35" t="e">
        <f>IF(ISNUMBER(L1141),#N/A,IF(ISNUMBER(INDEX('Approved CPZ List'!$I:$I,MATCH('HFTD CPZ'!$B1141,'Approved CPZ List'!$B:$B,0))),$K1141,#N/A))</f>
        <v>#N/A</v>
      </c>
    </row>
    <row r="1142" spans="1:13" ht="15.5" x14ac:dyDescent="0.35">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List'!$K:$K,MATCH('HFTD CPZ'!$B1142,'08W Project List'!$H:$H,0))),$K1142,#N/A)</f>
        <v>#N/A</v>
      </c>
      <c r="M1142" s="35" t="e">
        <f>IF(ISNUMBER(L1142),#N/A,IF(ISNUMBER(INDEX('Approved CPZ List'!$I:$I,MATCH('HFTD CPZ'!$B1142,'Approved CPZ List'!$B:$B,0))),$K1142,#N/A))</f>
        <v>#N/A</v>
      </c>
    </row>
    <row r="1143" spans="1:13" ht="15.5" x14ac:dyDescent="0.35">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List'!$K:$K,MATCH('HFTD CPZ'!$B1143,'08W Project List'!$H:$H,0))),$K1143,#N/A)</f>
        <v>#N/A</v>
      </c>
      <c r="M1143" s="35" t="e">
        <f>IF(ISNUMBER(L1143),#N/A,IF(ISNUMBER(INDEX('Approved CPZ List'!$I:$I,MATCH('HFTD CPZ'!$B1143,'Approved CPZ List'!$B:$B,0))),$K1143,#N/A))</f>
        <v>#N/A</v>
      </c>
    </row>
    <row r="1144" spans="1:13" ht="15.5" x14ac:dyDescent="0.35">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List'!$K:$K,MATCH('HFTD CPZ'!$B1144,'08W Project List'!$H:$H,0))),$K1144,#N/A)</f>
        <v>#N/A</v>
      </c>
      <c r="M1144" s="35" t="e">
        <f>IF(ISNUMBER(L1144),#N/A,IF(ISNUMBER(INDEX('Approved CPZ List'!$I:$I,MATCH('HFTD CPZ'!$B1144,'Approved CPZ List'!$B:$B,0))),$K1144,#N/A))</f>
        <v>#N/A</v>
      </c>
    </row>
    <row r="1145" spans="1:13" ht="15.5" x14ac:dyDescent="0.35">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List'!$K:$K,MATCH('HFTD CPZ'!$B1145,'08W Project List'!$H:$H,0))),$K1145,#N/A)</f>
        <v>#N/A</v>
      </c>
      <c r="M1145" s="35" t="e">
        <f>IF(ISNUMBER(L1145),#N/A,IF(ISNUMBER(INDEX('Approved CPZ List'!$I:$I,MATCH('HFTD CPZ'!$B1145,'Approved CPZ List'!$B:$B,0))),$K1145,#N/A))</f>
        <v>#N/A</v>
      </c>
    </row>
    <row r="1146" spans="1:13" ht="15.5" x14ac:dyDescent="0.35">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List'!$K:$K,MATCH('HFTD CPZ'!$B1146,'08W Project List'!$H:$H,0))),$K1146,#N/A)</f>
        <v>#N/A</v>
      </c>
      <c r="M1146" s="35" t="e">
        <f>IF(ISNUMBER(L1146),#N/A,IF(ISNUMBER(INDEX('Approved CPZ List'!$I:$I,MATCH('HFTD CPZ'!$B1146,'Approved CPZ List'!$B:$B,0))),$K1146,#N/A))</f>
        <v>#N/A</v>
      </c>
    </row>
    <row r="1147" spans="1:13" ht="15.5" x14ac:dyDescent="0.35">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List'!$K:$K,MATCH('HFTD CPZ'!$B1147,'08W Project List'!$H:$H,0))),$K1147,#N/A)</f>
        <v>#N/A</v>
      </c>
      <c r="M1147" s="35" t="e">
        <f>IF(ISNUMBER(L1147),#N/A,IF(ISNUMBER(INDEX('Approved CPZ List'!$I:$I,MATCH('HFTD CPZ'!$B1147,'Approved CPZ List'!$B:$B,0))),$K1147,#N/A))</f>
        <v>#N/A</v>
      </c>
    </row>
    <row r="1148" spans="1:13" ht="15.5" x14ac:dyDescent="0.35">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List'!$K:$K,MATCH('HFTD CPZ'!$B1148,'08W Project List'!$H:$H,0))),$K1148,#N/A)</f>
        <v>#N/A</v>
      </c>
      <c r="M1148" s="35" t="e">
        <f>IF(ISNUMBER(L1148),#N/A,IF(ISNUMBER(INDEX('Approved CPZ List'!$I:$I,MATCH('HFTD CPZ'!$B1148,'Approved CPZ List'!$B:$B,0))),$K1148,#N/A))</f>
        <v>#N/A</v>
      </c>
    </row>
    <row r="1149" spans="1:13" ht="15.5" x14ac:dyDescent="0.35">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List'!$K:$K,MATCH('HFTD CPZ'!$B1149,'08W Project List'!$H:$H,0))),$K1149,#N/A)</f>
        <v>#N/A</v>
      </c>
      <c r="M1149" s="35" t="e">
        <f>IF(ISNUMBER(L1149),#N/A,IF(ISNUMBER(INDEX('Approved CPZ List'!$I:$I,MATCH('HFTD CPZ'!$B1149,'Approved CPZ List'!$B:$B,0))),$K1149,#N/A))</f>
        <v>#N/A</v>
      </c>
    </row>
    <row r="1150" spans="1:13" ht="15.5" x14ac:dyDescent="0.35">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List'!$K:$K,MATCH('HFTD CPZ'!$B1150,'08W Project List'!$H:$H,0))),$K1150,#N/A)</f>
        <v>#N/A</v>
      </c>
      <c r="M1150" s="35" t="e">
        <f>IF(ISNUMBER(L1150),#N/A,IF(ISNUMBER(INDEX('Approved CPZ List'!$I:$I,MATCH('HFTD CPZ'!$B1150,'Approved CPZ List'!$B:$B,0))),$K1150,#N/A))</f>
        <v>#N/A</v>
      </c>
    </row>
    <row r="1151" spans="1:13" ht="15.5" x14ac:dyDescent="0.35">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List'!$K:$K,MATCH('HFTD CPZ'!$B1151,'08W Project List'!$H:$H,0))),$K1151,#N/A)</f>
        <v>#N/A</v>
      </c>
      <c r="M1151" s="35" t="e">
        <f>IF(ISNUMBER(L1151),#N/A,IF(ISNUMBER(INDEX('Approved CPZ List'!$I:$I,MATCH('HFTD CPZ'!$B1151,'Approved CPZ List'!$B:$B,0))),$K1151,#N/A))</f>
        <v>#N/A</v>
      </c>
    </row>
    <row r="1152" spans="1:13" ht="15.5" x14ac:dyDescent="0.35">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List'!$K:$K,MATCH('HFTD CPZ'!$B1152,'08W Project List'!$H:$H,0))),$K1152,#N/A)</f>
        <v>#N/A</v>
      </c>
      <c r="M1152" s="35" t="e">
        <f>IF(ISNUMBER(L1152),#N/A,IF(ISNUMBER(INDEX('Approved CPZ List'!$I:$I,MATCH('HFTD CPZ'!$B1152,'Approved CPZ List'!$B:$B,0))),$K1152,#N/A))</f>
        <v>#N/A</v>
      </c>
    </row>
    <row r="1153" spans="1:13" ht="15.5" x14ac:dyDescent="0.35">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List'!$K:$K,MATCH('HFTD CPZ'!$B1153,'08W Project List'!$H:$H,0))),$K1153,#N/A)</f>
        <v>#N/A</v>
      </c>
      <c r="M1153" s="35" t="e">
        <f>IF(ISNUMBER(L1153),#N/A,IF(ISNUMBER(INDEX('Approved CPZ List'!$I:$I,MATCH('HFTD CPZ'!$B1153,'Approved CPZ List'!$B:$B,0))),$K1153,#N/A))</f>
        <v>#N/A</v>
      </c>
    </row>
    <row r="1154" spans="1:13" ht="15.5" x14ac:dyDescent="0.35">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List'!$K:$K,MATCH('HFTD CPZ'!$B1154,'08W Project List'!$H:$H,0))),$K1154,#N/A)</f>
        <v>#N/A</v>
      </c>
      <c r="M1154" s="35" t="e">
        <f>IF(ISNUMBER(L1154),#N/A,IF(ISNUMBER(INDEX('Approved CPZ List'!$I:$I,MATCH('HFTD CPZ'!$B1154,'Approved CPZ List'!$B:$B,0))),$K1154,#N/A))</f>
        <v>#N/A</v>
      </c>
    </row>
    <row r="1155" spans="1:13" ht="15.5" x14ac:dyDescent="0.35">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List'!$K:$K,MATCH('HFTD CPZ'!$B1155,'08W Project List'!$H:$H,0))),$K1155,#N/A)</f>
        <v>#N/A</v>
      </c>
      <c r="M1155" s="35" t="e">
        <f>IF(ISNUMBER(L1155),#N/A,IF(ISNUMBER(INDEX('Approved CPZ List'!$I:$I,MATCH('HFTD CPZ'!$B1155,'Approved CPZ List'!$B:$B,0))),$K1155,#N/A))</f>
        <v>#N/A</v>
      </c>
    </row>
    <row r="1156" spans="1:13" ht="15.5" x14ac:dyDescent="0.35">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List'!$K:$K,MATCH('HFTD CPZ'!$B1156,'08W Project List'!$H:$H,0))),$K1156,#N/A)</f>
        <v>#N/A</v>
      </c>
      <c r="M1156" s="35" t="e">
        <f>IF(ISNUMBER(L1156),#N/A,IF(ISNUMBER(INDEX('Approved CPZ List'!$I:$I,MATCH('HFTD CPZ'!$B1156,'Approved CPZ List'!$B:$B,0))),$K1156,#N/A))</f>
        <v>#N/A</v>
      </c>
    </row>
    <row r="1157" spans="1:13" ht="15.5" x14ac:dyDescent="0.35">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List'!$K:$K,MATCH('HFTD CPZ'!$B1157,'08W Project List'!$H:$H,0))),$K1157,#N/A)</f>
        <v>#N/A</v>
      </c>
      <c r="M1157" s="35" t="e">
        <f>IF(ISNUMBER(L1157),#N/A,IF(ISNUMBER(INDEX('Approved CPZ List'!$I:$I,MATCH('HFTD CPZ'!$B1157,'Approved CPZ List'!$B:$B,0))),$K1157,#N/A))</f>
        <v>#N/A</v>
      </c>
    </row>
    <row r="1158" spans="1:13" ht="15.5" x14ac:dyDescent="0.35">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List'!$K:$K,MATCH('HFTD CPZ'!$B1158,'08W Project List'!$H:$H,0))),$K1158,#N/A)</f>
        <v>#N/A</v>
      </c>
      <c r="M1158" s="35" t="e">
        <f>IF(ISNUMBER(L1158),#N/A,IF(ISNUMBER(INDEX('Approved CPZ List'!$I:$I,MATCH('HFTD CPZ'!$B1158,'Approved CPZ List'!$B:$B,0))),$K1158,#N/A))</f>
        <v>#N/A</v>
      </c>
    </row>
    <row r="1159" spans="1:13" ht="15.5" x14ac:dyDescent="0.35">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List'!$K:$K,MATCH('HFTD CPZ'!$B1159,'08W Project List'!$H:$H,0))),$K1159,#N/A)</f>
        <v>#N/A</v>
      </c>
      <c r="M1159" s="35" t="e">
        <f>IF(ISNUMBER(L1159),#N/A,IF(ISNUMBER(INDEX('Approved CPZ List'!$I:$I,MATCH('HFTD CPZ'!$B1159,'Approved CPZ List'!$B:$B,0))),$K1159,#N/A))</f>
        <v>#N/A</v>
      </c>
    </row>
    <row r="1160" spans="1:13" ht="15.5" x14ac:dyDescent="0.35">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List'!$K:$K,MATCH('HFTD CPZ'!$B1160,'08W Project List'!$H:$H,0))),$K1160,#N/A)</f>
        <v>#N/A</v>
      </c>
      <c r="M1160" s="35" t="e">
        <f>IF(ISNUMBER(L1160),#N/A,IF(ISNUMBER(INDEX('Approved CPZ List'!$I:$I,MATCH('HFTD CPZ'!$B1160,'Approved CPZ List'!$B:$B,0))),$K1160,#N/A))</f>
        <v>#N/A</v>
      </c>
    </row>
    <row r="1161" spans="1:13" ht="15.5" x14ac:dyDescent="0.35">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List'!$K:$K,MATCH('HFTD CPZ'!$B1161,'08W Project List'!$H:$H,0))),$K1161,#N/A)</f>
        <v>#N/A</v>
      </c>
      <c r="M1161" s="35" t="e">
        <f>IF(ISNUMBER(L1161),#N/A,IF(ISNUMBER(INDEX('Approved CPZ List'!$I:$I,MATCH('HFTD CPZ'!$B1161,'Approved CPZ List'!$B:$B,0))),$K1161,#N/A))</f>
        <v>#N/A</v>
      </c>
    </row>
    <row r="1162" spans="1:13" ht="15.5" x14ac:dyDescent="0.35">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List'!$K:$K,MATCH('HFTD CPZ'!$B1162,'08W Project List'!$H:$H,0))),$K1162,#N/A)</f>
        <v>#N/A</v>
      </c>
      <c r="M1162" s="35" t="e">
        <f>IF(ISNUMBER(L1162),#N/A,IF(ISNUMBER(INDEX('Approved CPZ List'!$I:$I,MATCH('HFTD CPZ'!$B1162,'Approved CPZ List'!$B:$B,0))),$K1162,#N/A))</f>
        <v>#N/A</v>
      </c>
    </row>
    <row r="1163" spans="1:13" ht="15.5" x14ac:dyDescent="0.35">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List'!$K:$K,MATCH('HFTD CPZ'!$B1163,'08W Project List'!$H:$H,0))),$K1163,#N/A)</f>
        <v>#N/A</v>
      </c>
      <c r="M1163" s="35" t="e">
        <f>IF(ISNUMBER(L1163),#N/A,IF(ISNUMBER(INDEX('Approved CPZ List'!$I:$I,MATCH('HFTD CPZ'!$B1163,'Approved CPZ List'!$B:$B,0))),$K1163,#N/A))</f>
        <v>#N/A</v>
      </c>
    </row>
    <row r="1164" spans="1:13" ht="15.5" x14ac:dyDescent="0.35">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List'!$K:$K,MATCH('HFTD CPZ'!$B1164,'08W Project List'!$H:$H,0))),$K1164,#N/A)</f>
        <v>#N/A</v>
      </c>
      <c r="M1164" s="35" t="e">
        <f>IF(ISNUMBER(L1164),#N/A,IF(ISNUMBER(INDEX('Approved CPZ List'!$I:$I,MATCH('HFTD CPZ'!$B1164,'Approved CPZ List'!$B:$B,0))),$K1164,#N/A))</f>
        <v>#N/A</v>
      </c>
    </row>
    <row r="1165" spans="1:13" ht="15.5" x14ac:dyDescent="0.35">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List'!$K:$K,MATCH('HFTD CPZ'!$B1165,'08W Project List'!$H:$H,0))),$K1165,#N/A)</f>
        <v>#N/A</v>
      </c>
      <c r="M1165" s="35" t="e">
        <f>IF(ISNUMBER(L1165),#N/A,IF(ISNUMBER(INDEX('Approved CPZ List'!$I:$I,MATCH('HFTD CPZ'!$B1165,'Approved CPZ List'!$B:$B,0))),$K1165,#N/A))</f>
        <v>#N/A</v>
      </c>
    </row>
    <row r="1166" spans="1:13" ht="15.5" x14ac:dyDescent="0.35">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List'!$K:$K,MATCH('HFTD CPZ'!$B1166,'08W Project List'!$H:$H,0))),$K1166,#N/A)</f>
        <v>#N/A</v>
      </c>
      <c r="M1166" s="35" t="e">
        <f>IF(ISNUMBER(L1166),#N/A,IF(ISNUMBER(INDEX('Approved CPZ List'!$I:$I,MATCH('HFTD CPZ'!$B1166,'Approved CPZ List'!$B:$B,0))),$K1166,#N/A))</f>
        <v>#N/A</v>
      </c>
    </row>
    <row r="1167" spans="1:13" ht="15.5" x14ac:dyDescent="0.35">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List'!$K:$K,MATCH('HFTD CPZ'!$B1167,'08W Project List'!$H:$H,0))),$K1167,#N/A)</f>
        <v>#N/A</v>
      </c>
      <c r="M1167" s="35" t="e">
        <f>IF(ISNUMBER(L1167),#N/A,IF(ISNUMBER(INDEX('Approved CPZ List'!$I:$I,MATCH('HFTD CPZ'!$B1167,'Approved CPZ List'!$B:$B,0))),$K1167,#N/A))</f>
        <v>#N/A</v>
      </c>
    </row>
    <row r="1168" spans="1:13" ht="15.5" x14ac:dyDescent="0.35">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List'!$K:$K,MATCH('HFTD CPZ'!$B1168,'08W Project List'!$H:$H,0))),$K1168,#N/A)</f>
        <v>#N/A</v>
      </c>
      <c r="M1168" s="35" t="e">
        <f>IF(ISNUMBER(L1168),#N/A,IF(ISNUMBER(INDEX('Approved CPZ List'!$I:$I,MATCH('HFTD CPZ'!$B1168,'Approved CPZ List'!$B:$B,0))),$K1168,#N/A))</f>
        <v>#N/A</v>
      </c>
    </row>
    <row r="1169" spans="1:13" ht="15.5" x14ac:dyDescent="0.35">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List'!$K:$K,MATCH('HFTD CPZ'!$B1169,'08W Project List'!$H:$H,0))),$K1169,#N/A)</f>
        <v>#N/A</v>
      </c>
      <c r="M1169" s="35" t="e">
        <f>IF(ISNUMBER(L1169),#N/A,IF(ISNUMBER(INDEX('Approved CPZ List'!$I:$I,MATCH('HFTD CPZ'!$B1169,'Approved CPZ List'!$B:$B,0))),$K1169,#N/A))</f>
        <v>#N/A</v>
      </c>
    </row>
    <row r="1170" spans="1:13" ht="15.5" x14ac:dyDescent="0.35">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List'!$K:$K,MATCH('HFTD CPZ'!$B1170,'08W Project List'!$H:$H,0))),$K1170,#N/A)</f>
        <v>#N/A</v>
      </c>
      <c r="M1170" s="35" t="e">
        <f>IF(ISNUMBER(L1170),#N/A,IF(ISNUMBER(INDEX('Approved CPZ List'!$I:$I,MATCH('HFTD CPZ'!$B1170,'Approved CPZ List'!$B:$B,0))),$K1170,#N/A))</f>
        <v>#N/A</v>
      </c>
    </row>
    <row r="1171" spans="1:13" ht="15.5" x14ac:dyDescent="0.35">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List'!$K:$K,MATCH('HFTD CPZ'!$B1171,'08W Project List'!$H:$H,0))),$K1171,#N/A)</f>
        <v>#N/A</v>
      </c>
      <c r="M1171" s="35" t="e">
        <f>IF(ISNUMBER(L1171),#N/A,IF(ISNUMBER(INDEX('Approved CPZ List'!$I:$I,MATCH('HFTD CPZ'!$B1171,'Approved CPZ List'!$B:$B,0))),$K1171,#N/A))</f>
        <v>#N/A</v>
      </c>
    </row>
    <row r="1172" spans="1:13" ht="15.5" x14ac:dyDescent="0.35">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List'!$K:$K,MATCH('HFTD CPZ'!$B1172,'08W Project List'!$H:$H,0))),$K1172,#N/A)</f>
        <v>#N/A</v>
      </c>
      <c r="M1172" s="35" t="e">
        <f>IF(ISNUMBER(L1172),#N/A,IF(ISNUMBER(INDEX('Approved CPZ List'!$I:$I,MATCH('HFTD CPZ'!$B1172,'Approved CPZ List'!$B:$B,0))),$K1172,#N/A))</f>
        <v>#N/A</v>
      </c>
    </row>
    <row r="1173" spans="1:13" ht="15.5" x14ac:dyDescent="0.35">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List'!$K:$K,MATCH('HFTD CPZ'!$B1173,'08W Project List'!$H:$H,0))),$K1173,#N/A)</f>
        <v>#N/A</v>
      </c>
      <c r="M1173" s="35" t="e">
        <f>IF(ISNUMBER(L1173),#N/A,IF(ISNUMBER(INDEX('Approved CPZ List'!$I:$I,MATCH('HFTD CPZ'!$B1173,'Approved CPZ List'!$B:$B,0))),$K1173,#N/A))</f>
        <v>#N/A</v>
      </c>
    </row>
    <row r="1174" spans="1:13" ht="15.5" x14ac:dyDescent="0.35">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List'!$K:$K,MATCH('HFTD CPZ'!$B1174,'08W Project List'!$H:$H,0))),$K1174,#N/A)</f>
        <v>#N/A</v>
      </c>
      <c r="M1174" s="35" t="e">
        <f>IF(ISNUMBER(L1174),#N/A,IF(ISNUMBER(INDEX('Approved CPZ List'!$I:$I,MATCH('HFTD CPZ'!$B1174,'Approved CPZ List'!$B:$B,0))),$K1174,#N/A))</f>
        <v>#N/A</v>
      </c>
    </row>
    <row r="1175" spans="1:13" ht="15.5" x14ac:dyDescent="0.35">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List'!$K:$K,MATCH('HFTD CPZ'!$B1175,'08W Project List'!$H:$H,0))),$K1175,#N/A)</f>
        <v>#N/A</v>
      </c>
      <c r="M1175" s="35" t="e">
        <f>IF(ISNUMBER(L1175),#N/A,IF(ISNUMBER(INDEX('Approved CPZ List'!$I:$I,MATCH('HFTD CPZ'!$B1175,'Approved CPZ List'!$B:$B,0))),$K1175,#N/A))</f>
        <v>#N/A</v>
      </c>
    </row>
    <row r="1176" spans="1:13" ht="15.5" x14ac:dyDescent="0.35">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List'!$K:$K,MATCH('HFTD CPZ'!$B1176,'08W Project List'!$H:$H,0))),$K1176,#N/A)</f>
        <v>#N/A</v>
      </c>
      <c r="M1176" s="35" t="e">
        <f>IF(ISNUMBER(L1176),#N/A,IF(ISNUMBER(INDEX('Approved CPZ List'!$I:$I,MATCH('HFTD CPZ'!$B1176,'Approved CPZ List'!$B:$B,0))),$K1176,#N/A))</f>
        <v>#N/A</v>
      </c>
    </row>
    <row r="1177" spans="1:13" ht="15.5" x14ac:dyDescent="0.35">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List'!$K:$K,MATCH('HFTD CPZ'!$B1177,'08W Project List'!$H:$H,0))),$K1177,#N/A)</f>
        <v>2487.3084574227646</v>
      </c>
      <c r="M1177" s="35" t="e">
        <f>IF(ISNUMBER(L1177),#N/A,IF(ISNUMBER(INDEX('Approved CPZ List'!$I:$I,MATCH('HFTD CPZ'!$B1177,'Approved CPZ List'!$B:$B,0))),$K1177,#N/A))</f>
        <v>#N/A</v>
      </c>
    </row>
    <row r="1178" spans="1:13" ht="15.5" x14ac:dyDescent="0.35">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List'!$K:$K,MATCH('HFTD CPZ'!$B1178,'08W Project List'!$H:$H,0))),$K1178,#N/A)</f>
        <v>#N/A</v>
      </c>
      <c r="M1178" s="35" t="e">
        <f>IF(ISNUMBER(L1178),#N/A,IF(ISNUMBER(INDEX('Approved CPZ List'!$I:$I,MATCH('HFTD CPZ'!$B1178,'Approved CPZ List'!$B:$B,0))),$K1178,#N/A))</f>
        <v>#N/A</v>
      </c>
    </row>
    <row r="1179" spans="1:13" ht="15.5" x14ac:dyDescent="0.35">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List'!$K:$K,MATCH('HFTD CPZ'!$B1179,'08W Project List'!$H:$H,0))),$K1179,#N/A)</f>
        <v>#N/A</v>
      </c>
      <c r="M1179" s="35" t="e">
        <f>IF(ISNUMBER(L1179),#N/A,IF(ISNUMBER(INDEX('Approved CPZ List'!$I:$I,MATCH('HFTD CPZ'!$B1179,'Approved CPZ List'!$B:$B,0))),$K1179,#N/A))</f>
        <v>#N/A</v>
      </c>
    </row>
    <row r="1180" spans="1:13" ht="15.5" x14ac:dyDescent="0.35">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List'!$K:$K,MATCH('HFTD CPZ'!$B1180,'08W Project List'!$H:$H,0))),$K1180,#N/A)</f>
        <v>#N/A</v>
      </c>
      <c r="M1180" s="35" t="e">
        <f>IF(ISNUMBER(L1180),#N/A,IF(ISNUMBER(INDEX('Approved CPZ List'!$I:$I,MATCH('HFTD CPZ'!$B1180,'Approved CPZ List'!$B:$B,0))),$K1180,#N/A))</f>
        <v>#N/A</v>
      </c>
    </row>
    <row r="1181" spans="1:13" ht="15.5" x14ac:dyDescent="0.35">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List'!$K:$K,MATCH('HFTD CPZ'!$B1181,'08W Project List'!$H:$H,0))),$K1181,#N/A)</f>
        <v>#N/A</v>
      </c>
      <c r="M1181" s="35" t="e">
        <f>IF(ISNUMBER(L1181),#N/A,IF(ISNUMBER(INDEX('Approved CPZ List'!$I:$I,MATCH('HFTD CPZ'!$B1181,'Approved CPZ List'!$B:$B,0))),$K1181,#N/A))</f>
        <v>#N/A</v>
      </c>
    </row>
    <row r="1182" spans="1:13" ht="15.5" x14ac:dyDescent="0.35">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List'!$K:$K,MATCH('HFTD CPZ'!$B1182,'08W Project List'!$H:$H,0))),$K1182,#N/A)</f>
        <v>#N/A</v>
      </c>
      <c r="M1182" s="35" t="e">
        <f>IF(ISNUMBER(L1182),#N/A,IF(ISNUMBER(INDEX('Approved CPZ List'!$I:$I,MATCH('HFTD CPZ'!$B1182,'Approved CPZ List'!$B:$B,0))),$K1182,#N/A))</f>
        <v>#N/A</v>
      </c>
    </row>
    <row r="1183" spans="1:13" ht="15.5" x14ac:dyDescent="0.35">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List'!$K:$K,MATCH('HFTD CPZ'!$B1183,'08W Project List'!$H:$H,0))),$K1183,#N/A)</f>
        <v>#N/A</v>
      </c>
      <c r="M1183" s="35" t="e">
        <f>IF(ISNUMBER(L1183),#N/A,IF(ISNUMBER(INDEX('Approved CPZ List'!$I:$I,MATCH('HFTD CPZ'!$B1183,'Approved CPZ List'!$B:$B,0))),$K1183,#N/A))</f>
        <v>#N/A</v>
      </c>
    </row>
    <row r="1184" spans="1:13" ht="15.5" x14ac:dyDescent="0.35">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List'!$K:$K,MATCH('HFTD CPZ'!$B1184,'08W Project List'!$H:$H,0))),$K1184,#N/A)</f>
        <v>#N/A</v>
      </c>
      <c r="M1184" s="35" t="e">
        <f>IF(ISNUMBER(L1184),#N/A,IF(ISNUMBER(INDEX('Approved CPZ List'!$I:$I,MATCH('HFTD CPZ'!$B1184,'Approved CPZ List'!$B:$B,0))),$K1184,#N/A))</f>
        <v>#N/A</v>
      </c>
    </row>
    <row r="1185" spans="1:13" ht="15.5" x14ac:dyDescent="0.35">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List'!$K:$K,MATCH('HFTD CPZ'!$B1185,'08W Project List'!$H:$H,0))),$K1185,#N/A)</f>
        <v>#N/A</v>
      </c>
      <c r="M1185" s="35" t="e">
        <f>IF(ISNUMBER(L1185),#N/A,IF(ISNUMBER(INDEX('Approved CPZ List'!$I:$I,MATCH('HFTD CPZ'!$B1185,'Approved CPZ List'!$B:$B,0))),$K1185,#N/A))</f>
        <v>#N/A</v>
      </c>
    </row>
    <row r="1186" spans="1:13" ht="15.5" x14ac:dyDescent="0.35">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List'!$K:$K,MATCH('HFTD CPZ'!$B1186,'08W Project List'!$H:$H,0))),$K1186,#N/A)</f>
        <v>#N/A</v>
      </c>
      <c r="M1186" s="35" t="e">
        <f>IF(ISNUMBER(L1186),#N/A,IF(ISNUMBER(INDEX('Approved CPZ List'!$I:$I,MATCH('HFTD CPZ'!$B1186,'Approved CPZ List'!$B:$B,0))),$K1186,#N/A))</f>
        <v>#N/A</v>
      </c>
    </row>
    <row r="1187" spans="1:13" ht="15.5" x14ac:dyDescent="0.35">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List'!$K:$K,MATCH('HFTD CPZ'!$B1187,'08W Project List'!$H:$H,0))),$K1187,#N/A)</f>
        <v>#N/A</v>
      </c>
      <c r="M1187" s="35" t="e">
        <f>IF(ISNUMBER(L1187),#N/A,IF(ISNUMBER(INDEX('Approved CPZ List'!$I:$I,MATCH('HFTD CPZ'!$B1187,'Approved CPZ List'!$B:$B,0))),$K1187,#N/A))</f>
        <v>#N/A</v>
      </c>
    </row>
    <row r="1188" spans="1:13" ht="15.5" x14ac:dyDescent="0.35">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List'!$K:$K,MATCH('HFTD CPZ'!$B1188,'08W Project List'!$H:$H,0))),$K1188,#N/A)</f>
        <v>#N/A</v>
      </c>
      <c r="M1188" s="35" t="e">
        <f>IF(ISNUMBER(L1188),#N/A,IF(ISNUMBER(INDEX('Approved CPZ List'!$I:$I,MATCH('HFTD CPZ'!$B1188,'Approved CPZ List'!$B:$B,0))),$K1188,#N/A))</f>
        <v>#N/A</v>
      </c>
    </row>
    <row r="1189" spans="1:13" ht="15.5" x14ac:dyDescent="0.35">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List'!$K:$K,MATCH('HFTD CPZ'!$B1189,'08W Project List'!$H:$H,0))),$K1189,#N/A)</f>
        <v>#N/A</v>
      </c>
      <c r="M1189" s="35" t="e">
        <f>IF(ISNUMBER(L1189),#N/A,IF(ISNUMBER(INDEX('Approved CPZ List'!$I:$I,MATCH('HFTD CPZ'!$B1189,'Approved CPZ List'!$B:$B,0))),$K1189,#N/A))</f>
        <v>#N/A</v>
      </c>
    </row>
    <row r="1190" spans="1:13" ht="15.5" x14ac:dyDescent="0.35">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List'!$K:$K,MATCH('HFTD CPZ'!$B1190,'08W Project List'!$H:$H,0))),$K1190,#N/A)</f>
        <v>#N/A</v>
      </c>
      <c r="M1190" s="35" t="e">
        <f>IF(ISNUMBER(L1190),#N/A,IF(ISNUMBER(INDEX('Approved CPZ List'!$I:$I,MATCH('HFTD CPZ'!$B1190,'Approved CPZ List'!$B:$B,0))),$K1190,#N/A))</f>
        <v>#N/A</v>
      </c>
    </row>
    <row r="1191" spans="1:13" ht="15.5" x14ac:dyDescent="0.35">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List'!$K:$K,MATCH('HFTD CPZ'!$B1191,'08W Project List'!$H:$H,0))),$K1191,#N/A)</f>
        <v>#N/A</v>
      </c>
      <c r="M1191" s="35" t="e">
        <f>IF(ISNUMBER(L1191),#N/A,IF(ISNUMBER(INDEX('Approved CPZ List'!$I:$I,MATCH('HFTD CPZ'!$B1191,'Approved CPZ List'!$B:$B,0))),$K1191,#N/A))</f>
        <v>#N/A</v>
      </c>
    </row>
    <row r="1192" spans="1:13" ht="15.5" x14ac:dyDescent="0.35">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List'!$K:$K,MATCH('HFTD CPZ'!$B1192,'08W Project List'!$H:$H,0))),$K1192,#N/A)</f>
        <v>#N/A</v>
      </c>
      <c r="M1192" s="35" t="e">
        <f>IF(ISNUMBER(L1192),#N/A,IF(ISNUMBER(INDEX('Approved CPZ List'!$I:$I,MATCH('HFTD CPZ'!$B1192,'Approved CPZ List'!$B:$B,0))),$K1192,#N/A))</f>
        <v>#N/A</v>
      </c>
    </row>
    <row r="1193" spans="1:13" ht="15.5" x14ac:dyDescent="0.35">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List'!$K:$K,MATCH('HFTD CPZ'!$B1193,'08W Project List'!$H:$H,0))),$K1193,#N/A)</f>
        <v>#N/A</v>
      </c>
      <c r="M1193" s="35" t="e">
        <f>IF(ISNUMBER(L1193),#N/A,IF(ISNUMBER(INDEX('Approved CPZ List'!$I:$I,MATCH('HFTD CPZ'!$B1193,'Approved CPZ List'!$B:$B,0))),$K1193,#N/A))</f>
        <v>#N/A</v>
      </c>
    </row>
    <row r="1194" spans="1:13" ht="15.5" x14ac:dyDescent="0.35">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List'!$K:$K,MATCH('HFTD CPZ'!$B1194,'08W Project List'!$H:$H,0))),$K1194,#N/A)</f>
        <v>#N/A</v>
      </c>
      <c r="M1194" s="35" t="e">
        <f>IF(ISNUMBER(L1194),#N/A,IF(ISNUMBER(INDEX('Approved CPZ List'!$I:$I,MATCH('HFTD CPZ'!$B1194,'Approved CPZ List'!$B:$B,0))),$K1194,#N/A))</f>
        <v>#N/A</v>
      </c>
    </row>
    <row r="1195" spans="1:13" ht="15.5" x14ac:dyDescent="0.35">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List'!$K:$K,MATCH('HFTD CPZ'!$B1195,'08W Project List'!$H:$H,0))),$K1195,#N/A)</f>
        <v>#N/A</v>
      </c>
      <c r="M1195" s="35" t="e">
        <f>IF(ISNUMBER(L1195),#N/A,IF(ISNUMBER(INDEX('Approved CPZ List'!$I:$I,MATCH('HFTD CPZ'!$B1195,'Approved CPZ List'!$B:$B,0))),$K1195,#N/A))</f>
        <v>#N/A</v>
      </c>
    </row>
    <row r="1196" spans="1:13" ht="15.5" x14ac:dyDescent="0.35">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List'!$K:$K,MATCH('HFTD CPZ'!$B1196,'08W Project List'!$H:$H,0))),$K1196,#N/A)</f>
        <v>#N/A</v>
      </c>
      <c r="M1196" s="35" t="e">
        <f>IF(ISNUMBER(L1196),#N/A,IF(ISNUMBER(INDEX('Approved CPZ List'!$I:$I,MATCH('HFTD CPZ'!$B1196,'Approved CPZ List'!$B:$B,0))),$K1196,#N/A))</f>
        <v>#N/A</v>
      </c>
    </row>
    <row r="1197" spans="1:13" ht="15.5" x14ac:dyDescent="0.35">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List'!$K:$K,MATCH('HFTD CPZ'!$B1197,'08W Project List'!$H:$H,0))),$K1197,#N/A)</f>
        <v>#N/A</v>
      </c>
      <c r="M1197" s="35" t="e">
        <f>IF(ISNUMBER(L1197),#N/A,IF(ISNUMBER(INDEX('Approved CPZ List'!$I:$I,MATCH('HFTD CPZ'!$B1197,'Approved CPZ List'!$B:$B,0))),$K1197,#N/A))</f>
        <v>#N/A</v>
      </c>
    </row>
    <row r="1198" spans="1:13" ht="15.5" x14ac:dyDescent="0.35">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List'!$K:$K,MATCH('HFTD CPZ'!$B1198,'08W Project List'!$H:$H,0))),$K1198,#N/A)</f>
        <v>#N/A</v>
      </c>
      <c r="M1198" s="35" t="e">
        <f>IF(ISNUMBER(L1198),#N/A,IF(ISNUMBER(INDEX('Approved CPZ List'!$I:$I,MATCH('HFTD CPZ'!$B1198,'Approved CPZ List'!$B:$B,0))),$K1198,#N/A))</f>
        <v>#N/A</v>
      </c>
    </row>
    <row r="1199" spans="1:13" ht="15.5" x14ac:dyDescent="0.35">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List'!$K:$K,MATCH('HFTD CPZ'!$B1199,'08W Project List'!$H:$H,0))),$K1199,#N/A)</f>
        <v>#N/A</v>
      </c>
      <c r="M1199" s="35" t="e">
        <f>IF(ISNUMBER(L1199),#N/A,IF(ISNUMBER(INDEX('Approved CPZ List'!$I:$I,MATCH('HFTD CPZ'!$B1199,'Approved CPZ List'!$B:$B,0))),$K1199,#N/A))</f>
        <v>#N/A</v>
      </c>
    </row>
    <row r="1200" spans="1:13" ht="15.5" x14ac:dyDescent="0.35">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List'!$K:$K,MATCH('HFTD CPZ'!$B1200,'08W Project List'!$H:$H,0))),$K1200,#N/A)</f>
        <v>#N/A</v>
      </c>
      <c r="M1200" s="35" t="e">
        <f>IF(ISNUMBER(L1200),#N/A,IF(ISNUMBER(INDEX('Approved CPZ List'!$I:$I,MATCH('HFTD CPZ'!$B1200,'Approved CPZ List'!$B:$B,0))),$K1200,#N/A))</f>
        <v>#N/A</v>
      </c>
    </row>
    <row r="1201" spans="1:13" ht="15.5" x14ac:dyDescent="0.35">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List'!$K:$K,MATCH('HFTD CPZ'!$B1201,'08W Project List'!$H:$H,0))),$K1201,#N/A)</f>
        <v>#N/A</v>
      </c>
      <c r="M1201" s="35" t="e">
        <f>IF(ISNUMBER(L1201),#N/A,IF(ISNUMBER(INDEX('Approved CPZ List'!$I:$I,MATCH('HFTD CPZ'!$B1201,'Approved CPZ List'!$B:$B,0))),$K1201,#N/A))</f>
        <v>#N/A</v>
      </c>
    </row>
    <row r="1202" spans="1:13" ht="15.5" x14ac:dyDescent="0.35">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List'!$K:$K,MATCH('HFTD CPZ'!$B1202,'08W Project List'!$H:$H,0))),$K1202,#N/A)</f>
        <v>#N/A</v>
      </c>
      <c r="M1202" s="35" t="e">
        <f>IF(ISNUMBER(L1202),#N/A,IF(ISNUMBER(INDEX('Approved CPZ List'!$I:$I,MATCH('HFTD CPZ'!$B1202,'Approved CPZ List'!$B:$B,0))),$K1202,#N/A))</f>
        <v>#N/A</v>
      </c>
    </row>
    <row r="1203" spans="1:13" ht="15.5" x14ac:dyDescent="0.35">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List'!$K:$K,MATCH('HFTD CPZ'!$B1203,'08W Project List'!$H:$H,0))),$K1203,#N/A)</f>
        <v>#N/A</v>
      </c>
      <c r="M1203" s="35" t="e">
        <f>IF(ISNUMBER(L1203),#N/A,IF(ISNUMBER(INDEX('Approved CPZ List'!$I:$I,MATCH('HFTD CPZ'!$B1203,'Approved CPZ List'!$B:$B,0))),$K1203,#N/A))</f>
        <v>#N/A</v>
      </c>
    </row>
    <row r="1204" spans="1:13" ht="15.5" x14ac:dyDescent="0.35">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List'!$K:$K,MATCH('HFTD CPZ'!$B1204,'08W Project List'!$H:$H,0))),$K1204,#N/A)</f>
        <v>#N/A</v>
      </c>
      <c r="M1204" s="35" t="e">
        <f>IF(ISNUMBER(L1204),#N/A,IF(ISNUMBER(INDEX('Approved CPZ List'!$I:$I,MATCH('HFTD CPZ'!$B1204,'Approved CPZ List'!$B:$B,0))),$K1204,#N/A))</f>
        <v>#N/A</v>
      </c>
    </row>
    <row r="1205" spans="1:13" ht="15.5" x14ac:dyDescent="0.35">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List'!$K:$K,MATCH('HFTD CPZ'!$B1205,'08W Project List'!$H:$H,0))),$K1205,#N/A)</f>
        <v>#N/A</v>
      </c>
      <c r="M1205" s="35" t="e">
        <f>IF(ISNUMBER(L1205),#N/A,IF(ISNUMBER(INDEX('Approved CPZ List'!$I:$I,MATCH('HFTD CPZ'!$B1205,'Approved CPZ List'!$B:$B,0))),$K1205,#N/A))</f>
        <v>#N/A</v>
      </c>
    </row>
    <row r="1206" spans="1:13" ht="15.5" x14ac:dyDescent="0.35">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List'!$K:$K,MATCH('HFTD CPZ'!$B1206,'08W Project List'!$H:$H,0))),$K1206,#N/A)</f>
        <v>#N/A</v>
      </c>
      <c r="M1206" s="35" t="e">
        <f>IF(ISNUMBER(L1206),#N/A,IF(ISNUMBER(INDEX('Approved CPZ List'!$I:$I,MATCH('HFTD CPZ'!$B1206,'Approved CPZ List'!$B:$B,0))),$K1206,#N/A))</f>
        <v>#N/A</v>
      </c>
    </row>
    <row r="1207" spans="1:13" ht="15.5" x14ac:dyDescent="0.35">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List'!$K:$K,MATCH('HFTD CPZ'!$B1207,'08W Project List'!$H:$H,0))),$K1207,#N/A)</f>
        <v>#N/A</v>
      </c>
      <c r="M1207" s="35" t="e">
        <f>IF(ISNUMBER(L1207),#N/A,IF(ISNUMBER(INDEX('Approved CPZ List'!$I:$I,MATCH('HFTD CPZ'!$B1207,'Approved CPZ List'!$B:$B,0))),$K1207,#N/A))</f>
        <v>#N/A</v>
      </c>
    </row>
    <row r="1208" spans="1:13" ht="15.5" x14ac:dyDescent="0.35">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List'!$K:$K,MATCH('HFTD CPZ'!$B1208,'08W Project List'!$H:$H,0))),$K1208,#N/A)</f>
        <v>#N/A</v>
      </c>
      <c r="M1208" s="35" t="e">
        <f>IF(ISNUMBER(L1208),#N/A,IF(ISNUMBER(INDEX('Approved CPZ List'!$I:$I,MATCH('HFTD CPZ'!$B1208,'Approved CPZ List'!$B:$B,0))),$K1208,#N/A))</f>
        <v>#N/A</v>
      </c>
    </row>
    <row r="1209" spans="1:13" ht="15.5" x14ac:dyDescent="0.35">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List'!$K:$K,MATCH('HFTD CPZ'!$B1209,'08W Project List'!$H:$H,0))),$K1209,#N/A)</f>
        <v>#N/A</v>
      </c>
      <c r="M1209" s="35" t="e">
        <f>IF(ISNUMBER(L1209),#N/A,IF(ISNUMBER(INDEX('Approved CPZ List'!$I:$I,MATCH('HFTD CPZ'!$B1209,'Approved CPZ List'!$B:$B,0))),$K1209,#N/A))</f>
        <v>#N/A</v>
      </c>
    </row>
    <row r="1210" spans="1:13" ht="15.5" x14ac:dyDescent="0.35">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List'!$K:$K,MATCH('HFTD CPZ'!$B1210,'08W Project List'!$H:$H,0))),$K1210,#N/A)</f>
        <v>#N/A</v>
      </c>
      <c r="M1210" s="35" t="e">
        <f>IF(ISNUMBER(L1210),#N/A,IF(ISNUMBER(INDEX('Approved CPZ List'!$I:$I,MATCH('HFTD CPZ'!$B1210,'Approved CPZ List'!$B:$B,0))),$K1210,#N/A))</f>
        <v>#N/A</v>
      </c>
    </row>
    <row r="1211" spans="1:13" ht="15.5" x14ac:dyDescent="0.35">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List'!$K:$K,MATCH('HFTD CPZ'!$B1211,'08W Project List'!$H:$H,0))),$K1211,#N/A)</f>
        <v>#N/A</v>
      </c>
      <c r="M1211" s="35" t="e">
        <f>IF(ISNUMBER(L1211),#N/A,IF(ISNUMBER(INDEX('Approved CPZ List'!$I:$I,MATCH('HFTD CPZ'!$B1211,'Approved CPZ List'!$B:$B,0))),$K1211,#N/A))</f>
        <v>#N/A</v>
      </c>
    </row>
    <row r="1212" spans="1:13" ht="15.5" x14ac:dyDescent="0.35">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List'!$K:$K,MATCH('HFTD CPZ'!$B1212,'08W Project List'!$H:$H,0))),$K1212,#N/A)</f>
        <v>#N/A</v>
      </c>
      <c r="M1212" s="35" t="e">
        <f>IF(ISNUMBER(L1212),#N/A,IF(ISNUMBER(INDEX('Approved CPZ List'!$I:$I,MATCH('HFTD CPZ'!$B1212,'Approved CPZ List'!$B:$B,0))),$K1212,#N/A))</f>
        <v>#N/A</v>
      </c>
    </row>
    <row r="1213" spans="1:13" ht="15.5" x14ac:dyDescent="0.35">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List'!$K:$K,MATCH('HFTD CPZ'!$B1213,'08W Project List'!$H:$H,0))),$K1213,#N/A)</f>
        <v>#N/A</v>
      </c>
      <c r="M1213" s="35" t="e">
        <f>IF(ISNUMBER(L1213),#N/A,IF(ISNUMBER(INDEX('Approved CPZ List'!$I:$I,MATCH('HFTD CPZ'!$B1213,'Approved CPZ List'!$B:$B,0))),$K1213,#N/A))</f>
        <v>#N/A</v>
      </c>
    </row>
    <row r="1214" spans="1:13" ht="15.5" x14ac:dyDescent="0.35">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List'!$K:$K,MATCH('HFTD CPZ'!$B1214,'08W Project List'!$H:$H,0))),$K1214,#N/A)</f>
        <v>#N/A</v>
      </c>
      <c r="M1214" s="35" t="e">
        <f>IF(ISNUMBER(L1214),#N/A,IF(ISNUMBER(INDEX('Approved CPZ List'!$I:$I,MATCH('HFTD CPZ'!$B1214,'Approved CPZ List'!$B:$B,0))),$K1214,#N/A))</f>
        <v>#N/A</v>
      </c>
    </row>
    <row r="1215" spans="1:13" ht="15.5" x14ac:dyDescent="0.35">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List'!$K:$K,MATCH('HFTD CPZ'!$B1215,'08W Project List'!$H:$H,0))),$K1215,#N/A)</f>
        <v>#N/A</v>
      </c>
      <c r="M1215" s="35" t="e">
        <f>IF(ISNUMBER(L1215),#N/A,IF(ISNUMBER(INDEX('Approved CPZ List'!$I:$I,MATCH('HFTD CPZ'!$B1215,'Approved CPZ List'!$B:$B,0))),$K1215,#N/A))</f>
        <v>#N/A</v>
      </c>
    </row>
    <row r="1216" spans="1:13" ht="15.5" x14ac:dyDescent="0.35">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List'!$K:$K,MATCH('HFTD CPZ'!$B1216,'08W Project List'!$H:$H,0))),$K1216,#N/A)</f>
        <v>#N/A</v>
      </c>
      <c r="M1216" s="35" t="e">
        <f>IF(ISNUMBER(L1216),#N/A,IF(ISNUMBER(INDEX('Approved CPZ List'!$I:$I,MATCH('HFTD CPZ'!$B1216,'Approved CPZ List'!$B:$B,0))),$K1216,#N/A))</f>
        <v>#N/A</v>
      </c>
    </row>
    <row r="1217" spans="1:13" ht="15.5" x14ac:dyDescent="0.35">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List'!$K:$K,MATCH('HFTD CPZ'!$B1217,'08W Project List'!$H:$H,0))),$K1217,#N/A)</f>
        <v>#N/A</v>
      </c>
      <c r="M1217" s="35" t="e">
        <f>IF(ISNUMBER(L1217),#N/A,IF(ISNUMBER(INDEX('Approved CPZ List'!$I:$I,MATCH('HFTD CPZ'!$B1217,'Approved CPZ List'!$B:$B,0))),$K1217,#N/A))</f>
        <v>#N/A</v>
      </c>
    </row>
    <row r="1218" spans="1:13" ht="15.5" x14ac:dyDescent="0.35">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List'!$K:$K,MATCH('HFTD CPZ'!$B1218,'08W Project List'!$H:$H,0))),$K1218,#N/A)</f>
        <v>#N/A</v>
      </c>
      <c r="M1218" s="35" t="e">
        <f>IF(ISNUMBER(L1218),#N/A,IF(ISNUMBER(INDEX('Approved CPZ List'!$I:$I,MATCH('HFTD CPZ'!$B1218,'Approved CPZ List'!$B:$B,0))),$K1218,#N/A))</f>
        <v>#N/A</v>
      </c>
    </row>
    <row r="1219" spans="1:13" ht="15.5" x14ac:dyDescent="0.35">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List'!$K:$K,MATCH('HFTD CPZ'!$B1219,'08W Project List'!$H:$H,0))),$K1219,#N/A)</f>
        <v>#N/A</v>
      </c>
      <c r="M1219" s="35" t="e">
        <f>IF(ISNUMBER(L1219),#N/A,IF(ISNUMBER(INDEX('Approved CPZ List'!$I:$I,MATCH('HFTD CPZ'!$B1219,'Approved CPZ List'!$B:$B,0))),$K1219,#N/A))</f>
        <v>#N/A</v>
      </c>
    </row>
    <row r="1220" spans="1:13" ht="15.5" x14ac:dyDescent="0.35">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List'!$K:$K,MATCH('HFTD CPZ'!$B1220,'08W Project List'!$H:$H,0))),$K1220,#N/A)</f>
        <v>#N/A</v>
      </c>
      <c r="M1220" s="35" t="e">
        <f>IF(ISNUMBER(L1220),#N/A,IF(ISNUMBER(INDEX('Approved CPZ List'!$I:$I,MATCH('HFTD CPZ'!$B1220,'Approved CPZ List'!$B:$B,0))),$K1220,#N/A))</f>
        <v>#N/A</v>
      </c>
    </row>
    <row r="1221" spans="1:13" ht="15.5" x14ac:dyDescent="0.35">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List'!$K:$K,MATCH('HFTD CPZ'!$B1221,'08W Project List'!$H:$H,0))),$K1221,#N/A)</f>
        <v>#N/A</v>
      </c>
      <c r="M1221" s="35" t="e">
        <f>IF(ISNUMBER(L1221),#N/A,IF(ISNUMBER(INDEX('Approved CPZ List'!$I:$I,MATCH('HFTD CPZ'!$B1221,'Approved CPZ List'!$B:$B,0))),$K1221,#N/A))</f>
        <v>#N/A</v>
      </c>
    </row>
    <row r="1222" spans="1:13" ht="15.5" x14ac:dyDescent="0.35">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List'!$K:$K,MATCH('HFTD CPZ'!$B1222,'08W Project List'!$H:$H,0))),$K1222,#N/A)</f>
        <v>#N/A</v>
      </c>
      <c r="M1222" s="35" t="e">
        <f>IF(ISNUMBER(L1222),#N/A,IF(ISNUMBER(INDEX('Approved CPZ List'!$I:$I,MATCH('HFTD CPZ'!$B1222,'Approved CPZ List'!$B:$B,0))),$K1222,#N/A))</f>
        <v>#N/A</v>
      </c>
    </row>
    <row r="1223" spans="1:13" ht="15.5" x14ac:dyDescent="0.35">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List'!$K:$K,MATCH('HFTD CPZ'!$B1223,'08W Project List'!$H:$H,0))),$K1223,#N/A)</f>
        <v>#N/A</v>
      </c>
      <c r="M1223" s="35" t="e">
        <f>IF(ISNUMBER(L1223),#N/A,IF(ISNUMBER(INDEX('Approved CPZ List'!$I:$I,MATCH('HFTD CPZ'!$B1223,'Approved CPZ List'!$B:$B,0))),$K1223,#N/A))</f>
        <v>#N/A</v>
      </c>
    </row>
    <row r="1224" spans="1:13" ht="15.5" x14ac:dyDescent="0.35">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List'!$K:$K,MATCH('HFTD CPZ'!$B1224,'08W Project List'!$H:$H,0))),$K1224,#N/A)</f>
        <v>#N/A</v>
      </c>
      <c r="M1224" s="35" t="e">
        <f>IF(ISNUMBER(L1224),#N/A,IF(ISNUMBER(INDEX('Approved CPZ List'!$I:$I,MATCH('HFTD CPZ'!$B1224,'Approved CPZ List'!$B:$B,0))),$K1224,#N/A))</f>
        <v>#N/A</v>
      </c>
    </row>
    <row r="1225" spans="1:13" ht="15.5" x14ac:dyDescent="0.35">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List'!$K:$K,MATCH('HFTD CPZ'!$B1225,'08W Project List'!$H:$H,0))),$K1225,#N/A)</f>
        <v>#N/A</v>
      </c>
      <c r="M1225" s="35" t="e">
        <f>IF(ISNUMBER(L1225),#N/A,IF(ISNUMBER(INDEX('Approved CPZ List'!$I:$I,MATCH('HFTD CPZ'!$B1225,'Approved CPZ List'!$B:$B,0))),$K1225,#N/A))</f>
        <v>#N/A</v>
      </c>
    </row>
    <row r="1226" spans="1:13" ht="15.5" x14ac:dyDescent="0.35">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List'!$K:$K,MATCH('HFTD CPZ'!$B1226,'08W Project List'!$H:$H,0))),$K1226,#N/A)</f>
        <v>#N/A</v>
      </c>
      <c r="M1226" s="35" t="e">
        <f>IF(ISNUMBER(L1226),#N/A,IF(ISNUMBER(INDEX('Approved CPZ List'!$I:$I,MATCH('HFTD CPZ'!$B1226,'Approved CPZ List'!$B:$B,0))),$K1226,#N/A))</f>
        <v>#N/A</v>
      </c>
    </row>
    <row r="1227" spans="1:13" ht="15.5" x14ac:dyDescent="0.35">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List'!$K:$K,MATCH('HFTD CPZ'!$B1227,'08W Project List'!$H:$H,0))),$K1227,#N/A)</f>
        <v>#N/A</v>
      </c>
      <c r="M1227" s="35" t="e">
        <f>IF(ISNUMBER(L1227),#N/A,IF(ISNUMBER(INDEX('Approved CPZ List'!$I:$I,MATCH('HFTD CPZ'!$B1227,'Approved CPZ List'!$B:$B,0))),$K1227,#N/A))</f>
        <v>#N/A</v>
      </c>
    </row>
    <row r="1228" spans="1:13" ht="15.5" x14ac:dyDescent="0.35">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List'!$K:$K,MATCH('HFTD CPZ'!$B1228,'08W Project List'!$H:$H,0))),$K1228,#N/A)</f>
        <v>#N/A</v>
      </c>
      <c r="M1228" s="35" t="e">
        <f>IF(ISNUMBER(L1228),#N/A,IF(ISNUMBER(INDEX('Approved CPZ List'!$I:$I,MATCH('HFTD CPZ'!$B1228,'Approved CPZ List'!$B:$B,0))),$K1228,#N/A))</f>
        <v>#N/A</v>
      </c>
    </row>
    <row r="1229" spans="1:13" ht="15.5" x14ac:dyDescent="0.35">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List'!$K:$K,MATCH('HFTD CPZ'!$B1229,'08W Project List'!$H:$H,0))),$K1229,#N/A)</f>
        <v>#N/A</v>
      </c>
      <c r="M1229" s="35" t="e">
        <f>IF(ISNUMBER(L1229),#N/A,IF(ISNUMBER(INDEX('Approved CPZ List'!$I:$I,MATCH('HFTD CPZ'!$B1229,'Approved CPZ List'!$B:$B,0))),$K1229,#N/A))</f>
        <v>#N/A</v>
      </c>
    </row>
    <row r="1230" spans="1:13" ht="15.5" x14ac:dyDescent="0.35">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List'!$K:$K,MATCH('HFTD CPZ'!$B1230,'08W Project List'!$H:$H,0))),$K1230,#N/A)</f>
        <v>#N/A</v>
      </c>
      <c r="M1230" s="35" t="e">
        <f>IF(ISNUMBER(L1230),#N/A,IF(ISNUMBER(INDEX('Approved CPZ List'!$I:$I,MATCH('HFTD CPZ'!$B1230,'Approved CPZ List'!$B:$B,0))),$K1230,#N/A))</f>
        <v>#N/A</v>
      </c>
    </row>
    <row r="1231" spans="1:13" ht="15.5" x14ac:dyDescent="0.35">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List'!$K:$K,MATCH('HFTD CPZ'!$B1231,'08W Project List'!$H:$H,0))),$K1231,#N/A)</f>
        <v>#N/A</v>
      </c>
      <c r="M1231" s="35" t="e">
        <f>IF(ISNUMBER(L1231),#N/A,IF(ISNUMBER(INDEX('Approved CPZ List'!$I:$I,MATCH('HFTD CPZ'!$B1231,'Approved CPZ List'!$B:$B,0))),$K1231,#N/A))</f>
        <v>#N/A</v>
      </c>
    </row>
    <row r="1232" spans="1:13" ht="15.5" x14ac:dyDescent="0.35">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List'!$K:$K,MATCH('HFTD CPZ'!$B1232,'08W Project List'!$H:$H,0))),$K1232,#N/A)</f>
        <v>#N/A</v>
      </c>
      <c r="M1232" s="35" t="e">
        <f>IF(ISNUMBER(L1232),#N/A,IF(ISNUMBER(INDEX('Approved CPZ List'!$I:$I,MATCH('HFTD CPZ'!$B1232,'Approved CPZ List'!$B:$B,0))),$K1232,#N/A))</f>
        <v>#N/A</v>
      </c>
    </row>
    <row r="1233" spans="1:13" ht="15.5" x14ac:dyDescent="0.35">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List'!$K:$K,MATCH('HFTD CPZ'!$B1233,'08W Project List'!$H:$H,0))),$K1233,#N/A)</f>
        <v>#N/A</v>
      </c>
      <c r="M1233" s="35" t="e">
        <f>IF(ISNUMBER(L1233),#N/A,IF(ISNUMBER(INDEX('Approved CPZ List'!$I:$I,MATCH('HFTD CPZ'!$B1233,'Approved CPZ List'!$B:$B,0))),$K1233,#N/A))</f>
        <v>#N/A</v>
      </c>
    </row>
    <row r="1234" spans="1:13" ht="15.5" x14ac:dyDescent="0.35">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List'!$K:$K,MATCH('HFTD CPZ'!$B1234,'08W Project List'!$H:$H,0))),$K1234,#N/A)</f>
        <v>#N/A</v>
      </c>
      <c r="M1234" s="35" t="e">
        <f>IF(ISNUMBER(L1234),#N/A,IF(ISNUMBER(INDEX('Approved CPZ List'!$I:$I,MATCH('HFTD CPZ'!$B1234,'Approved CPZ List'!$B:$B,0))),$K1234,#N/A))</f>
        <v>#N/A</v>
      </c>
    </row>
    <row r="1235" spans="1:13" ht="15.5" x14ac:dyDescent="0.35">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List'!$K:$K,MATCH('HFTD CPZ'!$B1235,'08W Project List'!$H:$H,0))),$K1235,#N/A)</f>
        <v>#N/A</v>
      </c>
      <c r="M1235" s="35" t="e">
        <f>IF(ISNUMBER(L1235),#N/A,IF(ISNUMBER(INDEX('Approved CPZ List'!$I:$I,MATCH('HFTD CPZ'!$B1235,'Approved CPZ List'!$B:$B,0))),$K1235,#N/A))</f>
        <v>#N/A</v>
      </c>
    </row>
    <row r="1236" spans="1:13" ht="15.5" x14ac:dyDescent="0.35">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List'!$K:$K,MATCH('HFTD CPZ'!$B1236,'08W Project List'!$H:$H,0))),$K1236,#N/A)</f>
        <v>#N/A</v>
      </c>
      <c r="M1236" s="35" t="e">
        <f>IF(ISNUMBER(L1236),#N/A,IF(ISNUMBER(INDEX('Approved CPZ List'!$I:$I,MATCH('HFTD CPZ'!$B1236,'Approved CPZ List'!$B:$B,0))),$K1236,#N/A))</f>
        <v>#N/A</v>
      </c>
    </row>
    <row r="1237" spans="1:13" ht="15.5" x14ac:dyDescent="0.35">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List'!$K:$K,MATCH('HFTD CPZ'!$B1237,'08W Project List'!$H:$H,0))),$K1237,#N/A)</f>
        <v>#N/A</v>
      </c>
      <c r="M1237" s="35" t="e">
        <f>IF(ISNUMBER(L1237),#N/A,IF(ISNUMBER(INDEX('Approved CPZ List'!$I:$I,MATCH('HFTD CPZ'!$B1237,'Approved CPZ List'!$B:$B,0))),$K1237,#N/A))</f>
        <v>#N/A</v>
      </c>
    </row>
    <row r="1238" spans="1:13" ht="15.5" x14ac:dyDescent="0.35">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List'!$K:$K,MATCH('HFTD CPZ'!$B1238,'08W Project List'!$H:$H,0))),$K1238,#N/A)</f>
        <v>#N/A</v>
      </c>
      <c r="M1238" s="35" t="e">
        <f>IF(ISNUMBER(L1238),#N/A,IF(ISNUMBER(INDEX('Approved CPZ List'!$I:$I,MATCH('HFTD CPZ'!$B1238,'Approved CPZ List'!$B:$B,0))),$K1238,#N/A))</f>
        <v>#N/A</v>
      </c>
    </row>
    <row r="1239" spans="1:13" ht="15.5" x14ac:dyDescent="0.35">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List'!$K:$K,MATCH('HFTD CPZ'!$B1239,'08W Project List'!$H:$H,0))),$K1239,#N/A)</f>
        <v>#N/A</v>
      </c>
      <c r="M1239" s="35" t="e">
        <f>IF(ISNUMBER(L1239),#N/A,IF(ISNUMBER(INDEX('Approved CPZ List'!$I:$I,MATCH('HFTD CPZ'!$B1239,'Approved CPZ List'!$B:$B,0))),$K1239,#N/A))</f>
        <v>#N/A</v>
      </c>
    </row>
    <row r="1240" spans="1:13" ht="15.5" x14ac:dyDescent="0.35">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List'!$K:$K,MATCH('HFTD CPZ'!$B1240,'08W Project List'!$H:$H,0))),$K1240,#N/A)</f>
        <v>#N/A</v>
      </c>
      <c r="M1240" s="35" t="e">
        <f>IF(ISNUMBER(L1240),#N/A,IF(ISNUMBER(INDEX('Approved CPZ List'!$I:$I,MATCH('HFTD CPZ'!$B1240,'Approved CPZ List'!$B:$B,0))),$K1240,#N/A))</f>
        <v>#N/A</v>
      </c>
    </row>
    <row r="1241" spans="1:13" ht="15.5" x14ac:dyDescent="0.35">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List'!$K:$K,MATCH('HFTD CPZ'!$B1241,'08W Project List'!$H:$H,0))),$K1241,#N/A)</f>
        <v>#N/A</v>
      </c>
      <c r="M1241" s="35" t="e">
        <f>IF(ISNUMBER(L1241),#N/A,IF(ISNUMBER(INDEX('Approved CPZ List'!$I:$I,MATCH('HFTD CPZ'!$B1241,'Approved CPZ List'!$B:$B,0))),$K1241,#N/A))</f>
        <v>#N/A</v>
      </c>
    </row>
    <row r="1242" spans="1:13" ht="15.5" x14ac:dyDescent="0.35">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List'!$K:$K,MATCH('HFTD CPZ'!$B1242,'08W Project List'!$H:$H,0))),$K1242,#N/A)</f>
        <v>#N/A</v>
      </c>
      <c r="M1242" s="35" t="e">
        <f>IF(ISNUMBER(L1242),#N/A,IF(ISNUMBER(INDEX('Approved CPZ List'!$I:$I,MATCH('HFTD CPZ'!$B1242,'Approved CPZ List'!$B:$B,0))),$K1242,#N/A))</f>
        <v>#N/A</v>
      </c>
    </row>
    <row r="1243" spans="1:13" ht="15.5" x14ac:dyDescent="0.35">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List'!$K:$K,MATCH('HFTD CPZ'!$B1243,'08W Project List'!$H:$H,0))),$K1243,#N/A)</f>
        <v>#N/A</v>
      </c>
      <c r="M1243" s="35" t="e">
        <f>IF(ISNUMBER(L1243),#N/A,IF(ISNUMBER(INDEX('Approved CPZ List'!$I:$I,MATCH('HFTD CPZ'!$B1243,'Approved CPZ List'!$B:$B,0))),$K1243,#N/A))</f>
        <v>#N/A</v>
      </c>
    </row>
    <row r="1244" spans="1:13" ht="15.5" x14ac:dyDescent="0.35">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List'!$K:$K,MATCH('HFTD CPZ'!$B1244,'08W Project List'!$H:$H,0))),$K1244,#N/A)</f>
        <v>#N/A</v>
      </c>
      <c r="M1244" s="35" t="e">
        <f>IF(ISNUMBER(L1244),#N/A,IF(ISNUMBER(INDEX('Approved CPZ List'!$I:$I,MATCH('HFTD CPZ'!$B1244,'Approved CPZ List'!$B:$B,0))),$K1244,#N/A))</f>
        <v>#N/A</v>
      </c>
    </row>
    <row r="1245" spans="1:13" ht="15.5" x14ac:dyDescent="0.35">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List'!$K:$K,MATCH('HFTD CPZ'!$B1245,'08W Project List'!$H:$H,0))),$K1245,#N/A)</f>
        <v>#N/A</v>
      </c>
      <c r="M1245" s="35" t="e">
        <f>IF(ISNUMBER(L1245),#N/A,IF(ISNUMBER(INDEX('Approved CPZ List'!$I:$I,MATCH('HFTD CPZ'!$B1245,'Approved CPZ List'!$B:$B,0))),$K1245,#N/A))</f>
        <v>#N/A</v>
      </c>
    </row>
    <row r="1246" spans="1:13" ht="15.5" x14ac:dyDescent="0.35">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List'!$K:$K,MATCH('HFTD CPZ'!$B1246,'08W Project List'!$H:$H,0))),$K1246,#N/A)</f>
        <v>#N/A</v>
      </c>
      <c r="M1246" s="35" t="e">
        <f>IF(ISNUMBER(L1246),#N/A,IF(ISNUMBER(INDEX('Approved CPZ List'!$I:$I,MATCH('HFTD CPZ'!$B1246,'Approved CPZ List'!$B:$B,0))),$K1246,#N/A))</f>
        <v>#N/A</v>
      </c>
    </row>
    <row r="1247" spans="1:13" ht="15.5" x14ac:dyDescent="0.35">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List'!$K:$K,MATCH('HFTD CPZ'!$B1247,'08W Project List'!$H:$H,0))),$K1247,#N/A)</f>
        <v>#N/A</v>
      </c>
      <c r="M1247" s="35" t="e">
        <f>IF(ISNUMBER(L1247),#N/A,IF(ISNUMBER(INDEX('Approved CPZ List'!$I:$I,MATCH('HFTD CPZ'!$B1247,'Approved CPZ List'!$B:$B,0))),$K1247,#N/A))</f>
        <v>#N/A</v>
      </c>
    </row>
    <row r="1248" spans="1:13" ht="15.5" x14ac:dyDescent="0.35">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List'!$K:$K,MATCH('HFTD CPZ'!$B1248,'08W Project List'!$H:$H,0))),$K1248,#N/A)</f>
        <v>#N/A</v>
      </c>
      <c r="M1248" s="35" t="e">
        <f>IF(ISNUMBER(L1248),#N/A,IF(ISNUMBER(INDEX('Approved CPZ List'!$I:$I,MATCH('HFTD CPZ'!$B1248,'Approved CPZ List'!$B:$B,0))),$K1248,#N/A))</f>
        <v>#N/A</v>
      </c>
    </row>
    <row r="1249" spans="1:13" ht="15.5" x14ac:dyDescent="0.35">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List'!$K:$K,MATCH('HFTD CPZ'!$B1249,'08W Project List'!$H:$H,0))),$K1249,#N/A)</f>
        <v>#N/A</v>
      </c>
      <c r="M1249" s="35" t="e">
        <f>IF(ISNUMBER(L1249),#N/A,IF(ISNUMBER(INDEX('Approved CPZ List'!$I:$I,MATCH('HFTD CPZ'!$B1249,'Approved CPZ List'!$B:$B,0))),$K1249,#N/A))</f>
        <v>#N/A</v>
      </c>
    </row>
    <row r="1250" spans="1:13" ht="15.5" x14ac:dyDescent="0.35">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List'!$K:$K,MATCH('HFTD CPZ'!$B1250,'08W Project List'!$H:$H,0))),$K1250,#N/A)</f>
        <v>#N/A</v>
      </c>
      <c r="M1250" s="35" t="e">
        <f>IF(ISNUMBER(L1250),#N/A,IF(ISNUMBER(INDEX('Approved CPZ List'!$I:$I,MATCH('HFTD CPZ'!$B1250,'Approved CPZ List'!$B:$B,0))),$K1250,#N/A))</f>
        <v>#N/A</v>
      </c>
    </row>
    <row r="1251" spans="1:13" ht="15.5" x14ac:dyDescent="0.35">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List'!$K:$K,MATCH('HFTD CPZ'!$B1251,'08W Project List'!$H:$H,0))),$K1251,#N/A)</f>
        <v>#N/A</v>
      </c>
      <c r="M1251" s="35" t="e">
        <f>IF(ISNUMBER(L1251),#N/A,IF(ISNUMBER(INDEX('Approved CPZ List'!$I:$I,MATCH('HFTD CPZ'!$B1251,'Approved CPZ List'!$B:$B,0))),$K1251,#N/A))</f>
        <v>#N/A</v>
      </c>
    </row>
    <row r="1252" spans="1:13" ht="15.5" x14ac:dyDescent="0.35">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List'!$K:$K,MATCH('HFTD CPZ'!$B1252,'08W Project List'!$H:$H,0))),$K1252,#N/A)</f>
        <v>#N/A</v>
      </c>
      <c r="M1252" s="35" t="e">
        <f>IF(ISNUMBER(L1252),#N/A,IF(ISNUMBER(INDEX('Approved CPZ List'!$I:$I,MATCH('HFTD CPZ'!$B1252,'Approved CPZ List'!$B:$B,0))),$K1252,#N/A))</f>
        <v>#N/A</v>
      </c>
    </row>
    <row r="1253" spans="1:13" ht="15.5" x14ac:dyDescent="0.35">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List'!$K:$K,MATCH('HFTD CPZ'!$B1253,'08W Project List'!$H:$H,0))),$K1253,#N/A)</f>
        <v>#N/A</v>
      </c>
      <c r="M1253" s="35" t="e">
        <f>IF(ISNUMBER(L1253),#N/A,IF(ISNUMBER(INDEX('Approved CPZ List'!$I:$I,MATCH('HFTD CPZ'!$B1253,'Approved CPZ List'!$B:$B,0))),$K1253,#N/A))</f>
        <v>#N/A</v>
      </c>
    </row>
    <row r="1254" spans="1:13" ht="15.5" x14ac:dyDescent="0.35">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List'!$K:$K,MATCH('HFTD CPZ'!$B1254,'08W Project List'!$H:$H,0))),$K1254,#N/A)</f>
        <v>#N/A</v>
      </c>
      <c r="M1254" s="35" t="e">
        <f>IF(ISNUMBER(L1254),#N/A,IF(ISNUMBER(INDEX('Approved CPZ List'!$I:$I,MATCH('HFTD CPZ'!$B1254,'Approved CPZ List'!$B:$B,0))),$K1254,#N/A))</f>
        <v>#N/A</v>
      </c>
    </row>
    <row r="1255" spans="1:13" ht="15.5" x14ac:dyDescent="0.35">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List'!$K:$K,MATCH('HFTD CPZ'!$B1255,'08W Project List'!$H:$H,0))),$K1255,#N/A)</f>
        <v>#N/A</v>
      </c>
      <c r="M1255" s="35" t="e">
        <f>IF(ISNUMBER(L1255),#N/A,IF(ISNUMBER(INDEX('Approved CPZ List'!$I:$I,MATCH('HFTD CPZ'!$B1255,'Approved CPZ List'!$B:$B,0))),$K1255,#N/A))</f>
        <v>#N/A</v>
      </c>
    </row>
    <row r="1256" spans="1:13" ht="15.5" x14ac:dyDescent="0.35">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List'!$K:$K,MATCH('HFTD CPZ'!$B1256,'08W Project List'!$H:$H,0))),$K1256,#N/A)</f>
        <v>#N/A</v>
      </c>
      <c r="M1256" s="35" t="e">
        <f>IF(ISNUMBER(L1256),#N/A,IF(ISNUMBER(INDEX('Approved CPZ List'!$I:$I,MATCH('HFTD CPZ'!$B1256,'Approved CPZ List'!$B:$B,0))),$K1256,#N/A))</f>
        <v>#N/A</v>
      </c>
    </row>
    <row r="1257" spans="1:13" ht="15.5" x14ac:dyDescent="0.35">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List'!$K:$K,MATCH('HFTD CPZ'!$B1257,'08W Project List'!$H:$H,0))),$K1257,#N/A)</f>
        <v>#N/A</v>
      </c>
      <c r="M1257" s="35" t="e">
        <f>IF(ISNUMBER(L1257),#N/A,IF(ISNUMBER(INDEX('Approved CPZ List'!$I:$I,MATCH('HFTD CPZ'!$B1257,'Approved CPZ List'!$B:$B,0))),$K1257,#N/A))</f>
        <v>#N/A</v>
      </c>
    </row>
    <row r="1258" spans="1:13" ht="15.5" x14ac:dyDescent="0.35">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List'!$K:$K,MATCH('HFTD CPZ'!$B1258,'08W Project List'!$H:$H,0))),$K1258,#N/A)</f>
        <v>#N/A</v>
      </c>
      <c r="M1258" s="35" t="e">
        <f>IF(ISNUMBER(L1258),#N/A,IF(ISNUMBER(INDEX('Approved CPZ List'!$I:$I,MATCH('HFTD CPZ'!$B1258,'Approved CPZ List'!$B:$B,0))),$K1258,#N/A))</f>
        <v>#N/A</v>
      </c>
    </row>
    <row r="1259" spans="1:13" ht="15.5" x14ac:dyDescent="0.35">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List'!$K:$K,MATCH('HFTD CPZ'!$B1259,'08W Project List'!$H:$H,0))),$K1259,#N/A)</f>
        <v>#N/A</v>
      </c>
      <c r="M1259" s="35" t="e">
        <f>IF(ISNUMBER(L1259),#N/A,IF(ISNUMBER(INDEX('Approved CPZ List'!$I:$I,MATCH('HFTD CPZ'!$B1259,'Approved CPZ List'!$B:$B,0))),$K1259,#N/A))</f>
        <v>#N/A</v>
      </c>
    </row>
    <row r="1260" spans="1:13" ht="15.5" x14ac:dyDescent="0.35">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List'!$K:$K,MATCH('HFTD CPZ'!$B1260,'08W Project List'!$H:$H,0))),$K1260,#N/A)</f>
        <v>#N/A</v>
      </c>
      <c r="M1260" s="35" t="e">
        <f>IF(ISNUMBER(L1260),#N/A,IF(ISNUMBER(INDEX('Approved CPZ List'!$I:$I,MATCH('HFTD CPZ'!$B1260,'Approved CPZ List'!$B:$B,0))),$K1260,#N/A))</f>
        <v>#N/A</v>
      </c>
    </row>
    <row r="1261" spans="1:13" ht="15.5" x14ac:dyDescent="0.35">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List'!$K:$K,MATCH('HFTD CPZ'!$B1261,'08W Project List'!$H:$H,0))),$K1261,#N/A)</f>
        <v>#N/A</v>
      </c>
      <c r="M1261" s="35" t="e">
        <f>IF(ISNUMBER(L1261),#N/A,IF(ISNUMBER(INDEX('Approved CPZ List'!$I:$I,MATCH('HFTD CPZ'!$B1261,'Approved CPZ List'!$B:$B,0))),$K1261,#N/A))</f>
        <v>#N/A</v>
      </c>
    </row>
    <row r="1262" spans="1:13" ht="15.5" x14ac:dyDescent="0.35">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List'!$K:$K,MATCH('HFTD CPZ'!$B1262,'08W Project List'!$H:$H,0))),$K1262,#N/A)</f>
        <v>#N/A</v>
      </c>
      <c r="M1262" s="35" t="e">
        <f>IF(ISNUMBER(L1262),#N/A,IF(ISNUMBER(INDEX('Approved CPZ List'!$I:$I,MATCH('HFTD CPZ'!$B1262,'Approved CPZ List'!$B:$B,0))),$K1262,#N/A))</f>
        <v>#N/A</v>
      </c>
    </row>
    <row r="1263" spans="1:13" ht="15.5" x14ac:dyDescent="0.35">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List'!$K:$K,MATCH('HFTD CPZ'!$B1263,'08W Project List'!$H:$H,0))),$K1263,#N/A)</f>
        <v>#N/A</v>
      </c>
      <c r="M1263" s="35" t="e">
        <f>IF(ISNUMBER(L1263),#N/A,IF(ISNUMBER(INDEX('Approved CPZ List'!$I:$I,MATCH('HFTD CPZ'!$B1263,'Approved CPZ List'!$B:$B,0))),$K1263,#N/A))</f>
        <v>#N/A</v>
      </c>
    </row>
    <row r="1264" spans="1:13" ht="15.5" x14ac:dyDescent="0.35">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List'!$K:$K,MATCH('HFTD CPZ'!$B1264,'08W Project List'!$H:$H,0))),$K1264,#N/A)</f>
        <v>#N/A</v>
      </c>
      <c r="M1264" s="35" t="e">
        <f>IF(ISNUMBER(L1264),#N/A,IF(ISNUMBER(INDEX('Approved CPZ List'!$I:$I,MATCH('HFTD CPZ'!$B1264,'Approved CPZ List'!$B:$B,0))),$K1264,#N/A))</f>
        <v>#N/A</v>
      </c>
    </row>
    <row r="1265" spans="1:13" ht="15.5" x14ac:dyDescent="0.35">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List'!$K:$K,MATCH('HFTD CPZ'!$B1265,'08W Project List'!$H:$H,0))),$K1265,#N/A)</f>
        <v>#N/A</v>
      </c>
      <c r="M1265" s="35" t="e">
        <f>IF(ISNUMBER(L1265),#N/A,IF(ISNUMBER(INDEX('Approved CPZ List'!$I:$I,MATCH('HFTD CPZ'!$B1265,'Approved CPZ List'!$B:$B,0))),$K1265,#N/A))</f>
        <v>#N/A</v>
      </c>
    </row>
    <row r="1266" spans="1:13" ht="15.5" x14ac:dyDescent="0.35">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List'!$K:$K,MATCH('HFTD CPZ'!$B1266,'08W Project List'!$H:$H,0))),$K1266,#N/A)</f>
        <v>#N/A</v>
      </c>
      <c r="M1266" s="35" t="e">
        <f>IF(ISNUMBER(L1266),#N/A,IF(ISNUMBER(INDEX('Approved CPZ List'!$I:$I,MATCH('HFTD CPZ'!$B1266,'Approved CPZ List'!$B:$B,0))),$K1266,#N/A))</f>
        <v>#N/A</v>
      </c>
    </row>
    <row r="1267" spans="1:13" ht="15.5" x14ac:dyDescent="0.35">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List'!$K:$K,MATCH('HFTD CPZ'!$B1267,'08W Project List'!$H:$H,0))),$K1267,#N/A)</f>
        <v>#N/A</v>
      </c>
      <c r="M1267" s="35" t="e">
        <f>IF(ISNUMBER(L1267),#N/A,IF(ISNUMBER(INDEX('Approved CPZ List'!$I:$I,MATCH('HFTD CPZ'!$B1267,'Approved CPZ List'!$B:$B,0))),$K1267,#N/A))</f>
        <v>#N/A</v>
      </c>
    </row>
    <row r="1268" spans="1:13" ht="15.5" x14ac:dyDescent="0.35">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List'!$K:$K,MATCH('HFTD CPZ'!$B1268,'08W Project List'!$H:$H,0))),$K1268,#N/A)</f>
        <v>#N/A</v>
      </c>
      <c r="M1268" s="35" t="e">
        <f>IF(ISNUMBER(L1268),#N/A,IF(ISNUMBER(INDEX('Approved CPZ List'!$I:$I,MATCH('HFTD CPZ'!$B1268,'Approved CPZ List'!$B:$B,0))),$K1268,#N/A))</f>
        <v>#N/A</v>
      </c>
    </row>
    <row r="1269" spans="1:13" ht="15.5" x14ac:dyDescent="0.35">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List'!$K:$K,MATCH('HFTD CPZ'!$B1269,'08W Project List'!$H:$H,0))),$K1269,#N/A)</f>
        <v>#N/A</v>
      </c>
      <c r="M1269" s="35" t="e">
        <f>IF(ISNUMBER(L1269),#N/A,IF(ISNUMBER(INDEX('Approved CPZ List'!$I:$I,MATCH('HFTD CPZ'!$B1269,'Approved CPZ List'!$B:$B,0))),$K1269,#N/A))</f>
        <v>#N/A</v>
      </c>
    </row>
    <row r="1270" spans="1:13" ht="15.5" x14ac:dyDescent="0.35">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List'!$K:$K,MATCH('HFTD CPZ'!$B1270,'08W Project List'!$H:$H,0))),$K1270,#N/A)</f>
        <v>#N/A</v>
      </c>
      <c r="M1270" s="35" t="e">
        <f>IF(ISNUMBER(L1270),#N/A,IF(ISNUMBER(INDEX('Approved CPZ List'!$I:$I,MATCH('HFTD CPZ'!$B1270,'Approved CPZ List'!$B:$B,0))),$K1270,#N/A))</f>
        <v>#N/A</v>
      </c>
    </row>
    <row r="1271" spans="1:13" ht="15.5" x14ac:dyDescent="0.35">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List'!$K:$K,MATCH('HFTD CPZ'!$B1271,'08W Project List'!$H:$H,0))),$K1271,#N/A)</f>
        <v>#N/A</v>
      </c>
      <c r="M1271" s="35" t="e">
        <f>IF(ISNUMBER(L1271),#N/A,IF(ISNUMBER(INDEX('Approved CPZ List'!$I:$I,MATCH('HFTD CPZ'!$B1271,'Approved CPZ List'!$B:$B,0))),$K1271,#N/A))</f>
        <v>#N/A</v>
      </c>
    </row>
    <row r="1272" spans="1:13" ht="15.5" x14ac:dyDescent="0.35">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List'!$K:$K,MATCH('HFTD CPZ'!$B1272,'08W Project List'!$H:$H,0))),$K1272,#N/A)</f>
        <v>#N/A</v>
      </c>
      <c r="M1272" s="35" t="e">
        <f>IF(ISNUMBER(L1272),#N/A,IF(ISNUMBER(INDEX('Approved CPZ List'!$I:$I,MATCH('HFTD CPZ'!$B1272,'Approved CPZ List'!$B:$B,0))),$K1272,#N/A))</f>
        <v>#N/A</v>
      </c>
    </row>
    <row r="1273" spans="1:13" ht="15.5" x14ac:dyDescent="0.35">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List'!$K:$K,MATCH('HFTD CPZ'!$B1273,'08W Project List'!$H:$H,0))),$K1273,#N/A)</f>
        <v>#N/A</v>
      </c>
      <c r="M1273" s="35" t="e">
        <f>IF(ISNUMBER(L1273),#N/A,IF(ISNUMBER(INDEX('Approved CPZ List'!$I:$I,MATCH('HFTD CPZ'!$B1273,'Approved CPZ List'!$B:$B,0))),$K1273,#N/A))</f>
        <v>#N/A</v>
      </c>
    </row>
    <row r="1274" spans="1:13" ht="15.5" x14ac:dyDescent="0.35">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List'!$K:$K,MATCH('HFTD CPZ'!$B1274,'08W Project List'!$H:$H,0))),$K1274,#N/A)</f>
        <v>#N/A</v>
      </c>
      <c r="M1274" s="35" t="e">
        <f>IF(ISNUMBER(L1274),#N/A,IF(ISNUMBER(INDEX('Approved CPZ List'!$I:$I,MATCH('HFTD CPZ'!$B1274,'Approved CPZ List'!$B:$B,0))),$K1274,#N/A))</f>
        <v>#N/A</v>
      </c>
    </row>
    <row r="1275" spans="1:13" ht="15.5" x14ac:dyDescent="0.35">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List'!$K:$K,MATCH('HFTD CPZ'!$B1275,'08W Project List'!$H:$H,0))),$K1275,#N/A)</f>
        <v>#N/A</v>
      </c>
      <c r="M1275" s="35" t="e">
        <f>IF(ISNUMBER(L1275),#N/A,IF(ISNUMBER(INDEX('Approved CPZ List'!$I:$I,MATCH('HFTD CPZ'!$B1275,'Approved CPZ List'!$B:$B,0))),$K1275,#N/A))</f>
        <v>#N/A</v>
      </c>
    </row>
    <row r="1276" spans="1:13" ht="15.5" x14ac:dyDescent="0.35">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List'!$K:$K,MATCH('HFTD CPZ'!$B1276,'08W Project List'!$H:$H,0))),$K1276,#N/A)</f>
        <v>#N/A</v>
      </c>
      <c r="M1276" s="35" t="e">
        <f>IF(ISNUMBER(L1276),#N/A,IF(ISNUMBER(INDEX('Approved CPZ List'!$I:$I,MATCH('HFTD CPZ'!$B1276,'Approved CPZ List'!$B:$B,0))),$K1276,#N/A))</f>
        <v>#N/A</v>
      </c>
    </row>
    <row r="1277" spans="1:13" ht="15.5" x14ac:dyDescent="0.35">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List'!$K:$K,MATCH('HFTD CPZ'!$B1277,'08W Project List'!$H:$H,0))),$K1277,#N/A)</f>
        <v>#N/A</v>
      </c>
      <c r="M1277" s="35" t="e">
        <f>IF(ISNUMBER(L1277),#N/A,IF(ISNUMBER(INDEX('Approved CPZ List'!$I:$I,MATCH('HFTD CPZ'!$B1277,'Approved CPZ List'!$B:$B,0))),$K1277,#N/A))</f>
        <v>#N/A</v>
      </c>
    </row>
    <row r="1278" spans="1:13" ht="15.5" x14ac:dyDescent="0.35">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List'!$K:$K,MATCH('HFTD CPZ'!$B1278,'08W Project List'!$H:$H,0))),$K1278,#N/A)</f>
        <v>#N/A</v>
      </c>
      <c r="M1278" s="35" t="e">
        <f>IF(ISNUMBER(L1278),#N/A,IF(ISNUMBER(INDEX('Approved CPZ List'!$I:$I,MATCH('HFTD CPZ'!$B1278,'Approved CPZ List'!$B:$B,0))),$K1278,#N/A))</f>
        <v>#N/A</v>
      </c>
    </row>
    <row r="1279" spans="1:13" ht="15.5" x14ac:dyDescent="0.35">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List'!$K:$K,MATCH('HFTD CPZ'!$B1279,'08W Project List'!$H:$H,0))),$K1279,#N/A)</f>
        <v>#N/A</v>
      </c>
      <c r="M1279" s="35" t="e">
        <f>IF(ISNUMBER(L1279),#N/A,IF(ISNUMBER(INDEX('Approved CPZ List'!$I:$I,MATCH('HFTD CPZ'!$B1279,'Approved CPZ List'!$B:$B,0))),$K1279,#N/A))</f>
        <v>#N/A</v>
      </c>
    </row>
    <row r="1280" spans="1:13" ht="15.5" x14ac:dyDescent="0.35">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List'!$K:$K,MATCH('HFTD CPZ'!$B1280,'08W Project List'!$H:$H,0))),$K1280,#N/A)</f>
        <v>#N/A</v>
      </c>
      <c r="M1280" s="35" t="e">
        <f>IF(ISNUMBER(L1280),#N/A,IF(ISNUMBER(INDEX('Approved CPZ List'!$I:$I,MATCH('HFTD CPZ'!$B1280,'Approved CPZ List'!$B:$B,0))),$K1280,#N/A))</f>
        <v>#N/A</v>
      </c>
    </row>
    <row r="1281" spans="1:13" ht="15.5" x14ac:dyDescent="0.35">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List'!$K:$K,MATCH('HFTD CPZ'!$B1281,'08W Project List'!$H:$H,0))),$K1281,#N/A)</f>
        <v>#N/A</v>
      </c>
      <c r="M1281" s="35" t="e">
        <f>IF(ISNUMBER(L1281),#N/A,IF(ISNUMBER(INDEX('Approved CPZ List'!$I:$I,MATCH('HFTD CPZ'!$B1281,'Approved CPZ List'!$B:$B,0))),$K1281,#N/A))</f>
        <v>#N/A</v>
      </c>
    </row>
    <row r="1282" spans="1:13" ht="15.5" x14ac:dyDescent="0.35">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List'!$K:$K,MATCH('HFTD CPZ'!$B1282,'08W Project List'!$H:$H,0))),$K1282,#N/A)</f>
        <v>#N/A</v>
      </c>
      <c r="M1282" s="35" t="e">
        <f>IF(ISNUMBER(L1282),#N/A,IF(ISNUMBER(INDEX('Approved CPZ List'!$I:$I,MATCH('HFTD CPZ'!$B1282,'Approved CPZ List'!$B:$B,0))),$K1282,#N/A))</f>
        <v>#N/A</v>
      </c>
    </row>
    <row r="1283" spans="1:13" ht="15.5" x14ac:dyDescent="0.35">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List'!$K:$K,MATCH('HFTD CPZ'!$B1283,'08W Project List'!$H:$H,0))),$K1283,#N/A)</f>
        <v>#N/A</v>
      </c>
      <c r="M1283" s="35" t="e">
        <f>IF(ISNUMBER(L1283),#N/A,IF(ISNUMBER(INDEX('Approved CPZ List'!$I:$I,MATCH('HFTD CPZ'!$B1283,'Approved CPZ List'!$B:$B,0))),$K1283,#N/A))</f>
        <v>#N/A</v>
      </c>
    </row>
    <row r="1284" spans="1:13" ht="15.5" x14ac:dyDescent="0.35">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List'!$K:$K,MATCH('HFTD CPZ'!$B1284,'08W Project List'!$H:$H,0))),$K1284,#N/A)</f>
        <v>#N/A</v>
      </c>
      <c r="M1284" s="35" t="e">
        <f>IF(ISNUMBER(L1284),#N/A,IF(ISNUMBER(INDEX('Approved CPZ List'!$I:$I,MATCH('HFTD CPZ'!$B1284,'Approved CPZ List'!$B:$B,0))),$K1284,#N/A))</f>
        <v>#N/A</v>
      </c>
    </row>
    <row r="1285" spans="1:13" ht="15.5" x14ac:dyDescent="0.35">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List'!$K:$K,MATCH('HFTD CPZ'!$B1285,'08W Project List'!$H:$H,0))),$K1285,#N/A)</f>
        <v>#N/A</v>
      </c>
      <c r="M1285" s="35" t="e">
        <f>IF(ISNUMBER(L1285),#N/A,IF(ISNUMBER(INDEX('Approved CPZ List'!$I:$I,MATCH('HFTD CPZ'!$B1285,'Approved CPZ List'!$B:$B,0))),$K1285,#N/A))</f>
        <v>#N/A</v>
      </c>
    </row>
    <row r="1286" spans="1:13" ht="15.5" x14ac:dyDescent="0.35">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List'!$K:$K,MATCH('HFTD CPZ'!$B1286,'08W Project List'!$H:$H,0))),$K1286,#N/A)</f>
        <v>#N/A</v>
      </c>
      <c r="M1286" s="35" t="e">
        <f>IF(ISNUMBER(L1286),#N/A,IF(ISNUMBER(INDEX('Approved CPZ List'!$I:$I,MATCH('HFTD CPZ'!$B1286,'Approved CPZ List'!$B:$B,0))),$K1286,#N/A))</f>
        <v>#N/A</v>
      </c>
    </row>
    <row r="1287" spans="1:13" ht="15.5" x14ac:dyDescent="0.35">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List'!$K:$K,MATCH('HFTD CPZ'!$B1287,'08W Project List'!$H:$H,0))),$K1287,#N/A)</f>
        <v>#N/A</v>
      </c>
      <c r="M1287" s="35" t="e">
        <f>IF(ISNUMBER(L1287),#N/A,IF(ISNUMBER(INDEX('Approved CPZ List'!$I:$I,MATCH('HFTD CPZ'!$B1287,'Approved CPZ List'!$B:$B,0))),$K1287,#N/A))</f>
        <v>#N/A</v>
      </c>
    </row>
    <row r="1288" spans="1:13" ht="15.5" x14ac:dyDescent="0.35">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List'!$K:$K,MATCH('HFTD CPZ'!$B1288,'08W Project List'!$H:$H,0))),$K1288,#N/A)</f>
        <v>#N/A</v>
      </c>
      <c r="M1288" s="35" t="e">
        <f>IF(ISNUMBER(L1288),#N/A,IF(ISNUMBER(INDEX('Approved CPZ List'!$I:$I,MATCH('HFTD CPZ'!$B1288,'Approved CPZ List'!$B:$B,0))),$K1288,#N/A))</f>
        <v>#N/A</v>
      </c>
    </row>
    <row r="1289" spans="1:13" ht="15.5" x14ac:dyDescent="0.35">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List'!$K:$K,MATCH('HFTD CPZ'!$B1289,'08W Project List'!$H:$H,0))),$K1289,#N/A)</f>
        <v>1842.6776009045716</v>
      </c>
      <c r="M1289" s="35" t="e">
        <f>IF(ISNUMBER(L1289),#N/A,IF(ISNUMBER(INDEX('Approved CPZ List'!$I:$I,MATCH('HFTD CPZ'!$B1289,'Approved CPZ List'!$B:$B,0))),$K1289,#N/A))</f>
        <v>#N/A</v>
      </c>
    </row>
    <row r="1290" spans="1:13" ht="15.5" x14ac:dyDescent="0.35">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List'!$K:$K,MATCH('HFTD CPZ'!$B1290,'08W Project List'!$H:$H,0))),$K1290,#N/A)</f>
        <v>#N/A</v>
      </c>
      <c r="M1290" s="35" t="e">
        <f>IF(ISNUMBER(L1290),#N/A,IF(ISNUMBER(INDEX('Approved CPZ List'!$I:$I,MATCH('HFTD CPZ'!$B1290,'Approved CPZ List'!$B:$B,0))),$K1290,#N/A))</f>
        <v>#N/A</v>
      </c>
    </row>
    <row r="1291" spans="1:13" ht="15.5" x14ac:dyDescent="0.35">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List'!$K:$K,MATCH('HFTD CPZ'!$B1291,'08W Project List'!$H:$H,0))),$K1291,#N/A)</f>
        <v>#N/A</v>
      </c>
      <c r="M1291" s="35" t="e">
        <f>IF(ISNUMBER(L1291),#N/A,IF(ISNUMBER(INDEX('Approved CPZ List'!$I:$I,MATCH('HFTD CPZ'!$B1291,'Approved CPZ List'!$B:$B,0))),$K1291,#N/A))</f>
        <v>#N/A</v>
      </c>
    </row>
    <row r="1292" spans="1:13" ht="15.5" x14ac:dyDescent="0.35">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List'!$K:$K,MATCH('HFTD CPZ'!$B1292,'08W Project List'!$H:$H,0))),$K1292,#N/A)</f>
        <v>#N/A</v>
      </c>
      <c r="M1292" s="35" t="e">
        <f>IF(ISNUMBER(L1292),#N/A,IF(ISNUMBER(INDEX('Approved CPZ List'!$I:$I,MATCH('HFTD CPZ'!$B1292,'Approved CPZ List'!$B:$B,0))),$K1292,#N/A))</f>
        <v>#N/A</v>
      </c>
    </row>
    <row r="1293" spans="1:13" ht="15.5" x14ac:dyDescent="0.35">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List'!$K:$K,MATCH('HFTD CPZ'!$B1293,'08W Project List'!$H:$H,0))),$K1293,#N/A)</f>
        <v>#N/A</v>
      </c>
      <c r="M1293" s="35" t="e">
        <f>IF(ISNUMBER(L1293),#N/A,IF(ISNUMBER(INDEX('Approved CPZ List'!$I:$I,MATCH('HFTD CPZ'!$B1293,'Approved CPZ List'!$B:$B,0))),$K1293,#N/A))</f>
        <v>#N/A</v>
      </c>
    </row>
    <row r="1294" spans="1:13" ht="15.5" x14ac:dyDescent="0.35">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List'!$K:$K,MATCH('HFTD CPZ'!$B1294,'08W Project List'!$H:$H,0))),$K1294,#N/A)</f>
        <v>#N/A</v>
      </c>
      <c r="M1294" s="35" t="e">
        <f>IF(ISNUMBER(L1294),#N/A,IF(ISNUMBER(INDEX('Approved CPZ List'!$I:$I,MATCH('HFTD CPZ'!$B1294,'Approved CPZ List'!$B:$B,0))),$K1294,#N/A))</f>
        <v>#N/A</v>
      </c>
    </row>
    <row r="1295" spans="1:13" ht="15.5" x14ac:dyDescent="0.35">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List'!$K:$K,MATCH('HFTD CPZ'!$B1295,'08W Project List'!$H:$H,0))),$K1295,#N/A)</f>
        <v>#N/A</v>
      </c>
      <c r="M1295" s="35" t="e">
        <f>IF(ISNUMBER(L1295),#N/A,IF(ISNUMBER(INDEX('Approved CPZ List'!$I:$I,MATCH('HFTD CPZ'!$B1295,'Approved CPZ List'!$B:$B,0))),$K1295,#N/A))</f>
        <v>#N/A</v>
      </c>
    </row>
    <row r="1296" spans="1:13" ht="15.5" x14ac:dyDescent="0.35">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List'!$K:$K,MATCH('HFTD CPZ'!$B1296,'08W Project List'!$H:$H,0))),$K1296,#N/A)</f>
        <v>#N/A</v>
      </c>
      <c r="M1296" s="35" t="e">
        <f>IF(ISNUMBER(L1296),#N/A,IF(ISNUMBER(INDEX('Approved CPZ List'!$I:$I,MATCH('HFTD CPZ'!$B1296,'Approved CPZ List'!$B:$B,0))),$K1296,#N/A))</f>
        <v>#N/A</v>
      </c>
    </row>
    <row r="1297" spans="1:13" ht="15.5" x14ac:dyDescent="0.35">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List'!$K:$K,MATCH('HFTD CPZ'!$B1297,'08W Project List'!$H:$H,0))),$K1297,#N/A)</f>
        <v>#N/A</v>
      </c>
      <c r="M1297" s="35" t="e">
        <f>IF(ISNUMBER(L1297),#N/A,IF(ISNUMBER(INDEX('Approved CPZ List'!$I:$I,MATCH('HFTD CPZ'!$B1297,'Approved CPZ List'!$B:$B,0))),$K1297,#N/A))</f>
        <v>#N/A</v>
      </c>
    </row>
    <row r="1298" spans="1:13" ht="15.5" x14ac:dyDescent="0.35">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List'!$K:$K,MATCH('HFTD CPZ'!$B1298,'08W Project List'!$H:$H,0))),$K1298,#N/A)</f>
        <v>#N/A</v>
      </c>
      <c r="M1298" s="35" t="e">
        <f>IF(ISNUMBER(L1298),#N/A,IF(ISNUMBER(INDEX('Approved CPZ List'!$I:$I,MATCH('HFTD CPZ'!$B1298,'Approved CPZ List'!$B:$B,0))),$K1298,#N/A))</f>
        <v>#N/A</v>
      </c>
    </row>
    <row r="1299" spans="1:13" ht="15.5" x14ac:dyDescent="0.35">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List'!$K:$K,MATCH('HFTD CPZ'!$B1299,'08W Project List'!$H:$H,0))),$K1299,#N/A)</f>
        <v>#N/A</v>
      </c>
      <c r="M1299" s="35" t="e">
        <f>IF(ISNUMBER(L1299),#N/A,IF(ISNUMBER(INDEX('Approved CPZ List'!$I:$I,MATCH('HFTD CPZ'!$B1299,'Approved CPZ List'!$B:$B,0))),$K1299,#N/A))</f>
        <v>#N/A</v>
      </c>
    </row>
    <row r="1300" spans="1:13" ht="15.5" x14ac:dyDescent="0.35">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List'!$K:$K,MATCH('HFTD CPZ'!$B1300,'08W Project List'!$H:$H,0))),$K1300,#N/A)</f>
        <v>1764.962653969453</v>
      </c>
      <c r="M1300" s="35" t="e">
        <f>IF(ISNUMBER(L1300),#N/A,IF(ISNUMBER(INDEX('Approved CPZ List'!$I:$I,MATCH('HFTD CPZ'!$B1300,'Approved CPZ List'!$B:$B,0))),$K1300,#N/A))</f>
        <v>#N/A</v>
      </c>
    </row>
    <row r="1301" spans="1:13" ht="15.5" x14ac:dyDescent="0.35">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List'!$K:$K,MATCH('HFTD CPZ'!$B1301,'08W Project List'!$H:$H,0))),$K1301,#N/A)</f>
        <v>#N/A</v>
      </c>
      <c r="M1301" s="35" t="e">
        <f>IF(ISNUMBER(L1301),#N/A,IF(ISNUMBER(INDEX('Approved CPZ List'!$I:$I,MATCH('HFTD CPZ'!$B1301,'Approved CPZ List'!$B:$B,0))),$K1301,#N/A))</f>
        <v>#N/A</v>
      </c>
    </row>
    <row r="1302" spans="1:13" ht="15.5" x14ac:dyDescent="0.35">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List'!$K:$K,MATCH('HFTD CPZ'!$B1302,'08W Project List'!$H:$H,0))),$K1302,#N/A)</f>
        <v>#N/A</v>
      </c>
      <c r="M1302" s="35" t="e">
        <f>IF(ISNUMBER(L1302),#N/A,IF(ISNUMBER(INDEX('Approved CPZ List'!$I:$I,MATCH('HFTD CPZ'!$B1302,'Approved CPZ List'!$B:$B,0))),$K1302,#N/A))</f>
        <v>#N/A</v>
      </c>
    </row>
    <row r="1303" spans="1:13" ht="15.5" x14ac:dyDescent="0.35">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List'!$K:$K,MATCH('HFTD CPZ'!$B1303,'08W Project List'!$H:$H,0))),$K1303,#N/A)</f>
        <v>#N/A</v>
      </c>
      <c r="M1303" s="35" t="e">
        <f>IF(ISNUMBER(L1303),#N/A,IF(ISNUMBER(INDEX('Approved CPZ List'!$I:$I,MATCH('HFTD CPZ'!$B1303,'Approved CPZ List'!$B:$B,0))),$K1303,#N/A))</f>
        <v>#N/A</v>
      </c>
    </row>
    <row r="1304" spans="1:13" ht="15.5" x14ac:dyDescent="0.35">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List'!$K:$K,MATCH('HFTD CPZ'!$B1304,'08W Project List'!$H:$H,0))),$K1304,#N/A)</f>
        <v>#N/A</v>
      </c>
      <c r="M1304" s="35" t="e">
        <f>IF(ISNUMBER(L1304),#N/A,IF(ISNUMBER(INDEX('Approved CPZ List'!$I:$I,MATCH('HFTD CPZ'!$B1304,'Approved CPZ List'!$B:$B,0))),$K1304,#N/A))</f>
        <v>#N/A</v>
      </c>
    </row>
    <row r="1305" spans="1:13" ht="15.5" x14ac:dyDescent="0.35">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List'!$K:$K,MATCH('HFTD CPZ'!$B1305,'08W Project List'!$H:$H,0))),$K1305,#N/A)</f>
        <v>#N/A</v>
      </c>
      <c r="M1305" s="35" t="e">
        <f>IF(ISNUMBER(L1305),#N/A,IF(ISNUMBER(INDEX('Approved CPZ List'!$I:$I,MATCH('HFTD CPZ'!$B1305,'Approved CPZ List'!$B:$B,0))),$K1305,#N/A))</f>
        <v>#N/A</v>
      </c>
    </row>
    <row r="1306" spans="1:13" ht="15.5" x14ac:dyDescent="0.35">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List'!$K:$K,MATCH('HFTD CPZ'!$B1306,'08W Project List'!$H:$H,0))),$K1306,#N/A)</f>
        <v>#N/A</v>
      </c>
      <c r="M1306" s="35" t="e">
        <f>IF(ISNUMBER(L1306),#N/A,IF(ISNUMBER(INDEX('Approved CPZ List'!$I:$I,MATCH('HFTD CPZ'!$B1306,'Approved CPZ List'!$B:$B,0))),$K1306,#N/A))</f>
        <v>#N/A</v>
      </c>
    </row>
    <row r="1307" spans="1:13" ht="15.5" x14ac:dyDescent="0.35">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List'!$K:$K,MATCH('HFTD CPZ'!$B1307,'08W Project List'!$H:$H,0))),$K1307,#N/A)</f>
        <v>#N/A</v>
      </c>
      <c r="M1307" s="35" t="e">
        <f>IF(ISNUMBER(L1307),#N/A,IF(ISNUMBER(INDEX('Approved CPZ List'!$I:$I,MATCH('HFTD CPZ'!$B1307,'Approved CPZ List'!$B:$B,0))),$K1307,#N/A))</f>
        <v>#N/A</v>
      </c>
    </row>
    <row r="1308" spans="1:13" ht="15.5" x14ac:dyDescent="0.35">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List'!$K:$K,MATCH('HFTD CPZ'!$B1308,'08W Project List'!$H:$H,0))),$K1308,#N/A)</f>
        <v>#N/A</v>
      </c>
      <c r="M1308" s="35" t="e">
        <f>IF(ISNUMBER(L1308),#N/A,IF(ISNUMBER(INDEX('Approved CPZ List'!$I:$I,MATCH('HFTD CPZ'!$B1308,'Approved CPZ List'!$B:$B,0))),$K1308,#N/A))</f>
        <v>#N/A</v>
      </c>
    </row>
    <row r="1309" spans="1:13" ht="15.5" x14ac:dyDescent="0.35">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List'!$K:$K,MATCH('HFTD CPZ'!$B1309,'08W Project List'!$H:$H,0))),$K1309,#N/A)</f>
        <v>#N/A</v>
      </c>
      <c r="M1309" s="35" t="e">
        <f>IF(ISNUMBER(L1309),#N/A,IF(ISNUMBER(INDEX('Approved CPZ List'!$I:$I,MATCH('HFTD CPZ'!$B1309,'Approved CPZ List'!$B:$B,0))),$K1309,#N/A))</f>
        <v>#N/A</v>
      </c>
    </row>
    <row r="1310" spans="1:13" ht="15.5" x14ac:dyDescent="0.35">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List'!$K:$K,MATCH('HFTD CPZ'!$B1310,'08W Project List'!$H:$H,0))),$K1310,#N/A)</f>
        <v>#N/A</v>
      </c>
      <c r="M1310" s="35" t="e">
        <f>IF(ISNUMBER(L1310),#N/A,IF(ISNUMBER(INDEX('Approved CPZ List'!$I:$I,MATCH('HFTD CPZ'!$B1310,'Approved CPZ List'!$B:$B,0))),$K1310,#N/A))</f>
        <v>#N/A</v>
      </c>
    </row>
    <row r="1311" spans="1:13" ht="15.5" x14ac:dyDescent="0.35">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List'!$K:$K,MATCH('HFTD CPZ'!$B1311,'08W Project List'!$H:$H,0))),$K1311,#N/A)</f>
        <v>#N/A</v>
      </c>
      <c r="M1311" s="35" t="e">
        <f>IF(ISNUMBER(L1311),#N/A,IF(ISNUMBER(INDEX('Approved CPZ List'!$I:$I,MATCH('HFTD CPZ'!$B1311,'Approved CPZ List'!$B:$B,0))),$K1311,#N/A))</f>
        <v>#N/A</v>
      </c>
    </row>
    <row r="1312" spans="1:13" ht="15.5" x14ac:dyDescent="0.35">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List'!$K:$K,MATCH('HFTD CPZ'!$B1312,'08W Project List'!$H:$H,0))),$K1312,#N/A)</f>
        <v>#N/A</v>
      </c>
      <c r="M1312" s="35" t="e">
        <f>IF(ISNUMBER(L1312),#N/A,IF(ISNUMBER(INDEX('Approved CPZ List'!$I:$I,MATCH('HFTD CPZ'!$B1312,'Approved CPZ List'!$B:$B,0))),$K1312,#N/A))</f>
        <v>#N/A</v>
      </c>
    </row>
    <row r="1313" spans="1:13" ht="15.5" x14ac:dyDescent="0.35">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List'!$K:$K,MATCH('HFTD CPZ'!$B1313,'08W Project List'!$H:$H,0))),$K1313,#N/A)</f>
        <v>#N/A</v>
      </c>
      <c r="M1313" s="35" t="e">
        <f>IF(ISNUMBER(L1313),#N/A,IF(ISNUMBER(INDEX('Approved CPZ List'!$I:$I,MATCH('HFTD CPZ'!$B1313,'Approved CPZ List'!$B:$B,0))),$K1313,#N/A))</f>
        <v>#N/A</v>
      </c>
    </row>
    <row r="1314" spans="1:13" ht="15.5" x14ac:dyDescent="0.35">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List'!$K:$K,MATCH('HFTD CPZ'!$B1314,'08W Project List'!$H:$H,0))),$K1314,#N/A)</f>
        <v>#N/A</v>
      </c>
      <c r="M1314" s="35" t="e">
        <f>IF(ISNUMBER(L1314),#N/A,IF(ISNUMBER(INDEX('Approved CPZ List'!$I:$I,MATCH('HFTD CPZ'!$B1314,'Approved CPZ List'!$B:$B,0))),$K1314,#N/A))</f>
        <v>#N/A</v>
      </c>
    </row>
    <row r="1315" spans="1:13" ht="15.5" x14ac:dyDescent="0.35">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List'!$K:$K,MATCH('HFTD CPZ'!$B1315,'08W Project List'!$H:$H,0))),$K1315,#N/A)</f>
        <v>#N/A</v>
      </c>
      <c r="M1315" s="35" t="e">
        <f>IF(ISNUMBER(L1315),#N/A,IF(ISNUMBER(INDEX('Approved CPZ List'!$I:$I,MATCH('HFTD CPZ'!$B1315,'Approved CPZ List'!$B:$B,0))),$K1315,#N/A))</f>
        <v>#N/A</v>
      </c>
    </row>
    <row r="1316" spans="1:13" ht="15.5" x14ac:dyDescent="0.35">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List'!$K:$K,MATCH('HFTD CPZ'!$B1316,'08W Project List'!$H:$H,0))),$K1316,#N/A)</f>
        <v>#N/A</v>
      </c>
      <c r="M1316" s="35" t="e">
        <f>IF(ISNUMBER(L1316),#N/A,IF(ISNUMBER(INDEX('Approved CPZ List'!$I:$I,MATCH('HFTD CPZ'!$B1316,'Approved CPZ List'!$B:$B,0))),$K1316,#N/A))</f>
        <v>#N/A</v>
      </c>
    </row>
    <row r="1317" spans="1:13" ht="15.5" x14ac:dyDescent="0.35">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List'!$K:$K,MATCH('HFTD CPZ'!$B1317,'08W Project List'!$H:$H,0))),$K1317,#N/A)</f>
        <v>1693.9478739971514</v>
      </c>
      <c r="M1317" s="35" t="e">
        <f>IF(ISNUMBER(L1317),#N/A,IF(ISNUMBER(INDEX('Approved CPZ List'!$I:$I,MATCH('HFTD CPZ'!$B1317,'Approved CPZ List'!$B:$B,0))),$K1317,#N/A))</f>
        <v>#N/A</v>
      </c>
    </row>
    <row r="1318" spans="1:13" ht="15.5" x14ac:dyDescent="0.35">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List'!$K:$K,MATCH('HFTD CPZ'!$B1318,'08W Project List'!$H:$H,0))),$K1318,#N/A)</f>
        <v>#N/A</v>
      </c>
      <c r="M1318" s="35" t="e">
        <f>IF(ISNUMBER(L1318),#N/A,IF(ISNUMBER(INDEX('Approved CPZ List'!$I:$I,MATCH('HFTD CPZ'!$B1318,'Approved CPZ List'!$B:$B,0))),$K1318,#N/A))</f>
        <v>#N/A</v>
      </c>
    </row>
    <row r="1319" spans="1:13" ht="15.5" x14ac:dyDescent="0.35">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List'!$K:$K,MATCH('HFTD CPZ'!$B1319,'08W Project List'!$H:$H,0))),$K1319,#N/A)</f>
        <v>#N/A</v>
      </c>
      <c r="M1319" s="35" t="e">
        <f>IF(ISNUMBER(L1319),#N/A,IF(ISNUMBER(INDEX('Approved CPZ List'!$I:$I,MATCH('HFTD CPZ'!$B1319,'Approved CPZ List'!$B:$B,0))),$K1319,#N/A))</f>
        <v>#N/A</v>
      </c>
    </row>
    <row r="1320" spans="1:13" ht="15.5" x14ac:dyDescent="0.35">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List'!$K:$K,MATCH('HFTD CPZ'!$B1320,'08W Project List'!$H:$H,0))),$K1320,#N/A)</f>
        <v>#N/A</v>
      </c>
      <c r="M1320" s="35" t="e">
        <f>IF(ISNUMBER(L1320),#N/A,IF(ISNUMBER(INDEX('Approved CPZ List'!$I:$I,MATCH('HFTD CPZ'!$B1320,'Approved CPZ List'!$B:$B,0))),$K1320,#N/A))</f>
        <v>#N/A</v>
      </c>
    </row>
    <row r="1321" spans="1:13" ht="15.5" x14ac:dyDescent="0.35">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List'!$K:$K,MATCH('HFTD CPZ'!$B1321,'08W Project List'!$H:$H,0))),$K1321,#N/A)</f>
        <v>#N/A</v>
      </c>
      <c r="M1321" s="35" t="e">
        <f>IF(ISNUMBER(L1321),#N/A,IF(ISNUMBER(INDEX('Approved CPZ List'!$I:$I,MATCH('HFTD CPZ'!$B1321,'Approved CPZ List'!$B:$B,0))),$K1321,#N/A))</f>
        <v>#N/A</v>
      </c>
    </row>
    <row r="1322" spans="1:13" ht="15.5" x14ac:dyDescent="0.35">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List'!$K:$K,MATCH('HFTD CPZ'!$B1322,'08W Project List'!$H:$H,0))),$K1322,#N/A)</f>
        <v>#N/A</v>
      </c>
      <c r="M1322" s="35" t="e">
        <f>IF(ISNUMBER(L1322),#N/A,IF(ISNUMBER(INDEX('Approved CPZ List'!$I:$I,MATCH('HFTD CPZ'!$B1322,'Approved CPZ List'!$B:$B,0))),$K1322,#N/A))</f>
        <v>#N/A</v>
      </c>
    </row>
    <row r="1323" spans="1:13" ht="15.5" x14ac:dyDescent="0.35">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List'!$K:$K,MATCH('HFTD CPZ'!$B1323,'08W Project List'!$H:$H,0))),$K1323,#N/A)</f>
        <v>#N/A</v>
      </c>
      <c r="M1323" s="35" t="e">
        <f>IF(ISNUMBER(L1323),#N/A,IF(ISNUMBER(INDEX('Approved CPZ List'!$I:$I,MATCH('HFTD CPZ'!$B1323,'Approved CPZ List'!$B:$B,0))),$K1323,#N/A))</f>
        <v>#N/A</v>
      </c>
    </row>
    <row r="1324" spans="1:13" ht="15.5" x14ac:dyDescent="0.35">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List'!$K:$K,MATCH('HFTD CPZ'!$B1324,'08W Project List'!$H:$H,0))),$K1324,#N/A)</f>
        <v>#N/A</v>
      </c>
      <c r="M1324" s="35" t="e">
        <f>IF(ISNUMBER(L1324),#N/A,IF(ISNUMBER(INDEX('Approved CPZ List'!$I:$I,MATCH('HFTD CPZ'!$B1324,'Approved CPZ List'!$B:$B,0))),$K1324,#N/A))</f>
        <v>#N/A</v>
      </c>
    </row>
    <row r="1325" spans="1:13" ht="15.5" x14ac:dyDescent="0.35">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List'!$K:$K,MATCH('HFTD CPZ'!$B1325,'08W Project List'!$H:$H,0))),$K1325,#N/A)</f>
        <v>#N/A</v>
      </c>
      <c r="M1325" s="35" t="e">
        <f>IF(ISNUMBER(L1325),#N/A,IF(ISNUMBER(INDEX('Approved CPZ List'!$I:$I,MATCH('HFTD CPZ'!$B1325,'Approved CPZ List'!$B:$B,0))),$K1325,#N/A))</f>
        <v>#N/A</v>
      </c>
    </row>
    <row r="1326" spans="1:13" ht="15.5" x14ac:dyDescent="0.35">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List'!$K:$K,MATCH('HFTD CPZ'!$B1326,'08W Project List'!$H:$H,0))),$K1326,#N/A)</f>
        <v>#N/A</v>
      </c>
      <c r="M1326" s="35" t="e">
        <f>IF(ISNUMBER(L1326),#N/A,IF(ISNUMBER(INDEX('Approved CPZ List'!$I:$I,MATCH('HFTD CPZ'!$B1326,'Approved CPZ List'!$B:$B,0))),$K1326,#N/A))</f>
        <v>#N/A</v>
      </c>
    </row>
    <row r="1327" spans="1:13" ht="15.5" x14ac:dyDescent="0.35">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List'!$K:$K,MATCH('HFTD CPZ'!$B1327,'08W Project List'!$H:$H,0))),$K1327,#N/A)</f>
        <v>#N/A</v>
      </c>
      <c r="M1327" s="35" t="e">
        <f>IF(ISNUMBER(L1327),#N/A,IF(ISNUMBER(INDEX('Approved CPZ List'!$I:$I,MATCH('HFTD CPZ'!$B1327,'Approved CPZ List'!$B:$B,0))),$K1327,#N/A))</f>
        <v>#N/A</v>
      </c>
    </row>
    <row r="1328" spans="1:13" ht="15.5" x14ac:dyDescent="0.35">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List'!$K:$K,MATCH('HFTD CPZ'!$B1328,'08W Project List'!$H:$H,0))),$K1328,#N/A)</f>
        <v>#N/A</v>
      </c>
      <c r="M1328" s="35" t="e">
        <f>IF(ISNUMBER(L1328),#N/A,IF(ISNUMBER(INDEX('Approved CPZ List'!$I:$I,MATCH('HFTD CPZ'!$B1328,'Approved CPZ List'!$B:$B,0))),$K1328,#N/A))</f>
        <v>#N/A</v>
      </c>
    </row>
    <row r="1329" spans="1:13" ht="15.5" x14ac:dyDescent="0.35">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List'!$K:$K,MATCH('HFTD CPZ'!$B1329,'08W Project List'!$H:$H,0))),$K1329,#N/A)</f>
        <v>#N/A</v>
      </c>
      <c r="M1329" s="35" t="e">
        <f>IF(ISNUMBER(L1329),#N/A,IF(ISNUMBER(INDEX('Approved CPZ List'!$I:$I,MATCH('HFTD CPZ'!$B1329,'Approved CPZ List'!$B:$B,0))),$K1329,#N/A))</f>
        <v>#N/A</v>
      </c>
    </row>
    <row r="1330" spans="1:13" ht="15.5" x14ac:dyDescent="0.35">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List'!$K:$K,MATCH('HFTD CPZ'!$B1330,'08W Project List'!$H:$H,0))),$K1330,#N/A)</f>
        <v>#N/A</v>
      </c>
      <c r="M1330" s="35" t="e">
        <f>IF(ISNUMBER(L1330),#N/A,IF(ISNUMBER(INDEX('Approved CPZ List'!$I:$I,MATCH('HFTD CPZ'!$B1330,'Approved CPZ List'!$B:$B,0))),$K1330,#N/A))</f>
        <v>#N/A</v>
      </c>
    </row>
    <row r="1331" spans="1:13" ht="15.5" x14ac:dyDescent="0.35">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List'!$K:$K,MATCH('HFTD CPZ'!$B1331,'08W Project List'!$H:$H,0))),$K1331,#N/A)</f>
        <v>#N/A</v>
      </c>
      <c r="M1331" s="35" t="e">
        <f>IF(ISNUMBER(L1331),#N/A,IF(ISNUMBER(INDEX('Approved CPZ List'!$I:$I,MATCH('HFTD CPZ'!$B1331,'Approved CPZ List'!$B:$B,0))),$K1331,#N/A))</f>
        <v>#N/A</v>
      </c>
    </row>
    <row r="1332" spans="1:13" ht="15.5" x14ac:dyDescent="0.35">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List'!$K:$K,MATCH('HFTD CPZ'!$B1332,'08W Project List'!$H:$H,0))),$K1332,#N/A)</f>
        <v>#N/A</v>
      </c>
      <c r="M1332" s="35" t="e">
        <f>IF(ISNUMBER(L1332),#N/A,IF(ISNUMBER(INDEX('Approved CPZ List'!$I:$I,MATCH('HFTD CPZ'!$B1332,'Approved CPZ List'!$B:$B,0))),$K1332,#N/A))</f>
        <v>#N/A</v>
      </c>
    </row>
    <row r="1333" spans="1:13" ht="15.5" x14ac:dyDescent="0.35">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List'!$K:$K,MATCH('HFTD CPZ'!$B1333,'08W Project List'!$H:$H,0))),$K1333,#N/A)</f>
        <v>#N/A</v>
      </c>
      <c r="M1333" s="35" t="e">
        <f>IF(ISNUMBER(L1333),#N/A,IF(ISNUMBER(INDEX('Approved CPZ List'!$I:$I,MATCH('HFTD CPZ'!$B1333,'Approved CPZ List'!$B:$B,0))),$K1333,#N/A))</f>
        <v>#N/A</v>
      </c>
    </row>
    <row r="1334" spans="1:13" ht="15.5" x14ac:dyDescent="0.35">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List'!$K:$K,MATCH('HFTD CPZ'!$B1334,'08W Project List'!$H:$H,0))),$K1334,#N/A)</f>
        <v>#N/A</v>
      </c>
      <c r="M1334" s="35" t="e">
        <f>IF(ISNUMBER(L1334),#N/A,IF(ISNUMBER(INDEX('Approved CPZ List'!$I:$I,MATCH('HFTD CPZ'!$B1334,'Approved CPZ List'!$B:$B,0))),$K1334,#N/A))</f>
        <v>#N/A</v>
      </c>
    </row>
    <row r="1335" spans="1:13" ht="15.5" x14ac:dyDescent="0.35">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List'!$K:$K,MATCH('HFTD CPZ'!$B1335,'08W Project List'!$H:$H,0))),$K1335,#N/A)</f>
        <v>#N/A</v>
      </c>
      <c r="M1335" s="35" t="e">
        <f>IF(ISNUMBER(L1335),#N/A,IF(ISNUMBER(INDEX('Approved CPZ List'!$I:$I,MATCH('HFTD CPZ'!$B1335,'Approved CPZ List'!$B:$B,0))),$K1335,#N/A))</f>
        <v>#N/A</v>
      </c>
    </row>
    <row r="1336" spans="1:13" ht="15.5" x14ac:dyDescent="0.35">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List'!$K:$K,MATCH('HFTD CPZ'!$B1336,'08W Project List'!$H:$H,0))),$K1336,#N/A)</f>
        <v>#N/A</v>
      </c>
      <c r="M1336" s="35" t="e">
        <f>IF(ISNUMBER(L1336),#N/A,IF(ISNUMBER(INDEX('Approved CPZ List'!$I:$I,MATCH('HFTD CPZ'!$B1336,'Approved CPZ List'!$B:$B,0))),$K1336,#N/A))</f>
        <v>#N/A</v>
      </c>
    </row>
    <row r="1337" spans="1:13" ht="15.5" x14ac:dyDescent="0.35">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List'!$K:$K,MATCH('HFTD CPZ'!$B1337,'08W Project List'!$H:$H,0))),$K1337,#N/A)</f>
        <v>#N/A</v>
      </c>
      <c r="M1337" s="35" t="e">
        <f>IF(ISNUMBER(L1337),#N/A,IF(ISNUMBER(INDEX('Approved CPZ List'!$I:$I,MATCH('HFTD CPZ'!$B1337,'Approved CPZ List'!$B:$B,0))),$K1337,#N/A))</f>
        <v>#N/A</v>
      </c>
    </row>
    <row r="1338" spans="1:13" ht="15.5" x14ac:dyDescent="0.35">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List'!$K:$K,MATCH('HFTD CPZ'!$B1338,'08W Project List'!$H:$H,0))),$K1338,#N/A)</f>
        <v>#N/A</v>
      </c>
      <c r="M1338" s="35" t="e">
        <f>IF(ISNUMBER(L1338),#N/A,IF(ISNUMBER(INDEX('Approved CPZ List'!$I:$I,MATCH('HFTD CPZ'!$B1338,'Approved CPZ List'!$B:$B,0))),$K1338,#N/A))</f>
        <v>#N/A</v>
      </c>
    </row>
    <row r="1339" spans="1:13" ht="15.5" x14ac:dyDescent="0.35">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List'!$K:$K,MATCH('HFTD CPZ'!$B1339,'08W Project List'!$H:$H,0))),$K1339,#N/A)</f>
        <v>#N/A</v>
      </c>
      <c r="M1339" s="35" t="e">
        <f>IF(ISNUMBER(L1339),#N/A,IF(ISNUMBER(INDEX('Approved CPZ List'!$I:$I,MATCH('HFTD CPZ'!$B1339,'Approved CPZ List'!$B:$B,0))),$K1339,#N/A))</f>
        <v>#N/A</v>
      </c>
    </row>
    <row r="1340" spans="1:13" ht="15.5" x14ac:dyDescent="0.35">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List'!$K:$K,MATCH('HFTD CPZ'!$B1340,'08W Project List'!$H:$H,0))),$K1340,#N/A)</f>
        <v>#N/A</v>
      </c>
      <c r="M1340" s="35" t="e">
        <f>IF(ISNUMBER(L1340),#N/A,IF(ISNUMBER(INDEX('Approved CPZ List'!$I:$I,MATCH('HFTD CPZ'!$B1340,'Approved CPZ List'!$B:$B,0))),$K1340,#N/A))</f>
        <v>#N/A</v>
      </c>
    </row>
    <row r="1341" spans="1:13" ht="15.5" x14ac:dyDescent="0.35">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List'!$K:$K,MATCH('HFTD CPZ'!$B1341,'08W Project List'!$H:$H,0))),$K1341,#N/A)</f>
        <v>#N/A</v>
      </c>
      <c r="M1341" s="35" t="e">
        <f>IF(ISNUMBER(L1341),#N/A,IF(ISNUMBER(INDEX('Approved CPZ List'!$I:$I,MATCH('HFTD CPZ'!$B1341,'Approved CPZ List'!$B:$B,0))),$K1341,#N/A))</f>
        <v>#N/A</v>
      </c>
    </row>
    <row r="1342" spans="1:13" ht="15.5" x14ac:dyDescent="0.35">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List'!$K:$K,MATCH('HFTD CPZ'!$B1342,'08W Project List'!$H:$H,0))),$K1342,#N/A)</f>
        <v>#N/A</v>
      </c>
      <c r="M1342" s="35" t="e">
        <f>IF(ISNUMBER(L1342),#N/A,IF(ISNUMBER(INDEX('Approved CPZ List'!$I:$I,MATCH('HFTD CPZ'!$B1342,'Approved CPZ List'!$B:$B,0))),$K1342,#N/A))</f>
        <v>#N/A</v>
      </c>
    </row>
    <row r="1343" spans="1:13" ht="15.5" x14ac:dyDescent="0.35">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List'!$K:$K,MATCH('HFTD CPZ'!$B1343,'08W Project List'!$H:$H,0))),$K1343,#N/A)</f>
        <v>#N/A</v>
      </c>
      <c r="M1343" s="35" t="e">
        <f>IF(ISNUMBER(L1343),#N/A,IF(ISNUMBER(INDEX('Approved CPZ List'!$I:$I,MATCH('HFTD CPZ'!$B1343,'Approved CPZ List'!$B:$B,0))),$K1343,#N/A))</f>
        <v>#N/A</v>
      </c>
    </row>
    <row r="1344" spans="1:13" ht="15.5" x14ac:dyDescent="0.35">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List'!$K:$K,MATCH('HFTD CPZ'!$B1344,'08W Project List'!$H:$H,0))),$K1344,#N/A)</f>
        <v>#N/A</v>
      </c>
      <c r="M1344" s="35" t="e">
        <f>IF(ISNUMBER(L1344),#N/A,IF(ISNUMBER(INDEX('Approved CPZ List'!$I:$I,MATCH('HFTD CPZ'!$B1344,'Approved CPZ List'!$B:$B,0))),$K1344,#N/A))</f>
        <v>#N/A</v>
      </c>
    </row>
    <row r="1345" spans="1:13" ht="15.5" x14ac:dyDescent="0.35">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List'!$K:$K,MATCH('HFTD CPZ'!$B1345,'08W Project List'!$H:$H,0))),$K1345,#N/A)</f>
        <v>#N/A</v>
      </c>
      <c r="M1345" s="35" t="e">
        <f>IF(ISNUMBER(L1345),#N/A,IF(ISNUMBER(INDEX('Approved CPZ List'!$I:$I,MATCH('HFTD CPZ'!$B1345,'Approved CPZ List'!$B:$B,0))),$K1345,#N/A))</f>
        <v>#N/A</v>
      </c>
    </row>
    <row r="1346" spans="1:13" ht="15.5" x14ac:dyDescent="0.35">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List'!$K:$K,MATCH('HFTD CPZ'!$B1346,'08W Project List'!$H:$H,0))),$K1346,#N/A)</f>
        <v>#N/A</v>
      </c>
      <c r="M1346" s="35" t="e">
        <f>IF(ISNUMBER(L1346),#N/A,IF(ISNUMBER(INDEX('Approved CPZ List'!$I:$I,MATCH('HFTD CPZ'!$B1346,'Approved CPZ List'!$B:$B,0))),$K1346,#N/A))</f>
        <v>#N/A</v>
      </c>
    </row>
    <row r="1347" spans="1:13" ht="15.5" x14ac:dyDescent="0.35">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List'!$K:$K,MATCH('HFTD CPZ'!$B1347,'08W Project List'!$H:$H,0))),$K1347,#N/A)</f>
        <v>#N/A</v>
      </c>
      <c r="M1347" s="35" t="e">
        <f>IF(ISNUMBER(L1347),#N/A,IF(ISNUMBER(INDEX('Approved CPZ List'!$I:$I,MATCH('HFTD CPZ'!$B1347,'Approved CPZ List'!$B:$B,0))),$K1347,#N/A))</f>
        <v>#N/A</v>
      </c>
    </row>
    <row r="1348" spans="1:13" ht="15.5" x14ac:dyDescent="0.35">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List'!$K:$K,MATCH('HFTD CPZ'!$B1348,'08W Project List'!$H:$H,0))),$K1348,#N/A)</f>
        <v>#N/A</v>
      </c>
      <c r="M1348" s="35" t="e">
        <f>IF(ISNUMBER(L1348),#N/A,IF(ISNUMBER(INDEX('Approved CPZ List'!$I:$I,MATCH('HFTD CPZ'!$B1348,'Approved CPZ List'!$B:$B,0))),$K1348,#N/A))</f>
        <v>#N/A</v>
      </c>
    </row>
    <row r="1349" spans="1:13" ht="15.5" x14ac:dyDescent="0.35">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List'!$K:$K,MATCH('HFTD CPZ'!$B1349,'08W Project List'!$H:$H,0))),$K1349,#N/A)</f>
        <v>#N/A</v>
      </c>
      <c r="M1349" s="35" t="e">
        <f>IF(ISNUMBER(L1349),#N/A,IF(ISNUMBER(INDEX('Approved CPZ List'!$I:$I,MATCH('HFTD CPZ'!$B1349,'Approved CPZ List'!$B:$B,0))),$K1349,#N/A))</f>
        <v>#N/A</v>
      </c>
    </row>
    <row r="1350" spans="1:13" ht="15.5" x14ac:dyDescent="0.35">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List'!$K:$K,MATCH('HFTD CPZ'!$B1350,'08W Project List'!$H:$H,0))),$K1350,#N/A)</f>
        <v>#N/A</v>
      </c>
      <c r="M1350" s="35" t="e">
        <f>IF(ISNUMBER(L1350),#N/A,IF(ISNUMBER(INDEX('Approved CPZ List'!$I:$I,MATCH('HFTD CPZ'!$B1350,'Approved CPZ List'!$B:$B,0))),$K1350,#N/A))</f>
        <v>#N/A</v>
      </c>
    </row>
    <row r="1351" spans="1:13" ht="15.5" x14ac:dyDescent="0.35">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List'!$K:$K,MATCH('HFTD CPZ'!$B1351,'08W Project List'!$H:$H,0))),$K1351,#N/A)</f>
        <v>#N/A</v>
      </c>
      <c r="M1351" s="35" t="e">
        <f>IF(ISNUMBER(L1351),#N/A,IF(ISNUMBER(INDEX('Approved CPZ List'!$I:$I,MATCH('HFTD CPZ'!$B1351,'Approved CPZ List'!$B:$B,0))),$K1351,#N/A))</f>
        <v>#N/A</v>
      </c>
    </row>
    <row r="1352" spans="1:13" ht="15.5" x14ac:dyDescent="0.35">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List'!$K:$K,MATCH('HFTD CPZ'!$B1352,'08W Project List'!$H:$H,0))),$K1352,#N/A)</f>
        <v>#N/A</v>
      </c>
      <c r="M1352" s="35" t="e">
        <f>IF(ISNUMBER(L1352),#N/A,IF(ISNUMBER(INDEX('Approved CPZ List'!$I:$I,MATCH('HFTD CPZ'!$B1352,'Approved CPZ List'!$B:$B,0))),$K1352,#N/A))</f>
        <v>#N/A</v>
      </c>
    </row>
    <row r="1353" spans="1:13" ht="15.5" x14ac:dyDescent="0.35">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List'!$K:$K,MATCH('HFTD CPZ'!$B1353,'08W Project List'!$H:$H,0))),$K1353,#N/A)</f>
        <v>#N/A</v>
      </c>
      <c r="M1353" s="35" t="e">
        <f>IF(ISNUMBER(L1353),#N/A,IF(ISNUMBER(INDEX('Approved CPZ List'!$I:$I,MATCH('HFTD CPZ'!$B1353,'Approved CPZ List'!$B:$B,0))),$K1353,#N/A))</f>
        <v>#N/A</v>
      </c>
    </row>
    <row r="1354" spans="1:13" ht="15.5" x14ac:dyDescent="0.35">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List'!$K:$K,MATCH('HFTD CPZ'!$B1354,'08W Project List'!$H:$H,0))),$K1354,#N/A)</f>
        <v>#N/A</v>
      </c>
      <c r="M1354" s="35" t="e">
        <f>IF(ISNUMBER(L1354),#N/A,IF(ISNUMBER(INDEX('Approved CPZ List'!$I:$I,MATCH('HFTD CPZ'!$B1354,'Approved CPZ List'!$B:$B,0))),$K1354,#N/A))</f>
        <v>#N/A</v>
      </c>
    </row>
    <row r="1355" spans="1:13" ht="15.5" x14ac:dyDescent="0.35">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List'!$K:$K,MATCH('HFTD CPZ'!$B1355,'08W Project List'!$H:$H,0))),$K1355,#N/A)</f>
        <v>#N/A</v>
      </c>
      <c r="M1355" s="35" t="e">
        <f>IF(ISNUMBER(L1355),#N/A,IF(ISNUMBER(INDEX('Approved CPZ List'!$I:$I,MATCH('HFTD CPZ'!$B1355,'Approved CPZ List'!$B:$B,0))),$K1355,#N/A))</f>
        <v>#N/A</v>
      </c>
    </row>
    <row r="1356" spans="1:13" ht="15.5" x14ac:dyDescent="0.35">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List'!$K:$K,MATCH('HFTD CPZ'!$B1356,'08W Project List'!$H:$H,0))),$K1356,#N/A)</f>
        <v>#N/A</v>
      </c>
      <c r="M1356" s="35" t="e">
        <f>IF(ISNUMBER(L1356),#N/A,IF(ISNUMBER(INDEX('Approved CPZ List'!$I:$I,MATCH('HFTD CPZ'!$B1356,'Approved CPZ List'!$B:$B,0))),$K1356,#N/A))</f>
        <v>#N/A</v>
      </c>
    </row>
    <row r="1357" spans="1:13" ht="15.5" x14ac:dyDescent="0.35">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List'!$K:$K,MATCH('HFTD CPZ'!$B1357,'08W Project List'!$H:$H,0))),$K1357,#N/A)</f>
        <v>#N/A</v>
      </c>
      <c r="M1357" s="35" t="e">
        <f>IF(ISNUMBER(L1357),#N/A,IF(ISNUMBER(INDEX('Approved CPZ List'!$I:$I,MATCH('HFTD CPZ'!$B1357,'Approved CPZ List'!$B:$B,0))),$K1357,#N/A))</f>
        <v>#N/A</v>
      </c>
    </row>
    <row r="1358" spans="1:13" ht="15.5" x14ac:dyDescent="0.35">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List'!$K:$K,MATCH('HFTD CPZ'!$B1358,'08W Project List'!$H:$H,0))),$K1358,#N/A)</f>
        <v>#N/A</v>
      </c>
      <c r="M1358" s="35" t="e">
        <f>IF(ISNUMBER(L1358),#N/A,IF(ISNUMBER(INDEX('Approved CPZ List'!$I:$I,MATCH('HFTD CPZ'!$B1358,'Approved CPZ List'!$B:$B,0))),$K1358,#N/A))</f>
        <v>#N/A</v>
      </c>
    </row>
    <row r="1359" spans="1:13" ht="15.5" x14ac:dyDescent="0.35">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List'!$K:$K,MATCH('HFTD CPZ'!$B1359,'08W Project List'!$H:$H,0))),$K1359,#N/A)</f>
        <v>#N/A</v>
      </c>
      <c r="M1359" s="35" t="e">
        <f>IF(ISNUMBER(L1359),#N/A,IF(ISNUMBER(INDEX('Approved CPZ List'!$I:$I,MATCH('HFTD CPZ'!$B1359,'Approved CPZ List'!$B:$B,0))),$K1359,#N/A))</f>
        <v>#N/A</v>
      </c>
    </row>
    <row r="1360" spans="1:13" ht="15.5" x14ac:dyDescent="0.35">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List'!$K:$K,MATCH('HFTD CPZ'!$B1360,'08W Project List'!$H:$H,0))),$K1360,#N/A)</f>
        <v>#N/A</v>
      </c>
      <c r="M1360" s="35" t="e">
        <f>IF(ISNUMBER(L1360),#N/A,IF(ISNUMBER(INDEX('Approved CPZ List'!$I:$I,MATCH('HFTD CPZ'!$B1360,'Approved CPZ List'!$B:$B,0))),$K1360,#N/A))</f>
        <v>#N/A</v>
      </c>
    </row>
    <row r="1361" spans="1:13" ht="15.5" x14ac:dyDescent="0.35">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List'!$K:$K,MATCH('HFTD CPZ'!$B1361,'08W Project List'!$H:$H,0))),$K1361,#N/A)</f>
        <v>#N/A</v>
      </c>
      <c r="M1361" s="35" t="e">
        <f>IF(ISNUMBER(L1361),#N/A,IF(ISNUMBER(INDEX('Approved CPZ List'!$I:$I,MATCH('HFTD CPZ'!$B1361,'Approved CPZ List'!$B:$B,0))),$K1361,#N/A))</f>
        <v>#N/A</v>
      </c>
    </row>
    <row r="1362" spans="1:13" ht="15.5" x14ac:dyDescent="0.35">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t="e">
        <f>IF(ISNUMBER(INDEX('08W Project List'!$K:$K,MATCH('HFTD CPZ'!$B1362,'08W Project List'!$H:$H,0))),$K1362,#N/A)</f>
        <v>#N/A</v>
      </c>
      <c r="M1362" s="35">
        <f>IF(ISNUMBER(L1362),#N/A,IF(ISNUMBER(INDEX('Approved CPZ List'!$I:$I,MATCH('HFTD CPZ'!$B1362,'Approved CPZ List'!$B:$B,0))),$K1362,#N/A))</f>
        <v>1486.9594583831556</v>
      </c>
    </row>
    <row r="1363" spans="1:13" ht="15.5" x14ac:dyDescent="0.35">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List'!$K:$K,MATCH('HFTD CPZ'!$B1363,'08W Project List'!$H:$H,0))),$K1363,#N/A)</f>
        <v>#N/A</v>
      </c>
      <c r="M1363" s="35" t="e">
        <f>IF(ISNUMBER(L1363),#N/A,IF(ISNUMBER(INDEX('Approved CPZ List'!$I:$I,MATCH('HFTD CPZ'!$B1363,'Approved CPZ List'!$B:$B,0))),$K1363,#N/A))</f>
        <v>#N/A</v>
      </c>
    </row>
    <row r="1364" spans="1:13" ht="15.5" x14ac:dyDescent="0.35">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List'!$K:$K,MATCH('HFTD CPZ'!$B1364,'08W Project List'!$H:$H,0))),$K1364,#N/A)</f>
        <v>1458.6762649971965</v>
      </c>
      <c r="M1364" s="35" t="e">
        <f>IF(ISNUMBER(L1364),#N/A,IF(ISNUMBER(INDEX('Approved CPZ List'!$I:$I,MATCH('HFTD CPZ'!$B1364,'Approved CPZ List'!$B:$B,0))),$K1364,#N/A))</f>
        <v>#N/A</v>
      </c>
    </row>
    <row r="1365" spans="1:13" ht="15.5" x14ac:dyDescent="0.35">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List'!$K:$K,MATCH('HFTD CPZ'!$B1365,'08W Project List'!$H:$H,0))),$K1365,#N/A)</f>
        <v>#N/A</v>
      </c>
      <c r="M1365" s="35" t="e">
        <f>IF(ISNUMBER(L1365),#N/A,IF(ISNUMBER(INDEX('Approved CPZ List'!$I:$I,MATCH('HFTD CPZ'!$B1365,'Approved CPZ List'!$B:$B,0))),$K1365,#N/A))</f>
        <v>#N/A</v>
      </c>
    </row>
    <row r="1366" spans="1:13" ht="15.5" x14ac:dyDescent="0.35">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List'!$K:$K,MATCH('HFTD CPZ'!$B1366,'08W Project List'!$H:$H,0))),$K1366,#N/A)</f>
        <v>#N/A</v>
      </c>
      <c r="M1366" s="35" t="e">
        <f>IF(ISNUMBER(L1366),#N/A,IF(ISNUMBER(INDEX('Approved CPZ List'!$I:$I,MATCH('HFTD CPZ'!$B1366,'Approved CPZ List'!$B:$B,0))),$K1366,#N/A))</f>
        <v>#N/A</v>
      </c>
    </row>
    <row r="1367" spans="1:13" ht="15.5" x14ac:dyDescent="0.35">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List'!$K:$K,MATCH('HFTD CPZ'!$B1367,'08W Project List'!$H:$H,0))),$K1367,#N/A)</f>
        <v>#N/A</v>
      </c>
      <c r="M1367" s="35" t="e">
        <f>IF(ISNUMBER(L1367),#N/A,IF(ISNUMBER(INDEX('Approved CPZ List'!$I:$I,MATCH('HFTD CPZ'!$B1367,'Approved CPZ List'!$B:$B,0))),$K1367,#N/A))</f>
        <v>#N/A</v>
      </c>
    </row>
    <row r="1368" spans="1:13" ht="15.5" x14ac:dyDescent="0.35">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List'!$K:$K,MATCH('HFTD CPZ'!$B1368,'08W Project List'!$H:$H,0))),$K1368,#N/A)</f>
        <v>#N/A</v>
      </c>
      <c r="M1368" s="35" t="e">
        <f>IF(ISNUMBER(L1368),#N/A,IF(ISNUMBER(INDEX('Approved CPZ List'!$I:$I,MATCH('HFTD CPZ'!$B1368,'Approved CPZ List'!$B:$B,0))),$K1368,#N/A))</f>
        <v>#N/A</v>
      </c>
    </row>
    <row r="1369" spans="1:13" ht="15.5" x14ac:dyDescent="0.35">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List'!$K:$K,MATCH('HFTD CPZ'!$B1369,'08W Project List'!$H:$H,0))),$K1369,#N/A)</f>
        <v>#N/A</v>
      </c>
      <c r="M1369" s="35" t="e">
        <f>IF(ISNUMBER(L1369),#N/A,IF(ISNUMBER(INDEX('Approved CPZ List'!$I:$I,MATCH('HFTD CPZ'!$B1369,'Approved CPZ List'!$B:$B,0))),$K1369,#N/A))</f>
        <v>#N/A</v>
      </c>
    </row>
    <row r="1370" spans="1:13" ht="15.5" x14ac:dyDescent="0.35">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List'!$K:$K,MATCH('HFTD CPZ'!$B1370,'08W Project List'!$H:$H,0))),$K1370,#N/A)</f>
        <v>#N/A</v>
      </c>
      <c r="M1370" s="35" t="e">
        <f>IF(ISNUMBER(L1370),#N/A,IF(ISNUMBER(INDEX('Approved CPZ List'!$I:$I,MATCH('HFTD CPZ'!$B1370,'Approved CPZ List'!$B:$B,0))),$K1370,#N/A))</f>
        <v>#N/A</v>
      </c>
    </row>
    <row r="1371" spans="1:13" ht="15.5" x14ac:dyDescent="0.35">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List'!$K:$K,MATCH('HFTD CPZ'!$B1371,'08W Project List'!$H:$H,0))),$K1371,#N/A)</f>
        <v>#N/A</v>
      </c>
      <c r="M1371" s="35" t="e">
        <f>IF(ISNUMBER(L1371),#N/A,IF(ISNUMBER(INDEX('Approved CPZ List'!$I:$I,MATCH('HFTD CPZ'!$B1371,'Approved CPZ List'!$B:$B,0))),$K1371,#N/A))</f>
        <v>#N/A</v>
      </c>
    </row>
    <row r="1372" spans="1:13" ht="15.5" x14ac:dyDescent="0.35">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List'!$K:$K,MATCH('HFTD CPZ'!$B1372,'08W Project List'!$H:$H,0))),$K1372,#N/A)</f>
        <v>#N/A</v>
      </c>
      <c r="M1372" s="35" t="e">
        <f>IF(ISNUMBER(L1372),#N/A,IF(ISNUMBER(INDEX('Approved CPZ List'!$I:$I,MATCH('HFTD CPZ'!$B1372,'Approved CPZ List'!$B:$B,0))),$K1372,#N/A))</f>
        <v>#N/A</v>
      </c>
    </row>
    <row r="1373" spans="1:13" ht="15.5" x14ac:dyDescent="0.35">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List'!$K:$K,MATCH('HFTD CPZ'!$B1373,'08W Project List'!$H:$H,0))),$K1373,#N/A)</f>
        <v>#N/A</v>
      </c>
      <c r="M1373" s="35" t="e">
        <f>IF(ISNUMBER(L1373),#N/A,IF(ISNUMBER(INDEX('Approved CPZ List'!$I:$I,MATCH('HFTD CPZ'!$B1373,'Approved CPZ List'!$B:$B,0))),$K1373,#N/A))</f>
        <v>#N/A</v>
      </c>
    </row>
    <row r="1374" spans="1:13" ht="15.5" x14ac:dyDescent="0.35">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List'!$K:$K,MATCH('HFTD CPZ'!$B1374,'08W Project List'!$H:$H,0))),$K1374,#N/A)</f>
        <v>#N/A</v>
      </c>
      <c r="M1374" s="35" t="e">
        <f>IF(ISNUMBER(L1374),#N/A,IF(ISNUMBER(INDEX('Approved CPZ List'!$I:$I,MATCH('HFTD CPZ'!$B1374,'Approved CPZ List'!$B:$B,0))),$K1374,#N/A))</f>
        <v>#N/A</v>
      </c>
    </row>
    <row r="1375" spans="1:13" ht="15.5" x14ac:dyDescent="0.35">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List'!$K:$K,MATCH('HFTD CPZ'!$B1375,'08W Project List'!$H:$H,0))),$K1375,#N/A)</f>
        <v>#N/A</v>
      </c>
      <c r="M1375" s="35" t="e">
        <f>IF(ISNUMBER(L1375),#N/A,IF(ISNUMBER(INDEX('Approved CPZ List'!$I:$I,MATCH('HFTD CPZ'!$B1375,'Approved CPZ List'!$B:$B,0))),$K1375,#N/A))</f>
        <v>#N/A</v>
      </c>
    </row>
    <row r="1376" spans="1:13" ht="15.5" x14ac:dyDescent="0.35">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List'!$K:$K,MATCH('HFTD CPZ'!$B1376,'08W Project List'!$H:$H,0))),$K1376,#N/A)</f>
        <v>#N/A</v>
      </c>
      <c r="M1376" s="35" t="e">
        <f>IF(ISNUMBER(L1376),#N/A,IF(ISNUMBER(INDEX('Approved CPZ List'!$I:$I,MATCH('HFTD CPZ'!$B1376,'Approved CPZ List'!$B:$B,0))),$K1376,#N/A))</f>
        <v>#N/A</v>
      </c>
    </row>
    <row r="1377" spans="1:13" ht="15.5" x14ac:dyDescent="0.35">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List'!$K:$K,MATCH('HFTD CPZ'!$B1377,'08W Project List'!$H:$H,0))),$K1377,#N/A)</f>
        <v>#N/A</v>
      </c>
      <c r="M1377" s="35" t="e">
        <f>IF(ISNUMBER(L1377),#N/A,IF(ISNUMBER(INDEX('Approved CPZ List'!$I:$I,MATCH('HFTD CPZ'!$B1377,'Approved CPZ List'!$B:$B,0))),$K1377,#N/A))</f>
        <v>#N/A</v>
      </c>
    </row>
    <row r="1378" spans="1:13" ht="15.5" x14ac:dyDescent="0.35">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List'!$K:$K,MATCH('HFTD CPZ'!$B1378,'08W Project List'!$H:$H,0))),$K1378,#N/A)</f>
        <v>#N/A</v>
      </c>
      <c r="M1378" s="35" t="e">
        <f>IF(ISNUMBER(L1378),#N/A,IF(ISNUMBER(INDEX('Approved CPZ List'!$I:$I,MATCH('HFTD CPZ'!$B1378,'Approved CPZ List'!$B:$B,0))),$K1378,#N/A))</f>
        <v>#N/A</v>
      </c>
    </row>
    <row r="1379" spans="1:13" ht="15.5" x14ac:dyDescent="0.35">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List'!$K:$K,MATCH('HFTD CPZ'!$B1379,'08W Project List'!$H:$H,0))),$K1379,#N/A)</f>
        <v>#N/A</v>
      </c>
      <c r="M1379" s="35" t="e">
        <f>IF(ISNUMBER(L1379),#N/A,IF(ISNUMBER(INDEX('Approved CPZ List'!$I:$I,MATCH('HFTD CPZ'!$B1379,'Approved CPZ List'!$B:$B,0))),$K1379,#N/A))</f>
        <v>#N/A</v>
      </c>
    </row>
    <row r="1380" spans="1:13" ht="15.5" x14ac:dyDescent="0.35">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List'!$K:$K,MATCH('HFTD CPZ'!$B1380,'08W Project List'!$H:$H,0))),$K1380,#N/A)</f>
        <v>#N/A</v>
      </c>
      <c r="M1380" s="35" t="e">
        <f>IF(ISNUMBER(L1380),#N/A,IF(ISNUMBER(INDEX('Approved CPZ List'!$I:$I,MATCH('HFTD CPZ'!$B1380,'Approved CPZ List'!$B:$B,0))),$K1380,#N/A))</f>
        <v>#N/A</v>
      </c>
    </row>
    <row r="1381" spans="1:13" ht="15.5" x14ac:dyDescent="0.35">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List'!$K:$K,MATCH('HFTD CPZ'!$B1381,'08W Project List'!$H:$H,0))),$K1381,#N/A)</f>
        <v>#N/A</v>
      </c>
      <c r="M1381" s="35" t="e">
        <f>IF(ISNUMBER(L1381),#N/A,IF(ISNUMBER(INDEX('Approved CPZ List'!$I:$I,MATCH('HFTD CPZ'!$B1381,'Approved CPZ List'!$B:$B,0))),$K1381,#N/A))</f>
        <v>#N/A</v>
      </c>
    </row>
    <row r="1382" spans="1:13" ht="15.5" x14ac:dyDescent="0.35">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List'!$K:$K,MATCH('HFTD CPZ'!$B1382,'08W Project List'!$H:$H,0))),$K1382,#N/A)</f>
        <v>#N/A</v>
      </c>
      <c r="M1382" s="35" t="e">
        <f>IF(ISNUMBER(L1382),#N/A,IF(ISNUMBER(INDEX('Approved CPZ List'!$I:$I,MATCH('HFTD CPZ'!$B1382,'Approved CPZ List'!$B:$B,0))),$K1382,#N/A))</f>
        <v>#N/A</v>
      </c>
    </row>
    <row r="1383" spans="1:13" ht="15.5" x14ac:dyDescent="0.35">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List'!$K:$K,MATCH('HFTD CPZ'!$B1383,'08W Project List'!$H:$H,0))),$K1383,#N/A)</f>
        <v>#N/A</v>
      </c>
      <c r="M1383" s="35" t="e">
        <f>IF(ISNUMBER(L1383),#N/A,IF(ISNUMBER(INDEX('Approved CPZ List'!$I:$I,MATCH('HFTD CPZ'!$B1383,'Approved CPZ List'!$B:$B,0))),$K1383,#N/A))</f>
        <v>#N/A</v>
      </c>
    </row>
    <row r="1384" spans="1:13" ht="15.5" x14ac:dyDescent="0.35">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List'!$K:$K,MATCH('HFTD CPZ'!$B1384,'08W Project List'!$H:$H,0))),$K1384,#N/A)</f>
        <v>#N/A</v>
      </c>
      <c r="M1384" s="35" t="e">
        <f>IF(ISNUMBER(L1384),#N/A,IF(ISNUMBER(INDEX('Approved CPZ List'!$I:$I,MATCH('HFTD CPZ'!$B1384,'Approved CPZ List'!$B:$B,0))),$K1384,#N/A))</f>
        <v>#N/A</v>
      </c>
    </row>
    <row r="1385" spans="1:13" ht="15.5" x14ac:dyDescent="0.35">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List'!$K:$K,MATCH('HFTD CPZ'!$B1385,'08W Project List'!$H:$H,0))),$K1385,#N/A)</f>
        <v>#N/A</v>
      </c>
      <c r="M1385" s="35" t="e">
        <f>IF(ISNUMBER(L1385),#N/A,IF(ISNUMBER(INDEX('Approved CPZ List'!$I:$I,MATCH('HFTD CPZ'!$B1385,'Approved CPZ List'!$B:$B,0))),$K1385,#N/A))</f>
        <v>#N/A</v>
      </c>
    </row>
    <row r="1386" spans="1:13" ht="15.5" x14ac:dyDescent="0.35">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List'!$K:$K,MATCH('HFTD CPZ'!$B1386,'08W Project List'!$H:$H,0))),$K1386,#N/A)</f>
        <v>#N/A</v>
      </c>
      <c r="M1386" s="35" t="e">
        <f>IF(ISNUMBER(L1386),#N/A,IF(ISNUMBER(INDEX('Approved CPZ List'!$I:$I,MATCH('HFTD CPZ'!$B1386,'Approved CPZ List'!$B:$B,0))),$K1386,#N/A))</f>
        <v>#N/A</v>
      </c>
    </row>
    <row r="1387" spans="1:13" ht="15.5" x14ac:dyDescent="0.35">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List'!$K:$K,MATCH('HFTD CPZ'!$B1387,'08W Project List'!$H:$H,0))),$K1387,#N/A)</f>
        <v>#N/A</v>
      </c>
      <c r="M1387" s="35" t="e">
        <f>IF(ISNUMBER(L1387),#N/A,IF(ISNUMBER(INDEX('Approved CPZ List'!$I:$I,MATCH('HFTD CPZ'!$B1387,'Approved CPZ List'!$B:$B,0))),$K1387,#N/A))</f>
        <v>#N/A</v>
      </c>
    </row>
    <row r="1388" spans="1:13" ht="15.5" x14ac:dyDescent="0.35">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List'!$K:$K,MATCH('HFTD CPZ'!$B1388,'08W Project List'!$H:$H,0))),$K1388,#N/A)</f>
        <v>#N/A</v>
      </c>
      <c r="M1388" s="35" t="e">
        <f>IF(ISNUMBER(L1388),#N/A,IF(ISNUMBER(INDEX('Approved CPZ List'!$I:$I,MATCH('HFTD CPZ'!$B1388,'Approved CPZ List'!$B:$B,0))),$K1388,#N/A))</f>
        <v>#N/A</v>
      </c>
    </row>
    <row r="1389" spans="1:13" ht="15.5" x14ac:dyDescent="0.35">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List'!$K:$K,MATCH('HFTD CPZ'!$B1389,'08W Project List'!$H:$H,0))),$K1389,#N/A)</f>
        <v>#N/A</v>
      </c>
      <c r="M1389" s="35" t="e">
        <f>IF(ISNUMBER(L1389),#N/A,IF(ISNUMBER(INDEX('Approved CPZ List'!$I:$I,MATCH('HFTD CPZ'!$B1389,'Approved CPZ List'!$B:$B,0))),$K1389,#N/A))</f>
        <v>#N/A</v>
      </c>
    </row>
    <row r="1390" spans="1:13" ht="15.5" x14ac:dyDescent="0.35">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List'!$K:$K,MATCH('HFTD CPZ'!$B1390,'08W Project List'!$H:$H,0))),$K1390,#N/A)</f>
        <v>#N/A</v>
      </c>
      <c r="M1390" s="35" t="e">
        <f>IF(ISNUMBER(L1390),#N/A,IF(ISNUMBER(INDEX('Approved CPZ List'!$I:$I,MATCH('HFTD CPZ'!$B1390,'Approved CPZ List'!$B:$B,0))),$K1390,#N/A))</f>
        <v>#N/A</v>
      </c>
    </row>
    <row r="1391" spans="1:13" ht="15.5" x14ac:dyDescent="0.35">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List'!$K:$K,MATCH('HFTD CPZ'!$B1391,'08W Project List'!$H:$H,0))),$K1391,#N/A)</f>
        <v>#N/A</v>
      </c>
      <c r="M1391" s="35" t="e">
        <f>IF(ISNUMBER(L1391),#N/A,IF(ISNUMBER(INDEX('Approved CPZ List'!$I:$I,MATCH('HFTD CPZ'!$B1391,'Approved CPZ List'!$B:$B,0))),$K1391,#N/A))</f>
        <v>#N/A</v>
      </c>
    </row>
    <row r="1392" spans="1:13" ht="15.5" x14ac:dyDescent="0.35">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List'!$K:$K,MATCH('HFTD CPZ'!$B1392,'08W Project List'!$H:$H,0))),$K1392,#N/A)</f>
        <v>#N/A</v>
      </c>
      <c r="M1392" s="35" t="e">
        <f>IF(ISNUMBER(L1392),#N/A,IF(ISNUMBER(INDEX('Approved CPZ List'!$I:$I,MATCH('HFTD CPZ'!$B1392,'Approved CPZ List'!$B:$B,0))),$K1392,#N/A))</f>
        <v>#N/A</v>
      </c>
    </row>
    <row r="1393" spans="1:13" ht="15.5" x14ac:dyDescent="0.35">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List'!$K:$K,MATCH('HFTD CPZ'!$B1393,'08W Project List'!$H:$H,0))),$K1393,#N/A)</f>
        <v>#N/A</v>
      </c>
      <c r="M1393" s="35" t="e">
        <f>IF(ISNUMBER(L1393),#N/A,IF(ISNUMBER(INDEX('Approved CPZ List'!$I:$I,MATCH('HFTD CPZ'!$B1393,'Approved CPZ List'!$B:$B,0))),$K1393,#N/A))</f>
        <v>#N/A</v>
      </c>
    </row>
    <row r="1394" spans="1:13" ht="15.5" x14ac:dyDescent="0.35">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f>IF(ISNUMBER(INDEX('08W Project List'!$K:$K,MATCH('HFTD CPZ'!$B1394,'08W Project List'!$H:$H,0))),$K1394,#N/A)</f>
        <v>1375.1863337395357</v>
      </c>
      <c r="M1394" s="35" t="e">
        <f>IF(ISNUMBER(L1394),#N/A,IF(ISNUMBER(INDEX('Approved CPZ List'!$I:$I,MATCH('HFTD CPZ'!$B1394,'Approved CPZ List'!$B:$B,0))),$K1394,#N/A))</f>
        <v>#N/A</v>
      </c>
    </row>
    <row r="1395" spans="1:13" ht="15.5" x14ac:dyDescent="0.35">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List'!$K:$K,MATCH('HFTD CPZ'!$B1395,'08W Project List'!$H:$H,0))),$K1395,#N/A)</f>
        <v>#N/A</v>
      </c>
      <c r="M1395" s="35" t="e">
        <f>IF(ISNUMBER(L1395),#N/A,IF(ISNUMBER(INDEX('Approved CPZ List'!$I:$I,MATCH('HFTD CPZ'!$B1395,'Approved CPZ List'!$B:$B,0))),$K1395,#N/A))</f>
        <v>#N/A</v>
      </c>
    </row>
    <row r="1396" spans="1:13" ht="15.5" x14ac:dyDescent="0.35">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List'!$K:$K,MATCH('HFTD CPZ'!$B1396,'08W Project List'!$H:$H,0))),$K1396,#N/A)</f>
        <v>#N/A</v>
      </c>
      <c r="M1396" s="35" t="e">
        <f>IF(ISNUMBER(L1396),#N/A,IF(ISNUMBER(INDEX('Approved CPZ List'!$I:$I,MATCH('HFTD CPZ'!$B1396,'Approved CPZ List'!$B:$B,0))),$K1396,#N/A))</f>
        <v>#N/A</v>
      </c>
    </row>
    <row r="1397" spans="1:13" ht="15.5" x14ac:dyDescent="0.35">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List'!$K:$K,MATCH('HFTD CPZ'!$B1397,'08W Project List'!$H:$H,0))),$K1397,#N/A)</f>
        <v>#N/A</v>
      </c>
      <c r="M1397" s="35" t="e">
        <f>IF(ISNUMBER(L1397),#N/A,IF(ISNUMBER(INDEX('Approved CPZ List'!$I:$I,MATCH('HFTD CPZ'!$B1397,'Approved CPZ List'!$B:$B,0))),$K1397,#N/A))</f>
        <v>#N/A</v>
      </c>
    </row>
    <row r="1398" spans="1:13" ht="15.5" x14ac:dyDescent="0.35">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List'!$K:$K,MATCH('HFTD CPZ'!$B1398,'08W Project List'!$H:$H,0))),$K1398,#N/A)</f>
        <v>#N/A</v>
      </c>
      <c r="M1398" s="35" t="e">
        <f>IF(ISNUMBER(L1398),#N/A,IF(ISNUMBER(INDEX('Approved CPZ List'!$I:$I,MATCH('HFTD CPZ'!$B1398,'Approved CPZ List'!$B:$B,0))),$K1398,#N/A))</f>
        <v>#N/A</v>
      </c>
    </row>
    <row r="1399" spans="1:13" ht="15.5" x14ac:dyDescent="0.35">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List'!$K:$K,MATCH('HFTD CPZ'!$B1399,'08W Project List'!$H:$H,0))),$K1399,#N/A)</f>
        <v>#N/A</v>
      </c>
      <c r="M1399" s="35" t="e">
        <f>IF(ISNUMBER(L1399),#N/A,IF(ISNUMBER(INDEX('Approved CPZ List'!$I:$I,MATCH('HFTD CPZ'!$B1399,'Approved CPZ List'!$B:$B,0))),$K1399,#N/A))</f>
        <v>#N/A</v>
      </c>
    </row>
    <row r="1400" spans="1:13" ht="15.5" x14ac:dyDescent="0.35">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List'!$K:$K,MATCH('HFTD CPZ'!$B1400,'08W Project List'!$H:$H,0))),$K1400,#N/A)</f>
        <v>#N/A</v>
      </c>
      <c r="M1400" s="35" t="e">
        <f>IF(ISNUMBER(L1400),#N/A,IF(ISNUMBER(INDEX('Approved CPZ List'!$I:$I,MATCH('HFTD CPZ'!$B1400,'Approved CPZ List'!$B:$B,0))),$K1400,#N/A))</f>
        <v>#N/A</v>
      </c>
    </row>
    <row r="1401" spans="1:13" ht="15.5" x14ac:dyDescent="0.35">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List'!$K:$K,MATCH('HFTD CPZ'!$B1401,'08W Project List'!$H:$H,0))),$K1401,#N/A)</f>
        <v>#N/A</v>
      </c>
      <c r="M1401" s="35" t="e">
        <f>IF(ISNUMBER(L1401),#N/A,IF(ISNUMBER(INDEX('Approved CPZ List'!$I:$I,MATCH('HFTD CPZ'!$B1401,'Approved CPZ List'!$B:$B,0))),$K1401,#N/A))</f>
        <v>#N/A</v>
      </c>
    </row>
    <row r="1402" spans="1:13" ht="15.5" x14ac:dyDescent="0.35">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List'!$K:$K,MATCH('HFTD CPZ'!$B1402,'08W Project List'!$H:$H,0))),$K1402,#N/A)</f>
        <v>#N/A</v>
      </c>
      <c r="M1402" s="35" t="e">
        <f>IF(ISNUMBER(L1402),#N/A,IF(ISNUMBER(INDEX('Approved CPZ List'!$I:$I,MATCH('HFTD CPZ'!$B1402,'Approved CPZ List'!$B:$B,0))),$K1402,#N/A))</f>
        <v>#N/A</v>
      </c>
    </row>
    <row r="1403" spans="1:13" ht="15.5" x14ac:dyDescent="0.35">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List'!$K:$K,MATCH('HFTD CPZ'!$B1403,'08W Project List'!$H:$H,0))),$K1403,#N/A)</f>
        <v>#N/A</v>
      </c>
      <c r="M1403" s="35" t="e">
        <f>IF(ISNUMBER(L1403),#N/A,IF(ISNUMBER(INDEX('Approved CPZ List'!$I:$I,MATCH('HFTD CPZ'!$B1403,'Approved CPZ List'!$B:$B,0))),$K1403,#N/A))</f>
        <v>#N/A</v>
      </c>
    </row>
    <row r="1404" spans="1:13" ht="15.5" x14ac:dyDescent="0.35">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List'!$K:$K,MATCH('HFTD CPZ'!$B1404,'08W Project List'!$H:$H,0))),$K1404,#N/A)</f>
        <v>#N/A</v>
      </c>
      <c r="M1404" s="35" t="e">
        <f>IF(ISNUMBER(L1404),#N/A,IF(ISNUMBER(INDEX('Approved CPZ List'!$I:$I,MATCH('HFTD CPZ'!$B1404,'Approved CPZ List'!$B:$B,0))),$K1404,#N/A))</f>
        <v>#N/A</v>
      </c>
    </row>
    <row r="1405" spans="1:13" ht="15.5" x14ac:dyDescent="0.35">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List'!$K:$K,MATCH('HFTD CPZ'!$B1405,'08W Project List'!$H:$H,0))),$K1405,#N/A)</f>
        <v>#N/A</v>
      </c>
      <c r="M1405" s="35" t="e">
        <f>IF(ISNUMBER(L1405),#N/A,IF(ISNUMBER(INDEX('Approved CPZ List'!$I:$I,MATCH('HFTD CPZ'!$B1405,'Approved CPZ List'!$B:$B,0))),$K1405,#N/A))</f>
        <v>#N/A</v>
      </c>
    </row>
    <row r="1406" spans="1:13" ht="15.5" x14ac:dyDescent="0.35">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List'!$K:$K,MATCH('HFTD CPZ'!$B1406,'08W Project List'!$H:$H,0))),$K1406,#N/A)</f>
        <v>#N/A</v>
      </c>
      <c r="M1406" s="35" t="e">
        <f>IF(ISNUMBER(L1406),#N/A,IF(ISNUMBER(INDEX('Approved CPZ List'!$I:$I,MATCH('HFTD CPZ'!$B1406,'Approved CPZ List'!$B:$B,0))),$K1406,#N/A))</f>
        <v>#N/A</v>
      </c>
    </row>
    <row r="1407" spans="1:13" ht="15.5" x14ac:dyDescent="0.35">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List'!$K:$K,MATCH('HFTD CPZ'!$B1407,'08W Project List'!$H:$H,0))),$K1407,#N/A)</f>
        <v>#N/A</v>
      </c>
      <c r="M1407" s="35" t="e">
        <f>IF(ISNUMBER(L1407),#N/A,IF(ISNUMBER(INDEX('Approved CPZ List'!$I:$I,MATCH('HFTD CPZ'!$B1407,'Approved CPZ List'!$B:$B,0))),$K1407,#N/A))</f>
        <v>#N/A</v>
      </c>
    </row>
    <row r="1408" spans="1:13" ht="15.5" x14ac:dyDescent="0.35">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List'!$K:$K,MATCH('HFTD CPZ'!$B1408,'08W Project List'!$H:$H,0))),$K1408,#N/A)</f>
        <v>#N/A</v>
      </c>
      <c r="M1408" s="35" t="e">
        <f>IF(ISNUMBER(L1408),#N/A,IF(ISNUMBER(INDEX('Approved CPZ List'!$I:$I,MATCH('HFTD CPZ'!$B1408,'Approved CPZ List'!$B:$B,0))),$K1408,#N/A))</f>
        <v>#N/A</v>
      </c>
    </row>
    <row r="1409" spans="1:13" ht="15.5" x14ac:dyDescent="0.35">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List'!$K:$K,MATCH('HFTD CPZ'!$B1409,'08W Project List'!$H:$H,0))),$K1409,#N/A)</f>
        <v>#N/A</v>
      </c>
      <c r="M1409" s="35" t="e">
        <f>IF(ISNUMBER(L1409),#N/A,IF(ISNUMBER(INDEX('Approved CPZ List'!$I:$I,MATCH('HFTD CPZ'!$B1409,'Approved CPZ List'!$B:$B,0))),$K1409,#N/A))</f>
        <v>#N/A</v>
      </c>
    </row>
    <row r="1410" spans="1:13" ht="15.5" x14ac:dyDescent="0.35">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List'!$K:$K,MATCH('HFTD CPZ'!$B1410,'08W Project List'!$H:$H,0))),$K1410,#N/A)</f>
        <v>#N/A</v>
      </c>
      <c r="M1410" s="35" t="e">
        <f>IF(ISNUMBER(L1410),#N/A,IF(ISNUMBER(INDEX('Approved CPZ List'!$I:$I,MATCH('HFTD CPZ'!$B1410,'Approved CPZ List'!$B:$B,0))),$K1410,#N/A))</f>
        <v>#N/A</v>
      </c>
    </row>
    <row r="1411" spans="1:13" ht="15.5" x14ac:dyDescent="0.35">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List'!$K:$K,MATCH('HFTD CPZ'!$B1411,'08W Project List'!$H:$H,0))),$K1411,#N/A)</f>
        <v>#N/A</v>
      </c>
      <c r="M1411" s="35" t="e">
        <f>IF(ISNUMBER(L1411),#N/A,IF(ISNUMBER(INDEX('Approved CPZ List'!$I:$I,MATCH('HFTD CPZ'!$B1411,'Approved CPZ List'!$B:$B,0))),$K1411,#N/A))</f>
        <v>#N/A</v>
      </c>
    </row>
    <row r="1412" spans="1:13" ht="15.5" x14ac:dyDescent="0.35">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List'!$K:$K,MATCH('HFTD CPZ'!$B1412,'08W Project List'!$H:$H,0))),$K1412,#N/A)</f>
        <v>#N/A</v>
      </c>
      <c r="M1412" s="35" t="e">
        <f>IF(ISNUMBER(L1412),#N/A,IF(ISNUMBER(INDEX('Approved CPZ List'!$I:$I,MATCH('HFTD CPZ'!$B1412,'Approved CPZ List'!$B:$B,0))),$K1412,#N/A))</f>
        <v>#N/A</v>
      </c>
    </row>
    <row r="1413" spans="1:13" ht="15.5" x14ac:dyDescent="0.35">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List'!$K:$K,MATCH('HFTD CPZ'!$B1413,'08W Project List'!$H:$H,0))),$K1413,#N/A)</f>
        <v>#N/A</v>
      </c>
      <c r="M1413" s="35" t="e">
        <f>IF(ISNUMBER(L1413),#N/A,IF(ISNUMBER(INDEX('Approved CPZ List'!$I:$I,MATCH('HFTD CPZ'!$B1413,'Approved CPZ List'!$B:$B,0))),$K1413,#N/A))</f>
        <v>#N/A</v>
      </c>
    </row>
    <row r="1414" spans="1:13" ht="15.5" x14ac:dyDescent="0.35">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List'!$K:$K,MATCH('HFTD CPZ'!$B1414,'08W Project List'!$H:$H,0))),$K1414,#N/A)</f>
        <v>#N/A</v>
      </c>
      <c r="M1414" s="35" t="e">
        <f>IF(ISNUMBER(L1414),#N/A,IF(ISNUMBER(INDEX('Approved CPZ List'!$I:$I,MATCH('HFTD CPZ'!$B1414,'Approved CPZ List'!$B:$B,0))),$K1414,#N/A))</f>
        <v>#N/A</v>
      </c>
    </row>
    <row r="1415" spans="1:13" ht="15.5" x14ac:dyDescent="0.35">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List'!$K:$K,MATCH('HFTD CPZ'!$B1415,'08W Project List'!$H:$H,0))),$K1415,#N/A)</f>
        <v>#N/A</v>
      </c>
      <c r="M1415" s="35" t="e">
        <f>IF(ISNUMBER(L1415),#N/A,IF(ISNUMBER(INDEX('Approved CPZ List'!$I:$I,MATCH('HFTD CPZ'!$B1415,'Approved CPZ List'!$B:$B,0))),$K1415,#N/A))</f>
        <v>#N/A</v>
      </c>
    </row>
    <row r="1416" spans="1:13" ht="15.5" x14ac:dyDescent="0.35">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List'!$K:$K,MATCH('HFTD CPZ'!$B1416,'08W Project List'!$H:$H,0))),$K1416,#N/A)</f>
        <v>#N/A</v>
      </c>
      <c r="M1416" s="35" t="e">
        <f>IF(ISNUMBER(L1416),#N/A,IF(ISNUMBER(INDEX('Approved CPZ List'!$I:$I,MATCH('HFTD CPZ'!$B1416,'Approved CPZ List'!$B:$B,0))),$K1416,#N/A))</f>
        <v>#N/A</v>
      </c>
    </row>
    <row r="1417" spans="1:13" ht="15.5" x14ac:dyDescent="0.35">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List'!$K:$K,MATCH('HFTD CPZ'!$B1417,'08W Project List'!$H:$H,0))),$K1417,#N/A)</f>
        <v>#N/A</v>
      </c>
      <c r="M1417" s="35" t="e">
        <f>IF(ISNUMBER(L1417),#N/A,IF(ISNUMBER(INDEX('Approved CPZ List'!$I:$I,MATCH('HFTD CPZ'!$B1417,'Approved CPZ List'!$B:$B,0))),$K1417,#N/A))</f>
        <v>#N/A</v>
      </c>
    </row>
    <row r="1418" spans="1:13" ht="15.5" x14ac:dyDescent="0.35">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List'!$K:$K,MATCH('HFTD CPZ'!$B1418,'08W Project List'!$H:$H,0))),$K1418,#N/A)</f>
        <v>#N/A</v>
      </c>
      <c r="M1418" s="35" t="e">
        <f>IF(ISNUMBER(L1418),#N/A,IF(ISNUMBER(INDEX('Approved CPZ List'!$I:$I,MATCH('HFTD CPZ'!$B1418,'Approved CPZ List'!$B:$B,0))),$K1418,#N/A))</f>
        <v>#N/A</v>
      </c>
    </row>
    <row r="1419" spans="1:13" ht="15.5" x14ac:dyDescent="0.35">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List'!$K:$K,MATCH('HFTD CPZ'!$B1419,'08W Project List'!$H:$H,0))),$K1419,#N/A)</f>
        <v>#N/A</v>
      </c>
      <c r="M1419" s="35" t="e">
        <f>IF(ISNUMBER(L1419),#N/A,IF(ISNUMBER(INDEX('Approved CPZ List'!$I:$I,MATCH('HFTD CPZ'!$B1419,'Approved CPZ List'!$B:$B,0))),$K1419,#N/A))</f>
        <v>#N/A</v>
      </c>
    </row>
    <row r="1420" spans="1:13" ht="15.5" x14ac:dyDescent="0.35">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List'!$K:$K,MATCH('HFTD CPZ'!$B1420,'08W Project List'!$H:$H,0))),$K1420,#N/A)</f>
        <v>#N/A</v>
      </c>
      <c r="M1420" s="35" t="e">
        <f>IF(ISNUMBER(L1420),#N/A,IF(ISNUMBER(INDEX('Approved CPZ List'!$I:$I,MATCH('HFTD CPZ'!$B1420,'Approved CPZ List'!$B:$B,0))),$K1420,#N/A))</f>
        <v>#N/A</v>
      </c>
    </row>
    <row r="1421" spans="1:13" ht="15.5" x14ac:dyDescent="0.35">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List'!$K:$K,MATCH('HFTD CPZ'!$B1421,'08W Project List'!$H:$H,0))),$K1421,#N/A)</f>
        <v>#N/A</v>
      </c>
      <c r="M1421" s="35" t="e">
        <f>IF(ISNUMBER(L1421),#N/A,IF(ISNUMBER(INDEX('Approved CPZ List'!$I:$I,MATCH('HFTD CPZ'!$B1421,'Approved CPZ List'!$B:$B,0))),$K1421,#N/A))</f>
        <v>#N/A</v>
      </c>
    </row>
    <row r="1422" spans="1:13" ht="15.5" x14ac:dyDescent="0.35">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List'!$K:$K,MATCH('HFTD CPZ'!$B1422,'08W Project List'!$H:$H,0))),$K1422,#N/A)</f>
        <v>#N/A</v>
      </c>
      <c r="M1422" s="35" t="e">
        <f>IF(ISNUMBER(L1422),#N/A,IF(ISNUMBER(INDEX('Approved CPZ List'!$I:$I,MATCH('HFTD CPZ'!$B1422,'Approved CPZ List'!$B:$B,0))),$K1422,#N/A))</f>
        <v>#N/A</v>
      </c>
    </row>
    <row r="1423" spans="1:13" ht="15.5" x14ac:dyDescent="0.35">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List'!$K:$K,MATCH('HFTD CPZ'!$B1423,'08W Project List'!$H:$H,0))),$K1423,#N/A)</f>
        <v>#N/A</v>
      </c>
      <c r="M1423" s="35" t="e">
        <f>IF(ISNUMBER(L1423),#N/A,IF(ISNUMBER(INDEX('Approved CPZ List'!$I:$I,MATCH('HFTD CPZ'!$B1423,'Approved CPZ List'!$B:$B,0))),$K1423,#N/A))</f>
        <v>#N/A</v>
      </c>
    </row>
    <row r="1424" spans="1:13" ht="15.5" x14ac:dyDescent="0.35">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List'!$K:$K,MATCH('HFTD CPZ'!$B1424,'08W Project List'!$H:$H,0))),$K1424,#N/A)</f>
        <v>#N/A</v>
      </c>
      <c r="M1424" s="35" t="e">
        <f>IF(ISNUMBER(L1424),#N/A,IF(ISNUMBER(INDEX('Approved CPZ List'!$I:$I,MATCH('HFTD CPZ'!$B1424,'Approved CPZ List'!$B:$B,0))),$K1424,#N/A))</f>
        <v>#N/A</v>
      </c>
    </row>
    <row r="1425" spans="1:13" ht="15.5" x14ac:dyDescent="0.35">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List'!$K:$K,MATCH('HFTD CPZ'!$B1425,'08W Project List'!$H:$H,0))),$K1425,#N/A)</f>
        <v>#N/A</v>
      </c>
      <c r="M1425" s="35" t="e">
        <f>IF(ISNUMBER(L1425),#N/A,IF(ISNUMBER(INDEX('Approved CPZ List'!$I:$I,MATCH('HFTD CPZ'!$B1425,'Approved CPZ List'!$B:$B,0))),$K1425,#N/A))</f>
        <v>#N/A</v>
      </c>
    </row>
    <row r="1426" spans="1:13" ht="15.5" x14ac:dyDescent="0.35">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List'!$K:$K,MATCH('HFTD CPZ'!$B1426,'08W Project List'!$H:$H,0))),$K1426,#N/A)</f>
        <v>#N/A</v>
      </c>
      <c r="M1426" s="35" t="e">
        <f>IF(ISNUMBER(L1426),#N/A,IF(ISNUMBER(INDEX('Approved CPZ List'!$I:$I,MATCH('HFTD CPZ'!$B1426,'Approved CPZ List'!$B:$B,0))),$K1426,#N/A))</f>
        <v>#N/A</v>
      </c>
    </row>
    <row r="1427" spans="1:13" ht="15.5" x14ac:dyDescent="0.35">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List'!$K:$K,MATCH('HFTD CPZ'!$B1427,'08W Project List'!$H:$H,0))),$K1427,#N/A)</f>
        <v>#N/A</v>
      </c>
      <c r="M1427" s="35" t="e">
        <f>IF(ISNUMBER(L1427),#N/A,IF(ISNUMBER(INDEX('Approved CPZ List'!$I:$I,MATCH('HFTD CPZ'!$B1427,'Approved CPZ List'!$B:$B,0))),$K1427,#N/A))</f>
        <v>#N/A</v>
      </c>
    </row>
    <row r="1428" spans="1:13" ht="15.5" x14ac:dyDescent="0.35">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List'!$K:$K,MATCH('HFTD CPZ'!$B1428,'08W Project List'!$H:$H,0))),$K1428,#N/A)</f>
        <v>#N/A</v>
      </c>
      <c r="M1428" s="35" t="e">
        <f>IF(ISNUMBER(L1428),#N/A,IF(ISNUMBER(INDEX('Approved CPZ List'!$I:$I,MATCH('HFTD CPZ'!$B1428,'Approved CPZ List'!$B:$B,0))),$K1428,#N/A))</f>
        <v>#N/A</v>
      </c>
    </row>
    <row r="1429" spans="1:13" ht="15.5" x14ac:dyDescent="0.35">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List'!$K:$K,MATCH('HFTD CPZ'!$B1429,'08W Project List'!$H:$H,0))),$K1429,#N/A)</f>
        <v>#N/A</v>
      </c>
      <c r="M1429" s="35" t="e">
        <f>IF(ISNUMBER(L1429),#N/A,IF(ISNUMBER(INDEX('Approved CPZ List'!$I:$I,MATCH('HFTD CPZ'!$B1429,'Approved CPZ List'!$B:$B,0))),$K1429,#N/A))</f>
        <v>#N/A</v>
      </c>
    </row>
    <row r="1430" spans="1:13" ht="15.5" x14ac:dyDescent="0.35">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List'!$K:$K,MATCH('HFTD CPZ'!$B1430,'08W Project List'!$H:$H,0))),$K1430,#N/A)</f>
        <v>#N/A</v>
      </c>
      <c r="M1430" s="35" t="e">
        <f>IF(ISNUMBER(L1430),#N/A,IF(ISNUMBER(INDEX('Approved CPZ List'!$I:$I,MATCH('HFTD CPZ'!$B1430,'Approved CPZ List'!$B:$B,0))),$K1430,#N/A))</f>
        <v>#N/A</v>
      </c>
    </row>
    <row r="1431" spans="1:13" ht="15.5" x14ac:dyDescent="0.35">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List'!$K:$K,MATCH('HFTD CPZ'!$B1431,'08W Project List'!$H:$H,0))),$K1431,#N/A)</f>
        <v>#N/A</v>
      </c>
      <c r="M1431" s="35" t="e">
        <f>IF(ISNUMBER(L1431),#N/A,IF(ISNUMBER(INDEX('Approved CPZ List'!$I:$I,MATCH('HFTD CPZ'!$B1431,'Approved CPZ List'!$B:$B,0))),$K1431,#N/A))</f>
        <v>#N/A</v>
      </c>
    </row>
    <row r="1432" spans="1:13" ht="15.5" x14ac:dyDescent="0.35">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List'!$K:$K,MATCH('HFTD CPZ'!$B1432,'08W Project List'!$H:$H,0))),$K1432,#N/A)</f>
        <v>#N/A</v>
      </c>
      <c r="M1432" s="35" t="e">
        <f>IF(ISNUMBER(L1432),#N/A,IF(ISNUMBER(INDEX('Approved CPZ List'!$I:$I,MATCH('HFTD CPZ'!$B1432,'Approved CPZ List'!$B:$B,0))),$K1432,#N/A))</f>
        <v>#N/A</v>
      </c>
    </row>
    <row r="1433" spans="1:13" ht="15.5" x14ac:dyDescent="0.35">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List'!$K:$K,MATCH('HFTD CPZ'!$B1433,'08W Project List'!$H:$H,0))),$K1433,#N/A)</f>
        <v>#N/A</v>
      </c>
      <c r="M1433" s="35" t="e">
        <f>IF(ISNUMBER(L1433),#N/A,IF(ISNUMBER(INDEX('Approved CPZ List'!$I:$I,MATCH('HFTD CPZ'!$B1433,'Approved CPZ List'!$B:$B,0))),$K1433,#N/A))</f>
        <v>#N/A</v>
      </c>
    </row>
    <row r="1434" spans="1:13" ht="15.5" x14ac:dyDescent="0.35">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List'!$K:$K,MATCH('HFTD CPZ'!$B1434,'08W Project List'!$H:$H,0))),$K1434,#N/A)</f>
        <v>#N/A</v>
      </c>
      <c r="M1434" s="35" t="e">
        <f>IF(ISNUMBER(L1434),#N/A,IF(ISNUMBER(INDEX('Approved CPZ List'!$I:$I,MATCH('HFTD CPZ'!$B1434,'Approved CPZ List'!$B:$B,0))),$K1434,#N/A))</f>
        <v>#N/A</v>
      </c>
    </row>
    <row r="1435" spans="1:13" ht="15.5" x14ac:dyDescent="0.35">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List'!$K:$K,MATCH('HFTD CPZ'!$B1435,'08W Project List'!$H:$H,0))),$K1435,#N/A)</f>
        <v>#N/A</v>
      </c>
      <c r="M1435" s="35" t="e">
        <f>IF(ISNUMBER(L1435),#N/A,IF(ISNUMBER(INDEX('Approved CPZ List'!$I:$I,MATCH('HFTD CPZ'!$B1435,'Approved CPZ List'!$B:$B,0))),$K1435,#N/A))</f>
        <v>#N/A</v>
      </c>
    </row>
    <row r="1436" spans="1:13" ht="15.5" x14ac:dyDescent="0.35">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List'!$K:$K,MATCH('HFTD CPZ'!$B1436,'08W Project List'!$H:$H,0))),$K1436,#N/A)</f>
        <v>#N/A</v>
      </c>
      <c r="M1436" s="35" t="e">
        <f>IF(ISNUMBER(L1436),#N/A,IF(ISNUMBER(INDEX('Approved CPZ List'!$I:$I,MATCH('HFTD CPZ'!$B1436,'Approved CPZ List'!$B:$B,0))),$K1436,#N/A))</f>
        <v>#N/A</v>
      </c>
    </row>
    <row r="1437" spans="1:13" ht="15.5" x14ac:dyDescent="0.35">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List'!$K:$K,MATCH('HFTD CPZ'!$B1437,'08W Project List'!$H:$H,0))),$K1437,#N/A)</f>
        <v>#N/A</v>
      </c>
      <c r="M1437" s="35" t="e">
        <f>IF(ISNUMBER(L1437),#N/A,IF(ISNUMBER(INDEX('Approved CPZ List'!$I:$I,MATCH('HFTD CPZ'!$B1437,'Approved CPZ List'!$B:$B,0))),$K1437,#N/A))</f>
        <v>#N/A</v>
      </c>
    </row>
    <row r="1438" spans="1:13" ht="15.5" x14ac:dyDescent="0.35">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List'!$K:$K,MATCH('HFTD CPZ'!$B1438,'08W Project List'!$H:$H,0))),$K1438,#N/A)</f>
        <v>#N/A</v>
      </c>
      <c r="M1438" s="35" t="e">
        <f>IF(ISNUMBER(L1438),#N/A,IF(ISNUMBER(INDEX('Approved CPZ List'!$I:$I,MATCH('HFTD CPZ'!$B1438,'Approved CPZ List'!$B:$B,0))),$K1438,#N/A))</f>
        <v>#N/A</v>
      </c>
    </row>
    <row r="1439" spans="1:13" ht="15.5" x14ac:dyDescent="0.35">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List'!$K:$K,MATCH('HFTD CPZ'!$B1439,'08W Project List'!$H:$H,0))),$K1439,#N/A)</f>
        <v>#N/A</v>
      </c>
      <c r="M1439" s="35" t="e">
        <f>IF(ISNUMBER(L1439),#N/A,IF(ISNUMBER(INDEX('Approved CPZ List'!$I:$I,MATCH('HFTD CPZ'!$B1439,'Approved CPZ List'!$B:$B,0))),$K1439,#N/A))</f>
        <v>#N/A</v>
      </c>
    </row>
    <row r="1440" spans="1:13" ht="15.5" x14ac:dyDescent="0.35">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List'!$K:$K,MATCH('HFTD CPZ'!$B1440,'08W Project List'!$H:$H,0))),$K1440,#N/A)</f>
        <v>#N/A</v>
      </c>
      <c r="M1440" s="35" t="e">
        <f>IF(ISNUMBER(L1440),#N/A,IF(ISNUMBER(INDEX('Approved CPZ List'!$I:$I,MATCH('HFTD CPZ'!$B1440,'Approved CPZ List'!$B:$B,0))),$K1440,#N/A))</f>
        <v>#N/A</v>
      </c>
    </row>
    <row r="1441" spans="1:13" ht="15.5" x14ac:dyDescent="0.35">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List'!$K:$K,MATCH('HFTD CPZ'!$B1441,'08W Project List'!$H:$H,0))),$K1441,#N/A)</f>
        <v>#N/A</v>
      </c>
      <c r="M1441" s="35" t="e">
        <f>IF(ISNUMBER(L1441),#N/A,IF(ISNUMBER(INDEX('Approved CPZ List'!$I:$I,MATCH('HFTD CPZ'!$B1441,'Approved CPZ List'!$B:$B,0))),$K1441,#N/A))</f>
        <v>#N/A</v>
      </c>
    </row>
    <row r="1442" spans="1:13" ht="15.5" x14ac:dyDescent="0.35">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List'!$K:$K,MATCH('HFTD CPZ'!$B1442,'08W Project List'!$H:$H,0))),$K1442,#N/A)</f>
        <v>#N/A</v>
      </c>
      <c r="M1442" s="35" t="e">
        <f>IF(ISNUMBER(L1442),#N/A,IF(ISNUMBER(INDEX('Approved CPZ List'!$I:$I,MATCH('HFTD CPZ'!$B1442,'Approved CPZ List'!$B:$B,0))),$K1442,#N/A))</f>
        <v>#N/A</v>
      </c>
    </row>
    <row r="1443" spans="1:13" ht="15.5" x14ac:dyDescent="0.35">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List'!$K:$K,MATCH('HFTD CPZ'!$B1443,'08W Project List'!$H:$H,0))),$K1443,#N/A)</f>
        <v>#N/A</v>
      </c>
      <c r="M1443" s="35" t="e">
        <f>IF(ISNUMBER(L1443),#N/A,IF(ISNUMBER(INDEX('Approved CPZ List'!$I:$I,MATCH('HFTD CPZ'!$B1443,'Approved CPZ List'!$B:$B,0))),$K1443,#N/A))</f>
        <v>#N/A</v>
      </c>
    </row>
    <row r="1444" spans="1:13" ht="15.5" x14ac:dyDescent="0.35">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List'!$K:$K,MATCH('HFTD CPZ'!$B1444,'08W Project List'!$H:$H,0))),$K1444,#N/A)</f>
        <v>#N/A</v>
      </c>
      <c r="M1444" s="35" t="e">
        <f>IF(ISNUMBER(L1444),#N/A,IF(ISNUMBER(INDEX('Approved CPZ List'!$I:$I,MATCH('HFTD CPZ'!$B1444,'Approved CPZ List'!$B:$B,0))),$K1444,#N/A))</f>
        <v>#N/A</v>
      </c>
    </row>
    <row r="1445" spans="1:13" ht="15.5" x14ac:dyDescent="0.35">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List'!$K:$K,MATCH('HFTD CPZ'!$B1445,'08W Project List'!$H:$H,0))),$K1445,#N/A)</f>
        <v>#N/A</v>
      </c>
      <c r="M1445" s="35" t="e">
        <f>IF(ISNUMBER(L1445),#N/A,IF(ISNUMBER(INDEX('Approved CPZ List'!$I:$I,MATCH('HFTD CPZ'!$B1445,'Approved CPZ List'!$B:$B,0))),$K1445,#N/A))</f>
        <v>#N/A</v>
      </c>
    </row>
    <row r="1446" spans="1:13" ht="15.5" x14ac:dyDescent="0.35">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List'!$K:$K,MATCH('HFTD CPZ'!$B1446,'08W Project List'!$H:$H,0))),$K1446,#N/A)</f>
        <v>#N/A</v>
      </c>
      <c r="M1446" s="35" t="e">
        <f>IF(ISNUMBER(L1446),#N/A,IF(ISNUMBER(INDEX('Approved CPZ List'!$I:$I,MATCH('HFTD CPZ'!$B1446,'Approved CPZ List'!$B:$B,0))),$K1446,#N/A))</f>
        <v>#N/A</v>
      </c>
    </row>
    <row r="1447" spans="1:13" ht="15.5" x14ac:dyDescent="0.35">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List'!$K:$K,MATCH('HFTD CPZ'!$B1447,'08W Project List'!$H:$H,0))),$K1447,#N/A)</f>
        <v>#N/A</v>
      </c>
      <c r="M1447" s="35" t="e">
        <f>IF(ISNUMBER(L1447),#N/A,IF(ISNUMBER(INDEX('Approved CPZ List'!$I:$I,MATCH('HFTD CPZ'!$B1447,'Approved CPZ List'!$B:$B,0))),$K1447,#N/A))</f>
        <v>#N/A</v>
      </c>
    </row>
    <row r="1448" spans="1:13" ht="15.5" x14ac:dyDescent="0.35">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List'!$K:$K,MATCH('HFTD CPZ'!$B1448,'08W Project List'!$H:$H,0))),$K1448,#N/A)</f>
        <v>#N/A</v>
      </c>
      <c r="M1448" s="35" t="e">
        <f>IF(ISNUMBER(L1448),#N/A,IF(ISNUMBER(INDEX('Approved CPZ List'!$I:$I,MATCH('HFTD CPZ'!$B1448,'Approved CPZ List'!$B:$B,0))),$K1448,#N/A))</f>
        <v>#N/A</v>
      </c>
    </row>
    <row r="1449" spans="1:13" ht="15.5" x14ac:dyDescent="0.35">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List'!$K:$K,MATCH('HFTD CPZ'!$B1449,'08W Project List'!$H:$H,0))),$K1449,#N/A)</f>
        <v>#N/A</v>
      </c>
      <c r="M1449" s="35" t="e">
        <f>IF(ISNUMBER(L1449),#N/A,IF(ISNUMBER(INDEX('Approved CPZ List'!$I:$I,MATCH('HFTD CPZ'!$B1449,'Approved CPZ List'!$B:$B,0))),$K1449,#N/A))</f>
        <v>#N/A</v>
      </c>
    </row>
    <row r="1450" spans="1:13" ht="15.5" x14ac:dyDescent="0.35">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List'!$K:$K,MATCH('HFTD CPZ'!$B1450,'08W Project List'!$H:$H,0))),$K1450,#N/A)</f>
        <v>#N/A</v>
      </c>
      <c r="M1450" s="35" t="e">
        <f>IF(ISNUMBER(L1450),#N/A,IF(ISNUMBER(INDEX('Approved CPZ List'!$I:$I,MATCH('HFTD CPZ'!$B1450,'Approved CPZ List'!$B:$B,0))),$K1450,#N/A))</f>
        <v>#N/A</v>
      </c>
    </row>
    <row r="1451" spans="1:13" ht="15.5" x14ac:dyDescent="0.35">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List'!$K:$K,MATCH('HFTD CPZ'!$B1451,'08W Project List'!$H:$H,0))),$K1451,#N/A)</f>
        <v>#N/A</v>
      </c>
      <c r="M1451" s="35" t="e">
        <f>IF(ISNUMBER(L1451),#N/A,IF(ISNUMBER(INDEX('Approved CPZ List'!$I:$I,MATCH('HFTD CPZ'!$B1451,'Approved CPZ List'!$B:$B,0))),$K1451,#N/A))</f>
        <v>#N/A</v>
      </c>
    </row>
    <row r="1452" spans="1:13" ht="15.5" x14ac:dyDescent="0.35">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List'!$K:$K,MATCH('HFTD CPZ'!$B1452,'08W Project List'!$H:$H,0))),$K1452,#N/A)</f>
        <v>#N/A</v>
      </c>
      <c r="M1452" s="35" t="e">
        <f>IF(ISNUMBER(L1452),#N/A,IF(ISNUMBER(INDEX('Approved CPZ List'!$I:$I,MATCH('HFTD CPZ'!$B1452,'Approved CPZ List'!$B:$B,0))),$K1452,#N/A))</f>
        <v>#N/A</v>
      </c>
    </row>
    <row r="1453" spans="1:13" ht="15.5" x14ac:dyDescent="0.35">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List'!$K:$K,MATCH('HFTD CPZ'!$B1453,'08W Project List'!$H:$H,0))),$K1453,#N/A)</f>
        <v>#N/A</v>
      </c>
      <c r="M1453" s="35" t="e">
        <f>IF(ISNUMBER(L1453),#N/A,IF(ISNUMBER(INDEX('Approved CPZ List'!$I:$I,MATCH('HFTD CPZ'!$B1453,'Approved CPZ List'!$B:$B,0))),$K1453,#N/A))</f>
        <v>#N/A</v>
      </c>
    </row>
    <row r="1454" spans="1:13" ht="15.5" x14ac:dyDescent="0.35">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List'!$K:$K,MATCH('HFTD CPZ'!$B1454,'08W Project List'!$H:$H,0))),$K1454,#N/A)</f>
        <v>#N/A</v>
      </c>
      <c r="M1454" s="35" t="e">
        <f>IF(ISNUMBER(L1454),#N/A,IF(ISNUMBER(INDEX('Approved CPZ List'!$I:$I,MATCH('HFTD CPZ'!$B1454,'Approved CPZ List'!$B:$B,0))),$K1454,#N/A))</f>
        <v>#N/A</v>
      </c>
    </row>
    <row r="1455" spans="1:13" ht="15.5" x14ac:dyDescent="0.35">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List'!$K:$K,MATCH('HFTD CPZ'!$B1455,'08W Project List'!$H:$H,0))),$K1455,#N/A)</f>
        <v>#N/A</v>
      </c>
      <c r="M1455" s="35" t="e">
        <f>IF(ISNUMBER(L1455),#N/A,IF(ISNUMBER(INDEX('Approved CPZ List'!$I:$I,MATCH('HFTD CPZ'!$B1455,'Approved CPZ List'!$B:$B,0))),$K1455,#N/A))</f>
        <v>#N/A</v>
      </c>
    </row>
    <row r="1456" spans="1:13" ht="15.5" x14ac:dyDescent="0.35">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List'!$K:$K,MATCH('HFTD CPZ'!$B1456,'08W Project List'!$H:$H,0))),$K1456,#N/A)</f>
        <v>#N/A</v>
      </c>
      <c r="M1456" s="35" t="e">
        <f>IF(ISNUMBER(L1456),#N/A,IF(ISNUMBER(INDEX('Approved CPZ List'!$I:$I,MATCH('HFTD CPZ'!$B1456,'Approved CPZ List'!$B:$B,0))),$K1456,#N/A))</f>
        <v>#N/A</v>
      </c>
    </row>
    <row r="1457" spans="1:13" ht="15.5" x14ac:dyDescent="0.35">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List'!$K:$K,MATCH('HFTD CPZ'!$B1457,'08W Project List'!$H:$H,0))),$K1457,#N/A)</f>
        <v>#N/A</v>
      </c>
      <c r="M1457" s="35" t="e">
        <f>IF(ISNUMBER(L1457),#N/A,IF(ISNUMBER(INDEX('Approved CPZ List'!$I:$I,MATCH('HFTD CPZ'!$B1457,'Approved CPZ List'!$B:$B,0))),$K1457,#N/A))</f>
        <v>#N/A</v>
      </c>
    </row>
    <row r="1458" spans="1:13" ht="15.5" x14ac:dyDescent="0.35">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List'!$K:$K,MATCH('HFTD CPZ'!$B1458,'08W Project List'!$H:$H,0))),$K1458,#N/A)</f>
        <v>#N/A</v>
      </c>
      <c r="M1458" s="35" t="e">
        <f>IF(ISNUMBER(L1458),#N/A,IF(ISNUMBER(INDEX('Approved CPZ List'!$I:$I,MATCH('HFTD CPZ'!$B1458,'Approved CPZ List'!$B:$B,0))),$K1458,#N/A))</f>
        <v>#N/A</v>
      </c>
    </row>
    <row r="1459" spans="1:13" ht="15.5" x14ac:dyDescent="0.35">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List'!$K:$K,MATCH('HFTD CPZ'!$B1459,'08W Project List'!$H:$H,0))),$K1459,#N/A)</f>
        <v>#N/A</v>
      </c>
      <c r="M1459" s="35" t="e">
        <f>IF(ISNUMBER(L1459),#N/A,IF(ISNUMBER(INDEX('Approved CPZ List'!$I:$I,MATCH('HFTD CPZ'!$B1459,'Approved CPZ List'!$B:$B,0))),$K1459,#N/A))</f>
        <v>#N/A</v>
      </c>
    </row>
    <row r="1460" spans="1:13" ht="15.5" x14ac:dyDescent="0.35">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List'!$K:$K,MATCH('HFTD CPZ'!$B1460,'08W Project List'!$H:$H,0))),$K1460,#N/A)</f>
        <v>#N/A</v>
      </c>
      <c r="M1460" s="35" t="e">
        <f>IF(ISNUMBER(L1460),#N/A,IF(ISNUMBER(INDEX('Approved CPZ List'!$I:$I,MATCH('HFTD CPZ'!$B1460,'Approved CPZ List'!$B:$B,0))),$K1460,#N/A))</f>
        <v>#N/A</v>
      </c>
    </row>
    <row r="1461" spans="1:13" ht="15.5" x14ac:dyDescent="0.35">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List'!$K:$K,MATCH('HFTD CPZ'!$B1461,'08W Project List'!$H:$H,0))),$K1461,#N/A)</f>
        <v>#N/A</v>
      </c>
      <c r="M1461" s="35" t="e">
        <f>IF(ISNUMBER(L1461),#N/A,IF(ISNUMBER(INDEX('Approved CPZ List'!$I:$I,MATCH('HFTD CPZ'!$B1461,'Approved CPZ List'!$B:$B,0))),$K1461,#N/A))</f>
        <v>#N/A</v>
      </c>
    </row>
    <row r="1462" spans="1:13" ht="15.5" x14ac:dyDescent="0.35">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List'!$K:$K,MATCH('HFTD CPZ'!$B1462,'08W Project List'!$H:$H,0))),$K1462,#N/A)</f>
        <v>#N/A</v>
      </c>
      <c r="M1462" s="35" t="e">
        <f>IF(ISNUMBER(L1462),#N/A,IF(ISNUMBER(INDEX('Approved CPZ List'!$I:$I,MATCH('HFTD CPZ'!$B1462,'Approved CPZ List'!$B:$B,0))),$K1462,#N/A))</f>
        <v>#N/A</v>
      </c>
    </row>
    <row r="1463" spans="1:13" ht="15.5" x14ac:dyDescent="0.35">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List'!$K:$K,MATCH('HFTD CPZ'!$B1463,'08W Project List'!$H:$H,0))),$K1463,#N/A)</f>
        <v>#N/A</v>
      </c>
      <c r="M1463" s="35" t="e">
        <f>IF(ISNUMBER(L1463),#N/A,IF(ISNUMBER(INDEX('Approved CPZ List'!$I:$I,MATCH('HFTD CPZ'!$B1463,'Approved CPZ List'!$B:$B,0))),$K1463,#N/A))</f>
        <v>#N/A</v>
      </c>
    </row>
    <row r="1464" spans="1:13" ht="15.5" x14ac:dyDescent="0.35">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List'!$K:$K,MATCH('HFTD CPZ'!$B1464,'08W Project List'!$H:$H,0))),$K1464,#N/A)</f>
        <v>#N/A</v>
      </c>
      <c r="M1464" s="35" t="e">
        <f>IF(ISNUMBER(L1464),#N/A,IF(ISNUMBER(INDEX('Approved CPZ List'!$I:$I,MATCH('HFTD CPZ'!$B1464,'Approved CPZ List'!$B:$B,0))),$K1464,#N/A))</f>
        <v>#N/A</v>
      </c>
    </row>
    <row r="1465" spans="1:13" ht="15.5" x14ac:dyDescent="0.35">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List'!$K:$K,MATCH('HFTD CPZ'!$B1465,'08W Project List'!$H:$H,0))),$K1465,#N/A)</f>
        <v>#N/A</v>
      </c>
      <c r="M1465" s="35" t="e">
        <f>IF(ISNUMBER(L1465),#N/A,IF(ISNUMBER(INDEX('Approved CPZ List'!$I:$I,MATCH('HFTD CPZ'!$B1465,'Approved CPZ List'!$B:$B,0))),$K1465,#N/A))</f>
        <v>#N/A</v>
      </c>
    </row>
    <row r="1466" spans="1:13" ht="15.5" x14ac:dyDescent="0.35">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List'!$K:$K,MATCH('HFTD CPZ'!$B1466,'08W Project List'!$H:$H,0))),$K1466,#N/A)</f>
        <v>#N/A</v>
      </c>
      <c r="M1466" s="35" t="e">
        <f>IF(ISNUMBER(L1466),#N/A,IF(ISNUMBER(INDEX('Approved CPZ List'!$I:$I,MATCH('HFTD CPZ'!$B1466,'Approved CPZ List'!$B:$B,0))),$K1466,#N/A))</f>
        <v>#N/A</v>
      </c>
    </row>
    <row r="1467" spans="1:13" ht="15.5" x14ac:dyDescent="0.35">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List'!$K:$K,MATCH('HFTD CPZ'!$B1467,'08W Project List'!$H:$H,0))),$K1467,#N/A)</f>
        <v>#N/A</v>
      </c>
      <c r="M1467" s="35" t="e">
        <f>IF(ISNUMBER(L1467),#N/A,IF(ISNUMBER(INDEX('Approved CPZ List'!$I:$I,MATCH('HFTD CPZ'!$B1467,'Approved CPZ List'!$B:$B,0))),$K1467,#N/A))</f>
        <v>#N/A</v>
      </c>
    </row>
    <row r="1468" spans="1:13" ht="15.5" x14ac:dyDescent="0.35">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List'!$K:$K,MATCH('HFTD CPZ'!$B1468,'08W Project List'!$H:$H,0))),$K1468,#N/A)</f>
        <v>#N/A</v>
      </c>
      <c r="M1468" s="35" t="e">
        <f>IF(ISNUMBER(L1468),#N/A,IF(ISNUMBER(INDEX('Approved CPZ List'!$I:$I,MATCH('HFTD CPZ'!$B1468,'Approved CPZ List'!$B:$B,0))),$K1468,#N/A))</f>
        <v>#N/A</v>
      </c>
    </row>
    <row r="1469" spans="1:13" ht="15.5" x14ac:dyDescent="0.35">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List'!$K:$K,MATCH('HFTD CPZ'!$B1469,'08W Project List'!$H:$H,0))),$K1469,#N/A)</f>
        <v>#N/A</v>
      </c>
      <c r="M1469" s="35" t="e">
        <f>IF(ISNUMBER(L1469),#N/A,IF(ISNUMBER(INDEX('Approved CPZ List'!$I:$I,MATCH('HFTD CPZ'!$B1469,'Approved CPZ List'!$B:$B,0))),$K1469,#N/A))</f>
        <v>#N/A</v>
      </c>
    </row>
    <row r="1470" spans="1:13" ht="15.5" x14ac:dyDescent="0.35">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List'!$K:$K,MATCH('HFTD CPZ'!$B1470,'08W Project List'!$H:$H,0))),$K1470,#N/A)</f>
        <v>#N/A</v>
      </c>
      <c r="M1470" s="35" t="e">
        <f>IF(ISNUMBER(L1470),#N/A,IF(ISNUMBER(INDEX('Approved CPZ List'!$I:$I,MATCH('HFTD CPZ'!$B1470,'Approved CPZ List'!$B:$B,0))),$K1470,#N/A))</f>
        <v>#N/A</v>
      </c>
    </row>
    <row r="1471" spans="1:13" ht="15.5" x14ac:dyDescent="0.35">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List'!$K:$K,MATCH('HFTD CPZ'!$B1471,'08W Project List'!$H:$H,0))),$K1471,#N/A)</f>
        <v>#N/A</v>
      </c>
      <c r="M1471" s="35" t="e">
        <f>IF(ISNUMBER(L1471),#N/A,IF(ISNUMBER(INDEX('Approved CPZ List'!$I:$I,MATCH('HFTD CPZ'!$B1471,'Approved CPZ List'!$B:$B,0))),$K1471,#N/A))</f>
        <v>#N/A</v>
      </c>
    </row>
    <row r="1472" spans="1:13" ht="15.5" x14ac:dyDescent="0.35">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List'!$K:$K,MATCH('HFTD CPZ'!$B1472,'08W Project List'!$H:$H,0))),$K1472,#N/A)</f>
        <v>#N/A</v>
      </c>
      <c r="M1472" s="35" t="e">
        <f>IF(ISNUMBER(L1472),#N/A,IF(ISNUMBER(INDEX('Approved CPZ List'!$I:$I,MATCH('HFTD CPZ'!$B1472,'Approved CPZ List'!$B:$B,0))),$K1472,#N/A))</f>
        <v>#N/A</v>
      </c>
    </row>
    <row r="1473" spans="1:13" ht="15.5" x14ac:dyDescent="0.35">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List'!$K:$K,MATCH('HFTD CPZ'!$B1473,'08W Project List'!$H:$H,0))),$K1473,#N/A)</f>
        <v>#N/A</v>
      </c>
      <c r="M1473" s="35" t="e">
        <f>IF(ISNUMBER(L1473),#N/A,IF(ISNUMBER(INDEX('Approved CPZ List'!$I:$I,MATCH('HFTD CPZ'!$B1473,'Approved CPZ List'!$B:$B,0))),$K1473,#N/A))</f>
        <v>#N/A</v>
      </c>
    </row>
    <row r="1474" spans="1:13" ht="15.5" x14ac:dyDescent="0.35">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List'!$K:$K,MATCH('HFTD CPZ'!$B1474,'08W Project List'!$H:$H,0))),$K1474,#N/A)</f>
        <v>#N/A</v>
      </c>
      <c r="M1474" s="35" t="e">
        <f>IF(ISNUMBER(L1474),#N/A,IF(ISNUMBER(INDEX('Approved CPZ List'!$I:$I,MATCH('HFTD CPZ'!$B1474,'Approved CPZ List'!$B:$B,0))),$K1474,#N/A))</f>
        <v>#N/A</v>
      </c>
    </row>
    <row r="1475" spans="1:13" ht="15.5" x14ac:dyDescent="0.35">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List'!$K:$K,MATCH('HFTD CPZ'!$B1475,'08W Project List'!$H:$H,0))),$K1475,#N/A)</f>
        <v>#N/A</v>
      </c>
      <c r="M1475" s="35" t="e">
        <f>IF(ISNUMBER(L1475),#N/A,IF(ISNUMBER(INDEX('Approved CPZ List'!$I:$I,MATCH('HFTD CPZ'!$B1475,'Approved CPZ List'!$B:$B,0))),$K1475,#N/A))</f>
        <v>#N/A</v>
      </c>
    </row>
    <row r="1476" spans="1:13" ht="15.5" x14ac:dyDescent="0.35">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List'!$K:$K,MATCH('HFTD CPZ'!$B1476,'08W Project List'!$H:$H,0))),$K1476,#N/A)</f>
        <v>#N/A</v>
      </c>
      <c r="M1476" s="35" t="e">
        <f>IF(ISNUMBER(L1476),#N/A,IF(ISNUMBER(INDEX('Approved CPZ List'!$I:$I,MATCH('HFTD CPZ'!$B1476,'Approved CPZ List'!$B:$B,0))),$K1476,#N/A))</f>
        <v>#N/A</v>
      </c>
    </row>
    <row r="1477" spans="1:13" ht="15.5" x14ac:dyDescent="0.35">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List'!$K:$K,MATCH('HFTD CPZ'!$B1477,'08W Project List'!$H:$H,0))),$K1477,#N/A)</f>
        <v>#N/A</v>
      </c>
      <c r="M1477" s="35" t="e">
        <f>IF(ISNUMBER(L1477),#N/A,IF(ISNUMBER(INDEX('Approved CPZ List'!$I:$I,MATCH('HFTD CPZ'!$B1477,'Approved CPZ List'!$B:$B,0))),$K1477,#N/A))</f>
        <v>#N/A</v>
      </c>
    </row>
    <row r="1478" spans="1:13" ht="15.5" x14ac:dyDescent="0.35">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t="e">
        <f>IF(ISNUMBER(INDEX('08W Project List'!$K:$K,MATCH('HFTD CPZ'!$B1478,'08W Project List'!$H:$H,0))),$K1478,#N/A)</f>
        <v>#N/A</v>
      </c>
      <c r="M1478" s="35">
        <f>IF(ISNUMBER(L1478),#N/A,IF(ISNUMBER(INDEX('Approved CPZ List'!$I:$I,MATCH('HFTD CPZ'!$B1478,'Approved CPZ List'!$B:$B,0))),$K1478,#N/A))</f>
        <v>1116.9602906469079</v>
      </c>
    </row>
    <row r="1479" spans="1:13" ht="15.5" x14ac:dyDescent="0.35">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List'!$K:$K,MATCH('HFTD CPZ'!$B1479,'08W Project List'!$H:$H,0))),$K1479,#N/A)</f>
        <v>#N/A</v>
      </c>
      <c r="M1479" s="35" t="e">
        <f>IF(ISNUMBER(L1479),#N/A,IF(ISNUMBER(INDEX('Approved CPZ List'!$I:$I,MATCH('HFTD CPZ'!$B1479,'Approved CPZ List'!$B:$B,0))),$K1479,#N/A))</f>
        <v>#N/A</v>
      </c>
    </row>
    <row r="1480" spans="1:13" ht="15.5" x14ac:dyDescent="0.35">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List'!$K:$K,MATCH('HFTD CPZ'!$B1480,'08W Project List'!$H:$H,0))),$K1480,#N/A)</f>
        <v>#N/A</v>
      </c>
      <c r="M1480" s="35" t="e">
        <f>IF(ISNUMBER(L1480),#N/A,IF(ISNUMBER(INDEX('Approved CPZ List'!$I:$I,MATCH('HFTD CPZ'!$B1480,'Approved CPZ List'!$B:$B,0))),$K1480,#N/A))</f>
        <v>#N/A</v>
      </c>
    </row>
    <row r="1481" spans="1:13" ht="15.5" x14ac:dyDescent="0.35">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f>IF(ISNUMBER(INDEX('08W Project List'!$K:$K,MATCH('HFTD CPZ'!$B1481,'08W Project List'!$H:$H,0))),$K1481,#N/A)</f>
        <v>1111.7688819143336</v>
      </c>
      <c r="M1481" s="35" t="e">
        <f>IF(ISNUMBER(L1481),#N/A,IF(ISNUMBER(INDEX('Approved CPZ List'!$I:$I,MATCH('HFTD CPZ'!$B1481,'Approved CPZ List'!$B:$B,0))),$K1481,#N/A))</f>
        <v>#N/A</v>
      </c>
    </row>
    <row r="1482" spans="1:13" ht="15.5" x14ac:dyDescent="0.35">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List'!$K:$K,MATCH('HFTD CPZ'!$B1482,'08W Project List'!$H:$H,0))),$K1482,#N/A)</f>
        <v>#N/A</v>
      </c>
      <c r="M1482" s="35" t="e">
        <f>IF(ISNUMBER(L1482),#N/A,IF(ISNUMBER(INDEX('Approved CPZ List'!$I:$I,MATCH('HFTD CPZ'!$B1482,'Approved CPZ List'!$B:$B,0))),$K1482,#N/A))</f>
        <v>#N/A</v>
      </c>
    </row>
    <row r="1483" spans="1:13" ht="15.5" x14ac:dyDescent="0.35">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List'!$K:$K,MATCH('HFTD CPZ'!$B1483,'08W Project List'!$H:$H,0))),$K1483,#N/A)</f>
        <v>#N/A</v>
      </c>
      <c r="M1483" s="35" t="e">
        <f>IF(ISNUMBER(L1483),#N/A,IF(ISNUMBER(INDEX('Approved CPZ List'!$I:$I,MATCH('HFTD CPZ'!$B1483,'Approved CPZ List'!$B:$B,0))),$K1483,#N/A))</f>
        <v>#N/A</v>
      </c>
    </row>
    <row r="1484" spans="1:13" ht="15.5" x14ac:dyDescent="0.35">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List'!$K:$K,MATCH('HFTD CPZ'!$B1484,'08W Project List'!$H:$H,0))),$K1484,#N/A)</f>
        <v>#N/A</v>
      </c>
      <c r="M1484" s="35" t="e">
        <f>IF(ISNUMBER(L1484),#N/A,IF(ISNUMBER(INDEX('Approved CPZ List'!$I:$I,MATCH('HFTD CPZ'!$B1484,'Approved CPZ List'!$B:$B,0))),$K1484,#N/A))</f>
        <v>#N/A</v>
      </c>
    </row>
    <row r="1485" spans="1:13" ht="15.5" x14ac:dyDescent="0.35">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List'!$K:$K,MATCH('HFTD CPZ'!$B1485,'08W Project List'!$H:$H,0))),$K1485,#N/A)</f>
        <v>#N/A</v>
      </c>
      <c r="M1485" s="35" t="e">
        <f>IF(ISNUMBER(L1485),#N/A,IF(ISNUMBER(INDEX('Approved CPZ List'!$I:$I,MATCH('HFTD CPZ'!$B1485,'Approved CPZ List'!$B:$B,0))),$K1485,#N/A))</f>
        <v>#N/A</v>
      </c>
    </row>
    <row r="1486" spans="1:13" ht="15.5" x14ac:dyDescent="0.35">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List'!$K:$K,MATCH('HFTD CPZ'!$B1486,'08W Project List'!$H:$H,0))),$K1486,#N/A)</f>
        <v>#N/A</v>
      </c>
      <c r="M1486" s="35" t="e">
        <f>IF(ISNUMBER(L1486),#N/A,IF(ISNUMBER(INDEX('Approved CPZ List'!$I:$I,MATCH('HFTD CPZ'!$B1486,'Approved CPZ List'!$B:$B,0))),$K1486,#N/A))</f>
        <v>#N/A</v>
      </c>
    </row>
    <row r="1487" spans="1:13" ht="15.5" x14ac:dyDescent="0.35">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List'!$K:$K,MATCH('HFTD CPZ'!$B1487,'08W Project List'!$H:$H,0))),$K1487,#N/A)</f>
        <v>#N/A</v>
      </c>
      <c r="M1487" s="35" t="e">
        <f>IF(ISNUMBER(L1487),#N/A,IF(ISNUMBER(INDEX('Approved CPZ List'!$I:$I,MATCH('HFTD CPZ'!$B1487,'Approved CPZ List'!$B:$B,0))),$K1487,#N/A))</f>
        <v>#N/A</v>
      </c>
    </row>
    <row r="1488" spans="1:13" ht="15.5" x14ac:dyDescent="0.35">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List'!$K:$K,MATCH('HFTD CPZ'!$B1488,'08W Project List'!$H:$H,0))),$K1488,#N/A)</f>
        <v>#N/A</v>
      </c>
      <c r="M1488" s="35" t="e">
        <f>IF(ISNUMBER(L1488),#N/A,IF(ISNUMBER(INDEX('Approved CPZ List'!$I:$I,MATCH('HFTD CPZ'!$B1488,'Approved CPZ List'!$B:$B,0))),$K1488,#N/A))</f>
        <v>#N/A</v>
      </c>
    </row>
    <row r="1489" spans="1:13" ht="15.5" x14ac:dyDescent="0.35">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List'!$K:$K,MATCH('HFTD CPZ'!$B1489,'08W Project List'!$H:$H,0))),$K1489,#N/A)</f>
        <v>#N/A</v>
      </c>
      <c r="M1489" s="35" t="e">
        <f>IF(ISNUMBER(L1489),#N/A,IF(ISNUMBER(INDEX('Approved CPZ List'!$I:$I,MATCH('HFTD CPZ'!$B1489,'Approved CPZ List'!$B:$B,0))),$K1489,#N/A))</f>
        <v>#N/A</v>
      </c>
    </row>
    <row r="1490" spans="1:13" ht="15.5" x14ac:dyDescent="0.35">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List'!$K:$K,MATCH('HFTD CPZ'!$B1490,'08W Project List'!$H:$H,0))),$K1490,#N/A)</f>
        <v>#N/A</v>
      </c>
      <c r="M1490" s="35" t="e">
        <f>IF(ISNUMBER(L1490),#N/A,IF(ISNUMBER(INDEX('Approved CPZ List'!$I:$I,MATCH('HFTD CPZ'!$B1490,'Approved CPZ List'!$B:$B,0))),$K1490,#N/A))</f>
        <v>#N/A</v>
      </c>
    </row>
    <row r="1491" spans="1:13" ht="15.5" x14ac:dyDescent="0.35">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List'!$K:$K,MATCH('HFTD CPZ'!$B1491,'08W Project List'!$H:$H,0))),$K1491,#N/A)</f>
        <v>#N/A</v>
      </c>
      <c r="M1491" s="35" t="e">
        <f>IF(ISNUMBER(L1491),#N/A,IF(ISNUMBER(INDEX('Approved CPZ List'!$I:$I,MATCH('HFTD CPZ'!$B1491,'Approved CPZ List'!$B:$B,0))),$K1491,#N/A))</f>
        <v>#N/A</v>
      </c>
    </row>
    <row r="1492" spans="1:13" ht="15.5" x14ac:dyDescent="0.35">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List'!$K:$K,MATCH('HFTD CPZ'!$B1492,'08W Project List'!$H:$H,0))),$K1492,#N/A)</f>
        <v>#N/A</v>
      </c>
      <c r="M1492" s="35" t="e">
        <f>IF(ISNUMBER(L1492),#N/A,IF(ISNUMBER(INDEX('Approved CPZ List'!$I:$I,MATCH('HFTD CPZ'!$B1492,'Approved CPZ List'!$B:$B,0))),$K1492,#N/A))</f>
        <v>#N/A</v>
      </c>
    </row>
    <row r="1493" spans="1:13" ht="15.5" x14ac:dyDescent="0.35">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List'!$K:$K,MATCH('HFTD CPZ'!$B1493,'08W Project List'!$H:$H,0))),$K1493,#N/A)</f>
        <v>#N/A</v>
      </c>
      <c r="M1493" s="35" t="e">
        <f>IF(ISNUMBER(L1493),#N/A,IF(ISNUMBER(INDEX('Approved CPZ List'!$I:$I,MATCH('HFTD CPZ'!$B1493,'Approved CPZ List'!$B:$B,0))),$K1493,#N/A))</f>
        <v>#N/A</v>
      </c>
    </row>
    <row r="1494" spans="1:13" ht="15.5" x14ac:dyDescent="0.35">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List'!$K:$K,MATCH('HFTD CPZ'!$B1494,'08W Project List'!$H:$H,0))),$K1494,#N/A)</f>
        <v>#N/A</v>
      </c>
      <c r="M1494" s="35" t="e">
        <f>IF(ISNUMBER(L1494),#N/A,IF(ISNUMBER(INDEX('Approved CPZ List'!$I:$I,MATCH('HFTD CPZ'!$B1494,'Approved CPZ List'!$B:$B,0))),$K1494,#N/A))</f>
        <v>#N/A</v>
      </c>
    </row>
    <row r="1495" spans="1:13" ht="15.5" x14ac:dyDescent="0.35">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List'!$K:$K,MATCH('HFTD CPZ'!$B1495,'08W Project List'!$H:$H,0))),$K1495,#N/A)</f>
        <v>#N/A</v>
      </c>
      <c r="M1495" s="35" t="e">
        <f>IF(ISNUMBER(L1495),#N/A,IF(ISNUMBER(INDEX('Approved CPZ List'!$I:$I,MATCH('HFTD CPZ'!$B1495,'Approved CPZ List'!$B:$B,0))),$K1495,#N/A))</f>
        <v>#N/A</v>
      </c>
    </row>
    <row r="1496" spans="1:13" ht="15.5" x14ac:dyDescent="0.35">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List'!$K:$K,MATCH('HFTD CPZ'!$B1496,'08W Project List'!$H:$H,0))),$K1496,#N/A)</f>
        <v>#N/A</v>
      </c>
      <c r="M1496" s="35" t="e">
        <f>IF(ISNUMBER(L1496),#N/A,IF(ISNUMBER(INDEX('Approved CPZ List'!$I:$I,MATCH('HFTD CPZ'!$B1496,'Approved CPZ List'!$B:$B,0))),$K1496,#N/A))</f>
        <v>#N/A</v>
      </c>
    </row>
    <row r="1497" spans="1:13" ht="15.5" x14ac:dyDescent="0.35">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List'!$K:$K,MATCH('HFTD CPZ'!$B1497,'08W Project List'!$H:$H,0))),$K1497,#N/A)</f>
        <v>#N/A</v>
      </c>
      <c r="M1497" s="35" t="e">
        <f>IF(ISNUMBER(L1497),#N/A,IF(ISNUMBER(INDEX('Approved CPZ List'!$I:$I,MATCH('HFTD CPZ'!$B1497,'Approved CPZ List'!$B:$B,0))),$K1497,#N/A))</f>
        <v>#N/A</v>
      </c>
    </row>
    <row r="1498" spans="1:13" ht="15.5" x14ac:dyDescent="0.35">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List'!$K:$K,MATCH('HFTD CPZ'!$B1498,'08W Project List'!$H:$H,0))),$K1498,#N/A)</f>
        <v>#N/A</v>
      </c>
      <c r="M1498" s="35" t="e">
        <f>IF(ISNUMBER(L1498),#N/A,IF(ISNUMBER(INDEX('Approved CPZ List'!$I:$I,MATCH('HFTD CPZ'!$B1498,'Approved CPZ List'!$B:$B,0))),$K1498,#N/A))</f>
        <v>#N/A</v>
      </c>
    </row>
    <row r="1499" spans="1:13" ht="15.5" x14ac:dyDescent="0.35">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List'!$K:$K,MATCH('HFTD CPZ'!$B1499,'08W Project List'!$H:$H,0))),$K1499,#N/A)</f>
        <v>#N/A</v>
      </c>
      <c r="M1499" s="35" t="e">
        <f>IF(ISNUMBER(L1499),#N/A,IF(ISNUMBER(INDEX('Approved CPZ List'!$I:$I,MATCH('HFTD CPZ'!$B1499,'Approved CPZ List'!$B:$B,0))),$K1499,#N/A))</f>
        <v>#N/A</v>
      </c>
    </row>
    <row r="1500" spans="1:13" ht="15.5" x14ac:dyDescent="0.35">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List'!$K:$K,MATCH('HFTD CPZ'!$B1500,'08W Project List'!$H:$H,0))),$K1500,#N/A)</f>
        <v>#N/A</v>
      </c>
      <c r="M1500" s="35" t="e">
        <f>IF(ISNUMBER(L1500),#N/A,IF(ISNUMBER(INDEX('Approved CPZ List'!$I:$I,MATCH('HFTD CPZ'!$B1500,'Approved CPZ List'!$B:$B,0))),$K1500,#N/A))</f>
        <v>#N/A</v>
      </c>
    </row>
    <row r="1501" spans="1:13" ht="15.5" x14ac:dyDescent="0.35">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List'!$K:$K,MATCH('HFTD CPZ'!$B1501,'08W Project List'!$H:$H,0))),$K1501,#N/A)</f>
        <v>#N/A</v>
      </c>
      <c r="M1501" s="35" t="e">
        <f>IF(ISNUMBER(L1501),#N/A,IF(ISNUMBER(INDEX('Approved CPZ List'!$I:$I,MATCH('HFTD CPZ'!$B1501,'Approved CPZ List'!$B:$B,0))),$K1501,#N/A))</f>
        <v>#N/A</v>
      </c>
    </row>
    <row r="1502" spans="1:13" ht="15.5" x14ac:dyDescent="0.35">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List'!$K:$K,MATCH('HFTD CPZ'!$B1502,'08W Project List'!$H:$H,0))),$K1502,#N/A)</f>
        <v>#N/A</v>
      </c>
      <c r="M1502" s="35" t="e">
        <f>IF(ISNUMBER(L1502),#N/A,IF(ISNUMBER(INDEX('Approved CPZ List'!$I:$I,MATCH('HFTD CPZ'!$B1502,'Approved CPZ List'!$B:$B,0))),$K1502,#N/A))</f>
        <v>#N/A</v>
      </c>
    </row>
    <row r="1503" spans="1:13" ht="15.5" x14ac:dyDescent="0.35">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List'!$K:$K,MATCH('HFTD CPZ'!$B1503,'08W Project List'!$H:$H,0))),$K1503,#N/A)</f>
        <v>#N/A</v>
      </c>
      <c r="M1503" s="35" t="e">
        <f>IF(ISNUMBER(L1503),#N/A,IF(ISNUMBER(INDEX('Approved CPZ List'!$I:$I,MATCH('HFTD CPZ'!$B1503,'Approved CPZ List'!$B:$B,0))),$K1503,#N/A))</f>
        <v>#N/A</v>
      </c>
    </row>
    <row r="1504" spans="1:13" ht="15.5" x14ac:dyDescent="0.35">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List'!$K:$K,MATCH('HFTD CPZ'!$B1504,'08W Project List'!$H:$H,0))),$K1504,#N/A)</f>
        <v>#N/A</v>
      </c>
      <c r="M1504" s="35" t="e">
        <f>IF(ISNUMBER(L1504),#N/A,IF(ISNUMBER(INDEX('Approved CPZ List'!$I:$I,MATCH('HFTD CPZ'!$B1504,'Approved CPZ List'!$B:$B,0))),$K1504,#N/A))</f>
        <v>#N/A</v>
      </c>
    </row>
    <row r="1505" spans="1:13" ht="15.5" x14ac:dyDescent="0.35">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List'!$K:$K,MATCH('HFTD CPZ'!$B1505,'08W Project List'!$H:$H,0))),$K1505,#N/A)</f>
        <v>#N/A</v>
      </c>
      <c r="M1505" s="35" t="e">
        <f>IF(ISNUMBER(L1505),#N/A,IF(ISNUMBER(INDEX('Approved CPZ List'!$I:$I,MATCH('HFTD CPZ'!$B1505,'Approved CPZ List'!$B:$B,0))),$K1505,#N/A))</f>
        <v>#N/A</v>
      </c>
    </row>
    <row r="1506" spans="1:13" ht="15.5" x14ac:dyDescent="0.35">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List'!$K:$K,MATCH('HFTD CPZ'!$B1506,'08W Project List'!$H:$H,0))),$K1506,#N/A)</f>
        <v>#N/A</v>
      </c>
      <c r="M1506" s="35" t="e">
        <f>IF(ISNUMBER(L1506),#N/A,IF(ISNUMBER(INDEX('Approved CPZ List'!$I:$I,MATCH('HFTD CPZ'!$B1506,'Approved CPZ List'!$B:$B,0))),$K1506,#N/A))</f>
        <v>#N/A</v>
      </c>
    </row>
    <row r="1507" spans="1:13" ht="15.5" x14ac:dyDescent="0.35">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List'!$K:$K,MATCH('HFTD CPZ'!$B1507,'08W Project List'!$H:$H,0))),$K1507,#N/A)</f>
        <v>#N/A</v>
      </c>
      <c r="M1507" s="35" t="e">
        <f>IF(ISNUMBER(L1507),#N/A,IF(ISNUMBER(INDEX('Approved CPZ List'!$I:$I,MATCH('HFTD CPZ'!$B1507,'Approved CPZ List'!$B:$B,0))),$K1507,#N/A))</f>
        <v>#N/A</v>
      </c>
    </row>
    <row r="1508" spans="1:13" ht="15.5" x14ac:dyDescent="0.35">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List'!$K:$K,MATCH('HFTD CPZ'!$B1508,'08W Project List'!$H:$H,0))),$K1508,#N/A)</f>
        <v>#N/A</v>
      </c>
      <c r="M1508" s="35" t="e">
        <f>IF(ISNUMBER(L1508),#N/A,IF(ISNUMBER(INDEX('Approved CPZ List'!$I:$I,MATCH('HFTD CPZ'!$B1508,'Approved CPZ List'!$B:$B,0))),$K1508,#N/A))</f>
        <v>#N/A</v>
      </c>
    </row>
    <row r="1509" spans="1:13" ht="15.5" x14ac:dyDescent="0.35">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List'!$K:$K,MATCH('HFTD CPZ'!$B1509,'08W Project List'!$H:$H,0))),$K1509,#N/A)</f>
        <v>#N/A</v>
      </c>
      <c r="M1509" s="35" t="e">
        <f>IF(ISNUMBER(L1509),#N/A,IF(ISNUMBER(INDEX('Approved CPZ List'!$I:$I,MATCH('HFTD CPZ'!$B1509,'Approved CPZ List'!$B:$B,0))),$K1509,#N/A))</f>
        <v>#N/A</v>
      </c>
    </row>
    <row r="1510" spans="1:13" ht="15.5" x14ac:dyDescent="0.35">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List'!$K:$K,MATCH('HFTD CPZ'!$B1510,'08W Project List'!$H:$H,0))),$K1510,#N/A)</f>
        <v>#N/A</v>
      </c>
      <c r="M1510" s="35" t="e">
        <f>IF(ISNUMBER(L1510),#N/A,IF(ISNUMBER(INDEX('Approved CPZ List'!$I:$I,MATCH('HFTD CPZ'!$B1510,'Approved CPZ List'!$B:$B,0))),$K1510,#N/A))</f>
        <v>#N/A</v>
      </c>
    </row>
    <row r="1511" spans="1:13" ht="15.5" x14ac:dyDescent="0.35">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List'!$K:$K,MATCH('HFTD CPZ'!$B1511,'08W Project List'!$H:$H,0))),$K1511,#N/A)</f>
        <v>#N/A</v>
      </c>
      <c r="M1511" s="35" t="e">
        <f>IF(ISNUMBER(L1511),#N/A,IF(ISNUMBER(INDEX('Approved CPZ List'!$I:$I,MATCH('HFTD CPZ'!$B1511,'Approved CPZ List'!$B:$B,0))),$K1511,#N/A))</f>
        <v>#N/A</v>
      </c>
    </row>
    <row r="1512" spans="1:13" ht="15.5" x14ac:dyDescent="0.35">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List'!$K:$K,MATCH('HFTD CPZ'!$B1512,'08W Project List'!$H:$H,0))),$K1512,#N/A)</f>
        <v>#N/A</v>
      </c>
      <c r="M1512" s="35" t="e">
        <f>IF(ISNUMBER(L1512),#N/A,IF(ISNUMBER(INDEX('Approved CPZ List'!$I:$I,MATCH('HFTD CPZ'!$B1512,'Approved CPZ List'!$B:$B,0))),$K1512,#N/A))</f>
        <v>#N/A</v>
      </c>
    </row>
    <row r="1513" spans="1:13" ht="15.5" x14ac:dyDescent="0.35">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List'!$K:$K,MATCH('HFTD CPZ'!$B1513,'08W Project List'!$H:$H,0))),$K1513,#N/A)</f>
        <v>#N/A</v>
      </c>
      <c r="M1513" s="35" t="e">
        <f>IF(ISNUMBER(L1513),#N/A,IF(ISNUMBER(INDEX('Approved CPZ List'!$I:$I,MATCH('HFTD CPZ'!$B1513,'Approved CPZ List'!$B:$B,0))),$K1513,#N/A))</f>
        <v>#N/A</v>
      </c>
    </row>
    <row r="1514" spans="1:13" ht="15.5" x14ac:dyDescent="0.35">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List'!$K:$K,MATCH('HFTD CPZ'!$B1514,'08W Project List'!$H:$H,0))),$K1514,#N/A)</f>
        <v>#N/A</v>
      </c>
      <c r="M1514" s="35" t="e">
        <f>IF(ISNUMBER(L1514),#N/A,IF(ISNUMBER(INDEX('Approved CPZ List'!$I:$I,MATCH('HFTD CPZ'!$B1514,'Approved CPZ List'!$B:$B,0))),$K1514,#N/A))</f>
        <v>#N/A</v>
      </c>
    </row>
    <row r="1515" spans="1:13" ht="15.5" x14ac:dyDescent="0.35">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List'!$K:$K,MATCH('HFTD CPZ'!$B1515,'08W Project List'!$H:$H,0))),$K1515,#N/A)</f>
        <v>#N/A</v>
      </c>
      <c r="M1515" s="35" t="e">
        <f>IF(ISNUMBER(L1515),#N/A,IF(ISNUMBER(INDEX('Approved CPZ List'!$I:$I,MATCH('HFTD CPZ'!$B1515,'Approved CPZ List'!$B:$B,0))),$K1515,#N/A))</f>
        <v>#N/A</v>
      </c>
    </row>
    <row r="1516" spans="1:13" ht="15.5" x14ac:dyDescent="0.35">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List'!$K:$K,MATCH('HFTD CPZ'!$B1516,'08W Project List'!$H:$H,0))),$K1516,#N/A)</f>
        <v>#N/A</v>
      </c>
      <c r="M1516" s="35" t="e">
        <f>IF(ISNUMBER(L1516),#N/A,IF(ISNUMBER(INDEX('Approved CPZ List'!$I:$I,MATCH('HFTD CPZ'!$B1516,'Approved CPZ List'!$B:$B,0))),$K1516,#N/A))</f>
        <v>#N/A</v>
      </c>
    </row>
    <row r="1517" spans="1:13" ht="15.5" x14ac:dyDescent="0.35">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List'!$K:$K,MATCH('HFTD CPZ'!$B1517,'08W Project List'!$H:$H,0))),$K1517,#N/A)</f>
        <v>#N/A</v>
      </c>
      <c r="M1517" s="35" t="e">
        <f>IF(ISNUMBER(L1517),#N/A,IF(ISNUMBER(INDEX('Approved CPZ List'!$I:$I,MATCH('HFTD CPZ'!$B1517,'Approved CPZ List'!$B:$B,0))),$K1517,#N/A))</f>
        <v>#N/A</v>
      </c>
    </row>
    <row r="1518" spans="1:13" ht="15.5" x14ac:dyDescent="0.35">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List'!$K:$K,MATCH('HFTD CPZ'!$B1518,'08W Project List'!$H:$H,0))),$K1518,#N/A)</f>
        <v>#N/A</v>
      </c>
      <c r="M1518" s="35" t="e">
        <f>IF(ISNUMBER(L1518),#N/A,IF(ISNUMBER(INDEX('Approved CPZ List'!$I:$I,MATCH('HFTD CPZ'!$B1518,'Approved CPZ List'!$B:$B,0))),$K1518,#N/A))</f>
        <v>#N/A</v>
      </c>
    </row>
    <row r="1519" spans="1:13" ht="15.5" x14ac:dyDescent="0.35">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List'!$K:$K,MATCH('HFTD CPZ'!$B1519,'08W Project List'!$H:$H,0))),$K1519,#N/A)</f>
        <v>#N/A</v>
      </c>
      <c r="M1519" s="35" t="e">
        <f>IF(ISNUMBER(L1519),#N/A,IF(ISNUMBER(INDEX('Approved CPZ List'!$I:$I,MATCH('HFTD CPZ'!$B1519,'Approved CPZ List'!$B:$B,0))),$K1519,#N/A))</f>
        <v>#N/A</v>
      </c>
    </row>
    <row r="1520" spans="1:13" ht="15.5" x14ac:dyDescent="0.35">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List'!$K:$K,MATCH('HFTD CPZ'!$B1520,'08W Project List'!$H:$H,0))),$K1520,#N/A)</f>
        <v>#N/A</v>
      </c>
      <c r="M1520" s="35" t="e">
        <f>IF(ISNUMBER(L1520),#N/A,IF(ISNUMBER(INDEX('Approved CPZ List'!$I:$I,MATCH('HFTD CPZ'!$B1520,'Approved CPZ List'!$B:$B,0))),$K1520,#N/A))</f>
        <v>#N/A</v>
      </c>
    </row>
    <row r="1521" spans="1:13" ht="15.5" x14ac:dyDescent="0.35">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List'!$K:$K,MATCH('HFTD CPZ'!$B1521,'08W Project List'!$H:$H,0))),$K1521,#N/A)</f>
        <v>#N/A</v>
      </c>
      <c r="M1521" s="35" t="e">
        <f>IF(ISNUMBER(L1521),#N/A,IF(ISNUMBER(INDEX('Approved CPZ List'!$I:$I,MATCH('HFTD CPZ'!$B1521,'Approved CPZ List'!$B:$B,0))),$K1521,#N/A))</f>
        <v>#N/A</v>
      </c>
    </row>
    <row r="1522" spans="1:13" ht="15.5" x14ac:dyDescent="0.35">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List'!$K:$K,MATCH('HFTD CPZ'!$B1522,'08W Project List'!$H:$H,0))),$K1522,#N/A)</f>
        <v>#N/A</v>
      </c>
      <c r="M1522" s="35" t="e">
        <f>IF(ISNUMBER(L1522),#N/A,IF(ISNUMBER(INDEX('Approved CPZ List'!$I:$I,MATCH('HFTD CPZ'!$B1522,'Approved CPZ List'!$B:$B,0))),$K1522,#N/A))</f>
        <v>#N/A</v>
      </c>
    </row>
    <row r="1523" spans="1:13" ht="15.5" x14ac:dyDescent="0.35">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List'!$K:$K,MATCH('HFTD CPZ'!$B1523,'08W Project List'!$H:$H,0))),$K1523,#N/A)</f>
        <v>#N/A</v>
      </c>
      <c r="M1523" s="35" t="e">
        <f>IF(ISNUMBER(L1523),#N/A,IF(ISNUMBER(INDEX('Approved CPZ List'!$I:$I,MATCH('HFTD CPZ'!$B1523,'Approved CPZ List'!$B:$B,0))),$K1523,#N/A))</f>
        <v>#N/A</v>
      </c>
    </row>
    <row r="1524" spans="1:13" ht="15.5" x14ac:dyDescent="0.35">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List'!$K:$K,MATCH('HFTD CPZ'!$B1524,'08W Project List'!$H:$H,0))),$K1524,#N/A)</f>
        <v>#N/A</v>
      </c>
      <c r="M1524" s="35" t="e">
        <f>IF(ISNUMBER(L1524),#N/A,IF(ISNUMBER(INDEX('Approved CPZ List'!$I:$I,MATCH('HFTD CPZ'!$B1524,'Approved CPZ List'!$B:$B,0))),$K1524,#N/A))</f>
        <v>#N/A</v>
      </c>
    </row>
    <row r="1525" spans="1:13" ht="15.5" x14ac:dyDescent="0.35">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List'!$K:$K,MATCH('HFTD CPZ'!$B1525,'08W Project List'!$H:$H,0))),$K1525,#N/A)</f>
        <v>#N/A</v>
      </c>
      <c r="M1525" s="35" t="e">
        <f>IF(ISNUMBER(L1525),#N/A,IF(ISNUMBER(INDEX('Approved CPZ List'!$I:$I,MATCH('HFTD CPZ'!$B1525,'Approved CPZ List'!$B:$B,0))),$K1525,#N/A))</f>
        <v>#N/A</v>
      </c>
    </row>
    <row r="1526" spans="1:13" ht="15.5" x14ac:dyDescent="0.35">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List'!$K:$K,MATCH('HFTD CPZ'!$B1526,'08W Project List'!$H:$H,0))),$K1526,#N/A)</f>
        <v>#N/A</v>
      </c>
      <c r="M1526" s="35" t="e">
        <f>IF(ISNUMBER(L1526),#N/A,IF(ISNUMBER(INDEX('Approved CPZ List'!$I:$I,MATCH('HFTD CPZ'!$B1526,'Approved CPZ List'!$B:$B,0))),$K1526,#N/A))</f>
        <v>#N/A</v>
      </c>
    </row>
    <row r="1527" spans="1:13" ht="15.5" x14ac:dyDescent="0.35">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List'!$K:$K,MATCH('HFTD CPZ'!$B1527,'08W Project List'!$H:$H,0))),$K1527,#N/A)</f>
        <v>#N/A</v>
      </c>
      <c r="M1527" s="35" t="e">
        <f>IF(ISNUMBER(L1527),#N/A,IF(ISNUMBER(INDEX('Approved CPZ List'!$I:$I,MATCH('HFTD CPZ'!$B1527,'Approved CPZ List'!$B:$B,0))),$K1527,#N/A))</f>
        <v>#N/A</v>
      </c>
    </row>
    <row r="1528" spans="1:13" ht="15.5" x14ac:dyDescent="0.35">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List'!$K:$K,MATCH('HFTD CPZ'!$B1528,'08W Project List'!$H:$H,0))),$K1528,#N/A)</f>
        <v>#N/A</v>
      </c>
      <c r="M1528" s="35" t="e">
        <f>IF(ISNUMBER(L1528),#N/A,IF(ISNUMBER(INDEX('Approved CPZ List'!$I:$I,MATCH('HFTD CPZ'!$B1528,'Approved CPZ List'!$B:$B,0))),$K1528,#N/A))</f>
        <v>#N/A</v>
      </c>
    </row>
    <row r="1529" spans="1:13" ht="15.5" x14ac:dyDescent="0.35">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List'!$K:$K,MATCH('HFTD CPZ'!$B1529,'08W Project List'!$H:$H,0))),$K1529,#N/A)</f>
        <v>#N/A</v>
      </c>
      <c r="M1529" s="35" t="e">
        <f>IF(ISNUMBER(L1529),#N/A,IF(ISNUMBER(INDEX('Approved CPZ List'!$I:$I,MATCH('HFTD CPZ'!$B1529,'Approved CPZ List'!$B:$B,0))),$K1529,#N/A))</f>
        <v>#N/A</v>
      </c>
    </row>
    <row r="1530" spans="1:13" ht="15.5" x14ac:dyDescent="0.35">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List'!$K:$K,MATCH('HFTD CPZ'!$B1530,'08W Project List'!$H:$H,0))),$K1530,#N/A)</f>
        <v>#N/A</v>
      </c>
      <c r="M1530" s="35" t="e">
        <f>IF(ISNUMBER(L1530),#N/A,IF(ISNUMBER(INDEX('Approved CPZ List'!$I:$I,MATCH('HFTD CPZ'!$B1530,'Approved CPZ List'!$B:$B,0))),$K1530,#N/A))</f>
        <v>#N/A</v>
      </c>
    </row>
    <row r="1531" spans="1:13" ht="15.5" x14ac:dyDescent="0.35">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List'!$K:$K,MATCH('HFTD CPZ'!$B1531,'08W Project List'!$H:$H,0))),$K1531,#N/A)</f>
        <v>#N/A</v>
      </c>
      <c r="M1531" s="35" t="e">
        <f>IF(ISNUMBER(L1531),#N/A,IF(ISNUMBER(INDEX('Approved CPZ List'!$I:$I,MATCH('HFTD CPZ'!$B1531,'Approved CPZ List'!$B:$B,0))),$K1531,#N/A))</f>
        <v>#N/A</v>
      </c>
    </row>
    <row r="1532" spans="1:13" ht="15.5" x14ac:dyDescent="0.35">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List'!$K:$K,MATCH('HFTD CPZ'!$B1532,'08W Project List'!$H:$H,0))),$K1532,#N/A)</f>
        <v>#N/A</v>
      </c>
      <c r="M1532" s="35" t="e">
        <f>IF(ISNUMBER(L1532),#N/A,IF(ISNUMBER(INDEX('Approved CPZ List'!$I:$I,MATCH('HFTD CPZ'!$B1532,'Approved CPZ List'!$B:$B,0))),$K1532,#N/A))</f>
        <v>#N/A</v>
      </c>
    </row>
    <row r="1533" spans="1:13" ht="15.5" x14ac:dyDescent="0.35">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List'!$K:$K,MATCH('HFTD CPZ'!$B1533,'08W Project List'!$H:$H,0))),$K1533,#N/A)</f>
        <v>#N/A</v>
      </c>
      <c r="M1533" s="35" t="e">
        <f>IF(ISNUMBER(L1533),#N/A,IF(ISNUMBER(INDEX('Approved CPZ List'!$I:$I,MATCH('HFTD CPZ'!$B1533,'Approved CPZ List'!$B:$B,0))),$K1533,#N/A))</f>
        <v>#N/A</v>
      </c>
    </row>
    <row r="1534" spans="1:13" ht="15.5" x14ac:dyDescent="0.35">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List'!$K:$K,MATCH('HFTD CPZ'!$B1534,'08W Project List'!$H:$H,0))),$K1534,#N/A)</f>
        <v>#N/A</v>
      </c>
      <c r="M1534" s="35" t="e">
        <f>IF(ISNUMBER(L1534),#N/A,IF(ISNUMBER(INDEX('Approved CPZ List'!$I:$I,MATCH('HFTD CPZ'!$B1534,'Approved CPZ List'!$B:$B,0))),$K1534,#N/A))</f>
        <v>#N/A</v>
      </c>
    </row>
    <row r="1535" spans="1:13" ht="15.5" x14ac:dyDescent="0.35">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List'!$K:$K,MATCH('HFTD CPZ'!$B1535,'08W Project List'!$H:$H,0))),$K1535,#N/A)</f>
        <v>#N/A</v>
      </c>
      <c r="M1535" s="35" t="e">
        <f>IF(ISNUMBER(L1535),#N/A,IF(ISNUMBER(INDEX('Approved CPZ List'!$I:$I,MATCH('HFTD CPZ'!$B1535,'Approved CPZ List'!$B:$B,0))),$K1535,#N/A))</f>
        <v>#N/A</v>
      </c>
    </row>
    <row r="1536" spans="1:13" ht="15.5" x14ac:dyDescent="0.35">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List'!$K:$K,MATCH('HFTD CPZ'!$B1536,'08W Project List'!$H:$H,0))),$K1536,#N/A)</f>
        <v>#N/A</v>
      </c>
      <c r="M1536" s="35" t="e">
        <f>IF(ISNUMBER(L1536),#N/A,IF(ISNUMBER(INDEX('Approved CPZ List'!$I:$I,MATCH('HFTD CPZ'!$B1536,'Approved CPZ List'!$B:$B,0))),$K1536,#N/A))</f>
        <v>#N/A</v>
      </c>
    </row>
    <row r="1537" spans="1:13" ht="15.5" x14ac:dyDescent="0.35">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List'!$K:$K,MATCH('HFTD CPZ'!$B1537,'08W Project List'!$H:$H,0))),$K1537,#N/A)</f>
        <v>#N/A</v>
      </c>
      <c r="M1537" s="35" t="e">
        <f>IF(ISNUMBER(L1537),#N/A,IF(ISNUMBER(INDEX('Approved CPZ List'!$I:$I,MATCH('HFTD CPZ'!$B1537,'Approved CPZ List'!$B:$B,0))),$K1537,#N/A))</f>
        <v>#N/A</v>
      </c>
    </row>
    <row r="1538" spans="1:13" ht="15.5" x14ac:dyDescent="0.35">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List'!$K:$K,MATCH('HFTD CPZ'!$B1538,'08W Project List'!$H:$H,0))),$K1538,#N/A)</f>
        <v>#N/A</v>
      </c>
      <c r="M1538" s="35" t="e">
        <f>IF(ISNUMBER(L1538),#N/A,IF(ISNUMBER(INDEX('Approved CPZ List'!$I:$I,MATCH('HFTD CPZ'!$B1538,'Approved CPZ List'!$B:$B,0))),$K1538,#N/A))</f>
        <v>#N/A</v>
      </c>
    </row>
    <row r="1539" spans="1:13" ht="15.5" x14ac:dyDescent="0.35">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List'!$K:$K,MATCH('HFTD CPZ'!$B1539,'08W Project List'!$H:$H,0))),$K1539,#N/A)</f>
        <v>#N/A</v>
      </c>
      <c r="M1539" s="35" t="e">
        <f>IF(ISNUMBER(L1539),#N/A,IF(ISNUMBER(INDEX('Approved CPZ List'!$I:$I,MATCH('HFTD CPZ'!$B1539,'Approved CPZ List'!$B:$B,0))),$K1539,#N/A))</f>
        <v>#N/A</v>
      </c>
    </row>
    <row r="1540" spans="1:13" ht="15.5" x14ac:dyDescent="0.35">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List'!$K:$K,MATCH('HFTD CPZ'!$B1540,'08W Project List'!$H:$H,0))),$K1540,#N/A)</f>
        <v>#N/A</v>
      </c>
      <c r="M1540" s="35" t="e">
        <f>IF(ISNUMBER(L1540),#N/A,IF(ISNUMBER(INDEX('Approved CPZ List'!$I:$I,MATCH('HFTD CPZ'!$B1540,'Approved CPZ List'!$B:$B,0))),$K1540,#N/A))</f>
        <v>#N/A</v>
      </c>
    </row>
    <row r="1541" spans="1:13" ht="15.5" x14ac:dyDescent="0.35">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List'!$K:$K,MATCH('HFTD CPZ'!$B1541,'08W Project List'!$H:$H,0))),$K1541,#N/A)</f>
        <v>#N/A</v>
      </c>
      <c r="M1541" s="35" t="e">
        <f>IF(ISNUMBER(L1541),#N/A,IF(ISNUMBER(INDEX('Approved CPZ List'!$I:$I,MATCH('HFTD CPZ'!$B1541,'Approved CPZ List'!$B:$B,0))),$K1541,#N/A))</f>
        <v>#N/A</v>
      </c>
    </row>
    <row r="1542" spans="1:13" ht="15.5" x14ac:dyDescent="0.35">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List'!$K:$K,MATCH('HFTD CPZ'!$B1542,'08W Project List'!$H:$H,0))),$K1542,#N/A)</f>
        <v>#N/A</v>
      </c>
      <c r="M1542" s="35" t="e">
        <f>IF(ISNUMBER(L1542),#N/A,IF(ISNUMBER(INDEX('Approved CPZ List'!$I:$I,MATCH('HFTD CPZ'!$B1542,'Approved CPZ List'!$B:$B,0))),$K1542,#N/A))</f>
        <v>#N/A</v>
      </c>
    </row>
    <row r="1543" spans="1:13" ht="15.5" x14ac:dyDescent="0.35">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List'!$K:$K,MATCH('HFTD CPZ'!$B1543,'08W Project List'!$H:$H,0))),$K1543,#N/A)</f>
        <v>#N/A</v>
      </c>
      <c r="M1543" s="35" t="e">
        <f>IF(ISNUMBER(L1543),#N/A,IF(ISNUMBER(INDEX('Approved CPZ List'!$I:$I,MATCH('HFTD CPZ'!$B1543,'Approved CPZ List'!$B:$B,0))),$K1543,#N/A))</f>
        <v>#N/A</v>
      </c>
    </row>
    <row r="1544" spans="1:13" ht="15.5" x14ac:dyDescent="0.35">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List'!$K:$K,MATCH('HFTD CPZ'!$B1544,'08W Project List'!$H:$H,0))),$K1544,#N/A)</f>
        <v>#N/A</v>
      </c>
      <c r="M1544" s="35" t="e">
        <f>IF(ISNUMBER(L1544),#N/A,IF(ISNUMBER(INDEX('Approved CPZ List'!$I:$I,MATCH('HFTD CPZ'!$B1544,'Approved CPZ List'!$B:$B,0))),$K1544,#N/A))</f>
        <v>#N/A</v>
      </c>
    </row>
    <row r="1545" spans="1:13" ht="15.5" x14ac:dyDescent="0.35">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List'!$K:$K,MATCH('HFTD CPZ'!$B1545,'08W Project List'!$H:$H,0))),$K1545,#N/A)</f>
        <v>#N/A</v>
      </c>
      <c r="M1545" s="35" t="e">
        <f>IF(ISNUMBER(L1545),#N/A,IF(ISNUMBER(INDEX('Approved CPZ List'!$I:$I,MATCH('HFTD CPZ'!$B1545,'Approved CPZ List'!$B:$B,0))),$K1545,#N/A))</f>
        <v>#N/A</v>
      </c>
    </row>
    <row r="1546" spans="1:13" ht="15.5" x14ac:dyDescent="0.35">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List'!$K:$K,MATCH('HFTD CPZ'!$B1546,'08W Project List'!$H:$H,0))),$K1546,#N/A)</f>
        <v>#N/A</v>
      </c>
      <c r="M1546" s="35" t="e">
        <f>IF(ISNUMBER(L1546),#N/A,IF(ISNUMBER(INDEX('Approved CPZ List'!$I:$I,MATCH('HFTD CPZ'!$B1546,'Approved CPZ List'!$B:$B,0))),$K1546,#N/A))</f>
        <v>#N/A</v>
      </c>
    </row>
    <row r="1547" spans="1:13" ht="15.5" x14ac:dyDescent="0.35">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List'!$K:$K,MATCH('HFTD CPZ'!$B1547,'08W Project List'!$H:$H,0))),$K1547,#N/A)</f>
        <v>#N/A</v>
      </c>
      <c r="M1547" s="35" t="e">
        <f>IF(ISNUMBER(L1547),#N/A,IF(ISNUMBER(INDEX('Approved CPZ List'!$I:$I,MATCH('HFTD CPZ'!$B1547,'Approved CPZ List'!$B:$B,0))),$K1547,#N/A))</f>
        <v>#N/A</v>
      </c>
    </row>
    <row r="1548" spans="1:13" ht="15.5" x14ac:dyDescent="0.35">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List'!$K:$K,MATCH('HFTD CPZ'!$B1548,'08W Project List'!$H:$H,0))),$K1548,#N/A)</f>
        <v>#N/A</v>
      </c>
      <c r="M1548" s="35" t="e">
        <f>IF(ISNUMBER(L1548),#N/A,IF(ISNUMBER(INDEX('Approved CPZ List'!$I:$I,MATCH('HFTD CPZ'!$B1548,'Approved CPZ List'!$B:$B,0))),$K1548,#N/A))</f>
        <v>#N/A</v>
      </c>
    </row>
    <row r="1549" spans="1:13" ht="15.5" x14ac:dyDescent="0.35">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List'!$K:$K,MATCH('HFTD CPZ'!$B1549,'08W Project List'!$H:$H,0))),$K1549,#N/A)</f>
        <v>#N/A</v>
      </c>
      <c r="M1549" s="35" t="e">
        <f>IF(ISNUMBER(L1549),#N/A,IF(ISNUMBER(INDEX('Approved CPZ List'!$I:$I,MATCH('HFTD CPZ'!$B1549,'Approved CPZ List'!$B:$B,0))),$K1549,#N/A))</f>
        <v>#N/A</v>
      </c>
    </row>
    <row r="1550" spans="1:13" ht="15.5" x14ac:dyDescent="0.35">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List'!$K:$K,MATCH('HFTD CPZ'!$B1550,'08W Project List'!$H:$H,0))),$K1550,#N/A)</f>
        <v>#N/A</v>
      </c>
      <c r="M1550" s="35" t="e">
        <f>IF(ISNUMBER(L1550),#N/A,IF(ISNUMBER(INDEX('Approved CPZ List'!$I:$I,MATCH('HFTD CPZ'!$B1550,'Approved CPZ List'!$B:$B,0))),$K1550,#N/A))</f>
        <v>#N/A</v>
      </c>
    </row>
    <row r="1551" spans="1:13" ht="15.5" x14ac:dyDescent="0.35">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List'!$K:$K,MATCH('HFTD CPZ'!$B1551,'08W Project List'!$H:$H,0))),$K1551,#N/A)</f>
        <v>#N/A</v>
      </c>
      <c r="M1551" s="35" t="e">
        <f>IF(ISNUMBER(L1551),#N/A,IF(ISNUMBER(INDEX('Approved CPZ List'!$I:$I,MATCH('HFTD CPZ'!$B1551,'Approved CPZ List'!$B:$B,0))),$K1551,#N/A))</f>
        <v>#N/A</v>
      </c>
    </row>
    <row r="1552" spans="1:13" ht="15.5" x14ac:dyDescent="0.35">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List'!$K:$K,MATCH('HFTD CPZ'!$B1552,'08W Project List'!$H:$H,0))),$K1552,#N/A)</f>
        <v>#N/A</v>
      </c>
      <c r="M1552" s="35" t="e">
        <f>IF(ISNUMBER(L1552),#N/A,IF(ISNUMBER(INDEX('Approved CPZ List'!$I:$I,MATCH('HFTD CPZ'!$B1552,'Approved CPZ List'!$B:$B,0))),$K1552,#N/A))</f>
        <v>#N/A</v>
      </c>
    </row>
    <row r="1553" spans="1:13" ht="15.5" x14ac:dyDescent="0.35">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List'!$K:$K,MATCH('HFTD CPZ'!$B1553,'08W Project List'!$H:$H,0))),$K1553,#N/A)</f>
        <v>#N/A</v>
      </c>
      <c r="M1553" s="35" t="e">
        <f>IF(ISNUMBER(L1553),#N/A,IF(ISNUMBER(INDEX('Approved CPZ List'!$I:$I,MATCH('HFTD CPZ'!$B1553,'Approved CPZ List'!$B:$B,0))),$K1553,#N/A))</f>
        <v>#N/A</v>
      </c>
    </row>
    <row r="1554" spans="1:13" ht="15.5" x14ac:dyDescent="0.35">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List'!$K:$K,MATCH('HFTD CPZ'!$B1554,'08W Project List'!$H:$H,0))),$K1554,#N/A)</f>
        <v>#N/A</v>
      </c>
      <c r="M1554" s="35" t="e">
        <f>IF(ISNUMBER(L1554),#N/A,IF(ISNUMBER(INDEX('Approved CPZ List'!$I:$I,MATCH('HFTD CPZ'!$B1554,'Approved CPZ List'!$B:$B,0))),$K1554,#N/A))</f>
        <v>#N/A</v>
      </c>
    </row>
    <row r="1555" spans="1:13" ht="15.5" x14ac:dyDescent="0.35">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List'!$K:$K,MATCH('HFTD CPZ'!$B1555,'08W Project List'!$H:$H,0))),$K1555,#N/A)</f>
        <v>#N/A</v>
      </c>
      <c r="M1555" s="35" t="e">
        <f>IF(ISNUMBER(L1555),#N/A,IF(ISNUMBER(INDEX('Approved CPZ List'!$I:$I,MATCH('HFTD CPZ'!$B1555,'Approved CPZ List'!$B:$B,0))),$K1555,#N/A))</f>
        <v>#N/A</v>
      </c>
    </row>
    <row r="1556" spans="1:13" ht="15.5" x14ac:dyDescent="0.35">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List'!$K:$K,MATCH('HFTD CPZ'!$B1556,'08W Project List'!$H:$H,0))),$K1556,#N/A)</f>
        <v>#N/A</v>
      </c>
      <c r="M1556" s="35" t="e">
        <f>IF(ISNUMBER(L1556),#N/A,IF(ISNUMBER(INDEX('Approved CPZ List'!$I:$I,MATCH('HFTD CPZ'!$B1556,'Approved CPZ List'!$B:$B,0))),$K1556,#N/A))</f>
        <v>#N/A</v>
      </c>
    </row>
    <row r="1557" spans="1:13" ht="15.5" x14ac:dyDescent="0.35">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List'!$K:$K,MATCH('HFTD CPZ'!$B1557,'08W Project List'!$H:$H,0))),$K1557,#N/A)</f>
        <v>#N/A</v>
      </c>
      <c r="M1557" s="35" t="e">
        <f>IF(ISNUMBER(L1557),#N/A,IF(ISNUMBER(INDEX('Approved CPZ List'!$I:$I,MATCH('HFTD CPZ'!$B1557,'Approved CPZ List'!$B:$B,0))),$K1557,#N/A))</f>
        <v>#N/A</v>
      </c>
    </row>
    <row r="1558" spans="1:13" ht="15.5" x14ac:dyDescent="0.35">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List'!$K:$K,MATCH('HFTD CPZ'!$B1558,'08W Project List'!$H:$H,0))),$K1558,#N/A)</f>
        <v>#N/A</v>
      </c>
      <c r="M1558" s="35" t="e">
        <f>IF(ISNUMBER(L1558),#N/A,IF(ISNUMBER(INDEX('Approved CPZ List'!$I:$I,MATCH('HFTD CPZ'!$B1558,'Approved CPZ List'!$B:$B,0))),$K1558,#N/A))</f>
        <v>#N/A</v>
      </c>
    </row>
    <row r="1559" spans="1:13" ht="15.5" x14ac:dyDescent="0.35">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List'!$K:$K,MATCH('HFTD CPZ'!$B1559,'08W Project List'!$H:$H,0))),$K1559,#N/A)</f>
        <v>#N/A</v>
      </c>
      <c r="M1559" s="35" t="e">
        <f>IF(ISNUMBER(L1559),#N/A,IF(ISNUMBER(INDEX('Approved CPZ List'!$I:$I,MATCH('HFTD CPZ'!$B1559,'Approved CPZ List'!$B:$B,0))),$K1559,#N/A))</f>
        <v>#N/A</v>
      </c>
    </row>
    <row r="1560" spans="1:13" ht="15.5" x14ac:dyDescent="0.35">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List'!$K:$K,MATCH('HFTD CPZ'!$B1560,'08W Project List'!$H:$H,0))),$K1560,#N/A)</f>
        <v>#N/A</v>
      </c>
      <c r="M1560" s="35" t="e">
        <f>IF(ISNUMBER(L1560),#N/A,IF(ISNUMBER(INDEX('Approved CPZ List'!$I:$I,MATCH('HFTD CPZ'!$B1560,'Approved CPZ List'!$B:$B,0))),$K1560,#N/A))</f>
        <v>#N/A</v>
      </c>
    </row>
    <row r="1561" spans="1:13" ht="15.5" x14ac:dyDescent="0.35">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List'!$K:$K,MATCH('HFTD CPZ'!$B1561,'08W Project List'!$H:$H,0))),$K1561,#N/A)</f>
        <v>#N/A</v>
      </c>
      <c r="M1561" s="35" t="e">
        <f>IF(ISNUMBER(L1561),#N/A,IF(ISNUMBER(INDEX('Approved CPZ List'!$I:$I,MATCH('HFTD CPZ'!$B1561,'Approved CPZ List'!$B:$B,0))),$K1561,#N/A))</f>
        <v>#N/A</v>
      </c>
    </row>
    <row r="1562" spans="1:13" ht="15.5" x14ac:dyDescent="0.35">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List'!$K:$K,MATCH('HFTD CPZ'!$B1562,'08W Project List'!$H:$H,0))),$K1562,#N/A)</f>
        <v>#N/A</v>
      </c>
      <c r="M1562" s="35" t="e">
        <f>IF(ISNUMBER(L1562),#N/A,IF(ISNUMBER(INDEX('Approved CPZ List'!$I:$I,MATCH('HFTD CPZ'!$B1562,'Approved CPZ List'!$B:$B,0))),$K1562,#N/A))</f>
        <v>#N/A</v>
      </c>
    </row>
    <row r="1563" spans="1:13" ht="15.5" x14ac:dyDescent="0.35">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List'!$K:$K,MATCH('HFTD CPZ'!$B1563,'08W Project List'!$H:$H,0))),$K1563,#N/A)</f>
        <v>#N/A</v>
      </c>
      <c r="M1563" s="35" t="e">
        <f>IF(ISNUMBER(L1563),#N/A,IF(ISNUMBER(INDEX('Approved CPZ List'!$I:$I,MATCH('HFTD CPZ'!$B1563,'Approved CPZ List'!$B:$B,0))),$K1563,#N/A))</f>
        <v>#N/A</v>
      </c>
    </row>
    <row r="1564" spans="1:13" ht="15.5" x14ac:dyDescent="0.35">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List'!$K:$K,MATCH('HFTD CPZ'!$B1564,'08W Project List'!$H:$H,0))),$K1564,#N/A)</f>
        <v>#N/A</v>
      </c>
      <c r="M1564" s="35" t="e">
        <f>IF(ISNUMBER(L1564),#N/A,IF(ISNUMBER(INDEX('Approved CPZ List'!$I:$I,MATCH('HFTD CPZ'!$B1564,'Approved CPZ List'!$B:$B,0))),$K1564,#N/A))</f>
        <v>#N/A</v>
      </c>
    </row>
    <row r="1565" spans="1:13" ht="15.5" x14ac:dyDescent="0.35">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List'!$K:$K,MATCH('HFTD CPZ'!$B1565,'08W Project List'!$H:$H,0))),$K1565,#N/A)</f>
        <v>#N/A</v>
      </c>
      <c r="M1565" s="35" t="e">
        <f>IF(ISNUMBER(L1565),#N/A,IF(ISNUMBER(INDEX('Approved CPZ List'!$I:$I,MATCH('HFTD CPZ'!$B1565,'Approved CPZ List'!$B:$B,0))),$K1565,#N/A))</f>
        <v>#N/A</v>
      </c>
    </row>
    <row r="1566" spans="1:13" ht="15.5" x14ac:dyDescent="0.35">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List'!$K:$K,MATCH('HFTD CPZ'!$B1566,'08W Project List'!$H:$H,0))),$K1566,#N/A)</f>
        <v>#N/A</v>
      </c>
      <c r="M1566" s="35" t="e">
        <f>IF(ISNUMBER(L1566),#N/A,IF(ISNUMBER(INDEX('Approved CPZ List'!$I:$I,MATCH('HFTD CPZ'!$B1566,'Approved CPZ List'!$B:$B,0))),$K1566,#N/A))</f>
        <v>#N/A</v>
      </c>
    </row>
    <row r="1567" spans="1:13" ht="15.5" x14ac:dyDescent="0.35">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List'!$K:$K,MATCH('HFTD CPZ'!$B1567,'08W Project List'!$H:$H,0))),$K1567,#N/A)</f>
        <v>#N/A</v>
      </c>
      <c r="M1567" s="35" t="e">
        <f>IF(ISNUMBER(L1567),#N/A,IF(ISNUMBER(INDEX('Approved CPZ List'!$I:$I,MATCH('HFTD CPZ'!$B1567,'Approved CPZ List'!$B:$B,0))),$K1567,#N/A))</f>
        <v>#N/A</v>
      </c>
    </row>
    <row r="1568" spans="1:13" ht="15.5" x14ac:dyDescent="0.35">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List'!$K:$K,MATCH('HFTD CPZ'!$B1568,'08W Project List'!$H:$H,0))),$K1568,#N/A)</f>
        <v>#N/A</v>
      </c>
      <c r="M1568" s="35" t="e">
        <f>IF(ISNUMBER(L1568),#N/A,IF(ISNUMBER(INDEX('Approved CPZ List'!$I:$I,MATCH('HFTD CPZ'!$B1568,'Approved CPZ List'!$B:$B,0))),$K1568,#N/A))</f>
        <v>#N/A</v>
      </c>
    </row>
    <row r="1569" spans="1:13" ht="15.5" x14ac:dyDescent="0.35">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List'!$K:$K,MATCH('HFTD CPZ'!$B1569,'08W Project List'!$H:$H,0))),$K1569,#N/A)</f>
        <v>#N/A</v>
      </c>
      <c r="M1569" s="35" t="e">
        <f>IF(ISNUMBER(L1569),#N/A,IF(ISNUMBER(INDEX('Approved CPZ List'!$I:$I,MATCH('HFTD CPZ'!$B1569,'Approved CPZ List'!$B:$B,0))),$K1569,#N/A))</f>
        <v>#N/A</v>
      </c>
    </row>
    <row r="1570" spans="1:13" ht="15.5" x14ac:dyDescent="0.35">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List'!$K:$K,MATCH('HFTD CPZ'!$B1570,'08W Project List'!$H:$H,0))),$K1570,#N/A)</f>
        <v>#N/A</v>
      </c>
      <c r="M1570" s="35" t="e">
        <f>IF(ISNUMBER(L1570),#N/A,IF(ISNUMBER(INDEX('Approved CPZ List'!$I:$I,MATCH('HFTD CPZ'!$B1570,'Approved CPZ List'!$B:$B,0))),$K1570,#N/A))</f>
        <v>#N/A</v>
      </c>
    </row>
    <row r="1571" spans="1:13" ht="15.5" x14ac:dyDescent="0.35">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List'!$K:$K,MATCH('HFTD CPZ'!$B1571,'08W Project List'!$H:$H,0))),$K1571,#N/A)</f>
        <v>#N/A</v>
      </c>
      <c r="M1571" s="35" t="e">
        <f>IF(ISNUMBER(L1571),#N/A,IF(ISNUMBER(INDEX('Approved CPZ List'!$I:$I,MATCH('HFTD CPZ'!$B1571,'Approved CPZ List'!$B:$B,0))),$K1571,#N/A))</f>
        <v>#N/A</v>
      </c>
    </row>
    <row r="1572" spans="1:13" ht="15.5" x14ac:dyDescent="0.35">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List'!$K:$K,MATCH('HFTD CPZ'!$B1572,'08W Project List'!$H:$H,0))),$K1572,#N/A)</f>
        <v>#N/A</v>
      </c>
      <c r="M1572" s="35" t="e">
        <f>IF(ISNUMBER(L1572),#N/A,IF(ISNUMBER(INDEX('Approved CPZ List'!$I:$I,MATCH('HFTD CPZ'!$B1572,'Approved CPZ List'!$B:$B,0))),$K1572,#N/A))</f>
        <v>#N/A</v>
      </c>
    </row>
    <row r="1573" spans="1:13" ht="15.5" x14ac:dyDescent="0.35">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List'!$K:$K,MATCH('HFTD CPZ'!$B1573,'08W Project List'!$H:$H,0))),$K1573,#N/A)</f>
        <v>#N/A</v>
      </c>
      <c r="M1573" s="35" t="e">
        <f>IF(ISNUMBER(L1573),#N/A,IF(ISNUMBER(INDEX('Approved CPZ List'!$I:$I,MATCH('HFTD CPZ'!$B1573,'Approved CPZ List'!$B:$B,0))),$K1573,#N/A))</f>
        <v>#N/A</v>
      </c>
    </row>
    <row r="1574" spans="1:13" ht="15.5" x14ac:dyDescent="0.35">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List'!$K:$K,MATCH('HFTD CPZ'!$B1574,'08W Project List'!$H:$H,0))),$K1574,#N/A)</f>
        <v>#N/A</v>
      </c>
      <c r="M1574" s="35" t="e">
        <f>IF(ISNUMBER(L1574),#N/A,IF(ISNUMBER(INDEX('Approved CPZ List'!$I:$I,MATCH('HFTD CPZ'!$B1574,'Approved CPZ List'!$B:$B,0))),$K1574,#N/A))</f>
        <v>#N/A</v>
      </c>
    </row>
    <row r="1575" spans="1:13" ht="15.5" x14ac:dyDescent="0.35">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List'!$K:$K,MATCH('HFTD CPZ'!$B1575,'08W Project List'!$H:$H,0))),$K1575,#N/A)</f>
        <v>#N/A</v>
      </c>
      <c r="M1575" s="35" t="e">
        <f>IF(ISNUMBER(L1575),#N/A,IF(ISNUMBER(INDEX('Approved CPZ List'!$I:$I,MATCH('HFTD CPZ'!$B1575,'Approved CPZ List'!$B:$B,0))),$K1575,#N/A))</f>
        <v>#N/A</v>
      </c>
    </row>
    <row r="1576" spans="1:13" ht="15.5" x14ac:dyDescent="0.35">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List'!$K:$K,MATCH('HFTD CPZ'!$B1576,'08W Project List'!$H:$H,0))),$K1576,#N/A)</f>
        <v>#N/A</v>
      </c>
      <c r="M1576" s="35" t="e">
        <f>IF(ISNUMBER(L1576),#N/A,IF(ISNUMBER(INDEX('Approved CPZ List'!$I:$I,MATCH('HFTD CPZ'!$B1576,'Approved CPZ List'!$B:$B,0))),$K1576,#N/A))</f>
        <v>#N/A</v>
      </c>
    </row>
    <row r="1577" spans="1:13" ht="15.5" x14ac:dyDescent="0.35">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List'!$K:$K,MATCH('HFTD CPZ'!$B1577,'08W Project List'!$H:$H,0))),$K1577,#N/A)</f>
        <v>#N/A</v>
      </c>
      <c r="M1577" s="35" t="e">
        <f>IF(ISNUMBER(L1577),#N/A,IF(ISNUMBER(INDEX('Approved CPZ List'!$I:$I,MATCH('HFTD CPZ'!$B1577,'Approved CPZ List'!$B:$B,0))),$K1577,#N/A))</f>
        <v>#N/A</v>
      </c>
    </row>
    <row r="1578" spans="1:13" ht="15.5" x14ac:dyDescent="0.35">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List'!$K:$K,MATCH('HFTD CPZ'!$B1578,'08W Project List'!$H:$H,0))),$K1578,#N/A)</f>
        <v>#N/A</v>
      </c>
      <c r="M1578" s="35" t="e">
        <f>IF(ISNUMBER(L1578),#N/A,IF(ISNUMBER(INDEX('Approved CPZ List'!$I:$I,MATCH('HFTD CPZ'!$B1578,'Approved CPZ List'!$B:$B,0))),$K1578,#N/A))</f>
        <v>#N/A</v>
      </c>
    </row>
    <row r="1579" spans="1:13" ht="15.5" x14ac:dyDescent="0.35">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List'!$K:$K,MATCH('HFTD CPZ'!$B1579,'08W Project List'!$H:$H,0))),$K1579,#N/A)</f>
        <v>#N/A</v>
      </c>
      <c r="M1579" s="35" t="e">
        <f>IF(ISNUMBER(L1579),#N/A,IF(ISNUMBER(INDEX('Approved CPZ List'!$I:$I,MATCH('HFTD CPZ'!$B1579,'Approved CPZ List'!$B:$B,0))),$K1579,#N/A))</f>
        <v>#N/A</v>
      </c>
    </row>
    <row r="1580" spans="1:13" ht="15.5" x14ac:dyDescent="0.35">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List'!$K:$K,MATCH('HFTD CPZ'!$B1580,'08W Project List'!$H:$H,0))),$K1580,#N/A)</f>
        <v>#N/A</v>
      </c>
      <c r="M1580" s="35" t="e">
        <f>IF(ISNUMBER(L1580),#N/A,IF(ISNUMBER(INDEX('Approved CPZ List'!$I:$I,MATCH('HFTD CPZ'!$B1580,'Approved CPZ List'!$B:$B,0))),$K1580,#N/A))</f>
        <v>#N/A</v>
      </c>
    </row>
    <row r="1581" spans="1:13" ht="15.5" x14ac:dyDescent="0.35">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List'!$K:$K,MATCH('HFTD CPZ'!$B1581,'08W Project List'!$H:$H,0))),$K1581,#N/A)</f>
        <v>#N/A</v>
      </c>
      <c r="M1581" s="35" t="e">
        <f>IF(ISNUMBER(L1581),#N/A,IF(ISNUMBER(INDEX('Approved CPZ List'!$I:$I,MATCH('HFTD CPZ'!$B1581,'Approved CPZ List'!$B:$B,0))),$K1581,#N/A))</f>
        <v>#N/A</v>
      </c>
    </row>
    <row r="1582" spans="1:13" ht="15.5" x14ac:dyDescent="0.35">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List'!$K:$K,MATCH('HFTD CPZ'!$B1582,'08W Project List'!$H:$H,0))),$K1582,#N/A)</f>
        <v>#N/A</v>
      </c>
      <c r="M1582" s="35" t="e">
        <f>IF(ISNUMBER(L1582),#N/A,IF(ISNUMBER(INDEX('Approved CPZ List'!$I:$I,MATCH('HFTD CPZ'!$B1582,'Approved CPZ List'!$B:$B,0))),$K1582,#N/A))</f>
        <v>#N/A</v>
      </c>
    </row>
    <row r="1583" spans="1:13" ht="15.5" x14ac:dyDescent="0.35">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List'!$K:$K,MATCH('HFTD CPZ'!$B1583,'08W Project List'!$H:$H,0))),$K1583,#N/A)</f>
        <v>#N/A</v>
      </c>
      <c r="M1583" s="35" t="e">
        <f>IF(ISNUMBER(L1583),#N/A,IF(ISNUMBER(INDEX('Approved CPZ List'!$I:$I,MATCH('HFTD CPZ'!$B1583,'Approved CPZ List'!$B:$B,0))),$K1583,#N/A))</f>
        <v>#N/A</v>
      </c>
    </row>
    <row r="1584" spans="1:13" ht="15.5" x14ac:dyDescent="0.35">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List'!$K:$K,MATCH('HFTD CPZ'!$B1584,'08W Project List'!$H:$H,0))),$K1584,#N/A)</f>
        <v>#N/A</v>
      </c>
      <c r="M1584" s="35" t="e">
        <f>IF(ISNUMBER(L1584),#N/A,IF(ISNUMBER(INDEX('Approved CPZ List'!$I:$I,MATCH('HFTD CPZ'!$B1584,'Approved CPZ List'!$B:$B,0))),$K1584,#N/A))</f>
        <v>#N/A</v>
      </c>
    </row>
    <row r="1585" spans="1:13" ht="15.5" x14ac:dyDescent="0.35">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List'!$K:$K,MATCH('HFTD CPZ'!$B1585,'08W Project List'!$H:$H,0))),$K1585,#N/A)</f>
        <v>#N/A</v>
      </c>
      <c r="M1585" s="35" t="e">
        <f>IF(ISNUMBER(L1585),#N/A,IF(ISNUMBER(INDEX('Approved CPZ List'!$I:$I,MATCH('HFTD CPZ'!$B1585,'Approved CPZ List'!$B:$B,0))),$K1585,#N/A))</f>
        <v>#N/A</v>
      </c>
    </row>
    <row r="1586" spans="1:13" ht="15.5" x14ac:dyDescent="0.35">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List'!$K:$K,MATCH('HFTD CPZ'!$B1586,'08W Project List'!$H:$H,0))),$K1586,#N/A)</f>
        <v>#N/A</v>
      </c>
      <c r="M1586" s="35" t="e">
        <f>IF(ISNUMBER(L1586),#N/A,IF(ISNUMBER(INDEX('Approved CPZ List'!$I:$I,MATCH('HFTD CPZ'!$B1586,'Approved CPZ List'!$B:$B,0))),$K1586,#N/A))</f>
        <v>#N/A</v>
      </c>
    </row>
    <row r="1587" spans="1:13" ht="15.5" x14ac:dyDescent="0.35">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List'!$K:$K,MATCH('HFTD CPZ'!$B1587,'08W Project List'!$H:$H,0))),$K1587,#N/A)</f>
        <v>#N/A</v>
      </c>
      <c r="M1587" s="35" t="e">
        <f>IF(ISNUMBER(L1587),#N/A,IF(ISNUMBER(INDEX('Approved CPZ List'!$I:$I,MATCH('HFTD CPZ'!$B1587,'Approved CPZ List'!$B:$B,0))),$K1587,#N/A))</f>
        <v>#N/A</v>
      </c>
    </row>
    <row r="1588" spans="1:13" ht="15.5" x14ac:dyDescent="0.35">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List'!$K:$K,MATCH('HFTD CPZ'!$B1588,'08W Project List'!$H:$H,0))),$K1588,#N/A)</f>
        <v>#N/A</v>
      </c>
      <c r="M1588" s="35" t="e">
        <f>IF(ISNUMBER(L1588),#N/A,IF(ISNUMBER(INDEX('Approved CPZ List'!$I:$I,MATCH('HFTD CPZ'!$B1588,'Approved CPZ List'!$B:$B,0))),$K1588,#N/A))</f>
        <v>#N/A</v>
      </c>
    </row>
    <row r="1589" spans="1:13" ht="15.5" x14ac:dyDescent="0.35">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List'!$K:$K,MATCH('HFTD CPZ'!$B1589,'08W Project List'!$H:$H,0))),$K1589,#N/A)</f>
        <v>#N/A</v>
      </c>
      <c r="M1589" s="35" t="e">
        <f>IF(ISNUMBER(L1589),#N/A,IF(ISNUMBER(INDEX('Approved CPZ List'!$I:$I,MATCH('HFTD CPZ'!$B1589,'Approved CPZ List'!$B:$B,0))),$K1589,#N/A))</f>
        <v>#N/A</v>
      </c>
    </row>
    <row r="1590" spans="1:13" ht="15.5" x14ac:dyDescent="0.35">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List'!$K:$K,MATCH('HFTD CPZ'!$B1590,'08W Project List'!$H:$H,0))),$K1590,#N/A)</f>
        <v>#N/A</v>
      </c>
      <c r="M1590" s="35" t="e">
        <f>IF(ISNUMBER(L1590),#N/A,IF(ISNUMBER(INDEX('Approved CPZ List'!$I:$I,MATCH('HFTD CPZ'!$B1590,'Approved CPZ List'!$B:$B,0))),$K1590,#N/A))</f>
        <v>#N/A</v>
      </c>
    </row>
    <row r="1591" spans="1:13" ht="15.5" x14ac:dyDescent="0.35">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List'!$K:$K,MATCH('HFTD CPZ'!$B1591,'08W Project List'!$H:$H,0))),$K1591,#N/A)</f>
        <v>#N/A</v>
      </c>
      <c r="M1591" s="35" t="e">
        <f>IF(ISNUMBER(L1591),#N/A,IF(ISNUMBER(INDEX('Approved CPZ List'!$I:$I,MATCH('HFTD CPZ'!$B1591,'Approved CPZ List'!$B:$B,0))),$K1591,#N/A))</f>
        <v>#N/A</v>
      </c>
    </row>
    <row r="1592" spans="1:13" ht="15.5" x14ac:dyDescent="0.35">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List'!$K:$K,MATCH('HFTD CPZ'!$B1592,'08W Project List'!$H:$H,0))),$K1592,#N/A)</f>
        <v>#N/A</v>
      </c>
      <c r="M1592" s="35" t="e">
        <f>IF(ISNUMBER(L1592),#N/A,IF(ISNUMBER(INDEX('Approved CPZ List'!$I:$I,MATCH('HFTD CPZ'!$B1592,'Approved CPZ List'!$B:$B,0))),$K1592,#N/A))</f>
        <v>#N/A</v>
      </c>
    </row>
    <row r="1593" spans="1:13" ht="15.5" x14ac:dyDescent="0.35">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List'!$K:$K,MATCH('HFTD CPZ'!$B1593,'08W Project List'!$H:$H,0))),$K1593,#N/A)</f>
        <v>#N/A</v>
      </c>
      <c r="M1593" s="35" t="e">
        <f>IF(ISNUMBER(L1593),#N/A,IF(ISNUMBER(INDEX('Approved CPZ List'!$I:$I,MATCH('HFTD CPZ'!$B1593,'Approved CPZ List'!$B:$B,0))),$K1593,#N/A))</f>
        <v>#N/A</v>
      </c>
    </row>
    <row r="1594" spans="1:13" ht="15.5" x14ac:dyDescent="0.35">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List'!$K:$K,MATCH('HFTD CPZ'!$B1594,'08W Project List'!$H:$H,0))),$K1594,#N/A)</f>
        <v>#N/A</v>
      </c>
      <c r="M1594" s="35" t="e">
        <f>IF(ISNUMBER(L1594),#N/A,IF(ISNUMBER(INDEX('Approved CPZ List'!$I:$I,MATCH('HFTD CPZ'!$B1594,'Approved CPZ List'!$B:$B,0))),$K1594,#N/A))</f>
        <v>#N/A</v>
      </c>
    </row>
    <row r="1595" spans="1:13" ht="15.5" x14ac:dyDescent="0.35">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List'!$K:$K,MATCH('HFTD CPZ'!$B1595,'08W Project List'!$H:$H,0))),$K1595,#N/A)</f>
        <v>#N/A</v>
      </c>
      <c r="M1595" s="35" t="e">
        <f>IF(ISNUMBER(L1595),#N/A,IF(ISNUMBER(INDEX('Approved CPZ List'!$I:$I,MATCH('HFTD CPZ'!$B1595,'Approved CPZ List'!$B:$B,0))),$K1595,#N/A))</f>
        <v>#N/A</v>
      </c>
    </row>
    <row r="1596" spans="1:13" ht="15.5" x14ac:dyDescent="0.35">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List'!$K:$K,MATCH('HFTD CPZ'!$B1596,'08W Project List'!$H:$H,0))),$K1596,#N/A)</f>
        <v>#N/A</v>
      </c>
      <c r="M1596" s="35" t="e">
        <f>IF(ISNUMBER(L1596),#N/A,IF(ISNUMBER(INDEX('Approved CPZ List'!$I:$I,MATCH('HFTD CPZ'!$B1596,'Approved CPZ List'!$B:$B,0))),$K1596,#N/A))</f>
        <v>#N/A</v>
      </c>
    </row>
    <row r="1597" spans="1:13" ht="15.5" x14ac:dyDescent="0.35">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List'!$K:$K,MATCH('HFTD CPZ'!$B1597,'08W Project List'!$H:$H,0))),$K1597,#N/A)</f>
        <v>#N/A</v>
      </c>
      <c r="M1597" s="35" t="e">
        <f>IF(ISNUMBER(L1597),#N/A,IF(ISNUMBER(INDEX('Approved CPZ List'!$I:$I,MATCH('HFTD CPZ'!$B1597,'Approved CPZ List'!$B:$B,0))),$K1597,#N/A))</f>
        <v>#N/A</v>
      </c>
    </row>
    <row r="1598" spans="1:13" ht="15.5" x14ac:dyDescent="0.35">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List'!$K:$K,MATCH('HFTD CPZ'!$B1598,'08W Project List'!$H:$H,0))),$K1598,#N/A)</f>
        <v>#N/A</v>
      </c>
      <c r="M1598" s="35" t="e">
        <f>IF(ISNUMBER(L1598),#N/A,IF(ISNUMBER(INDEX('Approved CPZ List'!$I:$I,MATCH('HFTD CPZ'!$B1598,'Approved CPZ List'!$B:$B,0))),$K1598,#N/A))</f>
        <v>#N/A</v>
      </c>
    </row>
    <row r="1599" spans="1:13" ht="15.5" x14ac:dyDescent="0.35">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List'!$K:$K,MATCH('HFTD CPZ'!$B1599,'08W Project List'!$H:$H,0))),$K1599,#N/A)</f>
        <v>#N/A</v>
      </c>
      <c r="M1599" s="35" t="e">
        <f>IF(ISNUMBER(L1599),#N/A,IF(ISNUMBER(INDEX('Approved CPZ List'!$I:$I,MATCH('HFTD CPZ'!$B1599,'Approved CPZ List'!$B:$B,0))),$K1599,#N/A))</f>
        <v>#N/A</v>
      </c>
    </row>
    <row r="1600" spans="1:13" ht="15.5" x14ac:dyDescent="0.35">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List'!$K:$K,MATCH('HFTD CPZ'!$B1600,'08W Project List'!$H:$H,0))),$K1600,#N/A)</f>
        <v>#N/A</v>
      </c>
      <c r="M1600" s="35" t="e">
        <f>IF(ISNUMBER(L1600),#N/A,IF(ISNUMBER(INDEX('Approved CPZ List'!$I:$I,MATCH('HFTD CPZ'!$B1600,'Approved CPZ List'!$B:$B,0))),$K1600,#N/A))</f>
        <v>#N/A</v>
      </c>
    </row>
    <row r="1601" spans="1:13" ht="15.5" x14ac:dyDescent="0.35">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List'!$K:$K,MATCH('HFTD CPZ'!$B1601,'08W Project List'!$H:$H,0))),$K1601,#N/A)</f>
        <v>#N/A</v>
      </c>
      <c r="M1601" s="35" t="e">
        <f>IF(ISNUMBER(L1601),#N/A,IF(ISNUMBER(INDEX('Approved CPZ List'!$I:$I,MATCH('HFTD CPZ'!$B1601,'Approved CPZ List'!$B:$B,0))),$K1601,#N/A))</f>
        <v>#N/A</v>
      </c>
    </row>
    <row r="1602" spans="1:13" ht="15.5" x14ac:dyDescent="0.35">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List'!$K:$K,MATCH('HFTD CPZ'!$B1602,'08W Project List'!$H:$H,0))),$K1602,#N/A)</f>
        <v>#N/A</v>
      </c>
      <c r="M1602" s="35" t="e">
        <f>IF(ISNUMBER(L1602),#N/A,IF(ISNUMBER(INDEX('Approved CPZ List'!$I:$I,MATCH('HFTD CPZ'!$B1602,'Approved CPZ List'!$B:$B,0))),$K1602,#N/A))</f>
        <v>#N/A</v>
      </c>
    </row>
    <row r="1603" spans="1:13" ht="15.5" x14ac:dyDescent="0.35">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List'!$K:$K,MATCH('HFTD CPZ'!$B1603,'08W Project List'!$H:$H,0))),$K1603,#N/A)</f>
        <v>#N/A</v>
      </c>
      <c r="M1603" s="35" t="e">
        <f>IF(ISNUMBER(L1603),#N/A,IF(ISNUMBER(INDEX('Approved CPZ List'!$I:$I,MATCH('HFTD CPZ'!$B1603,'Approved CPZ List'!$B:$B,0))),$K1603,#N/A))</f>
        <v>#N/A</v>
      </c>
    </row>
    <row r="1604" spans="1:13" ht="15.5" x14ac:dyDescent="0.35">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List'!$K:$K,MATCH('HFTD CPZ'!$B1604,'08W Project List'!$H:$H,0))),$K1604,#N/A)</f>
        <v>#N/A</v>
      </c>
      <c r="M1604" s="35" t="e">
        <f>IF(ISNUMBER(L1604),#N/A,IF(ISNUMBER(INDEX('Approved CPZ List'!$I:$I,MATCH('HFTD CPZ'!$B1604,'Approved CPZ List'!$B:$B,0))),$K1604,#N/A))</f>
        <v>#N/A</v>
      </c>
    </row>
    <row r="1605" spans="1:13" ht="15.5" x14ac:dyDescent="0.35">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List'!$K:$K,MATCH('HFTD CPZ'!$B1605,'08W Project List'!$H:$H,0))),$K1605,#N/A)</f>
        <v>#N/A</v>
      </c>
      <c r="M1605" s="35" t="e">
        <f>IF(ISNUMBER(L1605),#N/A,IF(ISNUMBER(INDEX('Approved CPZ List'!$I:$I,MATCH('HFTD CPZ'!$B1605,'Approved CPZ List'!$B:$B,0))),$K1605,#N/A))</f>
        <v>#N/A</v>
      </c>
    </row>
    <row r="1606" spans="1:13" ht="15.5" x14ac:dyDescent="0.35">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List'!$K:$K,MATCH('HFTD CPZ'!$B1606,'08W Project List'!$H:$H,0))),$K1606,#N/A)</f>
        <v>#N/A</v>
      </c>
      <c r="M1606" s="35" t="e">
        <f>IF(ISNUMBER(L1606),#N/A,IF(ISNUMBER(INDEX('Approved CPZ List'!$I:$I,MATCH('HFTD CPZ'!$B1606,'Approved CPZ List'!$B:$B,0))),$K1606,#N/A))</f>
        <v>#N/A</v>
      </c>
    </row>
    <row r="1607" spans="1:13" ht="15.5" x14ac:dyDescent="0.35">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List'!$K:$K,MATCH('HFTD CPZ'!$B1607,'08W Project List'!$H:$H,0))),$K1607,#N/A)</f>
        <v>#N/A</v>
      </c>
      <c r="M1607" s="35" t="e">
        <f>IF(ISNUMBER(L1607),#N/A,IF(ISNUMBER(INDEX('Approved CPZ List'!$I:$I,MATCH('HFTD CPZ'!$B1607,'Approved CPZ List'!$B:$B,0))),$K1607,#N/A))</f>
        <v>#N/A</v>
      </c>
    </row>
    <row r="1608" spans="1:13" ht="15.5" x14ac:dyDescent="0.35">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List'!$K:$K,MATCH('HFTD CPZ'!$B1608,'08W Project List'!$H:$H,0))),$K1608,#N/A)</f>
        <v>#N/A</v>
      </c>
      <c r="M1608" s="35" t="e">
        <f>IF(ISNUMBER(L1608),#N/A,IF(ISNUMBER(INDEX('Approved CPZ List'!$I:$I,MATCH('HFTD CPZ'!$B1608,'Approved CPZ List'!$B:$B,0))),$K1608,#N/A))</f>
        <v>#N/A</v>
      </c>
    </row>
    <row r="1609" spans="1:13" ht="15.5" x14ac:dyDescent="0.35">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List'!$K:$K,MATCH('HFTD CPZ'!$B1609,'08W Project List'!$H:$H,0))),$K1609,#N/A)</f>
        <v>#N/A</v>
      </c>
      <c r="M1609" s="35" t="e">
        <f>IF(ISNUMBER(L1609),#N/A,IF(ISNUMBER(INDEX('Approved CPZ List'!$I:$I,MATCH('HFTD CPZ'!$B1609,'Approved CPZ List'!$B:$B,0))),$K1609,#N/A))</f>
        <v>#N/A</v>
      </c>
    </row>
    <row r="1610" spans="1:13" ht="15.5" x14ac:dyDescent="0.35">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List'!$K:$K,MATCH('HFTD CPZ'!$B1610,'08W Project List'!$H:$H,0))),$K1610,#N/A)</f>
        <v>#N/A</v>
      </c>
      <c r="M1610" s="35" t="e">
        <f>IF(ISNUMBER(L1610),#N/A,IF(ISNUMBER(INDEX('Approved CPZ List'!$I:$I,MATCH('HFTD CPZ'!$B1610,'Approved CPZ List'!$B:$B,0))),$K1610,#N/A))</f>
        <v>#N/A</v>
      </c>
    </row>
    <row r="1611" spans="1:13" ht="15.5" x14ac:dyDescent="0.35">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List'!$K:$K,MATCH('HFTD CPZ'!$B1611,'08W Project List'!$H:$H,0))),$K1611,#N/A)</f>
        <v>#N/A</v>
      </c>
      <c r="M1611" s="35" t="e">
        <f>IF(ISNUMBER(L1611),#N/A,IF(ISNUMBER(INDEX('Approved CPZ List'!$I:$I,MATCH('HFTD CPZ'!$B1611,'Approved CPZ List'!$B:$B,0))),$K1611,#N/A))</f>
        <v>#N/A</v>
      </c>
    </row>
    <row r="1612" spans="1:13" ht="15.5" x14ac:dyDescent="0.35">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List'!$K:$K,MATCH('HFTD CPZ'!$B1612,'08W Project List'!$H:$H,0))),$K1612,#N/A)</f>
        <v>#N/A</v>
      </c>
      <c r="M1612" s="35" t="e">
        <f>IF(ISNUMBER(L1612),#N/A,IF(ISNUMBER(INDEX('Approved CPZ List'!$I:$I,MATCH('HFTD CPZ'!$B1612,'Approved CPZ List'!$B:$B,0))),$K1612,#N/A))</f>
        <v>#N/A</v>
      </c>
    </row>
    <row r="1613" spans="1:13" ht="15.5" x14ac:dyDescent="0.35">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List'!$K:$K,MATCH('HFTD CPZ'!$B1613,'08W Project List'!$H:$H,0))),$K1613,#N/A)</f>
        <v>#N/A</v>
      </c>
      <c r="M1613" s="35" t="e">
        <f>IF(ISNUMBER(L1613),#N/A,IF(ISNUMBER(INDEX('Approved CPZ List'!$I:$I,MATCH('HFTD CPZ'!$B1613,'Approved CPZ List'!$B:$B,0))),$K1613,#N/A))</f>
        <v>#N/A</v>
      </c>
    </row>
    <row r="1614" spans="1:13" ht="15.5" x14ac:dyDescent="0.35">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List'!$K:$K,MATCH('HFTD CPZ'!$B1614,'08W Project List'!$H:$H,0))),$K1614,#N/A)</f>
        <v>#N/A</v>
      </c>
      <c r="M1614" s="35" t="e">
        <f>IF(ISNUMBER(L1614),#N/A,IF(ISNUMBER(INDEX('Approved CPZ List'!$I:$I,MATCH('HFTD CPZ'!$B1614,'Approved CPZ List'!$B:$B,0))),$K1614,#N/A))</f>
        <v>#N/A</v>
      </c>
    </row>
    <row r="1615" spans="1:13" ht="15.5" x14ac:dyDescent="0.35">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List'!$K:$K,MATCH('HFTD CPZ'!$B1615,'08W Project List'!$H:$H,0))),$K1615,#N/A)</f>
        <v>#N/A</v>
      </c>
      <c r="M1615" s="35" t="e">
        <f>IF(ISNUMBER(L1615),#N/A,IF(ISNUMBER(INDEX('Approved CPZ List'!$I:$I,MATCH('HFTD CPZ'!$B1615,'Approved CPZ List'!$B:$B,0))),$K1615,#N/A))</f>
        <v>#N/A</v>
      </c>
    </row>
    <row r="1616" spans="1:13" ht="15.5" x14ac:dyDescent="0.35">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List'!$K:$K,MATCH('HFTD CPZ'!$B1616,'08W Project List'!$H:$H,0))),$K1616,#N/A)</f>
        <v>#N/A</v>
      </c>
      <c r="M1616" s="35" t="e">
        <f>IF(ISNUMBER(L1616),#N/A,IF(ISNUMBER(INDEX('Approved CPZ List'!$I:$I,MATCH('HFTD CPZ'!$B1616,'Approved CPZ List'!$B:$B,0))),$K1616,#N/A))</f>
        <v>#N/A</v>
      </c>
    </row>
    <row r="1617" spans="1:13" ht="15.5" x14ac:dyDescent="0.35">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List'!$K:$K,MATCH('HFTD CPZ'!$B1617,'08W Project List'!$H:$H,0))),$K1617,#N/A)</f>
        <v>#N/A</v>
      </c>
      <c r="M1617" s="35" t="e">
        <f>IF(ISNUMBER(L1617),#N/A,IF(ISNUMBER(INDEX('Approved CPZ List'!$I:$I,MATCH('HFTD CPZ'!$B1617,'Approved CPZ List'!$B:$B,0))),$K1617,#N/A))</f>
        <v>#N/A</v>
      </c>
    </row>
    <row r="1618" spans="1:13" ht="15.5" x14ac:dyDescent="0.35">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List'!$K:$K,MATCH('HFTD CPZ'!$B1618,'08W Project List'!$H:$H,0))),$K1618,#N/A)</f>
        <v>#N/A</v>
      </c>
      <c r="M1618" s="35" t="e">
        <f>IF(ISNUMBER(L1618),#N/A,IF(ISNUMBER(INDEX('Approved CPZ List'!$I:$I,MATCH('HFTD CPZ'!$B1618,'Approved CPZ List'!$B:$B,0))),$K1618,#N/A))</f>
        <v>#N/A</v>
      </c>
    </row>
    <row r="1619" spans="1:13" ht="15.5" x14ac:dyDescent="0.35">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List'!$K:$K,MATCH('HFTD CPZ'!$B1619,'08W Project List'!$H:$H,0))),$K1619,#N/A)</f>
        <v>#N/A</v>
      </c>
      <c r="M1619" s="35" t="e">
        <f>IF(ISNUMBER(L1619),#N/A,IF(ISNUMBER(INDEX('Approved CPZ List'!$I:$I,MATCH('HFTD CPZ'!$B1619,'Approved CPZ List'!$B:$B,0))),$K1619,#N/A))</f>
        <v>#N/A</v>
      </c>
    </row>
    <row r="1620" spans="1:13" ht="15.5" x14ac:dyDescent="0.35">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List'!$K:$K,MATCH('HFTD CPZ'!$B1620,'08W Project List'!$H:$H,0))),$K1620,#N/A)</f>
        <v>#N/A</v>
      </c>
      <c r="M1620" s="35" t="e">
        <f>IF(ISNUMBER(L1620),#N/A,IF(ISNUMBER(INDEX('Approved CPZ List'!$I:$I,MATCH('HFTD CPZ'!$B1620,'Approved CPZ List'!$B:$B,0))),$K1620,#N/A))</f>
        <v>#N/A</v>
      </c>
    </row>
    <row r="1621" spans="1:13" ht="15.5" x14ac:dyDescent="0.35">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List'!$K:$K,MATCH('HFTD CPZ'!$B1621,'08W Project List'!$H:$H,0))),$K1621,#N/A)</f>
        <v>#N/A</v>
      </c>
      <c r="M1621" s="35" t="e">
        <f>IF(ISNUMBER(L1621),#N/A,IF(ISNUMBER(INDEX('Approved CPZ List'!$I:$I,MATCH('HFTD CPZ'!$B1621,'Approved CPZ List'!$B:$B,0))),$K1621,#N/A))</f>
        <v>#N/A</v>
      </c>
    </row>
    <row r="1622" spans="1:13" ht="15.5" x14ac:dyDescent="0.35">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List'!$K:$K,MATCH('HFTD CPZ'!$B1622,'08W Project List'!$H:$H,0))),$K1622,#N/A)</f>
        <v>#N/A</v>
      </c>
      <c r="M1622" s="35" t="e">
        <f>IF(ISNUMBER(L1622),#N/A,IF(ISNUMBER(INDEX('Approved CPZ List'!$I:$I,MATCH('HFTD CPZ'!$B1622,'Approved CPZ List'!$B:$B,0))),$K1622,#N/A))</f>
        <v>#N/A</v>
      </c>
    </row>
    <row r="1623" spans="1:13" ht="15.5" x14ac:dyDescent="0.35">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List'!$K:$K,MATCH('HFTD CPZ'!$B1623,'08W Project List'!$H:$H,0))),$K1623,#N/A)</f>
        <v>#N/A</v>
      </c>
      <c r="M1623" s="35" t="e">
        <f>IF(ISNUMBER(L1623),#N/A,IF(ISNUMBER(INDEX('Approved CPZ List'!$I:$I,MATCH('HFTD CPZ'!$B1623,'Approved CPZ List'!$B:$B,0))),$K1623,#N/A))</f>
        <v>#N/A</v>
      </c>
    </row>
    <row r="1624" spans="1:13" ht="15.5" x14ac:dyDescent="0.35">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List'!$K:$K,MATCH('HFTD CPZ'!$B1624,'08W Project List'!$H:$H,0))),$K1624,#N/A)</f>
        <v>#N/A</v>
      </c>
      <c r="M1624" s="35" t="e">
        <f>IF(ISNUMBER(L1624),#N/A,IF(ISNUMBER(INDEX('Approved CPZ List'!$I:$I,MATCH('HFTD CPZ'!$B1624,'Approved CPZ List'!$B:$B,0))),$K1624,#N/A))</f>
        <v>#N/A</v>
      </c>
    </row>
    <row r="1625" spans="1:13" ht="15.5" x14ac:dyDescent="0.35">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List'!$K:$K,MATCH('HFTD CPZ'!$B1625,'08W Project List'!$H:$H,0))),$K1625,#N/A)</f>
        <v>#N/A</v>
      </c>
      <c r="M1625" s="35" t="e">
        <f>IF(ISNUMBER(L1625),#N/A,IF(ISNUMBER(INDEX('Approved CPZ List'!$I:$I,MATCH('HFTD CPZ'!$B1625,'Approved CPZ List'!$B:$B,0))),$K1625,#N/A))</f>
        <v>#N/A</v>
      </c>
    </row>
    <row r="1626" spans="1:13" ht="15.5" x14ac:dyDescent="0.35">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List'!$K:$K,MATCH('HFTD CPZ'!$B1626,'08W Project List'!$H:$H,0))),$K1626,#N/A)</f>
        <v>#N/A</v>
      </c>
      <c r="M1626" s="35" t="e">
        <f>IF(ISNUMBER(L1626),#N/A,IF(ISNUMBER(INDEX('Approved CPZ List'!$I:$I,MATCH('HFTD CPZ'!$B1626,'Approved CPZ List'!$B:$B,0))),$K1626,#N/A))</f>
        <v>#N/A</v>
      </c>
    </row>
    <row r="1627" spans="1:13" ht="15.5" x14ac:dyDescent="0.35">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List'!$K:$K,MATCH('HFTD CPZ'!$B1627,'08W Project List'!$H:$H,0))),$K1627,#N/A)</f>
        <v>#N/A</v>
      </c>
      <c r="M1627" s="35" t="e">
        <f>IF(ISNUMBER(L1627),#N/A,IF(ISNUMBER(INDEX('Approved CPZ List'!$I:$I,MATCH('HFTD CPZ'!$B1627,'Approved CPZ List'!$B:$B,0))),$K1627,#N/A))</f>
        <v>#N/A</v>
      </c>
    </row>
    <row r="1628" spans="1:13" ht="15.5" x14ac:dyDescent="0.35">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List'!$K:$K,MATCH('HFTD CPZ'!$B1628,'08W Project List'!$H:$H,0))),$K1628,#N/A)</f>
        <v>#N/A</v>
      </c>
      <c r="M1628" s="35" t="e">
        <f>IF(ISNUMBER(L1628),#N/A,IF(ISNUMBER(INDEX('Approved CPZ List'!$I:$I,MATCH('HFTD CPZ'!$B1628,'Approved CPZ List'!$B:$B,0))),$K1628,#N/A))</f>
        <v>#N/A</v>
      </c>
    </row>
    <row r="1629" spans="1:13" ht="15.5" x14ac:dyDescent="0.35">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List'!$K:$K,MATCH('HFTD CPZ'!$B1629,'08W Project List'!$H:$H,0))),$K1629,#N/A)</f>
        <v>#N/A</v>
      </c>
      <c r="M1629" s="35" t="e">
        <f>IF(ISNUMBER(L1629),#N/A,IF(ISNUMBER(INDEX('Approved CPZ List'!$I:$I,MATCH('HFTD CPZ'!$B1629,'Approved CPZ List'!$B:$B,0))),$K1629,#N/A))</f>
        <v>#N/A</v>
      </c>
    </row>
    <row r="1630" spans="1:13" ht="15.5" x14ac:dyDescent="0.35">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List'!$K:$K,MATCH('HFTD CPZ'!$B1630,'08W Project List'!$H:$H,0))),$K1630,#N/A)</f>
        <v>#N/A</v>
      </c>
      <c r="M1630" s="35" t="e">
        <f>IF(ISNUMBER(L1630),#N/A,IF(ISNUMBER(INDEX('Approved CPZ List'!$I:$I,MATCH('HFTD CPZ'!$B1630,'Approved CPZ List'!$B:$B,0))),$K1630,#N/A))</f>
        <v>#N/A</v>
      </c>
    </row>
    <row r="1631" spans="1:13" ht="15.5" x14ac:dyDescent="0.35">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List'!$K:$K,MATCH('HFTD CPZ'!$B1631,'08W Project List'!$H:$H,0))),$K1631,#N/A)</f>
        <v>#N/A</v>
      </c>
      <c r="M1631" s="35" t="e">
        <f>IF(ISNUMBER(L1631),#N/A,IF(ISNUMBER(INDEX('Approved CPZ List'!$I:$I,MATCH('HFTD CPZ'!$B1631,'Approved CPZ List'!$B:$B,0))),$K1631,#N/A))</f>
        <v>#N/A</v>
      </c>
    </row>
    <row r="1632" spans="1:13" ht="15.5" x14ac:dyDescent="0.35">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List'!$K:$K,MATCH('HFTD CPZ'!$B1632,'08W Project List'!$H:$H,0))),$K1632,#N/A)</f>
        <v>#N/A</v>
      </c>
      <c r="M1632" s="35" t="e">
        <f>IF(ISNUMBER(L1632),#N/A,IF(ISNUMBER(INDEX('Approved CPZ List'!$I:$I,MATCH('HFTD CPZ'!$B1632,'Approved CPZ List'!$B:$B,0))),$K1632,#N/A))</f>
        <v>#N/A</v>
      </c>
    </row>
    <row r="1633" spans="1:13" ht="15.5" x14ac:dyDescent="0.35">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List'!$K:$K,MATCH('HFTD CPZ'!$B1633,'08W Project List'!$H:$H,0))),$K1633,#N/A)</f>
        <v>#N/A</v>
      </c>
      <c r="M1633" s="35" t="e">
        <f>IF(ISNUMBER(L1633),#N/A,IF(ISNUMBER(INDEX('Approved CPZ List'!$I:$I,MATCH('HFTD CPZ'!$B1633,'Approved CPZ List'!$B:$B,0))),$K1633,#N/A))</f>
        <v>#N/A</v>
      </c>
    </row>
    <row r="1634" spans="1:13" ht="15.5" x14ac:dyDescent="0.35">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List'!$K:$K,MATCH('HFTD CPZ'!$B1634,'08W Project List'!$H:$H,0))),$K1634,#N/A)</f>
        <v>#N/A</v>
      </c>
      <c r="M1634" s="35" t="e">
        <f>IF(ISNUMBER(L1634),#N/A,IF(ISNUMBER(INDEX('Approved CPZ List'!$I:$I,MATCH('HFTD CPZ'!$B1634,'Approved CPZ List'!$B:$B,0))),$K1634,#N/A))</f>
        <v>#N/A</v>
      </c>
    </row>
    <row r="1635" spans="1:13" ht="15.5" x14ac:dyDescent="0.35">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List'!$K:$K,MATCH('HFTD CPZ'!$B1635,'08W Project List'!$H:$H,0))),$K1635,#N/A)</f>
        <v>#N/A</v>
      </c>
      <c r="M1635" s="35" t="e">
        <f>IF(ISNUMBER(L1635),#N/A,IF(ISNUMBER(INDEX('Approved CPZ List'!$I:$I,MATCH('HFTD CPZ'!$B1635,'Approved CPZ List'!$B:$B,0))),$K1635,#N/A))</f>
        <v>#N/A</v>
      </c>
    </row>
    <row r="1636" spans="1:13" ht="15.5" x14ac:dyDescent="0.35">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List'!$K:$K,MATCH('HFTD CPZ'!$B1636,'08W Project List'!$H:$H,0))),$K1636,#N/A)</f>
        <v>#N/A</v>
      </c>
      <c r="M1636" s="35" t="e">
        <f>IF(ISNUMBER(L1636),#N/A,IF(ISNUMBER(INDEX('Approved CPZ List'!$I:$I,MATCH('HFTD CPZ'!$B1636,'Approved CPZ List'!$B:$B,0))),$K1636,#N/A))</f>
        <v>#N/A</v>
      </c>
    </row>
    <row r="1637" spans="1:13" ht="15.5" x14ac:dyDescent="0.35">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List'!$K:$K,MATCH('HFTD CPZ'!$B1637,'08W Project List'!$H:$H,0))),$K1637,#N/A)</f>
        <v>#N/A</v>
      </c>
      <c r="M1637" s="35" t="e">
        <f>IF(ISNUMBER(L1637),#N/A,IF(ISNUMBER(INDEX('Approved CPZ List'!$I:$I,MATCH('HFTD CPZ'!$B1637,'Approved CPZ List'!$B:$B,0))),$K1637,#N/A))</f>
        <v>#N/A</v>
      </c>
    </row>
    <row r="1638" spans="1:13" ht="15.5" x14ac:dyDescent="0.35">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List'!$K:$K,MATCH('HFTD CPZ'!$B1638,'08W Project List'!$H:$H,0))),$K1638,#N/A)</f>
        <v>#N/A</v>
      </c>
      <c r="M1638" s="35" t="e">
        <f>IF(ISNUMBER(L1638),#N/A,IF(ISNUMBER(INDEX('Approved CPZ List'!$I:$I,MATCH('HFTD CPZ'!$B1638,'Approved CPZ List'!$B:$B,0))),$K1638,#N/A))</f>
        <v>#N/A</v>
      </c>
    </row>
    <row r="1639" spans="1:13" ht="15.5" x14ac:dyDescent="0.35">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List'!$K:$K,MATCH('HFTD CPZ'!$B1639,'08W Project List'!$H:$H,0))),$K1639,#N/A)</f>
        <v>#N/A</v>
      </c>
      <c r="M1639" s="35" t="e">
        <f>IF(ISNUMBER(L1639),#N/A,IF(ISNUMBER(INDEX('Approved CPZ List'!$I:$I,MATCH('HFTD CPZ'!$B1639,'Approved CPZ List'!$B:$B,0))),$K1639,#N/A))</f>
        <v>#N/A</v>
      </c>
    </row>
    <row r="1640" spans="1:13" ht="15.5" x14ac:dyDescent="0.35">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List'!$K:$K,MATCH('HFTD CPZ'!$B1640,'08W Project List'!$H:$H,0))),$K1640,#N/A)</f>
        <v>#N/A</v>
      </c>
      <c r="M1640" s="35" t="e">
        <f>IF(ISNUMBER(L1640),#N/A,IF(ISNUMBER(INDEX('Approved CPZ List'!$I:$I,MATCH('HFTD CPZ'!$B1640,'Approved CPZ List'!$B:$B,0))),$K1640,#N/A))</f>
        <v>#N/A</v>
      </c>
    </row>
    <row r="1641" spans="1:13" ht="15.5" x14ac:dyDescent="0.35">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List'!$K:$K,MATCH('HFTD CPZ'!$B1641,'08W Project List'!$H:$H,0))),$K1641,#N/A)</f>
        <v>#N/A</v>
      </c>
      <c r="M1641" s="35" t="e">
        <f>IF(ISNUMBER(L1641),#N/A,IF(ISNUMBER(INDEX('Approved CPZ List'!$I:$I,MATCH('HFTD CPZ'!$B1641,'Approved CPZ List'!$B:$B,0))),$K1641,#N/A))</f>
        <v>#N/A</v>
      </c>
    </row>
    <row r="1642" spans="1:13" ht="15.5" x14ac:dyDescent="0.35">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List'!$K:$K,MATCH('HFTD CPZ'!$B1642,'08W Project List'!$H:$H,0))),$K1642,#N/A)</f>
        <v>#N/A</v>
      </c>
      <c r="M1642" s="35" t="e">
        <f>IF(ISNUMBER(L1642),#N/A,IF(ISNUMBER(INDEX('Approved CPZ List'!$I:$I,MATCH('HFTD CPZ'!$B1642,'Approved CPZ List'!$B:$B,0))),$K1642,#N/A))</f>
        <v>#N/A</v>
      </c>
    </row>
    <row r="1643" spans="1:13" ht="15.5" x14ac:dyDescent="0.35">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List'!$K:$K,MATCH('HFTD CPZ'!$B1643,'08W Project List'!$H:$H,0))),$K1643,#N/A)</f>
        <v>#N/A</v>
      </c>
      <c r="M1643" s="35" t="e">
        <f>IF(ISNUMBER(L1643),#N/A,IF(ISNUMBER(INDEX('Approved CPZ List'!$I:$I,MATCH('HFTD CPZ'!$B1643,'Approved CPZ List'!$B:$B,0))),$K1643,#N/A))</f>
        <v>#N/A</v>
      </c>
    </row>
    <row r="1644" spans="1:13" ht="15.5" x14ac:dyDescent="0.35">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List'!$K:$K,MATCH('HFTD CPZ'!$B1644,'08W Project List'!$H:$H,0))),$K1644,#N/A)</f>
        <v>#N/A</v>
      </c>
      <c r="M1644" s="35" t="e">
        <f>IF(ISNUMBER(L1644),#N/A,IF(ISNUMBER(INDEX('Approved CPZ List'!$I:$I,MATCH('HFTD CPZ'!$B1644,'Approved CPZ List'!$B:$B,0))),$K1644,#N/A))</f>
        <v>#N/A</v>
      </c>
    </row>
    <row r="1645" spans="1:13" ht="15.5" x14ac:dyDescent="0.35">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List'!$K:$K,MATCH('HFTD CPZ'!$B1645,'08W Project List'!$H:$H,0))),$K1645,#N/A)</f>
        <v>#N/A</v>
      </c>
      <c r="M1645" s="35" t="e">
        <f>IF(ISNUMBER(L1645),#N/A,IF(ISNUMBER(INDEX('Approved CPZ List'!$I:$I,MATCH('HFTD CPZ'!$B1645,'Approved CPZ List'!$B:$B,0))),$K1645,#N/A))</f>
        <v>#N/A</v>
      </c>
    </row>
    <row r="1646" spans="1:13" ht="15.5" x14ac:dyDescent="0.35">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List'!$K:$K,MATCH('HFTD CPZ'!$B1646,'08W Project List'!$H:$H,0))),$K1646,#N/A)</f>
        <v>#N/A</v>
      </c>
      <c r="M1646" s="35" t="e">
        <f>IF(ISNUMBER(L1646),#N/A,IF(ISNUMBER(INDEX('Approved CPZ List'!$I:$I,MATCH('HFTD CPZ'!$B1646,'Approved CPZ List'!$B:$B,0))),$K1646,#N/A))</f>
        <v>#N/A</v>
      </c>
    </row>
    <row r="1647" spans="1:13" ht="15.5" x14ac:dyDescent="0.35">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List'!$K:$K,MATCH('HFTD CPZ'!$B1647,'08W Project List'!$H:$H,0))),$K1647,#N/A)</f>
        <v>#N/A</v>
      </c>
      <c r="M1647" s="35" t="e">
        <f>IF(ISNUMBER(L1647),#N/A,IF(ISNUMBER(INDEX('Approved CPZ List'!$I:$I,MATCH('HFTD CPZ'!$B1647,'Approved CPZ List'!$B:$B,0))),$K1647,#N/A))</f>
        <v>#N/A</v>
      </c>
    </row>
    <row r="1648" spans="1:13" ht="15.5" x14ac:dyDescent="0.35">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List'!$K:$K,MATCH('HFTD CPZ'!$B1648,'08W Project List'!$H:$H,0))),$K1648,#N/A)</f>
        <v>#N/A</v>
      </c>
      <c r="M1648" s="35" t="e">
        <f>IF(ISNUMBER(L1648),#N/A,IF(ISNUMBER(INDEX('Approved CPZ List'!$I:$I,MATCH('HFTD CPZ'!$B1648,'Approved CPZ List'!$B:$B,0))),$K1648,#N/A))</f>
        <v>#N/A</v>
      </c>
    </row>
    <row r="1649" spans="1:13" ht="15.5" x14ac:dyDescent="0.35">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List'!$K:$K,MATCH('HFTD CPZ'!$B1649,'08W Project List'!$H:$H,0))),$K1649,#N/A)</f>
        <v>#N/A</v>
      </c>
      <c r="M1649" s="35" t="e">
        <f>IF(ISNUMBER(L1649),#N/A,IF(ISNUMBER(INDEX('Approved CPZ List'!$I:$I,MATCH('HFTD CPZ'!$B1649,'Approved CPZ List'!$B:$B,0))),$K1649,#N/A))</f>
        <v>#N/A</v>
      </c>
    </row>
    <row r="1650" spans="1:13" ht="15.5" x14ac:dyDescent="0.35">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List'!$K:$K,MATCH('HFTD CPZ'!$B1650,'08W Project List'!$H:$H,0))),$K1650,#N/A)</f>
        <v>#N/A</v>
      </c>
      <c r="M1650" s="35" t="e">
        <f>IF(ISNUMBER(L1650),#N/A,IF(ISNUMBER(INDEX('Approved CPZ List'!$I:$I,MATCH('HFTD CPZ'!$B1650,'Approved CPZ List'!$B:$B,0))),$K1650,#N/A))</f>
        <v>#N/A</v>
      </c>
    </row>
    <row r="1651" spans="1:13" ht="15.5" x14ac:dyDescent="0.35">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List'!$K:$K,MATCH('HFTD CPZ'!$B1651,'08W Project List'!$H:$H,0))),$K1651,#N/A)</f>
        <v>#N/A</v>
      </c>
      <c r="M1651" s="35" t="e">
        <f>IF(ISNUMBER(L1651),#N/A,IF(ISNUMBER(INDEX('Approved CPZ List'!$I:$I,MATCH('HFTD CPZ'!$B1651,'Approved CPZ List'!$B:$B,0))),$K1651,#N/A))</f>
        <v>#N/A</v>
      </c>
    </row>
    <row r="1652" spans="1:13" ht="15.5" x14ac:dyDescent="0.35">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List'!$K:$K,MATCH('HFTD CPZ'!$B1652,'08W Project List'!$H:$H,0))),$K1652,#N/A)</f>
        <v>#N/A</v>
      </c>
      <c r="M1652" s="35" t="e">
        <f>IF(ISNUMBER(L1652),#N/A,IF(ISNUMBER(INDEX('Approved CPZ List'!$I:$I,MATCH('HFTD CPZ'!$B1652,'Approved CPZ List'!$B:$B,0))),$K1652,#N/A))</f>
        <v>#N/A</v>
      </c>
    </row>
    <row r="1653" spans="1:13" ht="15.5" x14ac:dyDescent="0.35">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List'!$K:$K,MATCH('HFTD CPZ'!$B1653,'08W Project List'!$H:$H,0))),$K1653,#N/A)</f>
        <v>#N/A</v>
      </c>
      <c r="M1653" s="35" t="e">
        <f>IF(ISNUMBER(L1653),#N/A,IF(ISNUMBER(INDEX('Approved CPZ List'!$I:$I,MATCH('HFTD CPZ'!$B1653,'Approved CPZ List'!$B:$B,0))),$K1653,#N/A))</f>
        <v>#N/A</v>
      </c>
    </row>
    <row r="1654" spans="1:13" ht="15.5" x14ac:dyDescent="0.35">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List'!$K:$K,MATCH('HFTD CPZ'!$B1654,'08W Project List'!$H:$H,0))),$K1654,#N/A)</f>
        <v>#N/A</v>
      </c>
      <c r="M1654" s="35" t="e">
        <f>IF(ISNUMBER(L1654),#N/A,IF(ISNUMBER(INDEX('Approved CPZ List'!$I:$I,MATCH('HFTD CPZ'!$B1654,'Approved CPZ List'!$B:$B,0))),$K1654,#N/A))</f>
        <v>#N/A</v>
      </c>
    </row>
    <row r="1655" spans="1:13" ht="15.5" x14ac:dyDescent="0.35">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List'!$K:$K,MATCH('HFTD CPZ'!$B1655,'08W Project List'!$H:$H,0))),$K1655,#N/A)</f>
        <v>#N/A</v>
      </c>
      <c r="M1655" s="35" t="e">
        <f>IF(ISNUMBER(L1655),#N/A,IF(ISNUMBER(INDEX('Approved CPZ List'!$I:$I,MATCH('HFTD CPZ'!$B1655,'Approved CPZ List'!$B:$B,0))),$K1655,#N/A))</f>
        <v>#N/A</v>
      </c>
    </row>
    <row r="1656" spans="1:13" ht="15.5" x14ac:dyDescent="0.35">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List'!$K:$K,MATCH('HFTD CPZ'!$B1656,'08W Project List'!$H:$H,0))),$K1656,#N/A)</f>
        <v>#N/A</v>
      </c>
      <c r="M1656" s="35" t="e">
        <f>IF(ISNUMBER(L1656),#N/A,IF(ISNUMBER(INDEX('Approved CPZ List'!$I:$I,MATCH('HFTD CPZ'!$B1656,'Approved CPZ List'!$B:$B,0))),$K1656,#N/A))</f>
        <v>#N/A</v>
      </c>
    </row>
    <row r="1657" spans="1:13" ht="15.5" x14ac:dyDescent="0.35">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List'!$K:$K,MATCH('HFTD CPZ'!$B1657,'08W Project List'!$H:$H,0))),$K1657,#N/A)</f>
        <v>#N/A</v>
      </c>
      <c r="M1657" s="35" t="e">
        <f>IF(ISNUMBER(L1657),#N/A,IF(ISNUMBER(INDEX('Approved CPZ List'!$I:$I,MATCH('HFTD CPZ'!$B1657,'Approved CPZ List'!$B:$B,0))),$K1657,#N/A))</f>
        <v>#N/A</v>
      </c>
    </row>
    <row r="1658" spans="1:13" ht="15.5" x14ac:dyDescent="0.35">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List'!$K:$K,MATCH('HFTD CPZ'!$B1658,'08W Project List'!$H:$H,0))),$K1658,#N/A)</f>
        <v>#N/A</v>
      </c>
      <c r="M1658" s="35" t="e">
        <f>IF(ISNUMBER(L1658),#N/A,IF(ISNUMBER(INDEX('Approved CPZ List'!$I:$I,MATCH('HFTD CPZ'!$B1658,'Approved CPZ List'!$B:$B,0))),$K1658,#N/A))</f>
        <v>#N/A</v>
      </c>
    </row>
    <row r="1659" spans="1:13" ht="15.5" x14ac:dyDescent="0.35">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List'!$K:$K,MATCH('HFTD CPZ'!$B1659,'08W Project List'!$H:$H,0))),$K1659,#N/A)</f>
        <v>#N/A</v>
      </c>
      <c r="M1659" s="35" t="e">
        <f>IF(ISNUMBER(L1659),#N/A,IF(ISNUMBER(INDEX('Approved CPZ List'!$I:$I,MATCH('HFTD CPZ'!$B1659,'Approved CPZ List'!$B:$B,0))),$K1659,#N/A))</f>
        <v>#N/A</v>
      </c>
    </row>
    <row r="1660" spans="1:13" ht="15.5" x14ac:dyDescent="0.35">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List'!$K:$K,MATCH('HFTD CPZ'!$B1660,'08W Project List'!$H:$H,0))),$K1660,#N/A)</f>
        <v>#N/A</v>
      </c>
      <c r="M1660" s="35" t="e">
        <f>IF(ISNUMBER(L1660),#N/A,IF(ISNUMBER(INDEX('Approved CPZ List'!$I:$I,MATCH('HFTD CPZ'!$B1660,'Approved CPZ List'!$B:$B,0))),$K1660,#N/A))</f>
        <v>#N/A</v>
      </c>
    </row>
    <row r="1661" spans="1:13" ht="15.5" x14ac:dyDescent="0.35">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List'!$K:$K,MATCH('HFTD CPZ'!$B1661,'08W Project List'!$H:$H,0))),$K1661,#N/A)</f>
        <v>#N/A</v>
      </c>
      <c r="M1661" s="35" t="e">
        <f>IF(ISNUMBER(L1661),#N/A,IF(ISNUMBER(INDEX('Approved CPZ List'!$I:$I,MATCH('HFTD CPZ'!$B1661,'Approved CPZ List'!$B:$B,0))),$K1661,#N/A))</f>
        <v>#N/A</v>
      </c>
    </row>
    <row r="1662" spans="1:13" ht="15.5" x14ac:dyDescent="0.35">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List'!$K:$K,MATCH('HFTD CPZ'!$B1662,'08W Project List'!$H:$H,0))),$K1662,#N/A)</f>
        <v>#N/A</v>
      </c>
      <c r="M1662" s="35" t="e">
        <f>IF(ISNUMBER(L1662),#N/A,IF(ISNUMBER(INDEX('Approved CPZ List'!$I:$I,MATCH('HFTD CPZ'!$B1662,'Approved CPZ List'!$B:$B,0))),$K1662,#N/A))</f>
        <v>#N/A</v>
      </c>
    </row>
    <row r="1663" spans="1:13" ht="15.5" x14ac:dyDescent="0.35">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List'!$K:$K,MATCH('HFTD CPZ'!$B1663,'08W Project List'!$H:$H,0))),$K1663,#N/A)</f>
        <v>#N/A</v>
      </c>
      <c r="M1663" s="35" t="e">
        <f>IF(ISNUMBER(L1663),#N/A,IF(ISNUMBER(INDEX('Approved CPZ List'!$I:$I,MATCH('HFTD CPZ'!$B1663,'Approved CPZ List'!$B:$B,0))),$K1663,#N/A))</f>
        <v>#N/A</v>
      </c>
    </row>
    <row r="1664" spans="1:13" ht="15.5" x14ac:dyDescent="0.35">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List'!$K:$K,MATCH('HFTD CPZ'!$B1664,'08W Project List'!$H:$H,0))),$K1664,#N/A)</f>
        <v>#N/A</v>
      </c>
      <c r="M1664" s="35" t="e">
        <f>IF(ISNUMBER(L1664),#N/A,IF(ISNUMBER(INDEX('Approved CPZ List'!$I:$I,MATCH('HFTD CPZ'!$B1664,'Approved CPZ List'!$B:$B,0))),$K1664,#N/A))</f>
        <v>#N/A</v>
      </c>
    </row>
    <row r="1665" spans="1:13" ht="15.5" x14ac:dyDescent="0.35">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List'!$K:$K,MATCH('HFTD CPZ'!$B1665,'08W Project List'!$H:$H,0))),$K1665,#N/A)</f>
        <v>#N/A</v>
      </c>
      <c r="M1665" s="35" t="e">
        <f>IF(ISNUMBER(L1665),#N/A,IF(ISNUMBER(INDEX('Approved CPZ List'!$I:$I,MATCH('HFTD CPZ'!$B1665,'Approved CPZ List'!$B:$B,0))),$K1665,#N/A))</f>
        <v>#N/A</v>
      </c>
    </row>
    <row r="1666" spans="1:13" ht="15.5" x14ac:dyDescent="0.35">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List'!$K:$K,MATCH('HFTD CPZ'!$B1666,'08W Project List'!$H:$H,0))),$K1666,#N/A)</f>
        <v>#N/A</v>
      </c>
      <c r="M1666" s="35" t="e">
        <f>IF(ISNUMBER(L1666),#N/A,IF(ISNUMBER(INDEX('Approved CPZ List'!$I:$I,MATCH('HFTD CPZ'!$B1666,'Approved CPZ List'!$B:$B,0))),$K1666,#N/A))</f>
        <v>#N/A</v>
      </c>
    </row>
    <row r="1667" spans="1:13" ht="15.5" x14ac:dyDescent="0.35">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List'!$K:$K,MATCH('HFTD CPZ'!$B1667,'08W Project List'!$H:$H,0))),$K1667,#N/A)</f>
        <v>#N/A</v>
      </c>
      <c r="M1667" s="35" t="e">
        <f>IF(ISNUMBER(L1667),#N/A,IF(ISNUMBER(INDEX('Approved CPZ List'!$I:$I,MATCH('HFTD CPZ'!$B1667,'Approved CPZ List'!$B:$B,0))),$K1667,#N/A))</f>
        <v>#N/A</v>
      </c>
    </row>
    <row r="1668" spans="1:13" ht="15.5" x14ac:dyDescent="0.35">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List'!$K:$K,MATCH('HFTD CPZ'!$B1668,'08W Project List'!$H:$H,0))),$K1668,#N/A)</f>
        <v>#N/A</v>
      </c>
      <c r="M1668" s="35" t="e">
        <f>IF(ISNUMBER(L1668),#N/A,IF(ISNUMBER(INDEX('Approved CPZ List'!$I:$I,MATCH('HFTD CPZ'!$B1668,'Approved CPZ List'!$B:$B,0))),$K1668,#N/A))</f>
        <v>#N/A</v>
      </c>
    </row>
    <row r="1669" spans="1:13" ht="15.5" x14ac:dyDescent="0.35">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List'!$K:$K,MATCH('HFTD CPZ'!$B1669,'08W Project List'!$H:$H,0))),$K1669,#N/A)</f>
        <v>#N/A</v>
      </c>
      <c r="M1669" s="35" t="e">
        <f>IF(ISNUMBER(L1669),#N/A,IF(ISNUMBER(INDEX('Approved CPZ List'!$I:$I,MATCH('HFTD CPZ'!$B1669,'Approved CPZ List'!$B:$B,0))),$K1669,#N/A))</f>
        <v>#N/A</v>
      </c>
    </row>
    <row r="1670" spans="1:13" ht="15.5" x14ac:dyDescent="0.35">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List'!$K:$K,MATCH('HFTD CPZ'!$B1670,'08W Project List'!$H:$H,0))),$K1670,#N/A)</f>
        <v>#N/A</v>
      </c>
      <c r="M1670" s="35" t="e">
        <f>IF(ISNUMBER(L1670),#N/A,IF(ISNUMBER(INDEX('Approved CPZ List'!$I:$I,MATCH('HFTD CPZ'!$B1670,'Approved CPZ List'!$B:$B,0))),$K1670,#N/A))</f>
        <v>#N/A</v>
      </c>
    </row>
    <row r="1671" spans="1:13" ht="15.5" x14ac:dyDescent="0.35">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List'!$K:$K,MATCH('HFTD CPZ'!$B1671,'08W Project List'!$H:$H,0))),$K1671,#N/A)</f>
        <v>#N/A</v>
      </c>
      <c r="M1671" s="35" t="e">
        <f>IF(ISNUMBER(L1671),#N/A,IF(ISNUMBER(INDEX('Approved CPZ List'!$I:$I,MATCH('HFTD CPZ'!$B1671,'Approved CPZ List'!$B:$B,0))),$K1671,#N/A))</f>
        <v>#N/A</v>
      </c>
    </row>
    <row r="1672" spans="1:13" ht="15.5" x14ac:dyDescent="0.35">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List'!$K:$K,MATCH('HFTD CPZ'!$B1672,'08W Project List'!$H:$H,0))),$K1672,#N/A)</f>
        <v>#N/A</v>
      </c>
      <c r="M1672" s="35" t="e">
        <f>IF(ISNUMBER(L1672),#N/A,IF(ISNUMBER(INDEX('Approved CPZ List'!$I:$I,MATCH('HFTD CPZ'!$B1672,'Approved CPZ List'!$B:$B,0))),$K1672,#N/A))</f>
        <v>#N/A</v>
      </c>
    </row>
    <row r="1673" spans="1:13" ht="15.5" x14ac:dyDescent="0.35">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List'!$K:$K,MATCH('HFTD CPZ'!$B1673,'08W Project List'!$H:$H,0))),$K1673,#N/A)</f>
        <v>#N/A</v>
      </c>
      <c r="M1673" s="35" t="e">
        <f>IF(ISNUMBER(L1673),#N/A,IF(ISNUMBER(INDEX('Approved CPZ List'!$I:$I,MATCH('HFTD CPZ'!$B1673,'Approved CPZ List'!$B:$B,0))),$K1673,#N/A))</f>
        <v>#N/A</v>
      </c>
    </row>
    <row r="1674" spans="1:13" ht="15.5" x14ac:dyDescent="0.35">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List'!$K:$K,MATCH('HFTD CPZ'!$B1674,'08W Project List'!$H:$H,0))),$K1674,#N/A)</f>
        <v>#N/A</v>
      </c>
      <c r="M1674" s="35" t="e">
        <f>IF(ISNUMBER(L1674),#N/A,IF(ISNUMBER(INDEX('Approved CPZ List'!$I:$I,MATCH('HFTD CPZ'!$B1674,'Approved CPZ List'!$B:$B,0))),$K1674,#N/A))</f>
        <v>#N/A</v>
      </c>
    </row>
    <row r="1675" spans="1:13" ht="15.5" x14ac:dyDescent="0.35">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List'!$K:$K,MATCH('HFTD CPZ'!$B1675,'08W Project List'!$H:$H,0))),$K1675,#N/A)</f>
        <v>#N/A</v>
      </c>
      <c r="M1675" s="35" t="e">
        <f>IF(ISNUMBER(L1675),#N/A,IF(ISNUMBER(INDEX('Approved CPZ List'!$I:$I,MATCH('HFTD CPZ'!$B1675,'Approved CPZ List'!$B:$B,0))),$K1675,#N/A))</f>
        <v>#N/A</v>
      </c>
    </row>
    <row r="1676" spans="1:13" ht="15.5" x14ac:dyDescent="0.35">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List'!$K:$K,MATCH('HFTD CPZ'!$B1676,'08W Project List'!$H:$H,0))),$K1676,#N/A)</f>
        <v>#N/A</v>
      </c>
      <c r="M1676" s="35" t="e">
        <f>IF(ISNUMBER(L1676),#N/A,IF(ISNUMBER(INDEX('Approved CPZ List'!$I:$I,MATCH('HFTD CPZ'!$B1676,'Approved CPZ List'!$B:$B,0))),$K1676,#N/A))</f>
        <v>#N/A</v>
      </c>
    </row>
    <row r="1677" spans="1:13" ht="15.5" x14ac:dyDescent="0.35">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List'!$K:$K,MATCH('HFTD CPZ'!$B1677,'08W Project List'!$H:$H,0))),$K1677,#N/A)</f>
        <v>#N/A</v>
      </c>
      <c r="M1677" s="35" t="e">
        <f>IF(ISNUMBER(L1677),#N/A,IF(ISNUMBER(INDEX('Approved CPZ List'!$I:$I,MATCH('HFTD CPZ'!$B1677,'Approved CPZ List'!$B:$B,0))),$K1677,#N/A))</f>
        <v>#N/A</v>
      </c>
    </row>
    <row r="1678" spans="1:13" ht="15.5" x14ac:dyDescent="0.35">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List'!$K:$K,MATCH('HFTD CPZ'!$B1678,'08W Project List'!$H:$H,0))),$K1678,#N/A)</f>
        <v>#N/A</v>
      </c>
      <c r="M1678" s="35" t="e">
        <f>IF(ISNUMBER(L1678),#N/A,IF(ISNUMBER(INDEX('Approved CPZ List'!$I:$I,MATCH('HFTD CPZ'!$B1678,'Approved CPZ List'!$B:$B,0))),$K1678,#N/A))</f>
        <v>#N/A</v>
      </c>
    </row>
    <row r="1679" spans="1:13" ht="15.5" x14ac:dyDescent="0.35">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List'!$K:$K,MATCH('HFTD CPZ'!$B1679,'08W Project List'!$H:$H,0))),$K1679,#N/A)</f>
        <v>#N/A</v>
      </c>
      <c r="M1679" s="35" t="e">
        <f>IF(ISNUMBER(L1679),#N/A,IF(ISNUMBER(INDEX('Approved CPZ List'!$I:$I,MATCH('HFTD CPZ'!$B1679,'Approved CPZ List'!$B:$B,0))),$K1679,#N/A))</f>
        <v>#N/A</v>
      </c>
    </row>
    <row r="1680" spans="1:13" ht="15.5" x14ac:dyDescent="0.35">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List'!$K:$K,MATCH('HFTD CPZ'!$B1680,'08W Project List'!$H:$H,0))),$K1680,#N/A)</f>
        <v>#N/A</v>
      </c>
      <c r="M1680" s="35" t="e">
        <f>IF(ISNUMBER(L1680),#N/A,IF(ISNUMBER(INDEX('Approved CPZ List'!$I:$I,MATCH('HFTD CPZ'!$B1680,'Approved CPZ List'!$B:$B,0))),$K1680,#N/A))</f>
        <v>#N/A</v>
      </c>
    </row>
    <row r="1681" spans="1:13" ht="15.5" x14ac:dyDescent="0.35">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List'!$K:$K,MATCH('HFTD CPZ'!$B1681,'08W Project List'!$H:$H,0))),$K1681,#N/A)</f>
        <v>#N/A</v>
      </c>
      <c r="M1681" s="35" t="e">
        <f>IF(ISNUMBER(L1681),#N/A,IF(ISNUMBER(INDEX('Approved CPZ List'!$I:$I,MATCH('HFTD CPZ'!$B1681,'Approved CPZ List'!$B:$B,0))),$K1681,#N/A))</f>
        <v>#N/A</v>
      </c>
    </row>
    <row r="1682" spans="1:13" ht="15.5" x14ac:dyDescent="0.35">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List'!$K:$K,MATCH('HFTD CPZ'!$B1682,'08W Project List'!$H:$H,0))),$K1682,#N/A)</f>
        <v>#N/A</v>
      </c>
      <c r="M1682" s="35" t="e">
        <f>IF(ISNUMBER(L1682),#N/A,IF(ISNUMBER(INDEX('Approved CPZ List'!$I:$I,MATCH('HFTD CPZ'!$B1682,'Approved CPZ List'!$B:$B,0))),$K1682,#N/A))</f>
        <v>#N/A</v>
      </c>
    </row>
    <row r="1683" spans="1:13" ht="15.5" x14ac:dyDescent="0.35">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List'!$K:$K,MATCH('HFTD CPZ'!$B1683,'08W Project List'!$H:$H,0))),$K1683,#N/A)</f>
        <v>#N/A</v>
      </c>
      <c r="M1683" s="35" t="e">
        <f>IF(ISNUMBER(L1683),#N/A,IF(ISNUMBER(INDEX('Approved CPZ List'!$I:$I,MATCH('HFTD CPZ'!$B1683,'Approved CPZ List'!$B:$B,0))),$K1683,#N/A))</f>
        <v>#N/A</v>
      </c>
    </row>
    <row r="1684" spans="1:13" ht="15.5" x14ac:dyDescent="0.35">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List'!$K:$K,MATCH('HFTD CPZ'!$B1684,'08W Project List'!$H:$H,0))),$K1684,#N/A)</f>
        <v>#N/A</v>
      </c>
      <c r="M1684" s="35" t="e">
        <f>IF(ISNUMBER(L1684),#N/A,IF(ISNUMBER(INDEX('Approved CPZ List'!$I:$I,MATCH('HFTD CPZ'!$B1684,'Approved CPZ List'!$B:$B,0))),$K1684,#N/A))</f>
        <v>#N/A</v>
      </c>
    </row>
    <row r="1685" spans="1:13" ht="15.5" x14ac:dyDescent="0.35">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List'!$K:$K,MATCH('HFTD CPZ'!$B1685,'08W Project List'!$H:$H,0))),$K1685,#N/A)</f>
        <v>#N/A</v>
      </c>
      <c r="M1685" s="35" t="e">
        <f>IF(ISNUMBER(L1685),#N/A,IF(ISNUMBER(INDEX('Approved CPZ List'!$I:$I,MATCH('HFTD CPZ'!$B1685,'Approved CPZ List'!$B:$B,0))),$K1685,#N/A))</f>
        <v>#N/A</v>
      </c>
    </row>
    <row r="1686" spans="1:13" ht="15.5" x14ac:dyDescent="0.35">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List'!$K:$K,MATCH('HFTD CPZ'!$B1686,'08W Project List'!$H:$H,0))),$K1686,#N/A)</f>
        <v>#N/A</v>
      </c>
      <c r="M1686" s="35" t="e">
        <f>IF(ISNUMBER(L1686),#N/A,IF(ISNUMBER(INDEX('Approved CPZ List'!$I:$I,MATCH('HFTD CPZ'!$B1686,'Approved CPZ List'!$B:$B,0))),$K1686,#N/A))</f>
        <v>#N/A</v>
      </c>
    </row>
    <row r="1687" spans="1:13" ht="15.5" x14ac:dyDescent="0.35">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List'!$K:$K,MATCH('HFTD CPZ'!$B1687,'08W Project List'!$H:$H,0))),$K1687,#N/A)</f>
        <v>#N/A</v>
      </c>
      <c r="M1687" s="35" t="e">
        <f>IF(ISNUMBER(L1687),#N/A,IF(ISNUMBER(INDEX('Approved CPZ List'!$I:$I,MATCH('HFTD CPZ'!$B1687,'Approved CPZ List'!$B:$B,0))),$K1687,#N/A))</f>
        <v>#N/A</v>
      </c>
    </row>
    <row r="1688" spans="1:13" ht="15.5" x14ac:dyDescent="0.35">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List'!$K:$K,MATCH('HFTD CPZ'!$B1688,'08W Project List'!$H:$H,0))),$K1688,#N/A)</f>
        <v>#N/A</v>
      </c>
      <c r="M1688" s="35" t="e">
        <f>IF(ISNUMBER(L1688),#N/A,IF(ISNUMBER(INDEX('Approved CPZ List'!$I:$I,MATCH('HFTD CPZ'!$B1688,'Approved CPZ List'!$B:$B,0))),$K1688,#N/A))</f>
        <v>#N/A</v>
      </c>
    </row>
    <row r="1689" spans="1:13" ht="15.5" x14ac:dyDescent="0.35">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List'!$K:$K,MATCH('HFTD CPZ'!$B1689,'08W Project List'!$H:$H,0))),$K1689,#N/A)</f>
        <v>#N/A</v>
      </c>
      <c r="M1689" s="35" t="e">
        <f>IF(ISNUMBER(L1689),#N/A,IF(ISNUMBER(INDEX('Approved CPZ List'!$I:$I,MATCH('HFTD CPZ'!$B1689,'Approved CPZ List'!$B:$B,0))),$K1689,#N/A))</f>
        <v>#N/A</v>
      </c>
    </row>
    <row r="1690" spans="1:13" ht="15.5" x14ac:dyDescent="0.35">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List'!$K:$K,MATCH('HFTD CPZ'!$B1690,'08W Project List'!$H:$H,0))),$K1690,#N/A)</f>
        <v>#N/A</v>
      </c>
      <c r="M1690" s="35" t="e">
        <f>IF(ISNUMBER(L1690),#N/A,IF(ISNUMBER(INDEX('Approved CPZ List'!$I:$I,MATCH('HFTD CPZ'!$B1690,'Approved CPZ List'!$B:$B,0))),$K1690,#N/A))</f>
        <v>#N/A</v>
      </c>
    </row>
    <row r="1691" spans="1:13" ht="15.5" x14ac:dyDescent="0.35">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List'!$K:$K,MATCH('HFTD CPZ'!$B1691,'08W Project List'!$H:$H,0))),$K1691,#N/A)</f>
        <v>#N/A</v>
      </c>
      <c r="M1691" s="35" t="e">
        <f>IF(ISNUMBER(L1691),#N/A,IF(ISNUMBER(INDEX('Approved CPZ List'!$I:$I,MATCH('HFTD CPZ'!$B1691,'Approved CPZ List'!$B:$B,0))),$K1691,#N/A))</f>
        <v>#N/A</v>
      </c>
    </row>
    <row r="1692" spans="1:13" ht="15.5" x14ac:dyDescent="0.35">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List'!$K:$K,MATCH('HFTD CPZ'!$B1692,'08W Project List'!$H:$H,0))),$K1692,#N/A)</f>
        <v>#N/A</v>
      </c>
      <c r="M1692" s="35" t="e">
        <f>IF(ISNUMBER(L1692),#N/A,IF(ISNUMBER(INDEX('Approved CPZ List'!$I:$I,MATCH('HFTD CPZ'!$B1692,'Approved CPZ List'!$B:$B,0))),$K1692,#N/A))</f>
        <v>#N/A</v>
      </c>
    </row>
    <row r="1693" spans="1:13" ht="15.5" x14ac:dyDescent="0.35">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List'!$K:$K,MATCH('HFTD CPZ'!$B1693,'08W Project List'!$H:$H,0))),$K1693,#N/A)</f>
        <v>#N/A</v>
      </c>
      <c r="M1693" s="35" t="e">
        <f>IF(ISNUMBER(L1693),#N/A,IF(ISNUMBER(INDEX('Approved CPZ List'!$I:$I,MATCH('HFTD CPZ'!$B1693,'Approved CPZ List'!$B:$B,0))),$K1693,#N/A))</f>
        <v>#N/A</v>
      </c>
    </row>
    <row r="1694" spans="1:13" ht="15.5" x14ac:dyDescent="0.35">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List'!$K:$K,MATCH('HFTD CPZ'!$B1694,'08W Project List'!$H:$H,0))),$K1694,#N/A)</f>
        <v>#N/A</v>
      </c>
      <c r="M1694" s="35" t="e">
        <f>IF(ISNUMBER(L1694),#N/A,IF(ISNUMBER(INDEX('Approved CPZ List'!$I:$I,MATCH('HFTD CPZ'!$B1694,'Approved CPZ List'!$B:$B,0))),$K1694,#N/A))</f>
        <v>#N/A</v>
      </c>
    </row>
    <row r="1695" spans="1:13" ht="15.5" x14ac:dyDescent="0.35">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List'!$K:$K,MATCH('HFTD CPZ'!$B1695,'08W Project List'!$H:$H,0))),$K1695,#N/A)</f>
        <v>#N/A</v>
      </c>
      <c r="M1695" s="35" t="e">
        <f>IF(ISNUMBER(L1695),#N/A,IF(ISNUMBER(INDEX('Approved CPZ List'!$I:$I,MATCH('HFTD CPZ'!$B1695,'Approved CPZ List'!$B:$B,0))),$K1695,#N/A))</f>
        <v>#N/A</v>
      </c>
    </row>
    <row r="1696" spans="1:13" ht="15.5" x14ac:dyDescent="0.35">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List'!$K:$K,MATCH('HFTD CPZ'!$B1696,'08W Project List'!$H:$H,0))),$K1696,#N/A)</f>
        <v>#N/A</v>
      </c>
      <c r="M1696" s="35" t="e">
        <f>IF(ISNUMBER(L1696),#N/A,IF(ISNUMBER(INDEX('Approved CPZ List'!$I:$I,MATCH('HFTD CPZ'!$B1696,'Approved CPZ List'!$B:$B,0))),$K1696,#N/A))</f>
        <v>#N/A</v>
      </c>
    </row>
    <row r="1697" spans="1:13" ht="15.5" x14ac:dyDescent="0.35">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List'!$K:$K,MATCH('HFTD CPZ'!$B1697,'08W Project List'!$H:$H,0))),$K1697,#N/A)</f>
        <v>#N/A</v>
      </c>
      <c r="M1697" s="35" t="e">
        <f>IF(ISNUMBER(L1697),#N/A,IF(ISNUMBER(INDEX('Approved CPZ List'!$I:$I,MATCH('HFTD CPZ'!$B1697,'Approved CPZ List'!$B:$B,0))),$K1697,#N/A))</f>
        <v>#N/A</v>
      </c>
    </row>
    <row r="1698" spans="1:13" ht="15.5" x14ac:dyDescent="0.35">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List'!$K:$K,MATCH('HFTD CPZ'!$B1698,'08W Project List'!$H:$H,0))),$K1698,#N/A)</f>
        <v>#N/A</v>
      </c>
      <c r="M1698" s="35" t="e">
        <f>IF(ISNUMBER(L1698),#N/A,IF(ISNUMBER(INDEX('Approved CPZ List'!$I:$I,MATCH('HFTD CPZ'!$B1698,'Approved CPZ List'!$B:$B,0))),$K1698,#N/A))</f>
        <v>#N/A</v>
      </c>
    </row>
    <row r="1699" spans="1:13" ht="15.5" x14ac:dyDescent="0.35">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List'!$K:$K,MATCH('HFTD CPZ'!$B1699,'08W Project List'!$H:$H,0))),$K1699,#N/A)</f>
        <v>#N/A</v>
      </c>
      <c r="M1699" s="35" t="e">
        <f>IF(ISNUMBER(L1699),#N/A,IF(ISNUMBER(INDEX('Approved CPZ List'!$I:$I,MATCH('HFTD CPZ'!$B1699,'Approved CPZ List'!$B:$B,0))),$K1699,#N/A))</f>
        <v>#N/A</v>
      </c>
    </row>
    <row r="1700" spans="1:13" ht="15.5" x14ac:dyDescent="0.35">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List'!$K:$K,MATCH('HFTD CPZ'!$B1700,'08W Project List'!$H:$H,0))),$K1700,#N/A)</f>
        <v>#N/A</v>
      </c>
      <c r="M1700" s="35" t="e">
        <f>IF(ISNUMBER(L1700),#N/A,IF(ISNUMBER(INDEX('Approved CPZ List'!$I:$I,MATCH('HFTD CPZ'!$B1700,'Approved CPZ List'!$B:$B,0))),$K1700,#N/A))</f>
        <v>#N/A</v>
      </c>
    </row>
    <row r="1701" spans="1:13" ht="15.5" x14ac:dyDescent="0.35">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List'!$K:$K,MATCH('HFTD CPZ'!$B1701,'08W Project List'!$H:$H,0))),$K1701,#N/A)</f>
        <v>#N/A</v>
      </c>
      <c r="M1701" s="35" t="e">
        <f>IF(ISNUMBER(L1701),#N/A,IF(ISNUMBER(INDEX('Approved CPZ List'!$I:$I,MATCH('HFTD CPZ'!$B1701,'Approved CPZ List'!$B:$B,0))),$K1701,#N/A))</f>
        <v>#N/A</v>
      </c>
    </row>
    <row r="1702" spans="1:13" ht="15.5" x14ac:dyDescent="0.35">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List'!$K:$K,MATCH('HFTD CPZ'!$B1702,'08W Project List'!$H:$H,0))),$K1702,#N/A)</f>
        <v>#N/A</v>
      </c>
      <c r="M1702" s="35" t="e">
        <f>IF(ISNUMBER(L1702),#N/A,IF(ISNUMBER(INDEX('Approved CPZ List'!$I:$I,MATCH('HFTD CPZ'!$B1702,'Approved CPZ List'!$B:$B,0))),$K1702,#N/A))</f>
        <v>#N/A</v>
      </c>
    </row>
    <row r="1703" spans="1:13" ht="15.5" x14ac:dyDescent="0.35">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List'!$K:$K,MATCH('HFTD CPZ'!$B1703,'08W Project List'!$H:$H,0))),$K1703,#N/A)</f>
        <v>#N/A</v>
      </c>
      <c r="M1703" s="35" t="e">
        <f>IF(ISNUMBER(L1703),#N/A,IF(ISNUMBER(INDEX('Approved CPZ List'!$I:$I,MATCH('HFTD CPZ'!$B1703,'Approved CPZ List'!$B:$B,0))),$K1703,#N/A))</f>
        <v>#N/A</v>
      </c>
    </row>
    <row r="1704" spans="1:13" ht="15.5" x14ac:dyDescent="0.35">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List'!$K:$K,MATCH('HFTD CPZ'!$B1704,'08W Project List'!$H:$H,0))),$K1704,#N/A)</f>
        <v>#N/A</v>
      </c>
      <c r="M1704" s="35" t="e">
        <f>IF(ISNUMBER(L1704),#N/A,IF(ISNUMBER(INDEX('Approved CPZ List'!$I:$I,MATCH('HFTD CPZ'!$B1704,'Approved CPZ List'!$B:$B,0))),$K1704,#N/A))</f>
        <v>#N/A</v>
      </c>
    </row>
    <row r="1705" spans="1:13" ht="15.5" x14ac:dyDescent="0.35">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List'!$K:$K,MATCH('HFTD CPZ'!$B1705,'08W Project List'!$H:$H,0))),$K1705,#N/A)</f>
        <v>#N/A</v>
      </c>
      <c r="M1705" s="35" t="e">
        <f>IF(ISNUMBER(L1705),#N/A,IF(ISNUMBER(INDEX('Approved CPZ List'!$I:$I,MATCH('HFTD CPZ'!$B1705,'Approved CPZ List'!$B:$B,0))),$K1705,#N/A))</f>
        <v>#N/A</v>
      </c>
    </row>
    <row r="1706" spans="1:13" ht="15.5" x14ac:dyDescent="0.35">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List'!$K:$K,MATCH('HFTD CPZ'!$B1706,'08W Project List'!$H:$H,0))),$K1706,#N/A)</f>
        <v>#N/A</v>
      </c>
      <c r="M1706" s="35" t="e">
        <f>IF(ISNUMBER(L1706),#N/A,IF(ISNUMBER(INDEX('Approved CPZ List'!$I:$I,MATCH('HFTD CPZ'!$B1706,'Approved CPZ List'!$B:$B,0))),$K1706,#N/A))</f>
        <v>#N/A</v>
      </c>
    </row>
    <row r="1707" spans="1:13" ht="15.5" x14ac:dyDescent="0.35">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List'!$K:$K,MATCH('HFTD CPZ'!$B1707,'08W Project List'!$H:$H,0))),$K1707,#N/A)</f>
        <v>#N/A</v>
      </c>
      <c r="M1707" s="35" t="e">
        <f>IF(ISNUMBER(L1707),#N/A,IF(ISNUMBER(INDEX('Approved CPZ List'!$I:$I,MATCH('HFTD CPZ'!$B1707,'Approved CPZ List'!$B:$B,0))),$K1707,#N/A))</f>
        <v>#N/A</v>
      </c>
    </row>
    <row r="1708" spans="1:13" ht="15.5" x14ac:dyDescent="0.35">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List'!$K:$K,MATCH('HFTD CPZ'!$B1708,'08W Project List'!$H:$H,0))),$K1708,#N/A)</f>
        <v>#N/A</v>
      </c>
      <c r="M1708" s="35" t="e">
        <f>IF(ISNUMBER(L1708),#N/A,IF(ISNUMBER(INDEX('Approved CPZ List'!$I:$I,MATCH('HFTD CPZ'!$B1708,'Approved CPZ List'!$B:$B,0))),$K1708,#N/A))</f>
        <v>#N/A</v>
      </c>
    </row>
    <row r="1709" spans="1:13" ht="15.5" x14ac:dyDescent="0.35">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List'!$K:$K,MATCH('HFTD CPZ'!$B1709,'08W Project List'!$H:$H,0))),$K1709,#N/A)</f>
        <v>#N/A</v>
      </c>
      <c r="M1709" s="35" t="e">
        <f>IF(ISNUMBER(L1709),#N/A,IF(ISNUMBER(INDEX('Approved CPZ List'!$I:$I,MATCH('HFTD CPZ'!$B1709,'Approved CPZ List'!$B:$B,0))),$K1709,#N/A))</f>
        <v>#N/A</v>
      </c>
    </row>
    <row r="1710" spans="1:13" ht="15.5" x14ac:dyDescent="0.35">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List'!$K:$K,MATCH('HFTD CPZ'!$B1710,'08W Project List'!$H:$H,0))),$K1710,#N/A)</f>
        <v>#N/A</v>
      </c>
      <c r="M1710" s="35" t="e">
        <f>IF(ISNUMBER(L1710),#N/A,IF(ISNUMBER(INDEX('Approved CPZ List'!$I:$I,MATCH('HFTD CPZ'!$B1710,'Approved CPZ List'!$B:$B,0))),$K1710,#N/A))</f>
        <v>#N/A</v>
      </c>
    </row>
    <row r="1711" spans="1:13" ht="15.5" x14ac:dyDescent="0.35">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List'!$K:$K,MATCH('HFTD CPZ'!$B1711,'08W Project List'!$H:$H,0))),$K1711,#N/A)</f>
        <v>#N/A</v>
      </c>
      <c r="M1711" s="35" t="e">
        <f>IF(ISNUMBER(L1711),#N/A,IF(ISNUMBER(INDEX('Approved CPZ List'!$I:$I,MATCH('HFTD CPZ'!$B1711,'Approved CPZ List'!$B:$B,0))),$K1711,#N/A))</f>
        <v>#N/A</v>
      </c>
    </row>
    <row r="1712" spans="1:13" ht="15.5" x14ac:dyDescent="0.35">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List'!$K:$K,MATCH('HFTD CPZ'!$B1712,'08W Project List'!$H:$H,0))),$K1712,#N/A)</f>
        <v>#N/A</v>
      </c>
      <c r="M1712" s="35" t="e">
        <f>IF(ISNUMBER(L1712),#N/A,IF(ISNUMBER(INDEX('Approved CPZ List'!$I:$I,MATCH('HFTD CPZ'!$B1712,'Approved CPZ List'!$B:$B,0))),$K1712,#N/A))</f>
        <v>#N/A</v>
      </c>
    </row>
    <row r="1713" spans="1:13" ht="15.5" x14ac:dyDescent="0.35">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List'!$K:$K,MATCH('HFTD CPZ'!$B1713,'08W Project List'!$H:$H,0))),$K1713,#N/A)</f>
        <v>#N/A</v>
      </c>
      <c r="M1713" s="35" t="e">
        <f>IF(ISNUMBER(L1713),#N/A,IF(ISNUMBER(INDEX('Approved CPZ List'!$I:$I,MATCH('HFTD CPZ'!$B1713,'Approved CPZ List'!$B:$B,0))),$K1713,#N/A))</f>
        <v>#N/A</v>
      </c>
    </row>
    <row r="1714" spans="1:13" ht="15.5" x14ac:dyDescent="0.35">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List'!$K:$K,MATCH('HFTD CPZ'!$B1714,'08W Project List'!$H:$H,0))),$K1714,#N/A)</f>
        <v>#N/A</v>
      </c>
      <c r="M1714" s="35" t="e">
        <f>IF(ISNUMBER(L1714),#N/A,IF(ISNUMBER(INDEX('Approved CPZ List'!$I:$I,MATCH('HFTD CPZ'!$B1714,'Approved CPZ List'!$B:$B,0))),$K1714,#N/A))</f>
        <v>#N/A</v>
      </c>
    </row>
    <row r="1715" spans="1:13" ht="15.5" x14ac:dyDescent="0.35">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List'!$K:$K,MATCH('HFTD CPZ'!$B1715,'08W Project List'!$H:$H,0))),$K1715,#N/A)</f>
        <v>#N/A</v>
      </c>
      <c r="M1715" s="35" t="e">
        <f>IF(ISNUMBER(L1715),#N/A,IF(ISNUMBER(INDEX('Approved CPZ List'!$I:$I,MATCH('HFTD CPZ'!$B1715,'Approved CPZ List'!$B:$B,0))),$K1715,#N/A))</f>
        <v>#N/A</v>
      </c>
    </row>
    <row r="1716" spans="1:13" ht="15.5" x14ac:dyDescent="0.35">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List'!$K:$K,MATCH('HFTD CPZ'!$B1716,'08W Project List'!$H:$H,0))),$K1716,#N/A)</f>
        <v>#N/A</v>
      </c>
      <c r="M1716" s="35" t="e">
        <f>IF(ISNUMBER(L1716),#N/A,IF(ISNUMBER(INDEX('Approved CPZ List'!$I:$I,MATCH('HFTD CPZ'!$B1716,'Approved CPZ List'!$B:$B,0))),$K1716,#N/A))</f>
        <v>#N/A</v>
      </c>
    </row>
    <row r="1717" spans="1:13" ht="15.5" x14ac:dyDescent="0.35">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List'!$K:$K,MATCH('HFTD CPZ'!$B1717,'08W Project List'!$H:$H,0))),$K1717,#N/A)</f>
        <v>#N/A</v>
      </c>
      <c r="M1717" s="35" t="e">
        <f>IF(ISNUMBER(L1717),#N/A,IF(ISNUMBER(INDEX('Approved CPZ List'!$I:$I,MATCH('HFTD CPZ'!$B1717,'Approved CPZ List'!$B:$B,0))),$K1717,#N/A))</f>
        <v>#N/A</v>
      </c>
    </row>
    <row r="1718" spans="1:13" ht="15.5" x14ac:dyDescent="0.35">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List'!$K:$K,MATCH('HFTD CPZ'!$B1718,'08W Project List'!$H:$H,0))),$K1718,#N/A)</f>
        <v>#N/A</v>
      </c>
      <c r="M1718" s="35" t="e">
        <f>IF(ISNUMBER(L1718),#N/A,IF(ISNUMBER(INDEX('Approved CPZ List'!$I:$I,MATCH('HFTD CPZ'!$B1718,'Approved CPZ List'!$B:$B,0))),$K1718,#N/A))</f>
        <v>#N/A</v>
      </c>
    </row>
    <row r="1719" spans="1:13" ht="15.5" x14ac:dyDescent="0.35">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List'!$K:$K,MATCH('HFTD CPZ'!$B1719,'08W Project List'!$H:$H,0))),$K1719,#N/A)</f>
        <v>#N/A</v>
      </c>
      <c r="M1719" s="35" t="e">
        <f>IF(ISNUMBER(L1719),#N/A,IF(ISNUMBER(INDEX('Approved CPZ List'!$I:$I,MATCH('HFTD CPZ'!$B1719,'Approved CPZ List'!$B:$B,0))),$K1719,#N/A))</f>
        <v>#N/A</v>
      </c>
    </row>
    <row r="1720" spans="1:13" ht="15.5" x14ac:dyDescent="0.35">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List'!$K:$K,MATCH('HFTD CPZ'!$B1720,'08W Project List'!$H:$H,0))),$K1720,#N/A)</f>
        <v>#N/A</v>
      </c>
      <c r="M1720" s="35" t="e">
        <f>IF(ISNUMBER(L1720),#N/A,IF(ISNUMBER(INDEX('Approved CPZ List'!$I:$I,MATCH('HFTD CPZ'!$B1720,'Approved CPZ List'!$B:$B,0))),$K1720,#N/A))</f>
        <v>#N/A</v>
      </c>
    </row>
    <row r="1721" spans="1:13" ht="15.5" x14ac:dyDescent="0.35">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List'!$K:$K,MATCH('HFTD CPZ'!$B1721,'08W Project List'!$H:$H,0))),$K1721,#N/A)</f>
        <v>#N/A</v>
      </c>
      <c r="M1721" s="35" t="e">
        <f>IF(ISNUMBER(L1721),#N/A,IF(ISNUMBER(INDEX('Approved CPZ List'!$I:$I,MATCH('HFTD CPZ'!$B1721,'Approved CPZ List'!$B:$B,0))),$K1721,#N/A))</f>
        <v>#N/A</v>
      </c>
    </row>
    <row r="1722" spans="1:13" ht="15.5" x14ac:dyDescent="0.35">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List'!$K:$K,MATCH('HFTD CPZ'!$B1722,'08W Project List'!$H:$H,0))),$K1722,#N/A)</f>
        <v>#N/A</v>
      </c>
      <c r="M1722" s="35" t="e">
        <f>IF(ISNUMBER(L1722),#N/A,IF(ISNUMBER(INDEX('Approved CPZ List'!$I:$I,MATCH('HFTD CPZ'!$B1722,'Approved CPZ List'!$B:$B,0))),$K1722,#N/A))</f>
        <v>#N/A</v>
      </c>
    </row>
    <row r="1723" spans="1:13" ht="15.5" x14ac:dyDescent="0.35">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List'!$K:$K,MATCH('HFTD CPZ'!$B1723,'08W Project List'!$H:$H,0))),$K1723,#N/A)</f>
        <v>#N/A</v>
      </c>
      <c r="M1723" s="35" t="e">
        <f>IF(ISNUMBER(L1723),#N/A,IF(ISNUMBER(INDEX('Approved CPZ List'!$I:$I,MATCH('HFTD CPZ'!$B1723,'Approved CPZ List'!$B:$B,0))),$K1723,#N/A))</f>
        <v>#N/A</v>
      </c>
    </row>
    <row r="1724" spans="1:13" ht="15.5" x14ac:dyDescent="0.35">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List'!$K:$K,MATCH('HFTD CPZ'!$B1724,'08W Project List'!$H:$H,0))),$K1724,#N/A)</f>
        <v>#N/A</v>
      </c>
      <c r="M1724" s="35" t="e">
        <f>IF(ISNUMBER(L1724),#N/A,IF(ISNUMBER(INDEX('Approved CPZ List'!$I:$I,MATCH('HFTD CPZ'!$B1724,'Approved CPZ List'!$B:$B,0))),$K1724,#N/A))</f>
        <v>#N/A</v>
      </c>
    </row>
    <row r="1725" spans="1:13" ht="15.5" x14ac:dyDescent="0.35">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List'!$K:$K,MATCH('HFTD CPZ'!$B1725,'08W Project List'!$H:$H,0))),$K1725,#N/A)</f>
        <v>#N/A</v>
      </c>
      <c r="M1725" s="35" t="e">
        <f>IF(ISNUMBER(L1725),#N/A,IF(ISNUMBER(INDEX('Approved CPZ List'!$I:$I,MATCH('HFTD CPZ'!$B1725,'Approved CPZ List'!$B:$B,0))),$K1725,#N/A))</f>
        <v>#N/A</v>
      </c>
    </row>
    <row r="1726" spans="1:13" ht="15.5" x14ac:dyDescent="0.35">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List'!$K:$K,MATCH('HFTD CPZ'!$B1726,'08W Project List'!$H:$H,0))),$K1726,#N/A)</f>
        <v>#N/A</v>
      </c>
      <c r="M1726" s="35" t="e">
        <f>IF(ISNUMBER(L1726),#N/A,IF(ISNUMBER(INDEX('Approved CPZ List'!$I:$I,MATCH('HFTD CPZ'!$B1726,'Approved CPZ List'!$B:$B,0))),$K1726,#N/A))</f>
        <v>#N/A</v>
      </c>
    </row>
    <row r="1727" spans="1:13" ht="15.5" x14ac:dyDescent="0.35">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List'!$K:$K,MATCH('HFTD CPZ'!$B1727,'08W Project List'!$H:$H,0))),$K1727,#N/A)</f>
        <v>#N/A</v>
      </c>
      <c r="M1727" s="35" t="e">
        <f>IF(ISNUMBER(L1727),#N/A,IF(ISNUMBER(INDEX('Approved CPZ List'!$I:$I,MATCH('HFTD CPZ'!$B1727,'Approved CPZ List'!$B:$B,0))),$K1727,#N/A))</f>
        <v>#N/A</v>
      </c>
    </row>
    <row r="1728" spans="1:13" ht="15.5" x14ac:dyDescent="0.35">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List'!$K:$K,MATCH('HFTD CPZ'!$B1728,'08W Project List'!$H:$H,0))),$K1728,#N/A)</f>
        <v>#N/A</v>
      </c>
      <c r="M1728" s="35" t="e">
        <f>IF(ISNUMBER(L1728),#N/A,IF(ISNUMBER(INDEX('Approved CPZ List'!$I:$I,MATCH('HFTD CPZ'!$B1728,'Approved CPZ List'!$B:$B,0))),$K1728,#N/A))</f>
        <v>#N/A</v>
      </c>
    </row>
    <row r="1729" spans="1:13" ht="15.5" x14ac:dyDescent="0.35">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List'!$K:$K,MATCH('HFTD CPZ'!$B1729,'08W Project List'!$H:$H,0))),$K1729,#N/A)</f>
        <v>#N/A</v>
      </c>
      <c r="M1729" s="35" t="e">
        <f>IF(ISNUMBER(L1729),#N/A,IF(ISNUMBER(INDEX('Approved CPZ List'!$I:$I,MATCH('HFTD CPZ'!$B1729,'Approved CPZ List'!$B:$B,0))),$K1729,#N/A))</f>
        <v>#N/A</v>
      </c>
    </row>
    <row r="1730" spans="1:13" ht="15.5" x14ac:dyDescent="0.35">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List'!$K:$K,MATCH('HFTD CPZ'!$B1730,'08W Project List'!$H:$H,0))),$K1730,#N/A)</f>
        <v>#N/A</v>
      </c>
      <c r="M1730" s="35" t="e">
        <f>IF(ISNUMBER(L1730),#N/A,IF(ISNUMBER(INDEX('Approved CPZ List'!$I:$I,MATCH('HFTD CPZ'!$B1730,'Approved CPZ List'!$B:$B,0))),$K1730,#N/A))</f>
        <v>#N/A</v>
      </c>
    </row>
    <row r="1731" spans="1:13" ht="15.5" x14ac:dyDescent="0.35">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List'!$K:$K,MATCH('HFTD CPZ'!$B1731,'08W Project List'!$H:$H,0))),$K1731,#N/A)</f>
        <v>#N/A</v>
      </c>
      <c r="M1731" s="35" t="e">
        <f>IF(ISNUMBER(L1731),#N/A,IF(ISNUMBER(INDEX('Approved CPZ List'!$I:$I,MATCH('HFTD CPZ'!$B1731,'Approved CPZ List'!$B:$B,0))),$K1731,#N/A))</f>
        <v>#N/A</v>
      </c>
    </row>
    <row r="1732" spans="1:13" ht="15.5" x14ac:dyDescent="0.35">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List'!$K:$K,MATCH('HFTD CPZ'!$B1732,'08W Project List'!$H:$H,0))),$K1732,#N/A)</f>
        <v>#N/A</v>
      </c>
      <c r="M1732" s="35" t="e">
        <f>IF(ISNUMBER(L1732),#N/A,IF(ISNUMBER(INDEX('Approved CPZ List'!$I:$I,MATCH('HFTD CPZ'!$B1732,'Approved CPZ List'!$B:$B,0))),$K1732,#N/A))</f>
        <v>#N/A</v>
      </c>
    </row>
    <row r="1733" spans="1:13" ht="15.5" x14ac:dyDescent="0.35">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List'!$K:$K,MATCH('HFTD CPZ'!$B1733,'08W Project List'!$H:$H,0))),$K1733,#N/A)</f>
        <v>#N/A</v>
      </c>
      <c r="M1733" s="35" t="e">
        <f>IF(ISNUMBER(L1733),#N/A,IF(ISNUMBER(INDEX('Approved CPZ List'!$I:$I,MATCH('HFTD CPZ'!$B1733,'Approved CPZ List'!$B:$B,0))),$K1733,#N/A))</f>
        <v>#N/A</v>
      </c>
    </row>
    <row r="1734" spans="1:13" ht="15.5" x14ac:dyDescent="0.35">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List'!$K:$K,MATCH('HFTD CPZ'!$B1734,'08W Project List'!$H:$H,0))),$K1734,#N/A)</f>
        <v>#N/A</v>
      </c>
      <c r="M1734" s="35" t="e">
        <f>IF(ISNUMBER(L1734),#N/A,IF(ISNUMBER(INDEX('Approved CPZ List'!$I:$I,MATCH('HFTD CPZ'!$B1734,'Approved CPZ List'!$B:$B,0))),$K1734,#N/A))</f>
        <v>#N/A</v>
      </c>
    </row>
    <row r="1735" spans="1:13" ht="15.5" x14ac:dyDescent="0.35">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List'!$K:$K,MATCH('HFTD CPZ'!$B1735,'08W Project List'!$H:$H,0))),$K1735,#N/A)</f>
        <v>#N/A</v>
      </c>
      <c r="M1735" s="35" t="e">
        <f>IF(ISNUMBER(L1735),#N/A,IF(ISNUMBER(INDEX('Approved CPZ List'!$I:$I,MATCH('HFTD CPZ'!$B1735,'Approved CPZ List'!$B:$B,0))),$K1735,#N/A))</f>
        <v>#N/A</v>
      </c>
    </row>
    <row r="1736" spans="1:13" ht="15.5" x14ac:dyDescent="0.35">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List'!$K:$K,MATCH('HFTD CPZ'!$B1736,'08W Project List'!$H:$H,0))),$K1736,#N/A)</f>
        <v>#N/A</v>
      </c>
      <c r="M1736" s="35" t="e">
        <f>IF(ISNUMBER(L1736),#N/A,IF(ISNUMBER(INDEX('Approved CPZ List'!$I:$I,MATCH('HFTD CPZ'!$B1736,'Approved CPZ List'!$B:$B,0))),$K1736,#N/A))</f>
        <v>#N/A</v>
      </c>
    </row>
    <row r="1737" spans="1:13" ht="15.5" x14ac:dyDescent="0.35">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List'!$K:$K,MATCH('HFTD CPZ'!$B1737,'08W Project List'!$H:$H,0))),$K1737,#N/A)</f>
        <v>#N/A</v>
      </c>
      <c r="M1737" s="35" t="e">
        <f>IF(ISNUMBER(L1737),#N/A,IF(ISNUMBER(INDEX('Approved CPZ List'!$I:$I,MATCH('HFTD CPZ'!$B1737,'Approved CPZ List'!$B:$B,0))),$K1737,#N/A))</f>
        <v>#N/A</v>
      </c>
    </row>
    <row r="1738" spans="1:13" ht="15.5" x14ac:dyDescent="0.35">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List'!$K:$K,MATCH('HFTD CPZ'!$B1738,'08W Project List'!$H:$H,0))),$K1738,#N/A)</f>
        <v>#N/A</v>
      </c>
      <c r="M1738" s="35" t="e">
        <f>IF(ISNUMBER(L1738),#N/A,IF(ISNUMBER(INDEX('Approved CPZ List'!$I:$I,MATCH('HFTD CPZ'!$B1738,'Approved CPZ List'!$B:$B,0))),$K1738,#N/A))</f>
        <v>#N/A</v>
      </c>
    </row>
    <row r="1739" spans="1:13" ht="15.5" x14ac:dyDescent="0.35">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List'!$K:$K,MATCH('HFTD CPZ'!$B1739,'08W Project List'!$H:$H,0))),$K1739,#N/A)</f>
        <v>#N/A</v>
      </c>
      <c r="M1739" s="35" t="e">
        <f>IF(ISNUMBER(L1739),#N/A,IF(ISNUMBER(INDEX('Approved CPZ List'!$I:$I,MATCH('HFTD CPZ'!$B1739,'Approved CPZ List'!$B:$B,0))),$K1739,#N/A))</f>
        <v>#N/A</v>
      </c>
    </row>
    <row r="1740" spans="1:13" ht="15.5" x14ac:dyDescent="0.35">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List'!$K:$K,MATCH('HFTD CPZ'!$B1740,'08W Project List'!$H:$H,0))),$K1740,#N/A)</f>
        <v>#N/A</v>
      </c>
      <c r="M1740" s="35" t="e">
        <f>IF(ISNUMBER(L1740),#N/A,IF(ISNUMBER(INDEX('Approved CPZ List'!$I:$I,MATCH('HFTD CPZ'!$B1740,'Approved CPZ List'!$B:$B,0))),$K1740,#N/A))</f>
        <v>#N/A</v>
      </c>
    </row>
    <row r="1741" spans="1:13" ht="15.5" x14ac:dyDescent="0.35">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List'!$K:$K,MATCH('HFTD CPZ'!$B1741,'08W Project List'!$H:$H,0))),$K1741,#N/A)</f>
        <v>#N/A</v>
      </c>
      <c r="M1741" s="35" t="e">
        <f>IF(ISNUMBER(L1741),#N/A,IF(ISNUMBER(INDEX('Approved CPZ List'!$I:$I,MATCH('HFTD CPZ'!$B1741,'Approved CPZ List'!$B:$B,0))),$K1741,#N/A))</f>
        <v>#N/A</v>
      </c>
    </row>
    <row r="1742" spans="1:13" ht="15.5" x14ac:dyDescent="0.35">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List'!$K:$K,MATCH('HFTD CPZ'!$B1742,'08W Project List'!$H:$H,0))),$K1742,#N/A)</f>
        <v>#N/A</v>
      </c>
      <c r="M1742" s="35" t="e">
        <f>IF(ISNUMBER(L1742),#N/A,IF(ISNUMBER(INDEX('Approved CPZ List'!$I:$I,MATCH('HFTD CPZ'!$B1742,'Approved CPZ List'!$B:$B,0))),$K1742,#N/A))</f>
        <v>#N/A</v>
      </c>
    </row>
    <row r="1743" spans="1:13" ht="15.5" x14ac:dyDescent="0.35">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List'!$K:$K,MATCH('HFTD CPZ'!$B1743,'08W Project List'!$H:$H,0))),$K1743,#N/A)</f>
        <v>#N/A</v>
      </c>
      <c r="M1743" s="35" t="e">
        <f>IF(ISNUMBER(L1743),#N/A,IF(ISNUMBER(INDEX('Approved CPZ List'!$I:$I,MATCH('HFTD CPZ'!$B1743,'Approved CPZ List'!$B:$B,0))),$K1743,#N/A))</f>
        <v>#N/A</v>
      </c>
    </row>
    <row r="1744" spans="1:13" ht="15.5" x14ac:dyDescent="0.35">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List'!$K:$K,MATCH('HFTD CPZ'!$B1744,'08W Project List'!$H:$H,0))),$K1744,#N/A)</f>
        <v>#N/A</v>
      </c>
      <c r="M1744" s="35" t="e">
        <f>IF(ISNUMBER(L1744),#N/A,IF(ISNUMBER(INDEX('Approved CPZ List'!$I:$I,MATCH('HFTD CPZ'!$B1744,'Approved CPZ List'!$B:$B,0))),$K1744,#N/A))</f>
        <v>#N/A</v>
      </c>
    </row>
    <row r="1745" spans="1:13" ht="15.5" x14ac:dyDescent="0.35">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List'!$K:$K,MATCH('HFTD CPZ'!$B1745,'08W Project List'!$H:$H,0))),$K1745,#N/A)</f>
        <v>#N/A</v>
      </c>
      <c r="M1745" s="35" t="e">
        <f>IF(ISNUMBER(L1745),#N/A,IF(ISNUMBER(INDEX('Approved CPZ List'!$I:$I,MATCH('HFTD CPZ'!$B1745,'Approved CPZ List'!$B:$B,0))),$K1745,#N/A))</f>
        <v>#N/A</v>
      </c>
    </row>
    <row r="1746" spans="1:13" ht="15.5" x14ac:dyDescent="0.35">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List'!$K:$K,MATCH('HFTD CPZ'!$B1746,'08W Project List'!$H:$H,0))),$K1746,#N/A)</f>
        <v>#N/A</v>
      </c>
      <c r="M1746" s="35" t="e">
        <f>IF(ISNUMBER(L1746),#N/A,IF(ISNUMBER(INDEX('Approved CPZ List'!$I:$I,MATCH('HFTD CPZ'!$B1746,'Approved CPZ List'!$B:$B,0))),$K1746,#N/A))</f>
        <v>#N/A</v>
      </c>
    </row>
    <row r="1747" spans="1:13" ht="15.5" x14ac:dyDescent="0.35">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List'!$K:$K,MATCH('HFTD CPZ'!$B1747,'08W Project List'!$H:$H,0))),$K1747,#N/A)</f>
        <v>#N/A</v>
      </c>
      <c r="M1747" s="35" t="e">
        <f>IF(ISNUMBER(L1747),#N/A,IF(ISNUMBER(INDEX('Approved CPZ List'!$I:$I,MATCH('HFTD CPZ'!$B1747,'Approved CPZ List'!$B:$B,0))),$K1747,#N/A))</f>
        <v>#N/A</v>
      </c>
    </row>
    <row r="1748" spans="1:13" ht="15.5" x14ac:dyDescent="0.35">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List'!$K:$K,MATCH('HFTD CPZ'!$B1748,'08W Project List'!$H:$H,0))),$K1748,#N/A)</f>
        <v>#N/A</v>
      </c>
      <c r="M1748" s="35" t="e">
        <f>IF(ISNUMBER(L1748),#N/A,IF(ISNUMBER(INDEX('Approved CPZ List'!$I:$I,MATCH('HFTD CPZ'!$B1748,'Approved CPZ List'!$B:$B,0))),$K1748,#N/A))</f>
        <v>#N/A</v>
      </c>
    </row>
    <row r="1749" spans="1:13" ht="15.5" x14ac:dyDescent="0.35">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List'!$K:$K,MATCH('HFTD CPZ'!$B1749,'08W Project List'!$H:$H,0))),$K1749,#N/A)</f>
        <v>#N/A</v>
      </c>
      <c r="M1749" s="35" t="e">
        <f>IF(ISNUMBER(L1749),#N/A,IF(ISNUMBER(INDEX('Approved CPZ List'!$I:$I,MATCH('HFTD CPZ'!$B1749,'Approved CPZ List'!$B:$B,0))),$K1749,#N/A))</f>
        <v>#N/A</v>
      </c>
    </row>
    <row r="1750" spans="1:13" ht="15.5" x14ac:dyDescent="0.35">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List'!$K:$K,MATCH('HFTD CPZ'!$B1750,'08W Project List'!$H:$H,0))),$K1750,#N/A)</f>
        <v>#N/A</v>
      </c>
      <c r="M1750" s="35" t="e">
        <f>IF(ISNUMBER(L1750),#N/A,IF(ISNUMBER(INDEX('Approved CPZ List'!$I:$I,MATCH('HFTD CPZ'!$B1750,'Approved CPZ List'!$B:$B,0))),$K1750,#N/A))</f>
        <v>#N/A</v>
      </c>
    </row>
    <row r="1751" spans="1:13" ht="15.5" x14ac:dyDescent="0.35">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List'!$K:$K,MATCH('HFTD CPZ'!$B1751,'08W Project List'!$H:$H,0))),$K1751,#N/A)</f>
        <v>#N/A</v>
      </c>
      <c r="M1751" s="35" t="e">
        <f>IF(ISNUMBER(L1751),#N/A,IF(ISNUMBER(INDEX('Approved CPZ List'!$I:$I,MATCH('HFTD CPZ'!$B1751,'Approved CPZ List'!$B:$B,0))),$K1751,#N/A))</f>
        <v>#N/A</v>
      </c>
    </row>
    <row r="1752" spans="1:13" ht="15.5" x14ac:dyDescent="0.35">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List'!$K:$K,MATCH('HFTD CPZ'!$B1752,'08W Project List'!$H:$H,0))),$K1752,#N/A)</f>
        <v>#N/A</v>
      </c>
      <c r="M1752" s="35" t="e">
        <f>IF(ISNUMBER(L1752),#N/A,IF(ISNUMBER(INDEX('Approved CPZ List'!$I:$I,MATCH('HFTD CPZ'!$B1752,'Approved CPZ List'!$B:$B,0))),$K1752,#N/A))</f>
        <v>#N/A</v>
      </c>
    </row>
    <row r="1753" spans="1:13" ht="15.5" x14ac:dyDescent="0.35">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List'!$K:$K,MATCH('HFTD CPZ'!$B1753,'08W Project List'!$H:$H,0))),$K1753,#N/A)</f>
        <v>#N/A</v>
      </c>
      <c r="M1753" s="35" t="e">
        <f>IF(ISNUMBER(L1753),#N/A,IF(ISNUMBER(INDEX('Approved CPZ List'!$I:$I,MATCH('HFTD CPZ'!$B1753,'Approved CPZ List'!$B:$B,0))),$K1753,#N/A))</f>
        <v>#N/A</v>
      </c>
    </row>
    <row r="1754" spans="1:13" ht="15.5" x14ac:dyDescent="0.35">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List'!$K:$K,MATCH('HFTD CPZ'!$B1754,'08W Project List'!$H:$H,0))),$K1754,#N/A)</f>
        <v>#N/A</v>
      </c>
      <c r="M1754" s="35" t="e">
        <f>IF(ISNUMBER(L1754),#N/A,IF(ISNUMBER(INDEX('Approved CPZ List'!$I:$I,MATCH('HFTD CPZ'!$B1754,'Approved CPZ List'!$B:$B,0))),$K1754,#N/A))</f>
        <v>#N/A</v>
      </c>
    </row>
    <row r="1755" spans="1:13" ht="15.5" x14ac:dyDescent="0.35">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List'!$K:$K,MATCH('HFTD CPZ'!$B1755,'08W Project List'!$H:$H,0))),$K1755,#N/A)</f>
        <v>#N/A</v>
      </c>
      <c r="M1755" s="35" t="e">
        <f>IF(ISNUMBER(L1755),#N/A,IF(ISNUMBER(INDEX('Approved CPZ List'!$I:$I,MATCH('HFTD CPZ'!$B1755,'Approved CPZ List'!$B:$B,0))),$K1755,#N/A))</f>
        <v>#N/A</v>
      </c>
    </row>
    <row r="1756" spans="1:13" ht="15.5" x14ac:dyDescent="0.35">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List'!$K:$K,MATCH('HFTD CPZ'!$B1756,'08W Project List'!$H:$H,0))),$K1756,#N/A)</f>
        <v>514.40927240266899</v>
      </c>
      <c r="M1756" s="35" t="e">
        <f>IF(ISNUMBER(L1756),#N/A,IF(ISNUMBER(INDEX('Approved CPZ List'!$I:$I,MATCH('HFTD CPZ'!$B1756,'Approved CPZ List'!$B:$B,0))),$K1756,#N/A))</f>
        <v>#N/A</v>
      </c>
    </row>
    <row r="1757" spans="1:13" ht="15.5" x14ac:dyDescent="0.35">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List'!$K:$K,MATCH('HFTD CPZ'!$B1757,'08W Project List'!$H:$H,0))),$K1757,#N/A)</f>
        <v>#N/A</v>
      </c>
      <c r="M1757" s="35" t="e">
        <f>IF(ISNUMBER(L1757),#N/A,IF(ISNUMBER(INDEX('Approved CPZ List'!$I:$I,MATCH('HFTD CPZ'!$B1757,'Approved CPZ List'!$B:$B,0))),$K1757,#N/A))</f>
        <v>#N/A</v>
      </c>
    </row>
    <row r="1758" spans="1:13" ht="15.5" x14ac:dyDescent="0.35">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List'!$K:$K,MATCH('HFTD CPZ'!$B1758,'08W Project List'!$H:$H,0))),$K1758,#N/A)</f>
        <v>#N/A</v>
      </c>
      <c r="M1758" s="35" t="e">
        <f>IF(ISNUMBER(L1758),#N/A,IF(ISNUMBER(INDEX('Approved CPZ List'!$I:$I,MATCH('HFTD CPZ'!$B1758,'Approved CPZ List'!$B:$B,0))),$K1758,#N/A))</f>
        <v>#N/A</v>
      </c>
    </row>
    <row r="1759" spans="1:13" ht="15.5" x14ac:dyDescent="0.35">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List'!$K:$K,MATCH('HFTD CPZ'!$B1759,'08W Project List'!$H:$H,0))),$K1759,#N/A)</f>
        <v>#N/A</v>
      </c>
      <c r="M1759" s="35" t="e">
        <f>IF(ISNUMBER(L1759),#N/A,IF(ISNUMBER(INDEX('Approved CPZ List'!$I:$I,MATCH('HFTD CPZ'!$B1759,'Approved CPZ List'!$B:$B,0))),$K1759,#N/A))</f>
        <v>#N/A</v>
      </c>
    </row>
    <row r="1760" spans="1:13" ht="15.5" x14ac:dyDescent="0.35">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List'!$K:$K,MATCH('HFTD CPZ'!$B1760,'08W Project List'!$H:$H,0))),$K1760,#N/A)</f>
        <v>#N/A</v>
      </c>
      <c r="M1760" s="35" t="e">
        <f>IF(ISNUMBER(L1760),#N/A,IF(ISNUMBER(INDEX('Approved CPZ List'!$I:$I,MATCH('HFTD CPZ'!$B1760,'Approved CPZ List'!$B:$B,0))),$K1760,#N/A))</f>
        <v>#N/A</v>
      </c>
    </row>
    <row r="1761" spans="1:13" ht="15.5" x14ac:dyDescent="0.35">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List'!$K:$K,MATCH('HFTD CPZ'!$B1761,'08W Project List'!$H:$H,0))),$K1761,#N/A)</f>
        <v>#N/A</v>
      </c>
      <c r="M1761" s="35" t="e">
        <f>IF(ISNUMBER(L1761),#N/A,IF(ISNUMBER(INDEX('Approved CPZ List'!$I:$I,MATCH('HFTD CPZ'!$B1761,'Approved CPZ List'!$B:$B,0))),$K1761,#N/A))</f>
        <v>#N/A</v>
      </c>
    </row>
    <row r="1762" spans="1:13" ht="15.5" x14ac:dyDescent="0.35">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List'!$K:$K,MATCH('HFTD CPZ'!$B1762,'08W Project List'!$H:$H,0))),$K1762,#N/A)</f>
        <v>#N/A</v>
      </c>
      <c r="M1762" s="35" t="e">
        <f>IF(ISNUMBER(L1762),#N/A,IF(ISNUMBER(INDEX('Approved CPZ List'!$I:$I,MATCH('HFTD CPZ'!$B1762,'Approved CPZ List'!$B:$B,0))),$K1762,#N/A))</f>
        <v>#N/A</v>
      </c>
    </row>
    <row r="1763" spans="1:13" ht="15.5" x14ac:dyDescent="0.35">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List'!$K:$K,MATCH('HFTD CPZ'!$B1763,'08W Project List'!$H:$H,0))),$K1763,#N/A)</f>
        <v>#N/A</v>
      </c>
      <c r="M1763" s="35" t="e">
        <f>IF(ISNUMBER(L1763),#N/A,IF(ISNUMBER(INDEX('Approved CPZ List'!$I:$I,MATCH('HFTD CPZ'!$B1763,'Approved CPZ List'!$B:$B,0))),$K1763,#N/A))</f>
        <v>#N/A</v>
      </c>
    </row>
    <row r="1764" spans="1:13" ht="15.5" x14ac:dyDescent="0.35">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List'!$K:$K,MATCH('HFTD CPZ'!$B1764,'08W Project List'!$H:$H,0))),$K1764,#N/A)</f>
        <v>#N/A</v>
      </c>
      <c r="M1764" s="35" t="e">
        <f>IF(ISNUMBER(L1764),#N/A,IF(ISNUMBER(INDEX('Approved CPZ List'!$I:$I,MATCH('HFTD CPZ'!$B1764,'Approved CPZ List'!$B:$B,0))),$K1764,#N/A))</f>
        <v>#N/A</v>
      </c>
    </row>
    <row r="1765" spans="1:13" ht="15.5" x14ac:dyDescent="0.35">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List'!$K:$K,MATCH('HFTD CPZ'!$B1765,'08W Project List'!$H:$H,0))),$K1765,#N/A)</f>
        <v>#N/A</v>
      </c>
      <c r="M1765" s="35" t="e">
        <f>IF(ISNUMBER(L1765),#N/A,IF(ISNUMBER(INDEX('Approved CPZ List'!$I:$I,MATCH('HFTD CPZ'!$B1765,'Approved CPZ List'!$B:$B,0))),$K1765,#N/A))</f>
        <v>#N/A</v>
      </c>
    </row>
    <row r="1766" spans="1:13" ht="15.5" x14ac:dyDescent="0.35">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List'!$K:$K,MATCH('HFTD CPZ'!$B1766,'08W Project List'!$H:$H,0))),$K1766,#N/A)</f>
        <v>#N/A</v>
      </c>
      <c r="M1766" s="35" t="e">
        <f>IF(ISNUMBER(L1766),#N/A,IF(ISNUMBER(INDEX('Approved CPZ List'!$I:$I,MATCH('HFTD CPZ'!$B1766,'Approved CPZ List'!$B:$B,0))),$K1766,#N/A))</f>
        <v>#N/A</v>
      </c>
    </row>
    <row r="1767" spans="1:13" ht="15.5" x14ac:dyDescent="0.35">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List'!$K:$K,MATCH('HFTD CPZ'!$B1767,'08W Project List'!$H:$H,0))),$K1767,#N/A)</f>
        <v>#N/A</v>
      </c>
      <c r="M1767" s="35" t="e">
        <f>IF(ISNUMBER(L1767),#N/A,IF(ISNUMBER(INDEX('Approved CPZ List'!$I:$I,MATCH('HFTD CPZ'!$B1767,'Approved CPZ List'!$B:$B,0))),$K1767,#N/A))</f>
        <v>#N/A</v>
      </c>
    </row>
    <row r="1768" spans="1:13" ht="15.5" x14ac:dyDescent="0.35">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List'!$K:$K,MATCH('HFTD CPZ'!$B1768,'08W Project List'!$H:$H,0))),$K1768,#N/A)</f>
        <v>#N/A</v>
      </c>
      <c r="M1768" s="35" t="e">
        <f>IF(ISNUMBER(L1768),#N/A,IF(ISNUMBER(INDEX('Approved CPZ List'!$I:$I,MATCH('HFTD CPZ'!$B1768,'Approved CPZ List'!$B:$B,0))),$K1768,#N/A))</f>
        <v>#N/A</v>
      </c>
    </row>
    <row r="1769" spans="1:13" ht="15.5" x14ac:dyDescent="0.35">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List'!$K:$K,MATCH('HFTD CPZ'!$B1769,'08W Project List'!$H:$H,0))),$K1769,#N/A)</f>
        <v>#N/A</v>
      </c>
      <c r="M1769" s="35" t="e">
        <f>IF(ISNUMBER(L1769),#N/A,IF(ISNUMBER(INDEX('Approved CPZ List'!$I:$I,MATCH('HFTD CPZ'!$B1769,'Approved CPZ List'!$B:$B,0))),$K1769,#N/A))</f>
        <v>#N/A</v>
      </c>
    </row>
    <row r="1770" spans="1:13" ht="15.5" x14ac:dyDescent="0.35">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List'!$K:$K,MATCH('HFTD CPZ'!$B1770,'08W Project List'!$H:$H,0))),$K1770,#N/A)</f>
        <v>#N/A</v>
      </c>
      <c r="M1770" s="35" t="e">
        <f>IF(ISNUMBER(L1770),#N/A,IF(ISNUMBER(INDEX('Approved CPZ List'!$I:$I,MATCH('HFTD CPZ'!$B1770,'Approved CPZ List'!$B:$B,0))),$K1770,#N/A))</f>
        <v>#N/A</v>
      </c>
    </row>
    <row r="1771" spans="1:13" ht="15.5" x14ac:dyDescent="0.35">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List'!$K:$K,MATCH('HFTD CPZ'!$B1771,'08W Project List'!$H:$H,0))),$K1771,#N/A)</f>
        <v>#N/A</v>
      </c>
      <c r="M1771" s="35" t="e">
        <f>IF(ISNUMBER(L1771),#N/A,IF(ISNUMBER(INDEX('Approved CPZ List'!$I:$I,MATCH('HFTD CPZ'!$B1771,'Approved CPZ List'!$B:$B,0))),$K1771,#N/A))</f>
        <v>#N/A</v>
      </c>
    </row>
    <row r="1772" spans="1:13" ht="15.5" x14ac:dyDescent="0.35">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List'!$K:$K,MATCH('HFTD CPZ'!$B1772,'08W Project List'!$H:$H,0))),$K1772,#N/A)</f>
        <v>#N/A</v>
      </c>
      <c r="M1772" s="35" t="e">
        <f>IF(ISNUMBER(L1772),#N/A,IF(ISNUMBER(INDEX('Approved CPZ List'!$I:$I,MATCH('HFTD CPZ'!$B1772,'Approved CPZ List'!$B:$B,0))),$K1772,#N/A))</f>
        <v>#N/A</v>
      </c>
    </row>
    <row r="1773" spans="1:13" ht="15.5" x14ac:dyDescent="0.35">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List'!$K:$K,MATCH('HFTD CPZ'!$B1773,'08W Project List'!$H:$H,0))),$K1773,#N/A)</f>
        <v>#N/A</v>
      </c>
      <c r="M1773" s="35" t="e">
        <f>IF(ISNUMBER(L1773),#N/A,IF(ISNUMBER(INDEX('Approved CPZ List'!$I:$I,MATCH('HFTD CPZ'!$B1773,'Approved CPZ List'!$B:$B,0))),$K1773,#N/A))</f>
        <v>#N/A</v>
      </c>
    </row>
    <row r="1774" spans="1:13" ht="15.5" x14ac:dyDescent="0.35">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List'!$K:$K,MATCH('HFTD CPZ'!$B1774,'08W Project List'!$H:$H,0))),$K1774,#N/A)</f>
        <v>#N/A</v>
      </c>
      <c r="M1774" s="35" t="e">
        <f>IF(ISNUMBER(L1774),#N/A,IF(ISNUMBER(INDEX('Approved CPZ List'!$I:$I,MATCH('HFTD CPZ'!$B1774,'Approved CPZ List'!$B:$B,0))),$K1774,#N/A))</f>
        <v>#N/A</v>
      </c>
    </row>
    <row r="1775" spans="1:13" ht="15.5" x14ac:dyDescent="0.35">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List'!$K:$K,MATCH('HFTD CPZ'!$B1775,'08W Project List'!$H:$H,0))),$K1775,#N/A)</f>
        <v>#N/A</v>
      </c>
      <c r="M1775" s="35" t="e">
        <f>IF(ISNUMBER(L1775),#N/A,IF(ISNUMBER(INDEX('Approved CPZ List'!$I:$I,MATCH('HFTD CPZ'!$B1775,'Approved CPZ List'!$B:$B,0))),$K1775,#N/A))</f>
        <v>#N/A</v>
      </c>
    </row>
    <row r="1776" spans="1:13" ht="15.5" x14ac:dyDescent="0.35">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List'!$K:$K,MATCH('HFTD CPZ'!$B1776,'08W Project List'!$H:$H,0))),$K1776,#N/A)</f>
        <v>#N/A</v>
      </c>
      <c r="M1776" s="35" t="e">
        <f>IF(ISNUMBER(L1776),#N/A,IF(ISNUMBER(INDEX('Approved CPZ List'!$I:$I,MATCH('HFTD CPZ'!$B1776,'Approved CPZ List'!$B:$B,0))),$K1776,#N/A))</f>
        <v>#N/A</v>
      </c>
    </row>
    <row r="1777" spans="1:13" ht="15.5" x14ac:dyDescent="0.35">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List'!$K:$K,MATCH('HFTD CPZ'!$B1777,'08W Project List'!$H:$H,0))),$K1777,#N/A)</f>
        <v>#N/A</v>
      </c>
      <c r="M1777" s="35" t="e">
        <f>IF(ISNUMBER(L1777),#N/A,IF(ISNUMBER(INDEX('Approved CPZ List'!$I:$I,MATCH('HFTD CPZ'!$B1777,'Approved CPZ List'!$B:$B,0))),$K1777,#N/A))</f>
        <v>#N/A</v>
      </c>
    </row>
    <row r="1778" spans="1:13" ht="15.5" x14ac:dyDescent="0.35">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List'!$K:$K,MATCH('HFTD CPZ'!$B1778,'08W Project List'!$H:$H,0))),$K1778,#N/A)</f>
        <v>#N/A</v>
      </c>
      <c r="M1778" s="35" t="e">
        <f>IF(ISNUMBER(L1778),#N/A,IF(ISNUMBER(INDEX('Approved CPZ List'!$I:$I,MATCH('HFTD CPZ'!$B1778,'Approved CPZ List'!$B:$B,0))),$K1778,#N/A))</f>
        <v>#N/A</v>
      </c>
    </row>
    <row r="1779" spans="1:13" ht="15.5" x14ac:dyDescent="0.35">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List'!$K:$K,MATCH('HFTD CPZ'!$B1779,'08W Project List'!$H:$H,0))),$K1779,#N/A)</f>
        <v>#N/A</v>
      </c>
      <c r="M1779" s="35" t="e">
        <f>IF(ISNUMBER(L1779),#N/A,IF(ISNUMBER(INDEX('Approved CPZ List'!$I:$I,MATCH('HFTD CPZ'!$B1779,'Approved CPZ List'!$B:$B,0))),$K1779,#N/A))</f>
        <v>#N/A</v>
      </c>
    </row>
    <row r="1780" spans="1:13" ht="15.5" x14ac:dyDescent="0.35">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List'!$K:$K,MATCH('HFTD CPZ'!$B1780,'08W Project List'!$H:$H,0))),$K1780,#N/A)</f>
        <v>#N/A</v>
      </c>
      <c r="M1780" s="35" t="e">
        <f>IF(ISNUMBER(L1780),#N/A,IF(ISNUMBER(INDEX('Approved CPZ List'!$I:$I,MATCH('HFTD CPZ'!$B1780,'Approved CPZ List'!$B:$B,0))),$K1780,#N/A))</f>
        <v>#N/A</v>
      </c>
    </row>
    <row r="1781" spans="1:13" ht="15.5" x14ac:dyDescent="0.35">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List'!$K:$K,MATCH('HFTD CPZ'!$B1781,'08W Project List'!$H:$H,0))),$K1781,#N/A)</f>
        <v>#N/A</v>
      </c>
      <c r="M1781" s="35" t="e">
        <f>IF(ISNUMBER(L1781),#N/A,IF(ISNUMBER(INDEX('Approved CPZ List'!$I:$I,MATCH('HFTD CPZ'!$B1781,'Approved CPZ List'!$B:$B,0))),$K1781,#N/A))</f>
        <v>#N/A</v>
      </c>
    </row>
    <row r="1782" spans="1:13" ht="15.5" x14ac:dyDescent="0.35">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List'!$K:$K,MATCH('HFTD CPZ'!$B1782,'08W Project List'!$H:$H,0))),$K1782,#N/A)</f>
        <v>#N/A</v>
      </c>
      <c r="M1782" s="35" t="e">
        <f>IF(ISNUMBER(L1782),#N/A,IF(ISNUMBER(INDEX('Approved CPZ List'!$I:$I,MATCH('HFTD CPZ'!$B1782,'Approved CPZ List'!$B:$B,0))),$K1782,#N/A))</f>
        <v>#N/A</v>
      </c>
    </row>
    <row r="1783" spans="1:13" ht="15.5" x14ac:dyDescent="0.35">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List'!$K:$K,MATCH('HFTD CPZ'!$B1783,'08W Project List'!$H:$H,0))),$K1783,#N/A)</f>
        <v>#N/A</v>
      </c>
      <c r="M1783" s="35" t="e">
        <f>IF(ISNUMBER(L1783),#N/A,IF(ISNUMBER(INDEX('Approved CPZ List'!$I:$I,MATCH('HFTD CPZ'!$B1783,'Approved CPZ List'!$B:$B,0))),$K1783,#N/A))</f>
        <v>#N/A</v>
      </c>
    </row>
    <row r="1784" spans="1:13" ht="15.5" x14ac:dyDescent="0.35">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List'!$K:$K,MATCH('HFTD CPZ'!$B1784,'08W Project List'!$H:$H,0))),$K1784,#N/A)</f>
        <v>#N/A</v>
      </c>
      <c r="M1784" s="35" t="e">
        <f>IF(ISNUMBER(L1784),#N/A,IF(ISNUMBER(INDEX('Approved CPZ List'!$I:$I,MATCH('HFTD CPZ'!$B1784,'Approved CPZ List'!$B:$B,0))),$K1784,#N/A))</f>
        <v>#N/A</v>
      </c>
    </row>
    <row r="1785" spans="1:13" ht="15.5" x14ac:dyDescent="0.35">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List'!$K:$K,MATCH('HFTD CPZ'!$B1785,'08W Project List'!$H:$H,0))),$K1785,#N/A)</f>
        <v>#N/A</v>
      </c>
      <c r="M1785" s="35" t="e">
        <f>IF(ISNUMBER(L1785),#N/A,IF(ISNUMBER(INDEX('Approved CPZ List'!$I:$I,MATCH('HFTD CPZ'!$B1785,'Approved CPZ List'!$B:$B,0))),$K1785,#N/A))</f>
        <v>#N/A</v>
      </c>
    </row>
    <row r="1786" spans="1:13" ht="15.5" x14ac:dyDescent="0.35">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List'!$K:$K,MATCH('HFTD CPZ'!$B1786,'08W Project List'!$H:$H,0))),$K1786,#N/A)</f>
        <v>#N/A</v>
      </c>
      <c r="M1786" s="35" t="e">
        <f>IF(ISNUMBER(L1786),#N/A,IF(ISNUMBER(INDEX('Approved CPZ List'!$I:$I,MATCH('HFTD CPZ'!$B1786,'Approved CPZ List'!$B:$B,0))),$K1786,#N/A))</f>
        <v>#N/A</v>
      </c>
    </row>
    <row r="1787" spans="1:13" ht="15.5" x14ac:dyDescent="0.35">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List'!$K:$K,MATCH('HFTD CPZ'!$B1787,'08W Project List'!$H:$H,0))),$K1787,#N/A)</f>
        <v>#N/A</v>
      </c>
      <c r="M1787" s="35" t="e">
        <f>IF(ISNUMBER(L1787),#N/A,IF(ISNUMBER(INDEX('Approved CPZ List'!$I:$I,MATCH('HFTD CPZ'!$B1787,'Approved CPZ List'!$B:$B,0))),$K1787,#N/A))</f>
        <v>#N/A</v>
      </c>
    </row>
    <row r="1788" spans="1:13" ht="15.5" x14ac:dyDescent="0.35">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List'!$K:$K,MATCH('HFTD CPZ'!$B1788,'08W Project List'!$H:$H,0))),$K1788,#N/A)</f>
        <v>#N/A</v>
      </c>
      <c r="M1788" s="35" t="e">
        <f>IF(ISNUMBER(L1788),#N/A,IF(ISNUMBER(INDEX('Approved CPZ List'!$I:$I,MATCH('HFTD CPZ'!$B1788,'Approved CPZ List'!$B:$B,0))),$K1788,#N/A))</f>
        <v>#N/A</v>
      </c>
    </row>
    <row r="1789" spans="1:13" ht="15.5" x14ac:dyDescent="0.35">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List'!$K:$K,MATCH('HFTD CPZ'!$B1789,'08W Project List'!$H:$H,0))),$K1789,#N/A)</f>
        <v>#N/A</v>
      </c>
      <c r="M1789" s="35" t="e">
        <f>IF(ISNUMBER(L1789),#N/A,IF(ISNUMBER(INDEX('Approved CPZ List'!$I:$I,MATCH('HFTD CPZ'!$B1789,'Approved CPZ List'!$B:$B,0))),$K1789,#N/A))</f>
        <v>#N/A</v>
      </c>
    </row>
    <row r="1790" spans="1:13" ht="15.5" x14ac:dyDescent="0.35">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List'!$K:$K,MATCH('HFTD CPZ'!$B1790,'08W Project List'!$H:$H,0))),$K1790,#N/A)</f>
        <v>#N/A</v>
      </c>
      <c r="M1790" s="35" t="e">
        <f>IF(ISNUMBER(L1790),#N/A,IF(ISNUMBER(INDEX('Approved CPZ List'!$I:$I,MATCH('HFTD CPZ'!$B1790,'Approved CPZ List'!$B:$B,0))),$K1790,#N/A))</f>
        <v>#N/A</v>
      </c>
    </row>
    <row r="1791" spans="1:13" ht="15.5" x14ac:dyDescent="0.35">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List'!$K:$K,MATCH('HFTD CPZ'!$B1791,'08W Project List'!$H:$H,0))),$K1791,#N/A)</f>
        <v>#N/A</v>
      </c>
      <c r="M1791" s="35" t="e">
        <f>IF(ISNUMBER(L1791),#N/A,IF(ISNUMBER(INDEX('Approved CPZ List'!$I:$I,MATCH('HFTD CPZ'!$B1791,'Approved CPZ List'!$B:$B,0))),$K1791,#N/A))</f>
        <v>#N/A</v>
      </c>
    </row>
    <row r="1792" spans="1:13" ht="15.5" x14ac:dyDescent="0.35">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List'!$K:$K,MATCH('HFTD CPZ'!$B1792,'08W Project List'!$H:$H,0))),$K1792,#N/A)</f>
        <v>#N/A</v>
      </c>
      <c r="M1792" s="35" t="e">
        <f>IF(ISNUMBER(L1792),#N/A,IF(ISNUMBER(INDEX('Approved CPZ List'!$I:$I,MATCH('HFTD CPZ'!$B1792,'Approved CPZ List'!$B:$B,0))),$K1792,#N/A))</f>
        <v>#N/A</v>
      </c>
    </row>
    <row r="1793" spans="1:13" ht="15.5" x14ac:dyDescent="0.35">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List'!$K:$K,MATCH('HFTD CPZ'!$B1793,'08W Project List'!$H:$H,0))),$K1793,#N/A)</f>
        <v>#N/A</v>
      </c>
      <c r="M1793" s="35" t="e">
        <f>IF(ISNUMBER(L1793),#N/A,IF(ISNUMBER(INDEX('Approved CPZ List'!$I:$I,MATCH('HFTD CPZ'!$B1793,'Approved CPZ List'!$B:$B,0))),$K1793,#N/A))</f>
        <v>#N/A</v>
      </c>
    </row>
    <row r="1794" spans="1:13" ht="15.5" x14ac:dyDescent="0.35">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List'!$K:$K,MATCH('HFTD CPZ'!$B1794,'08W Project List'!$H:$H,0))),$K1794,#N/A)</f>
        <v>#N/A</v>
      </c>
      <c r="M1794" s="35" t="e">
        <f>IF(ISNUMBER(L1794),#N/A,IF(ISNUMBER(INDEX('Approved CPZ List'!$I:$I,MATCH('HFTD CPZ'!$B1794,'Approved CPZ List'!$B:$B,0))),$K1794,#N/A))</f>
        <v>#N/A</v>
      </c>
    </row>
    <row r="1795" spans="1:13" ht="15.5" x14ac:dyDescent="0.35">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f>IF(ISNUMBER(INDEX('08W Project List'!$K:$K,MATCH('HFTD CPZ'!$B1795,'08W Project List'!$H:$H,0))),$K1795,#N/A)</f>
        <v>456.02211653350145</v>
      </c>
      <c r="M1795" s="35" t="e">
        <f>IF(ISNUMBER(L1795),#N/A,IF(ISNUMBER(INDEX('Approved CPZ List'!$I:$I,MATCH('HFTD CPZ'!$B1795,'Approved CPZ List'!$B:$B,0))),$K1795,#N/A))</f>
        <v>#N/A</v>
      </c>
    </row>
    <row r="1796" spans="1:13" ht="15.5" x14ac:dyDescent="0.35">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List'!$K:$K,MATCH('HFTD CPZ'!$B1796,'08W Project List'!$H:$H,0))),$K1796,#N/A)</f>
        <v>#N/A</v>
      </c>
      <c r="M1796" s="35" t="e">
        <f>IF(ISNUMBER(L1796),#N/A,IF(ISNUMBER(INDEX('Approved CPZ List'!$I:$I,MATCH('HFTD CPZ'!$B1796,'Approved CPZ List'!$B:$B,0))),$K1796,#N/A))</f>
        <v>#N/A</v>
      </c>
    </row>
    <row r="1797" spans="1:13" ht="15.5" x14ac:dyDescent="0.35">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List'!$K:$K,MATCH('HFTD CPZ'!$B1797,'08W Project List'!$H:$H,0))),$K1797,#N/A)</f>
        <v>#N/A</v>
      </c>
      <c r="M1797" s="35" t="e">
        <f>IF(ISNUMBER(L1797),#N/A,IF(ISNUMBER(INDEX('Approved CPZ List'!$I:$I,MATCH('HFTD CPZ'!$B1797,'Approved CPZ List'!$B:$B,0))),$K1797,#N/A))</f>
        <v>#N/A</v>
      </c>
    </row>
    <row r="1798" spans="1:13" ht="15.5" x14ac:dyDescent="0.35">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List'!$K:$K,MATCH('HFTD CPZ'!$B1798,'08W Project List'!$H:$H,0))),$K1798,#N/A)</f>
        <v>#N/A</v>
      </c>
      <c r="M1798" s="35" t="e">
        <f>IF(ISNUMBER(L1798),#N/A,IF(ISNUMBER(INDEX('Approved CPZ List'!$I:$I,MATCH('HFTD CPZ'!$B1798,'Approved CPZ List'!$B:$B,0))),$K1798,#N/A))</f>
        <v>#N/A</v>
      </c>
    </row>
    <row r="1799" spans="1:13" ht="15.5" x14ac:dyDescent="0.35">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List'!$K:$K,MATCH('HFTD CPZ'!$B1799,'08W Project List'!$H:$H,0))),$K1799,#N/A)</f>
        <v>#N/A</v>
      </c>
      <c r="M1799" s="35" t="e">
        <f>IF(ISNUMBER(L1799),#N/A,IF(ISNUMBER(INDEX('Approved CPZ List'!$I:$I,MATCH('HFTD CPZ'!$B1799,'Approved CPZ List'!$B:$B,0))),$K1799,#N/A))</f>
        <v>#N/A</v>
      </c>
    </row>
    <row r="1800" spans="1:13" ht="15.5" x14ac:dyDescent="0.35">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List'!$K:$K,MATCH('HFTD CPZ'!$B1800,'08W Project List'!$H:$H,0))),$K1800,#N/A)</f>
        <v>#N/A</v>
      </c>
      <c r="M1800" s="35" t="e">
        <f>IF(ISNUMBER(L1800),#N/A,IF(ISNUMBER(INDEX('Approved CPZ List'!$I:$I,MATCH('HFTD CPZ'!$B1800,'Approved CPZ List'!$B:$B,0))),$K1800,#N/A))</f>
        <v>#N/A</v>
      </c>
    </row>
    <row r="1801" spans="1:13" ht="15.5" x14ac:dyDescent="0.35">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List'!$K:$K,MATCH('HFTD CPZ'!$B1801,'08W Project List'!$H:$H,0))),$K1801,#N/A)</f>
        <v>#N/A</v>
      </c>
      <c r="M1801" s="35" t="e">
        <f>IF(ISNUMBER(L1801),#N/A,IF(ISNUMBER(INDEX('Approved CPZ List'!$I:$I,MATCH('HFTD CPZ'!$B1801,'Approved CPZ List'!$B:$B,0))),$K1801,#N/A))</f>
        <v>#N/A</v>
      </c>
    </row>
    <row r="1802" spans="1:13" ht="15.5" x14ac:dyDescent="0.35">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List'!$K:$K,MATCH('HFTD CPZ'!$B1802,'08W Project List'!$H:$H,0))),$K1802,#N/A)</f>
        <v>#N/A</v>
      </c>
      <c r="M1802" s="35" t="e">
        <f>IF(ISNUMBER(L1802),#N/A,IF(ISNUMBER(INDEX('Approved CPZ List'!$I:$I,MATCH('HFTD CPZ'!$B1802,'Approved CPZ List'!$B:$B,0))),$K1802,#N/A))</f>
        <v>#N/A</v>
      </c>
    </row>
    <row r="1803" spans="1:13" ht="15.5" x14ac:dyDescent="0.35">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List'!$K:$K,MATCH('HFTD CPZ'!$B1803,'08W Project List'!$H:$H,0))),$K1803,#N/A)</f>
        <v>#N/A</v>
      </c>
      <c r="M1803" s="35" t="e">
        <f>IF(ISNUMBER(L1803),#N/A,IF(ISNUMBER(INDEX('Approved CPZ List'!$I:$I,MATCH('HFTD CPZ'!$B1803,'Approved CPZ List'!$B:$B,0))),$K1803,#N/A))</f>
        <v>#N/A</v>
      </c>
    </row>
    <row r="1804" spans="1:13" ht="15.5" x14ac:dyDescent="0.35">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List'!$K:$K,MATCH('HFTD CPZ'!$B1804,'08W Project List'!$H:$H,0))),$K1804,#N/A)</f>
        <v>#N/A</v>
      </c>
      <c r="M1804" s="35" t="e">
        <f>IF(ISNUMBER(L1804),#N/A,IF(ISNUMBER(INDEX('Approved CPZ List'!$I:$I,MATCH('HFTD CPZ'!$B1804,'Approved CPZ List'!$B:$B,0))),$K1804,#N/A))</f>
        <v>#N/A</v>
      </c>
    </row>
    <row r="1805" spans="1:13" ht="15.5" x14ac:dyDescent="0.35">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List'!$K:$K,MATCH('HFTD CPZ'!$B1805,'08W Project List'!$H:$H,0))),$K1805,#N/A)</f>
        <v>#N/A</v>
      </c>
      <c r="M1805" s="35" t="e">
        <f>IF(ISNUMBER(L1805),#N/A,IF(ISNUMBER(INDEX('Approved CPZ List'!$I:$I,MATCH('HFTD CPZ'!$B1805,'Approved CPZ List'!$B:$B,0))),$K1805,#N/A))</f>
        <v>#N/A</v>
      </c>
    </row>
    <row r="1806" spans="1:13" ht="15.5" x14ac:dyDescent="0.35">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List'!$K:$K,MATCH('HFTD CPZ'!$B1806,'08W Project List'!$H:$H,0))),$K1806,#N/A)</f>
        <v>#N/A</v>
      </c>
      <c r="M1806" s="35" t="e">
        <f>IF(ISNUMBER(L1806),#N/A,IF(ISNUMBER(INDEX('Approved CPZ List'!$I:$I,MATCH('HFTD CPZ'!$B1806,'Approved CPZ List'!$B:$B,0))),$K1806,#N/A))</f>
        <v>#N/A</v>
      </c>
    </row>
    <row r="1807" spans="1:13" ht="15.5" x14ac:dyDescent="0.35">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List'!$K:$K,MATCH('HFTD CPZ'!$B1807,'08W Project List'!$H:$H,0))),$K1807,#N/A)</f>
        <v>#N/A</v>
      </c>
      <c r="M1807" s="35" t="e">
        <f>IF(ISNUMBER(L1807),#N/A,IF(ISNUMBER(INDEX('Approved CPZ List'!$I:$I,MATCH('HFTD CPZ'!$B1807,'Approved CPZ List'!$B:$B,0))),$K1807,#N/A))</f>
        <v>#N/A</v>
      </c>
    </row>
    <row r="1808" spans="1:13" ht="15.5" x14ac:dyDescent="0.35">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List'!$K:$K,MATCH('HFTD CPZ'!$B1808,'08W Project List'!$H:$H,0))),$K1808,#N/A)</f>
        <v>#N/A</v>
      </c>
      <c r="M1808" s="35" t="e">
        <f>IF(ISNUMBER(L1808),#N/A,IF(ISNUMBER(INDEX('Approved CPZ List'!$I:$I,MATCH('HFTD CPZ'!$B1808,'Approved CPZ List'!$B:$B,0))),$K1808,#N/A))</f>
        <v>#N/A</v>
      </c>
    </row>
    <row r="1809" spans="1:13" ht="15.5" x14ac:dyDescent="0.35">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List'!$K:$K,MATCH('HFTD CPZ'!$B1809,'08W Project List'!$H:$H,0))),$K1809,#N/A)</f>
        <v>#N/A</v>
      </c>
      <c r="M1809" s="35" t="e">
        <f>IF(ISNUMBER(L1809),#N/A,IF(ISNUMBER(INDEX('Approved CPZ List'!$I:$I,MATCH('HFTD CPZ'!$B1809,'Approved CPZ List'!$B:$B,0))),$K1809,#N/A))</f>
        <v>#N/A</v>
      </c>
    </row>
    <row r="1810" spans="1:13" ht="15.5" x14ac:dyDescent="0.35">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List'!$K:$K,MATCH('HFTD CPZ'!$B1810,'08W Project List'!$H:$H,0))),$K1810,#N/A)</f>
        <v>#N/A</v>
      </c>
      <c r="M1810" s="35" t="e">
        <f>IF(ISNUMBER(L1810),#N/A,IF(ISNUMBER(INDEX('Approved CPZ List'!$I:$I,MATCH('HFTD CPZ'!$B1810,'Approved CPZ List'!$B:$B,0))),$K1810,#N/A))</f>
        <v>#N/A</v>
      </c>
    </row>
    <row r="1811" spans="1:13" ht="15.5" x14ac:dyDescent="0.35">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List'!$K:$K,MATCH('HFTD CPZ'!$B1811,'08W Project List'!$H:$H,0))),$K1811,#N/A)</f>
        <v>#N/A</v>
      </c>
      <c r="M1811" s="35" t="e">
        <f>IF(ISNUMBER(L1811),#N/A,IF(ISNUMBER(INDEX('Approved CPZ List'!$I:$I,MATCH('HFTD CPZ'!$B1811,'Approved CPZ List'!$B:$B,0))),$K1811,#N/A))</f>
        <v>#N/A</v>
      </c>
    </row>
    <row r="1812" spans="1:13" ht="15.5" x14ac:dyDescent="0.35">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List'!$K:$K,MATCH('HFTD CPZ'!$B1812,'08W Project List'!$H:$H,0))),$K1812,#N/A)</f>
        <v>#N/A</v>
      </c>
      <c r="M1812" s="35" t="e">
        <f>IF(ISNUMBER(L1812),#N/A,IF(ISNUMBER(INDEX('Approved CPZ List'!$I:$I,MATCH('HFTD CPZ'!$B1812,'Approved CPZ List'!$B:$B,0))),$K1812,#N/A))</f>
        <v>#N/A</v>
      </c>
    </row>
    <row r="1813" spans="1:13" ht="15.5" x14ac:dyDescent="0.35">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List'!$K:$K,MATCH('HFTD CPZ'!$B1813,'08W Project List'!$H:$H,0))),$K1813,#N/A)</f>
        <v>#N/A</v>
      </c>
      <c r="M1813" s="35" t="e">
        <f>IF(ISNUMBER(L1813),#N/A,IF(ISNUMBER(INDEX('Approved CPZ List'!$I:$I,MATCH('HFTD CPZ'!$B1813,'Approved CPZ List'!$B:$B,0))),$K1813,#N/A))</f>
        <v>#N/A</v>
      </c>
    </row>
    <row r="1814" spans="1:13" ht="15.5" x14ac:dyDescent="0.35">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List'!$K:$K,MATCH('HFTD CPZ'!$B1814,'08W Project List'!$H:$H,0))),$K1814,#N/A)</f>
        <v>#N/A</v>
      </c>
      <c r="M1814" s="35" t="e">
        <f>IF(ISNUMBER(L1814),#N/A,IF(ISNUMBER(INDEX('Approved CPZ List'!$I:$I,MATCH('HFTD CPZ'!$B1814,'Approved CPZ List'!$B:$B,0))),$K1814,#N/A))</f>
        <v>#N/A</v>
      </c>
    </row>
    <row r="1815" spans="1:13" ht="15.5" x14ac:dyDescent="0.35">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List'!$K:$K,MATCH('HFTD CPZ'!$B1815,'08W Project List'!$H:$H,0))),$K1815,#N/A)</f>
        <v>#N/A</v>
      </c>
      <c r="M1815" s="35" t="e">
        <f>IF(ISNUMBER(L1815),#N/A,IF(ISNUMBER(INDEX('Approved CPZ List'!$I:$I,MATCH('HFTD CPZ'!$B1815,'Approved CPZ List'!$B:$B,0))),$K1815,#N/A))</f>
        <v>#N/A</v>
      </c>
    </row>
    <row r="1816" spans="1:13" ht="15.5" x14ac:dyDescent="0.35">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List'!$K:$K,MATCH('HFTD CPZ'!$B1816,'08W Project List'!$H:$H,0))),$K1816,#N/A)</f>
        <v>#N/A</v>
      </c>
      <c r="M1816" s="35" t="e">
        <f>IF(ISNUMBER(L1816),#N/A,IF(ISNUMBER(INDEX('Approved CPZ List'!$I:$I,MATCH('HFTD CPZ'!$B1816,'Approved CPZ List'!$B:$B,0))),$K1816,#N/A))</f>
        <v>#N/A</v>
      </c>
    </row>
    <row r="1817" spans="1:13" ht="15.5" x14ac:dyDescent="0.35">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List'!$K:$K,MATCH('HFTD CPZ'!$B1817,'08W Project List'!$H:$H,0))),$K1817,#N/A)</f>
        <v>#N/A</v>
      </c>
      <c r="M1817" s="35" t="e">
        <f>IF(ISNUMBER(L1817),#N/A,IF(ISNUMBER(INDEX('Approved CPZ List'!$I:$I,MATCH('HFTD CPZ'!$B1817,'Approved CPZ List'!$B:$B,0))),$K1817,#N/A))</f>
        <v>#N/A</v>
      </c>
    </row>
    <row r="1818" spans="1:13" ht="15.5" x14ac:dyDescent="0.35">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List'!$K:$K,MATCH('HFTD CPZ'!$B1818,'08W Project List'!$H:$H,0))),$K1818,#N/A)</f>
        <v>#N/A</v>
      </c>
      <c r="M1818" s="35" t="e">
        <f>IF(ISNUMBER(L1818),#N/A,IF(ISNUMBER(INDEX('Approved CPZ List'!$I:$I,MATCH('HFTD CPZ'!$B1818,'Approved CPZ List'!$B:$B,0))),$K1818,#N/A))</f>
        <v>#N/A</v>
      </c>
    </row>
    <row r="1819" spans="1:13" ht="15.5" x14ac:dyDescent="0.35">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List'!$K:$K,MATCH('HFTD CPZ'!$B1819,'08W Project List'!$H:$H,0))),$K1819,#N/A)</f>
        <v>#N/A</v>
      </c>
      <c r="M1819" s="35" t="e">
        <f>IF(ISNUMBER(L1819),#N/A,IF(ISNUMBER(INDEX('Approved CPZ List'!$I:$I,MATCH('HFTD CPZ'!$B1819,'Approved CPZ List'!$B:$B,0))),$K1819,#N/A))</f>
        <v>#N/A</v>
      </c>
    </row>
    <row r="1820" spans="1:13" ht="15.5" x14ac:dyDescent="0.35">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List'!$K:$K,MATCH('HFTD CPZ'!$B1820,'08W Project List'!$H:$H,0))),$K1820,#N/A)</f>
        <v>#N/A</v>
      </c>
      <c r="M1820" s="35" t="e">
        <f>IF(ISNUMBER(L1820),#N/A,IF(ISNUMBER(INDEX('Approved CPZ List'!$I:$I,MATCH('HFTD CPZ'!$B1820,'Approved CPZ List'!$B:$B,0))),$K1820,#N/A))</f>
        <v>#N/A</v>
      </c>
    </row>
    <row r="1821" spans="1:13" ht="15.5" x14ac:dyDescent="0.35">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List'!$K:$K,MATCH('HFTD CPZ'!$B1821,'08W Project List'!$H:$H,0))),$K1821,#N/A)</f>
        <v>#N/A</v>
      </c>
      <c r="M1821" s="35" t="e">
        <f>IF(ISNUMBER(L1821),#N/A,IF(ISNUMBER(INDEX('Approved CPZ List'!$I:$I,MATCH('HFTD CPZ'!$B1821,'Approved CPZ List'!$B:$B,0))),$K1821,#N/A))</f>
        <v>#N/A</v>
      </c>
    </row>
    <row r="1822" spans="1:13" ht="15.5" x14ac:dyDescent="0.35">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List'!$K:$K,MATCH('HFTD CPZ'!$B1822,'08W Project List'!$H:$H,0))),$K1822,#N/A)</f>
        <v>#N/A</v>
      </c>
      <c r="M1822" s="35" t="e">
        <f>IF(ISNUMBER(L1822),#N/A,IF(ISNUMBER(INDEX('Approved CPZ List'!$I:$I,MATCH('HFTD CPZ'!$B1822,'Approved CPZ List'!$B:$B,0))),$K1822,#N/A))</f>
        <v>#N/A</v>
      </c>
    </row>
    <row r="1823" spans="1:13" ht="15.5" x14ac:dyDescent="0.35">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List'!$K:$K,MATCH('HFTD CPZ'!$B1823,'08W Project List'!$H:$H,0))),$K1823,#N/A)</f>
        <v>#N/A</v>
      </c>
      <c r="M1823" s="35" t="e">
        <f>IF(ISNUMBER(L1823),#N/A,IF(ISNUMBER(INDEX('Approved CPZ List'!$I:$I,MATCH('HFTD CPZ'!$B1823,'Approved CPZ List'!$B:$B,0))),$K1823,#N/A))</f>
        <v>#N/A</v>
      </c>
    </row>
    <row r="1824" spans="1:13" ht="15.5" x14ac:dyDescent="0.35">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List'!$K:$K,MATCH('HFTD CPZ'!$B1824,'08W Project List'!$H:$H,0))),$K1824,#N/A)</f>
        <v>#N/A</v>
      </c>
      <c r="M1824" s="35" t="e">
        <f>IF(ISNUMBER(L1824),#N/A,IF(ISNUMBER(INDEX('Approved CPZ List'!$I:$I,MATCH('HFTD CPZ'!$B1824,'Approved CPZ List'!$B:$B,0))),$K1824,#N/A))</f>
        <v>#N/A</v>
      </c>
    </row>
    <row r="1825" spans="1:13" ht="15.5" x14ac:dyDescent="0.35">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List'!$K:$K,MATCH('HFTD CPZ'!$B1825,'08W Project List'!$H:$H,0))),$K1825,#N/A)</f>
        <v>#N/A</v>
      </c>
      <c r="M1825" s="35" t="e">
        <f>IF(ISNUMBER(L1825),#N/A,IF(ISNUMBER(INDEX('Approved CPZ List'!$I:$I,MATCH('HFTD CPZ'!$B1825,'Approved CPZ List'!$B:$B,0))),$K1825,#N/A))</f>
        <v>#N/A</v>
      </c>
    </row>
    <row r="1826" spans="1:13" ht="15.5" x14ac:dyDescent="0.35">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List'!$K:$K,MATCH('HFTD CPZ'!$B1826,'08W Project List'!$H:$H,0))),$K1826,#N/A)</f>
        <v>#N/A</v>
      </c>
      <c r="M1826" s="35" t="e">
        <f>IF(ISNUMBER(L1826),#N/A,IF(ISNUMBER(INDEX('Approved CPZ List'!$I:$I,MATCH('HFTD CPZ'!$B1826,'Approved CPZ List'!$B:$B,0))),$K1826,#N/A))</f>
        <v>#N/A</v>
      </c>
    </row>
    <row r="1827" spans="1:13" ht="15.5" x14ac:dyDescent="0.35">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List'!$K:$K,MATCH('HFTD CPZ'!$B1827,'08W Project List'!$H:$H,0))),$K1827,#N/A)</f>
        <v>#N/A</v>
      </c>
      <c r="M1827" s="35" t="e">
        <f>IF(ISNUMBER(L1827),#N/A,IF(ISNUMBER(INDEX('Approved CPZ List'!$I:$I,MATCH('HFTD CPZ'!$B1827,'Approved CPZ List'!$B:$B,0))),$K1827,#N/A))</f>
        <v>#N/A</v>
      </c>
    </row>
    <row r="1828" spans="1:13" ht="15.5" x14ac:dyDescent="0.35">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List'!$K:$K,MATCH('HFTD CPZ'!$B1828,'08W Project List'!$H:$H,0))),$K1828,#N/A)</f>
        <v>#N/A</v>
      </c>
      <c r="M1828" s="35" t="e">
        <f>IF(ISNUMBER(L1828),#N/A,IF(ISNUMBER(INDEX('Approved CPZ List'!$I:$I,MATCH('HFTD CPZ'!$B1828,'Approved CPZ List'!$B:$B,0))),$K1828,#N/A))</f>
        <v>#N/A</v>
      </c>
    </row>
    <row r="1829" spans="1:13" ht="15.5" x14ac:dyDescent="0.35">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List'!$K:$K,MATCH('HFTD CPZ'!$B1829,'08W Project List'!$H:$H,0))),$K1829,#N/A)</f>
        <v>#N/A</v>
      </c>
      <c r="M1829" s="35" t="e">
        <f>IF(ISNUMBER(L1829),#N/A,IF(ISNUMBER(INDEX('Approved CPZ List'!$I:$I,MATCH('HFTD CPZ'!$B1829,'Approved CPZ List'!$B:$B,0))),$K1829,#N/A))</f>
        <v>#N/A</v>
      </c>
    </row>
    <row r="1830" spans="1:13" ht="15.5" x14ac:dyDescent="0.35">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List'!$K:$K,MATCH('HFTD CPZ'!$B1830,'08W Project List'!$H:$H,0))),$K1830,#N/A)</f>
        <v>#N/A</v>
      </c>
      <c r="M1830" s="35" t="e">
        <f>IF(ISNUMBER(L1830),#N/A,IF(ISNUMBER(INDEX('Approved CPZ List'!$I:$I,MATCH('HFTD CPZ'!$B1830,'Approved CPZ List'!$B:$B,0))),$K1830,#N/A))</f>
        <v>#N/A</v>
      </c>
    </row>
    <row r="1831" spans="1:13" ht="15.5" x14ac:dyDescent="0.35">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List'!$K:$K,MATCH('HFTD CPZ'!$B1831,'08W Project List'!$H:$H,0))),$K1831,#N/A)</f>
        <v>#N/A</v>
      </c>
      <c r="M1831" s="35" t="e">
        <f>IF(ISNUMBER(L1831),#N/A,IF(ISNUMBER(INDEX('Approved CPZ List'!$I:$I,MATCH('HFTD CPZ'!$B1831,'Approved CPZ List'!$B:$B,0))),$K1831,#N/A))</f>
        <v>#N/A</v>
      </c>
    </row>
    <row r="1832" spans="1:13" ht="15.5" x14ac:dyDescent="0.35">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List'!$K:$K,MATCH('HFTD CPZ'!$B1832,'08W Project List'!$H:$H,0))),$K1832,#N/A)</f>
        <v>#N/A</v>
      </c>
      <c r="M1832" s="35" t="e">
        <f>IF(ISNUMBER(L1832),#N/A,IF(ISNUMBER(INDEX('Approved CPZ List'!$I:$I,MATCH('HFTD CPZ'!$B1832,'Approved CPZ List'!$B:$B,0))),$K1832,#N/A))</f>
        <v>#N/A</v>
      </c>
    </row>
    <row r="1833" spans="1:13" ht="15.5" x14ac:dyDescent="0.35">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List'!$K:$K,MATCH('HFTD CPZ'!$B1833,'08W Project List'!$H:$H,0))),$K1833,#N/A)</f>
        <v>#N/A</v>
      </c>
      <c r="M1833" s="35" t="e">
        <f>IF(ISNUMBER(L1833),#N/A,IF(ISNUMBER(INDEX('Approved CPZ List'!$I:$I,MATCH('HFTD CPZ'!$B1833,'Approved CPZ List'!$B:$B,0))),$K1833,#N/A))</f>
        <v>#N/A</v>
      </c>
    </row>
    <row r="1834" spans="1:13" ht="15.5" x14ac:dyDescent="0.35">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List'!$K:$K,MATCH('HFTD CPZ'!$B1834,'08W Project List'!$H:$H,0))),$K1834,#N/A)</f>
        <v>#N/A</v>
      </c>
      <c r="M1834" s="35" t="e">
        <f>IF(ISNUMBER(L1834),#N/A,IF(ISNUMBER(INDEX('Approved CPZ List'!$I:$I,MATCH('HFTD CPZ'!$B1834,'Approved CPZ List'!$B:$B,0))),$K1834,#N/A))</f>
        <v>#N/A</v>
      </c>
    </row>
    <row r="1835" spans="1:13" ht="15.5" x14ac:dyDescent="0.35">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List'!$K:$K,MATCH('HFTD CPZ'!$B1835,'08W Project List'!$H:$H,0))),$K1835,#N/A)</f>
        <v>#N/A</v>
      </c>
      <c r="M1835" s="35" t="e">
        <f>IF(ISNUMBER(L1835),#N/A,IF(ISNUMBER(INDEX('Approved CPZ List'!$I:$I,MATCH('HFTD CPZ'!$B1835,'Approved CPZ List'!$B:$B,0))),$K1835,#N/A))</f>
        <v>#N/A</v>
      </c>
    </row>
    <row r="1836" spans="1:13" ht="15.5" x14ac:dyDescent="0.35">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List'!$K:$K,MATCH('HFTD CPZ'!$B1836,'08W Project List'!$H:$H,0))),$K1836,#N/A)</f>
        <v>#N/A</v>
      </c>
      <c r="M1836" s="35" t="e">
        <f>IF(ISNUMBER(L1836),#N/A,IF(ISNUMBER(INDEX('Approved CPZ List'!$I:$I,MATCH('HFTD CPZ'!$B1836,'Approved CPZ List'!$B:$B,0))),$K1836,#N/A))</f>
        <v>#N/A</v>
      </c>
    </row>
    <row r="1837" spans="1:13" ht="15.5" x14ac:dyDescent="0.35">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List'!$K:$K,MATCH('HFTD CPZ'!$B1837,'08W Project List'!$H:$H,0))),$K1837,#N/A)</f>
        <v>#N/A</v>
      </c>
      <c r="M1837" s="35" t="e">
        <f>IF(ISNUMBER(L1837),#N/A,IF(ISNUMBER(INDEX('Approved CPZ List'!$I:$I,MATCH('HFTD CPZ'!$B1837,'Approved CPZ List'!$B:$B,0))),$K1837,#N/A))</f>
        <v>#N/A</v>
      </c>
    </row>
    <row r="1838" spans="1:13" ht="15.5" x14ac:dyDescent="0.35">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List'!$K:$K,MATCH('HFTD CPZ'!$B1838,'08W Project List'!$H:$H,0))),$K1838,#N/A)</f>
        <v>#N/A</v>
      </c>
      <c r="M1838" s="35" t="e">
        <f>IF(ISNUMBER(L1838),#N/A,IF(ISNUMBER(INDEX('Approved CPZ List'!$I:$I,MATCH('HFTD CPZ'!$B1838,'Approved CPZ List'!$B:$B,0))),$K1838,#N/A))</f>
        <v>#N/A</v>
      </c>
    </row>
    <row r="1839" spans="1:13" ht="15.5" x14ac:dyDescent="0.35">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List'!$K:$K,MATCH('HFTD CPZ'!$B1839,'08W Project List'!$H:$H,0))),$K1839,#N/A)</f>
        <v>#N/A</v>
      </c>
      <c r="M1839" s="35" t="e">
        <f>IF(ISNUMBER(L1839),#N/A,IF(ISNUMBER(INDEX('Approved CPZ List'!$I:$I,MATCH('HFTD CPZ'!$B1839,'Approved CPZ List'!$B:$B,0))),$K1839,#N/A))</f>
        <v>#N/A</v>
      </c>
    </row>
    <row r="1840" spans="1:13" ht="15.5" x14ac:dyDescent="0.35">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List'!$K:$K,MATCH('HFTD CPZ'!$B1840,'08W Project List'!$H:$H,0))),$K1840,#N/A)</f>
        <v>#N/A</v>
      </c>
      <c r="M1840" s="35" t="e">
        <f>IF(ISNUMBER(L1840),#N/A,IF(ISNUMBER(INDEX('Approved CPZ List'!$I:$I,MATCH('HFTD CPZ'!$B1840,'Approved CPZ List'!$B:$B,0))),$K1840,#N/A))</f>
        <v>#N/A</v>
      </c>
    </row>
    <row r="1841" spans="1:13" ht="15.5" x14ac:dyDescent="0.35">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List'!$K:$K,MATCH('HFTD CPZ'!$B1841,'08W Project List'!$H:$H,0))),$K1841,#N/A)</f>
        <v>#N/A</v>
      </c>
      <c r="M1841" s="35" t="e">
        <f>IF(ISNUMBER(L1841),#N/A,IF(ISNUMBER(INDEX('Approved CPZ List'!$I:$I,MATCH('HFTD CPZ'!$B1841,'Approved CPZ List'!$B:$B,0))),$K1841,#N/A))</f>
        <v>#N/A</v>
      </c>
    </row>
    <row r="1842" spans="1:13" ht="15.5" x14ac:dyDescent="0.35">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List'!$K:$K,MATCH('HFTD CPZ'!$B1842,'08W Project List'!$H:$H,0))),$K1842,#N/A)</f>
        <v>#N/A</v>
      </c>
      <c r="M1842" s="35" t="e">
        <f>IF(ISNUMBER(L1842),#N/A,IF(ISNUMBER(INDEX('Approved CPZ List'!$I:$I,MATCH('HFTD CPZ'!$B1842,'Approved CPZ List'!$B:$B,0))),$K1842,#N/A))</f>
        <v>#N/A</v>
      </c>
    </row>
    <row r="1843" spans="1:13" ht="15.5" x14ac:dyDescent="0.35">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List'!$K:$K,MATCH('HFTD CPZ'!$B1843,'08W Project List'!$H:$H,0))),$K1843,#N/A)</f>
        <v>#N/A</v>
      </c>
      <c r="M1843" s="35" t="e">
        <f>IF(ISNUMBER(L1843),#N/A,IF(ISNUMBER(INDEX('Approved CPZ List'!$I:$I,MATCH('HFTD CPZ'!$B1843,'Approved CPZ List'!$B:$B,0))),$K1843,#N/A))</f>
        <v>#N/A</v>
      </c>
    </row>
    <row r="1844" spans="1:13" ht="15.5" x14ac:dyDescent="0.35">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List'!$K:$K,MATCH('HFTD CPZ'!$B1844,'08W Project List'!$H:$H,0))),$K1844,#N/A)</f>
        <v>#N/A</v>
      </c>
      <c r="M1844" s="35" t="e">
        <f>IF(ISNUMBER(L1844),#N/A,IF(ISNUMBER(INDEX('Approved CPZ List'!$I:$I,MATCH('HFTD CPZ'!$B1844,'Approved CPZ List'!$B:$B,0))),$K1844,#N/A))</f>
        <v>#N/A</v>
      </c>
    </row>
    <row r="1845" spans="1:13" ht="15.5" x14ac:dyDescent="0.35">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List'!$K:$K,MATCH('HFTD CPZ'!$B1845,'08W Project List'!$H:$H,0))),$K1845,#N/A)</f>
        <v>#N/A</v>
      </c>
      <c r="M1845" s="35" t="e">
        <f>IF(ISNUMBER(L1845),#N/A,IF(ISNUMBER(INDEX('Approved CPZ List'!$I:$I,MATCH('HFTD CPZ'!$B1845,'Approved CPZ List'!$B:$B,0))),$K1845,#N/A))</f>
        <v>#N/A</v>
      </c>
    </row>
    <row r="1846" spans="1:13" ht="15.5" x14ac:dyDescent="0.35">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List'!$K:$K,MATCH('HFTD CPZ'!$B1846,'08W Project List'!$H:$H,0))),$K1846,#N/A)</f>
        <v>#N/A</v>
      </c>
      <c r="M1846" s="35" t="e">
        <f>IF(ISNUMBER(L1846),#N/A,IF(ISNUMBER(INDEX('Approved CPZ List'!$I:$I,MATCH('HFTD CPZ'!$B1846,'Approved CPZ List'!$B:$B,0))),$K1846,#N/A))</f>
        <v>#N/A</v>
      </c>
    </row>
    <row r="1847" spans="1:13" ht="15.5" x14ac:dyDescent="0.35">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List'!$K:$K,MATCH('HFTD CPZ'!$B1847,'08W Project List'!$H:$H,0))),$K1847,#N/A)</f>
        <v>#N/A</v>
      </c>
      <c r="M1847" s="35" t="e">
        <f>IF(ISNUMBER(L1847),#N/A,IF(ISNUMBER(INDEX('Approved CPZ List'!$I:$I,MATCH('HFTD CPZ'!$B1847,'Approved CPZ List'!$B:$B,0))),$K1847,#N/A))</f>
        <v>#N/A</v>
      </c>
    </row>
    <row r="1848" spans="1:13" ht="15.5" x14ac:dyDescent="0.35">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List'!$K:$K,MATCH('HFTD CPZ'!$B1848,'08W Project List'!$H:$H,0))),$K1848,#N/A)</f>
        <v>#N/A</v>
      </c>
      <c r="M1848" s="35" t="e">
        <f>IF(ISNUMBER(L1848),#N/A,IF(ISNUMBER(INDEX('Approved CPZ List'!$I:$I,MATCH('HFTD CPZ'!$B1848,'Approved CPZ List'!$B:$B,0))),$K1848,#N/A))</f>
        <v>#N/A</v>
      </c>
    </row>
    <row r="1849" spans="1:13" ht="15.5" x14ac:dyDescent="0.35">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List'!$K:$K,MATCH('HFTD CPZ'!$B1849,'08W Project List'!$H:$H,0))),$K1849,#N/A)</f>
        <v>#N/A</v>
      </c>
      <c r="M1849" s="35" t="e">
        <f>IF(ISNUMBER(L1849),#N/A,IF(ISNUMBER(INDEX('Approved CPZ List'!$I:$I,MATCH('HFTD CPZ'!$B1849,'Approved CPZ List'!$B:$B,0))),$K1849,#N/A))</f>
        <v>#N/A</v>
      </c>
    </row>
    <row r="1850" spans="1:13" ht="15.5" x14ac:dyDescent="0.35">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List'!$K:$K,MATCH('HFTD CPZ'!$B1850,'08W Project List'!$H:$H,0))),$K1850,#N/A)</f>
        <v>381.36900444601753</v>
      </c>
      <c r="M1850" s="35" t="e">
        <f>IF(ISNUMBER(L1850),#N/A,IF(ISNUMBER(INDEX('Approved CPZ List'!$I:$I,MATCH('HFTD CPZ'!$B1850,'Approved CPZ List'!$B:$B,0))),$K1850,#N/A))</f>
        <v>#N/A</v>
      </c>
    </row>
    <row r="1851" spans="1:13" ht="15.5" x14ac:dyDescent="0.35">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List'!$K:$K,MATCH('HFTD CPZ'!$B1851,'08W Project List'!$H:$H,0))),$K1851,#N/A)</f>
        <v>#N/A</v>
      </c>
      <c r="M1851" s="35" t="e">
        <f>IF(ISNUMBER(L1851),#N/A,IF(ISNUMBER(INDEX('Approved CPZ List'!$I:$I,MATCH('HFTD CPZ'!$B1851,'Approved CPZ List'!$B:$B,0))),$K1851,#N/A))</f>
        <v>#N/A</v>
      </c>
    </row>
    <row r="1852" spans="1:13" ht="15.5" x14ac:dyDescent="0.35">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List'!$K:$K,MATCH('HFTD CPZ'!$B1852,'08W Project List'!$H:$H,0))),$K1852,#N/A)</f>
        <v>#N/A</v>
      </c>
      <c r="M1852" s="35" t="e">
        <f>IF(ISNUMBER(L1852),#N/A,IF(ISNUMBER(INDEX('Approved CPZ List'!$I:$I,MATCH('HFTD CPZ'!$B1852,'Approved CPZ List'!$B:$B,0))),$K1852,#N/A))</f>
        <v>#N/A</v>
      </c>
    </row>
    <row r="1853" spans="1:13" ht="15.5" x14ac:dyDescent="0.35">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List'!$K:$K,MATCH('HFTD CPZ'!$B1853,'08W Project List'!$H:$H,0))),$K1853,#N/A)</f>
        <v>#N/A</v>
      </c>
      <c r="M1853" s="35" t="e">
        <f>IF(ISNUMBER(L1853),#N/A,IF(ISNUMBER(INDEX('Approved CPZ List'!$I:$I,MATCH('HFTD CPZ'!$B1853,'Approved CPZ List'!$B:$B,0))),$K1853,#N/A))</f>
        <v>#N/A</v>
      </c>
    </row>
    <row r="1854" spans="1:13" ht="15.5" x14ac:dyDescent="0.35">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List'!$K:$K,MATCH('HFTD CPZ'!$B1854,'08W Project List'!$H:$H,0))),$K1854,#N/A)</f>
        <v>#N/A</v>
      </c>
      <c r="M1854" s="35" t="e">
        <f>IF(ISNUMBER(L1854),#N/A,IF(ISNUMBER(INDEX('Approved CPZ List'!$I:$I,MATCH('HFTD CPZ'!$B1854,'Approved CPZ List'!$B:$B,0))),$K1854,#N/A))</f>
        <v>#N/A</v>
      </c>
    </row>
    <row r="1855" spans="1:13" ht="15.5" x14ac:dyDescent="0.35">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List'!$K:$K,MATCH('HFTD CPZ'!$B1855,'08W Project List'!$H:$H,0))),$K1855,#N/A)</f>
        <v>#N/A</v>
      </c>
      <c r="M1855" s="35" t="e">
        <f>IF(ISNUMBER(L1855),#N/A,IF(ISNUMBER(INDEX('Approved CPZ List'!$I:$I,MATCH('HFTD CPZ'!$B1855,'Approved CPZ List'!$B:$B,0))),$K1855,#N/A))</f>
        <v>#N/A</v>
      </c>
    </row>
    <row r="1856" spans="1:13" ht="15.5" x14ac:dyDescent="0.35">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List'!$K:$K,MATCH('HFTD CPZ'!$B1856,'08W Project List'!$H:$H,0))),$K1856,#N/A)</f>
        <v>#N/A</v>
      </c>
      <c r="M1856" s="35" t="e">
        <f>IF(ISNUMBER(L1856),#N/A,IF(ISNUMBER(INDEX('Approved CPZ List'!$I:$I,MATCH('HFTD CPZ'!$B1856,'Approved CPZ List'!$B:$B,0))),$K1856,#N/A))</f>
        <v>#N/A</v>
      </c>
    </row>
    <row r="1857" spans="1:13" ht="15.5" x14ac:dyDescent="0.35">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List'!$K:$K,MATCH('HFTD CPZ'!$B1857,'08W Project List'!$H:$H,0))),$K1857,#N/A)</f>
        <v>#N/A</v>
      </c>
      <c r="M1857" s="35" t="e">
        <f>IF(ISNUMBER(L1857),#N/A,IF(ISNUMBER(INDEX('Approved CPZ List'!$I:$I,MATCH('HFTD CPZ'!$B1857,'Approved CPZ List'!$B:$B,0))),$K1857,#N/A))</f>
        <v>#N/A</v>
      </c>
    </row>
    <row r="1858" spans="1:13" ht="15.5" x14ac:dyDescent="0.35">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List'!$K:$K,MATCH('HFTD CPZ'!$B1858,'08W Project List'!$H:$H,0))),$K1858,#N/A)</f>
        <v>#N/A</v>
      </c>
      <c r="M1858" s="35" t="e">
        <f>IF(ISNUMBER(L1858),#N/A,IF(ISNUMBER(INDEX('Approved CPZ List'!$I:$I,MATCH('HFTD CPZ'!$B1858,'Approved CPZ List'!$B:$B,0))),$K1858,#N/A))</f>
        <v>#N/A</v>
      </c>
    </row>
    <row r="1859" spans="1:13" ht="15.5" x14ac:dyDescent="0.35">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List'!$K:$K,MATCH('HFTD CPZ'!$B1859,'08W Project List'!$H:$H,0))),$K1859,#N/A)</f>
        <v>#N/A</v>
      </c>
      <c r="M1859" s="35" t="e">
        <f>IF(ISNUMBER(L1859),#N/A,IF(ISNUMBER(INDEX('Approved CPZ List'!$I:$I,MATCH('HFTD CPZ'!$B1859,'Approved CPZ List'!$B:$B,0))),$K1859,#N/A))</f>
        <v>#N/A</v>
      </c>
    </row>
    <row r="1860" spans="1:13" ht="15.5" x14ac:dyDescent="0.35">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List'!$K:$K,MATCH('HFTD CPZ'!$B1860,'08W Project List'!$H:$H,0))),$K1860,#N/A)</f>
        <v>#N/A</v>
      </c>
      <c r="M1860" s="35" t="e">
        <f>IF(ISNUMBER(L1860),#N/A,IF(ISNUMBER(INDEX('Approved CPZ List'!$I:$I,MATCH('HFTD CPZ'!$B1860,'Approved CPZ List'!$B:$B,0))),$K1860,#N/A))</f>
        <v>#N/A</v>
      </c>
    </row>
    <row r="1861" spans="1:13" ht="15.5" x14ac:dyDescent="0.35">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List'!$K:$K,MATCH('HFTD CPZ'!$B1861,'08W Project List'!$H:$H,0))),$K1861,#N/A)</f>
        <v>#N/A</v>
      </c>
      <c r="M1861" s="35" t="e">
        <f>IF(ISNUMBER(L1861),#N/A,IF(ISNUMBER(INDEX('Approved CPZ List'!$I:$I,MATCH('HFTD CPZ'!$B1861,'Approved CPZ List'!$B:$B,0))),$K1861,#N/A))</f>
        <v>#N/A</v>
      </c>
    </row>
    <row r="1862" spans="1:13" ht="15.5" x14ac:dyDescent="0.35">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List'!$K:$K,MATCH('HFTD CPZ'!$B1862,'08W Project List'!$H:$H,0))),$K1862,#N/A)</f>
        <v>#N/A</v>
      </c>
      <c r="M1862" s="35" t="e">
        <f>IF(ISNUMBER(L1862),#N/A,IF(ISNUMBER(INDEX('Approved CPZ List'!$I:$I,MATCH('HFTD CPZ'!$B1862,'Approved CPZ List'!$B:$B,0))),$K1862,#N/A))</f>
        <v>#N/A</v>
      </c>
    </row>
    <row r="1863" spans="1:13" ht="15.5" x14ac:dyDescent="0.35">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List'!$K:$K,MATCH('HFTD CPZ'!$B1863,'08W Project List'!$H:$H,0))),$K1863,#N/A)</f>
        <v>#N/A</v>
      </c>
      <c r="M1863" s="35" t="e">
        <f>IF(ISNUMBER(L1863),#N/A,IF(ISNUMBER(INDEX('Approved CPZ List'!$I:$I,MATCH('HFTD CPZ'!$B1863,'Approved CPZ List'!$B:$B,0))),$K1863,#N/A))</f>
        <v>#N/A</v>
      </c>
    </row>
    <row r="1864" spans="1:13" ht="15.5" x14ac:dyDescent="0.35">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List'!$K:$K,MATCH('HFTD CPZ'!$B1864,'08W Project List'!$H:$H,0))),$K1864,#N/A)</f>
        <v>#N/A</v>
      </c>
      <c r="M1864" s="35" t="e">
        <f>IF(ISNUMBER(L1864),#N/A,IF(ISNUMBER(INDEX('Approved CPZ List'!$I:$I,MATCH('HFTD CPZ'!$B1864,'Approved CPZ List'!$B:$B,0))),$K1864,#N/A))</f>
        <v>#N/A</v>
      </c>
    </row>
    <row r="1865" spans="1:13" ht="15.5" x14ac:dyDescent="0.35">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List'!$K:$K,MATCH('HFTD CPZ'!$B1865,'08W Project List'!$H:$H,0))),$K1865,#N/A)</f>
        <v>360.76473193876831</v>
      </c>
      <c r="M1865" s="35" t="e">
        <f>IF(ISNUMBER(L1865),#N/A,IF(ISNUMBER(INDEX('Approved CPZ List'!$I:$I,MATCH('HFTD CPZ'!$B1865,'Approved CPZ List'!$B:$B,0))),$K1865,#N/A))</f>
        <v>#N/A</v>
      </c>
    </row>
    <row r="1866" spans="1:13" ht="15.5" x14ac:dyDescent="0.35">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List'!$K:$K,MATCH('HFTD CPZ'!$B1866,'08W Project List'!$H:$H,0))),$K1866,#N/A)</f>
        <v>#N/A</v>
      </c>
      <c r="M1866" s="35" t="e">
        <f>IF(ISNUMBER(L1866),#N/A,IF(ISNUMBER(INDEX('Approved CPZ List'!$I:$I,MATCH('HFTD CPZ'!$B1866,'Approved CPZ List'!$B:$B,0))),$K1866,#N/A))</f>
        <v>#N/A</v>
      </c>
    </row>
    <row r="1867" spans="1:13" ht="15.5" x14ac:dyDescent="0.35">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List'!$K:$K,MATCH('HFTD CPZ'!$B1867,'08W Project List'!$H:$H,0))),$K1867,#N/A)</f>
        <v>#N/A</v>
      </c>
      <c r="M1867" s="35" t="e">
        <f>IF(ISNUMBER(L1867),#N/A,IF(ISNUMBER(INDEX('Approved CPZ List'!$I:$I,MATCH('HFTD CPZ'!$B1867,'Approved CPZ List'!$B:$B,0))),$K1867,#N/A))</f>
        <v>#N/A</v>
      </c>
    </row>
    <row r="1868" spans="1:13" ht="15.5" x14ac:dyDescent="0.35">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List'!$K:$K,MATCH('HFTD CPZ'!$B1868,'08W Project List'!$H:$H,0))),$K1868,#N/A)</f>
        <v>#N/A</v>
      </c>
      <c r="M1868" s="35" t="e">
        <f>IF(ISNUMBER(L1868),#N/A,IF(ISNUMBER(INDEX('Approved CPZ List'!$I:$I,MATCH('HFTD CPZ'!$B1868,'Approved CPZ List'!$B:$B,0))),$K1868,#N/A))</f>
        <v>#N/A</v>
      </c>
    </row>
    <row r="1869" spans="1:13" ht="15.5" x14ac:dyDescent="0.35">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List'!$K:$K,MATCH('HFTD CPZ'!$B1869,'08W Project List'!$H:$H,0))),$K1869,#N/A)</f>
        <v>#N/A</v>
      </c>
      <c r="M1869" s="35" t="e">
        <f>IF(ISNUMBER(L1869),#N/A,IF(ISNUMBER(INDEX('Approved CPZ List'!$I:$I,MATCH('HFTD CPZ'!$B1869,'Approved CPZ List'!$B:$B,0))),$K1869,#N/A))</f>
        <v>#N/A</v>
      </c>
    </row>
    <row r="1870" spans="1:13" ht="15.5" x14ac:dyDescent="0.35">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List'!$K:$K,MATCH('HFTD CPZ'!$B1870,'08W Project List'!$H:$H,0))),$K1870,#N/A)</f>
        <v>#N/A</v>
      </c>
      <c r="M1870" s="35" t="e">
        <f>IF(ISNUMBER(L1870),#N/A,IF(ISNUMBER(INDEX('Approved CPZ List'!$I:$I,MATCH('HFTD CPZ'!$B1870,'Approved CPZ List'!$B:$B,0))),$K1870,#N/A))</f>
        <v>#N/A</v>
      </c>
    </row>
    <row r="1871" spans="1:13" ht="15.5" x14ac:dyDescent="0.35">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List'!$K:$K,MATCH('HFTD CPZ'!$B1871,'08W Project List'!$H:$H,0))),$K1871,#N/A)</f>
        <v>#N/A</v>
      </c>
      <c r="M1871" s="35" t="e">
        <f>IF(ISNUMBER(L1871),#N/A,IF(ISNUMBER(INDEX('Approved CPZ List'!$I:$I,MATCH('HFTD CPZ'!$B1871,'Approved CPZ List'!$B:$B,0))),$K1871,#N/A))</f>
        <v>#N/A</v>
      </c>
    </row>
    <row r="1872" spans="1:13" ht="15.5" x14ac:dyDescent="0.35">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List'!$K:$K,MATCH('HFTD CPZ'!$B1872,'08W Project List'!$H:$H,0))),$K1872,#N/A)</f>
        <v>#N/A</v>
      </c>
      <c r="M1872" s="35" t="e">
        <f>IF(ISNUMBER(L1872),#N/A,IF(ISNUMBER(INDEX('Approved CPZ List'!$I:$I,MATCH('HFTD CPZ'!$B1872,'Approved CPZ List'!$B:$B,0))),$K1872,#N/A))</f>
        <v>#N/A</v>
      </c>
    </row>
    <row r="1873" spans="1:13" ht="15.5" x14ac:dyDescent="0.35">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List'!$K:$K,MATCH('HFTD CPZ'!$B1873,'08W Project List'!$H:$H,0))),$K1873,#N/A)</f>
        <v>#N/A</v>
      </c>
      <c r="M1873" s="35" t="e">
        <f>IF(ISNUMBER(L1873),#N/A,IF(ISNUMBER(INDEX('Approved CPZ List'!$I:$I,MATCH('HFTD CPZ'!$B1873,'Approved CPZ List'!$B:$B,0))),$K1873,#N/A))</f>
        <v>#N/A</v>
      </c>
    </row>
    <row r="1874" spans="1:13" ht="15.5" x14ac:dyDescent="0.35">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List'!$K:$K,MATCH('HFTD CPZ'!$B1874,'08W Project List'!$H:$H,0))),$K1874,#N/A)</f>
        <v>#N/A</v>
      </c>
      <c r="M1874" s="35" t="e">
        <f>IF(ISNUMBER(L1874),#N/A,IF(ISNUMBER(INDEX('Approved CPZ List'!$I:$I,MATCH('HFTD CPZ'!$B1874,'Approved CPZ List'!$B:$B,0))),$K1874,#N/A))</f>
        <v>#N/A</v>
      </c>
    </row>
    <row r="1875" spans="1:13" ht="15.5" x14ac:dyDescent="0.35">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List'!$K:$K,MATCH('HFTD CPZ'!$B1875,'08W Project List'!$H:$H,0))),$K1875,#N/A)</f>
        <v>#N/A</v>
      </c>
      <c r="M1875" s="35" t="e">
        <f>IF(ISNUMBER(L1875),#N/A,IF(ISNUMBER(INDEX('Approved CPZ List'!$I:$I,MATCH('HFTD CPZ'!$B1875,'Approved CPZ List'!$B:$B,0))),$K1875,#N/A))</f>
        <v>#N/A</v>
      </c>
    </row>
    <row r="1876" spans="1:13" ht="15.5" x14ac:dyDescent="0.35">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List'!$K:$K,MATCH('HFTD CPZ'!$B1876,'08W Project List'!$H:$H,0))),$K1876,#N/A)</f>
        <v>#N/A</v>
      </c>
      <c r="M1876" s="35" t="e">
        <f>IF(ISNUMBER(L1876),#N/A,IF(ISNUMBER(INDEX('Approved CPZ List'!$I:$I,MATCH('HFTD CPZ'!$B1876,'Approved CPZ List'!$B:$B,0))),$K1876,#N/A))</f>
        <v>#N/A</v>
      </c>
    </row>
    <row r="1877" spans="1:13" ht="15.5" x14ac:dyDescent="0.35">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List'!$K:$K,MATCH('HFTD CPZ'!$B1877,'08W Project List'!$H:$H,0))),$K1877,#N/A)</f>
        <v>#N/A</v>
      </c>
      <c r="M1877" s="35" t="e">
        <f>IF(ISNUMBER(L1877),#N/A,IF(ISNUMBER(INDEX('Approved CPZ List'!$I:$I,MATCH('HFTD CPZ'!$B1877,'Approved CPZ List'!$B:$B,0))),$K1877,#N/A))</f>
        <v>#N/A</v>
      </c>
    </row>
    <row r="1878" spans="1:13" ht="15.5" x14ac:dyDescent="0.35">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List'!$K:$K,MATCH('HFTD CPZ'!$B1878,'08W Project List'!$H:$H,0))),$K1878,#N/A)</f>
        <v>#N/A</v>
      </c>
      <c r="M1878" s="35" t="e">
        <f>IF(ISNUMBER(L1878),#N/A,IF(ISNUMBER(INDEX('Approved CPZ List'!$I:$I,MATCH('HFTD CPZ'!$B1878,'Approved CPZ List'!$B:$B,0))),$K1878,#N/A))</f>
        <v>#N/A</v>
      </c>
    </row>
    <row r="1879" spans="1:13" ht="15.5" x14ac:dyDescent="0.35">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List'!$K:$K,MATCH('HFTD CPZ'!$B1879,'08W Project List'!$H:$H,0))),$K1879,#N/A)</f>
        <v>#N/A</v>
      </c>
      <c r="M1879" s="35" t="e">
        <f>IF(ISNUMBER(L1879),#N/A,IF(ISNUMBER(INDEX('Approved CPZ List'!$I:$I,MATCH('HFTD CPZ'!$B1879,'Approved CPZ List'!$B:$B,0))),$K1879,#N/A))</f>
        <v>#N/A</v>
      </c>
    </row>
    <row r="1880" spans="1:13" ht="15.5" x14ac:dyDescent="0.35">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List'!$K:$K,MATCH('HFTD CPZ'!$B1880,'08W Project List'!$H:$H,0))),$K1880,#N/A)</f>
        <v>#N/A</v>
      </c>
      <c r="M1880" s="35" t="e">
        <f>IF(ISNUMBER(L1880),#N/A,IF(ISNUMBER(INDEX('Approved CPZ List'!$I:$I,MATCH('HFTD CPZ'!$B1880,'Approved CPZ List'!$B:$B,0))),$K1880,#N/A))</f>
        <v>#N/A</v>
      </c>
    </row>
    <row r="1881" spans="1:13" ht="15.5" x14ac:dyDescent="0.35">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List'!$K:$K,MATCH('HFTD CPZ'!$B1881,'08W Project List'!$H:$H,0))),$K1881,#N/A)</f>
        <v>#N/A</v>
      </c>
      <c r="M1881" s="35" t="e">
        <f>IF(ISNUMBER(L1881),#N/A,IF(ISNUMBER(INDEX('Approved CPZ List'!$I:$I,MATCH('HFTD CPZ'!$B1881,'Approved CPZ List'!$B:$B,0))),$K1881,#N/A))</f>
        <v>#N/A</v>
      </c>
    </row>
    <row r="1882" spans="1:13" ht="15.5" x14ac:dyDescent="0.35">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List'!$K:$K,MATCH('HFTD CPZ'!$B1882,'08W Project List'!$H:$H,0))),$K1882,#N/A)</f>
        <v>#N/A</v>
      </c>
      <c r="M1882" s="35" t="e">
        <f>IF(ISNUMBER(L1882),#N/A,IF(ISNUMBER(INDEX('Approved CPZ List'!$I:$I,MATCH('HFTD CPZ'!$B1882,'Approved CPZ List'!$B:$B,0))),$K1882,#N/A))</f>
        <v>#N/A</v>
      </c>
    </row>
    <row r="1883" spans="1:13" ht="15.5" x14ac:dyDescent="0.35">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List'!$K:$K,MATCH('HFTD CPZ'!$B1883,'08W Project List'!$H:$H,0))),$K1883,#N/A)</f>
        <v>#N/A</v>
      </c>
      <c r="M1883" s="35" t="e">
        <f>IF(ISNUMBER(L1883),#N/A,IF(ISNUMBER(INDEX('Approved CPZ List'!$I:$I,MATCH('HFTD CPZ'!$B1883,'Approved CPZ List'!$B:$B,0))),$K1883,#N/A))</f>
        <v>#N/A</v>
      </c>
    </row>
    <row r="1884" spans="1:13" ht="15.5" x14ac:dyDescent="0.35">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List'!$K:$K,MATCH('HFTD CPZ'!$B1884,'08W Project List'!$H:$H,0))),$K1884,#N/A)</f>
        <v>#N/A</v>
      </c>
      <c r="M1884" s="35" t="e">
        <f>IF(ISNUMBER(L1884),#N/A,IF(ISNUMBER(INDEX('Approved CPZ List'!$I:$I,MATCH('HFTD CPZ'!$B1884,'Approved CPZ List'!$B:$B,0))),$K1884,#N/A))</f>
        <v>#N/A</v>
      </c>
    </row>
    <row r="1885" spans="1:13" ht="15.5" x14ac:dyDescent="0.35">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List'!$K:$K,MATCH('HFTD CPZ'!$B1885,'08W Project List'!$H:$H,0))),$K1885,#N/A)</f>
        <v>#N/A</v>
      </c>
      <c r="M1885" s="35" t="e">
        <f>IF(ISNUMBER(L1885),#N/A,IF(ISNUMBER(INDEX('Approved CPZ List'!$I:$I,MATCH('HFTD CPZ'!$B1885,'Approved CPZ List'!$B:$B,0))),$K1885,#N/A))</f>
        <v>#N/A</v>
      </c>
    </row>
    <row r="1886" spans="1:13" ht="15.5" x14ac:dyDescent="0.35">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List'!$K:$K,MATCH('HFTD CPZ'!$B1886,'08W Project List'!$H:$H,0))),$K1886,#N/A)</f>
        <v>#N/A</v>
      </c>
      <c r="M1886" s="35" t="e">
        <f>IF(ISNUMBER(L1886),#N/A,IF(ISNUMBER(INDEX('Approved CPZ List'!$I:$I,MATCH('HFTD CPZ'!$B1886,'Approved CPZ List'!$B:$B,0))),$K1886,#N/A))</f>
        <v>#N/A</v>
      </c>
    </row>
    <row r="1887" spans="1:13" ht="15.5" x14ac:dyDescent="0.35">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List'!$K:$K,MATCH('HFTD CPZ'!$B1887,'08W Project List'!$H:$H,0))),$K1887,#N/A)</f>
        <v>#N/A</v>
      </c>
      <c r="M1887" s="35" t="e">
        <f>IF(ISNUMBER(L1887),#N/A,IF(ISNUMBER(INDEX('Approved CPZ List'!$I:$I,MATCH('HFTD CPZ'!$B1887,'Approved CPZ List'!$B:$B,0))),$K1887,#N/A))</f>
        <v>#N/A</v>
      </c>
    </row>
    <row r="1888" spans="1:13" ht="15.5" x14ac:dyDescent="0.35">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List'!$K:$K,MATCH('HFTD CPZ'!$B1888,'08W Project List'!$H:$H,0))),$K1888,#N/A)</f>
        <v>#N/A</v>
      </c>
      <c r="M1888" s="35" t="e">
        <f>IF(ISNUMBER(L1888),#N/A,IF(ISNUMBER(INDEX('Approved CPZ List'!$I:$I,MATCH('HFTD CPZ'!$B1888,'Approved CPZ List'!$B:$B,0))),$K1888,#N/A))</f>
        <v>#N/A</v>
      </c>
    </row>
    <row r="1889" spans="1:13" ht="15.5" x14ac:dyDescent="0.35">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List'!$K:$K,MATCH('HFTD CPZ'!$B1889,'08W Project List'!$H:$H,0))),$K1889,#N/A)</f>
        <v>#N/A</v>
      </c>
      <c r="M1889" s="35" t="e">
        <f>IF(ISNUMBER(L1889),#N/A,IF(ISNUMBER(INDEX('Approved CPZ List'!$I:$I,MATCH('HFTD CPZ'!$B1889,'Approved CPZ List'!$B:$B,0))),$K1889,#N/A))</f>
        <v>#N/A</v>
      </c>
    </row>
    <row r="1890" spans="1:13" ht="15.5" x14ac:dyDescent="0.35">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List'!$K:$K,MATCH('HFTD CPZ'!$B1890,'08W Project List'!$H:$H,0))),$K1890,#N/A)</f>
        <v>#N/A</v>
      </c>
      <c r="M1890" s="35" t="e">
        <f>IF(ISNUMBER(L1890),#N/A,IF(ISNUMBER(INDEX('Approved CPZ List'!$I:$I,MATCH('HFTD CPZ'!$B1890,'Approved CPZ List'!$B:$B,0))),$K1890,#N/A))</f>
        <v>#N/A</v>
      </c>
    </row>
    <row r="1891" spans="1:13" ht="15.5" x14ac:dyDescent="0.35">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List'!$K:$K,MATCH('HFTD CPZ'!$B1891,'08W Project List'!$H:$H,0))),$K1891,#N/A)</f>
        <v>#N/A</v>
      </c>
      <c r="M1891" s="35" t="e">
        <f>IF(ISNUMBER(L1891),#N/A,IF(ISNUMBER(INDEX('Approved CPZ List'!$I:$I,MATCH('HFTD CPZ'!$B1891,'Approved CPZ List'!$B:$B,0))),$K1891,#N/A))</f>
        <v>#N/A</v>
      </c>
    </row>
    <row r="1892" spans="1:13" ht="15.5" x14ac:dyDescent="0.35">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List'!$K:$K,MATCH('HFTD CPZ'!$B1892,'08W Project List'!$H:$H,0))),$K1892,#N/A)</f>
        <v>#N/A</v>
      </c>
      <c r="M1892" s="35" t="e">
        <f>IF(ISNUMBER(L1892),#N/A,IF(ISNUMBER(INDEX('Approved CPZ List'!$I:$I,MATCH('HFTD CPZ'!$B1892,'Approved CPZ List'!$B:$B,0))),$K1892,#N/A))</f>
        <v>#N/A</v>
      </c>
    </row>
    <row r="1893" spans="1:13" ht="15.5" x14ac:dyDescent="0.35">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List'!$K:$K,MATCH('HFTD CPZ'!$B1893,'08W Project List'!$H:$H,0))),$K1893,#N/A)</f>
        <v>#N/A</v>
      </c>
      <c r="M1893" s="35" t="e">
        <f>IF(ISNUMBER(L1893),#N/A,IF(ISNUMBER(INDEX('Approved CPZ List'!$I:$I,MATCH('HFTD CPZ'!$B1893,'Approved CPZ List'!$B:$B,0))),$K1893,#N/A))</f>
        <v>#N/A</v>
      </c>
    </row>
    <row r="1894" spans="1:13" ht="15.5" x14ac:dyDescent="0.35">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List'!$K:$K,MATCH('HFTD CPZ'!$B1894,'08W Project List'!$H:$H,0))),$K1894,#N/A)</f>
        <v>#N/A</v>
      </c>
      <c r="M1894" s="35" t="e">
        <f>IF(ISNUMBER(L1894),#N/A,IF(ISNUMBER(INDEX('Approved CPZ List'!$I:$I,MATCH('HFTD CPZ'!$B1894,'Approved CPZ List'!$B:$B,0))),$K1894,#N/A))</f>
        <v>#N/A</v>
      </c>
    </row>
    <row r="1895" spans="1:13" ht="15.5" x14ac:dyDescent="0.35">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List'!$K:$K,MATCH('HFTD CPZ'!$B1895,'08W Project List'!$H:$H,0))),$K1895,#N/A)</f>
        <v>#N/A</v>
      </c>
      <c r="M1895" s="35" t="e">
        <f>IF(ISNUMBER(L1895),#N/A,IF(ISNUMBER(INDEX('Approved CPZ List'!$I:$I,MATCH('HFTD CPZ'!$B1895,'Approved CPZ List'!$B:$B,0))),$K1895,#N/A))</f>
        <v>#N/A</v>
      </c>
    </row>
    <row r="1896" spans="1:13" ht="15.5" x14ac:dyDescent="0.35">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List'!$K:$K,MATCH('HFTD CPZ'!$B1896,'08W Project List'!$H:$H,0))),$K1896,#N/A)</f>
        <v>#N/A</v>
      </c>
      <c r="M1896" s="35" t="e">
        <f>IF(ISNUMBER(L1896),#N/A,IF(ISNUMBER(INDEX('Approved CPZ List'!$I:$I,MATCH('HFTD CPZ'!$B1896,'Approved CPZ List'!$B:$B,0))),$K1896,#N/A))</f>
        <v>#N/A</v>
      </c>
    </row>
    <row r="1897" spans="1:13" ht="15.5" x14ac:dyDescent="0.35">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List'!$K:$K,MATCH('HFTD CPZ'!$B1897,'08W Project List'!$H:$H,0))),$K1897,#N/A)</f>
        <v>#N/A</v>
      </c>
      <c r="M1897" s="35" t="e">
        <f>IF(ISNUMBER(L1897),#N/A,IF(ISNUMBER(INDEX('Approved CPZ List'!$I:$I,MATCH('HFTD CPZ'!$B1897,'Approved CPZ List'!$B:$B,0))),$K1897,#N/A))</f>
        <v>#N/A</v>
      </c>
    </row>
    <row r="1898" spans="1:13" ht="15.5" x14ac:dyDescent="0.35">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List'!$K:$K,MATCH('HFTD CPZ'!$B1898,'08W Project List'!$H:$H,0))),$K1898,#N/A)</f>
        <v>#N/A</v>
      </c>
      <c r="M1898" s="35" t="e">
        <f>IF(ISNUMBER(L1898),#N/A,IF(ISNUMBER(INDEX('Approved CPZ List'!$I:$I,MATCH('HFTD CPZ'!$B1898,'Approved CPZ List'!$B:$B,0))),$K1898,#N/A))</f>
        <v>#N/A</v>
      </c>
    </row>
    <row r="1899" spans="1:13" ht="15.5" x14ac:dyDescent="0.35">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List'!$K:$K,MATCH('HFTD CPZ'!$B1899,'08W Project List'!$H:$H,0))),$K1899,#N/A)</f>
        <v>#N/A</v>
      </c>
      <c r="M1899" s="35" t="e">
        <f>IF(ISNUMBER(L1899),#N/A,IF(ISNUMBER(INDEX('Approved CPZ List'!$I:$I,MATCH('HFTD CPZ'!$B1899,'Approved CPZ List'!$B:$B,0))),$K1899,#N/A))</f>
        <v>#N/A</v>
      </c>
    </row>
    <row r="1900" spans="1:13" ht="15.5" x14ac:dyDescent="0.35">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List'!$K:$K,MATCH('HFTD CPZ'!$B1900,'08W Project List'!$H:$H,0))),$K1900,#N/A)</f>
        <v>#N/A</v>
      </c>
      <c r="M1900" s="35" t="e">
        <f>IF(ISNUMBER(L1900),#N/A,IF(ISNUMBER(INDEX('Approved CPZ List'!$I:$I,MATCH('HFTD CPZ'!$B1900,'Approved CPZ List'!$B:$B,0))),$K1900,#N/A))</f>
        <v>#N/A</v>
      </c>
    </row>
    <row r="1901" spans="1:13" ht="15.5" x14ac:dyDescent="0.35">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List'!$K:$K,MATCH('HFTD CPZ'!$B1901,'08W Project List'!$H:$H,0))),$K1901,#N/A)</f>
        <v>#N/A</v>
      </c>
      <c r="M1901" s="35" t="e">
        <f>IF(ISNUMBER(L1901),#N/A,IF(ISNUMBER(INDEX('Approved CPZ List'!$I:$I,MATCH('HFTD CPZ'!$B1901,'Approved CPZ List'!$B:$B,0))),$K1901,#N/A))</f>
        <v>#N/A</v>
      </c>
    </row>
    <row r="1902" spans="1:13" ht="15.5" x14ac:dyDescent="0.35">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List'!$K:$K,MATCH('HFTD CPZ'!$B1902,'08W Project List'!$H:$H,0))),$K1902,#N/A)</f>
        <v>#N/A</v>
      </c>
      <c r="M1902" s="35" t="e">
        <f>IF(ISNUMBER(L1902),#N/A,IF(ISNUMBER(INDEX('Approved CPZ List'!$I:$I,MATCH('HFTD CPZ'!$B1902,'Approved CPZ List'!$B:$B,0))),$K1902,#N/A))</f>
        <v>#N/A</v>
      </c>
    </row>
    <row r="1903" spans="1:13" ht="15.5" x14ac:dyDescent="0.35">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List'!$K:$K,MATCH('HFTD CPZ'!$B1903,'08W Project List'!$H:$H,0))),$K1903,#N/A)</f>
        <v>#N/A</v>
      </c>
      <c r="M1903" s="35" t="e">
        <f>IF(ISNUMBER(L1903),#N/A,IF(ISNUMBER(INDEX('Approved CPZ List'!$I:$I,MATCH('HFTD CPZ'!$B1903,'Approved CPZ List'!$B:$B,0))),$K1903,#N/A))</f>
        <v>#N/A</v>
      </c>
    </row>
    <row r="1904" spans="1:13" ht="15.5" x14ac:dyDescent="0.35">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List'!$K:$K,MATCH('HFTD CPZ'!$B1904,'08W Project List'!$H:$H,0))),$K1904,#N/A)</f>
        <v>#N/A</v>
      </c>
      <c r="M1904" s="35" t="e">
        <f>IF(ISNUMBER(L1904),#N/A,IF(ISNUMBER(INDEX('Approved CPZ List'!$I:$I,MATCH('HFTD CPZ'!$B1904,'Approved CPZ List'!$B:$B,0))),$K1904,#N/A))</f>
        <v>#N/A</v>
      </c>
    </row>
    <row r="1905" spans="1:13" ht="15.5" x14ac:dyDescent="0.35">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List'!$K:$K,MATCH('HFTD CPZ'!$B1905,'08W Project List'!$H:$H,0))),$K1905,#N/A)</f>
        <v>#N/A</v>
      </c>
      <c r="M1905" s="35" t="e">
        <f>IF(ISNUMBER(L1905),#N/A,IF(ISNUMBER(INDEX('Approved CPZ List'!$I:$I,MATCH('HFTD CPZ'!$B1905,'Approved CPZ List'!$B:$B,0))),$K1905,#N/A))</f>
        <v>#N/A</v>
      </c>
    </row>
    <row r="1906" spans="1:13" ht="15.5" x14ac:dyDescent="0.35">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List'!$K:$K,MATCH('HFTD CPZ'!$B1906,'08W Project List'!$H:$H,0))),$K1906,#N/A)</f>
        <v>#N/A</v>
      </c>
      <c r="M1906" s="35" t="e">
        <f>IF(ISNUMBER(L1906),#N/A,IF(ISNUMBER(INDEX('Approved CPZ List'!$I:$I,MATCH('HFTD CPZ'!$B1906,'Approved CPZ List'!$B:$B,0))),$K1906,#N/A))</f>
        <v>#N/A</v>
      </c>
    </row>
    <row r="1907" spans="1:13" ht="15.5" x14ac:dyDescent="0.35">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List'!$K:$K,MATCH('HFTD CPZ'!$B1907,'08W Project List'!$H:$H,0))),$K1907,#N/A)</f>
        <v>#N/A</v>
      </c>
      <c r="M1907" s="35" t="e">
        <f>IF(ISNUMBER(L1907),#N/A,IF(ISNUMBER(INDEX('Approved CPZ List'!$I:$I,MATCH('HFTD CPZ'!$B1907,'Approved CPZ List'!$B:$B,0))),$K1907,#N/A))</f>
        <v>#N/A</v>
      </c>
    </row>
    <row r="1908" spans="1:13" ht="15.5" x14ac:dyDescent="0.35">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List'!$K:$K,MATCH('HFTD CPZ'!$B1908,'08W Project List'!$H:$H,0))),$K1908,#N/A)</f>
        <v>#N/A</v>
      </c>
      <c r="M1908" s="35" t="e">
        <f>IF(ISNUMBER(L1908),#N/A,IF(ISNUMBER(INDEX('Approved CPZ List'!$I:$I,MATCH('HFTD CPZ'!$B1908,'Approved CPZ List'!$B:$B,0))),$K1908,#N/A))</f>
        <v>#N/A</v>
      </c>
    </row>
    <row r="1909" spans="1:13" ht="15.5" x14ac:dyDescent="0.35">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List'!$K:$K,MATCH('HFTD CPZ'!$B1909,'08W Project List'!$H:$H,0))),$K1909,#N/A)</f>
        <v>#N/A</v>
      </c>
      <c r="M1909" s="35" t="e">
        <f>IF(ISNUMBER(L1909),#N/A,IF(ISNUMBER(INDEX('Approved CPZ List'!$I:$I,MATCH('HFTD CPZ'!$B1909,'Approved CPZ List'!$B:$B,0))),$K1909,#N/A))</f>
        <v>#N/A</v>
      </c>
    </row>
    <row r="1910" spans="1:13" ht="15.5" x14ac:dyDescent="0.35">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List'!$K:$K,MATCH('HFTD CPZ'!$B1910,'08W Project List'!$H:$H,0))),$K1910,#N/A)</f>
        <v>#N/A</v>
      </c>
      <c r="M1910" s="35" t="e">
        <f>IF(ISNUMBER(L1910),#N/A,IF(ISNUMBER(INDEX('Approved CPZ List'!$I:$I,MATCH('HFTD CPZ'!$B1910,'Approved CPZ List'!$B:$B,0))),$K1910,#N/A))</f>
        <v>#N/A</v>
      </c>
    </row>
    <row r="1911" spans="1:13" ht="15.5" x14ac:dyDescent="0.35">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List'!$K:$K,MATCH('HFTD CPZ'!$B1911,'08W Project List'!$H:$H,0))),$K1911,#N/A)</f>
        <v>#N/A</v>
      </c>
      <c r="M1911" s="35" t="e">
        <f>IF(ISNUMBER(L1911),#N/A,IF(ISNUMBER(INDEX('Approved CPZ List'!$I:$I,MATCH('HFTD CPZ'!$B1911,'Approved CPZ List'!$B:$B,0))),$K1911,#N/A))</f>
        <v>#N/A</v>
      </c>
    </row>
    <row r="1912" spans="1:13" ht="15.5" x14ac:dyDescent="0.35">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List'!$K:$K,MATCH('HFTD CPZ'!$B1912,'08W Project List'!$H:$H,0))),$K1912,#N/A)</f>
        <v>#N/A</v>
      </c>
      <c r="M1912" s="35" t="e">
        <f>IF(ISNUMBER(L1912),#N/A,IF(ISNUMBER(INDEX('Approved CPZ List'!$I:$I,MATCH('HFTD CPZ'!$B1912,'Approved CPZ List'!$B:$B,0))),$K1912,#N/A))</f>
        <v>#N/A</v>
      </c>
    </row>
    <row r="1913" spans="1:13" ht="15.5" x14ac:dyDescent="0.35">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List'!$K:$K,MATCH('HFTD CPZ'!$B1913,'08W Project List'!$H:$H,0))),$K1913,#N/A)</f>
        <v>#N/A</v>
      </c>
      <c r="M1913" s="35" t="e">
        <f>IF(ISNUMBER(L1913),#N/A,IF(ISNUMBER(INDEX('Approved CPZ List'!$I:$I,MATCH('HFTD CPZ'!$B1913,'Approved CPZ List'!$B:$B,0))),$K1913,#N/A))</f>
        <v>#N/A</v>
      </c>
    </row>
    <row r="1914" spans="1:13" ht="15.5" x14ac:dyDescent="0.35">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List'!$K:$K,MATCH('HFTD CPZ'!$B1914,'08W Project List'!$H:$H,0))),$K1914,#N/A)</f>
        <v>#N/A</v>
      </c>
      <c r="M1914" s="35" t="e">
        <f>IF(ISNUMBER(L1914),#N/A,IF(ISNUMBER(INDEX('Approved CPZ List'!$I:$I,MATCH('HFTD CPZ'!$B1914,'Approved CPZ List'!$B:$B,0))),$K1914,#N/A))</f>
        <v>#N/A</v>
      </c>
    </row>
    <row r="1915" spans="1:13" ht="15.5" x14ac:dyDescent="0.35">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List'!$K:$K,MATCH('HFTD CPZ'!$B1915,'08W Project List'!$H:$H,0))),$K1915,#N/A)</f>
        <v>#N/A</v>
      </c>
      <c r="M1915" s="35" t="e">
        <f>IF(ISNUMBER(L1915),#N/A,IF(ISNUMBER(INDEX('Approved CPZ List'!$I:$I,MATCH('HFTD CPZ'!$B1915,'Approved CPZ List'!$B:$B,0))),$K1915,#N/A))</f>
        <v>#N/A</v>
      </c>
    </row>
    <row r="1916" spans="1:13" ht="15.5" x14ac:dyDescent="0.35">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List'!$K:$K,MATCH('HFTD CPZ'!$B1916,'08W Project List'!$H:$H,0))),$K1916,#N/A)</f>
        <v>#N/A</v>
      </c>
      <c r="M1916" s="35" t="e">
        <f>IF(ISNUMBER(L1916),#N/A,IF(ISNUMBER(INDEX('Approved CPZ List'!$I:$I,MATCH('HFTD CPZ'!$B1916,'Approved CPZ List'!$B:$B,0))),$K1916,#N/A))</f>
        <v>#N/A</v>
      </c>
    </row>
    <row r="1917" spans="1:13" ht="15.5" x14ac:dyDescent="0.35">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List'!$K:$K,MATCH('HFTD CPZ'!$B1917,'08W Project List'!$H:$H,0))),$K1917,#N/A)</f>
        <v>#N/A</v>
      </c>
      <c r="M1917" s="35" t="e">
        <f>IF(ISNUMBER(L1917),#N/A,IF(ISNUMBER(INDEX('Approved CPZ List'!$I:$I,MATCH('HFTD CPZ'!$B1917,'Approved CPZ List'!$B:$B,0))),$K1917,#N/A))</f>
        <v>#N/A</v>
      </c>
    </row>
    <row r="1918" spans="1:13" ht="15.5" x14ac:dyDescent="0.35">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List'!$K:$K,MATCH('HFTD CPZ'!$B1918,'08W Project List'!$H:$H,0))),$K1918,#N/A)</f>
        <v>#N/A</v>
      </c>
      <c r="M1918" s="35" t="e">
        <f>IF(ISNUMBER(L1918),#N/A,IF(ISNUMBER(INDEX('Approved CPZ List'!$I:$I,MATCH('HFTD CPZ'!$B1918,'Approved CPZ List'!$B:$B,0))),$K1918,#N/A))</f>
        <v>#N/A</v>
      </c>
    </row>
    <row r="1919" spans="1:13" ht="15.5" x14ac:dyDescent="0.35">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List'!$K:$K,MATCH('HFTD CPZ'!$B1919,'08W Project List'!$H:$H,0))),$K1919,#N/A)</f>
        <v>#N/A</v>
      </c>
      <c r="M1919" s="35" t="e">
        <f>IF(ISNUMBER(L1919),#N/A,IF(ISNUMBER(INDEX('Approved CPZ List'!$I:$I,MATCH('HFTD CPZ'!$B1919,'Approved CPZ List'!$B:$B,0))),$K1919,#N/A))</f>
        <v>#N/A</v>
      </c>
    </row>
    <row r="1920" spans="1:13" ht="15.5" x14ac:dyDescent="0.35">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List'!$K:$K,MATCH('HFTD CPZ'!$B1920,'08W Project List'!$H:$H,0))),$K1920,#N/A)</f>
        <v>#N/A</v>
      </c>
      <c r="M1920" s="35" t="e">
        <f>IF(ISNUMBER(L1920),#N/A,IF(ISNUMBER(INDEX('Approved CPZ List'!$I:$I,MATCH('HFTD CPZ'!$B1920,'Approved CPZ List'!$B:$B,0))),$K1920,#N/A))</f>
        <v>#N/A</v>
      </c>
    </row>
    <row r="1921" spans="1:13" ht="15.5" x14ac:dyDescent="0.35">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List'!$K:$K,MATCH('HFTD CPZ'!$B1921,'08W Project List'!$H:$H,0))),$K1921,#N/A)</f>
        <v>#N/A</v>
      </c>
      <c r="M1921" s="35" t="e">
        <f>IF(ISNUMBER(L1921),#N/A,IF(ISNUMBER(INDEX('Approved CPZ List'!$I:$I,MATCH('HFTD CPZ'!$B1921,'Approved CPZ List'!$B:$B,0))),$K1921,#N/A))</f>
        <v>#N/A</v>
      </c>
    </row>
    <row r="1922" spans="1:13" ht="15.5" x14ac:dyDescent="0.35">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List'!$K:$K,MATCH('HFTD CPZ'!$B1922,'08W Project List'!$H:$H,0))),$K1922,#N/A)</f>
        <v>#N/A</v>
      </c>
      <c r="M1922" s="35" t="e">
        <f>IF(ISNUMBER(L1922),#N/A,IF(ISNUMBER(INDEX('Approved CPZ List'!$I:$I,MATCH('HFTD CPZ'!$B1922,'Approved CPZ List'!$B:$B,0))),$K1922,#N/A))</f>
        <v>#N/A</v>
      </c>
    </row>
    <row r="1923" spans="1:13" ht="15.5" x14ac:dyDescent="0.35">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List'!$K:$K,MATCH('HFTD CPZ'!$B1923,'08W Project List'!$H:$H,0))),$K1923,#N/A)</f>
        <v>#N/A</v>
      </c>
      <c r="M1923" s="35" t="e">
        <f>IF(ISNUMBER(L1923),#N/A,IF(ISNUMBER(INDEX('Approved CPZ List'!$I:$I,MATCH('HFTD CPZ'!$B1923,'Approved CPZ List'!$B:$B,0))),$K1923,#N/A))</f>
        <v>#N/A</v>
      </c>
    </row>
    <row r="1924" spans="1:13" ht="15.5" x14ac:dyDescent="0.35">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List'!$K:$K,MATCH('HFTD CPZ'!$B1924,'08W Project List'!$H:$H,0))),$K1924,#N/A)</f>
        <v>#N/A</v>
      </c>
      <c r="M1924" s="35" t="e">
        <f>IF(ISNUMBER(L1924),#N/A,IF(ISNUMBER(INDEX('Approved CPZ List'!$I:$I,MATCH('HFTD CPZ'!$B1924,'Approved CPZ List'!$B:$B,0))),$K1924,#N/A))</f>
        <v>#N/A</v>
      </c>
    </row>
    <row r="1925" spans="1:13" ht="15.5" x14ac:dyDescent="0.35">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List'!$K:$K,MATCH('HFTD CPZ'!$B1925,'08W Project List'!$H:$H,0))),$K1925,#N/A)</f>
        <v>#N/A</v>
      </c>
      <c r="M1925" s="35" t="e">
        <f>IF(ISNUMBER(L1925),#N/A,IF(ISNUMBER(INDEX('Approved CPZ List'!$I:$I,MATCH('HFTD CPZ'!$B1925,'Approved CPZ List'!$B:$B,0))),$K1925,#N/A))</f>
        <v>#N/A</v>
      </c>
    </row>
    <row r="1926" spans="1:13" ht="15.5" x14ac:dyDescent="0.35">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List'!$K:$K,MATCH('HFTD CPZ'!$B1926,'08W Project List'!$H:$H,0))),$K1926,#N/A)</f>
        <v>#N/A</v>
      </c>
      <c r="M1926" s="35" t="e">
        <f>IF(ISNUMBER(L1926),#N/A,IF(ISNUMBER(INDEX('Approved CPZ List'!$I:$I,MATCH('HFTD CPZ'!$B1926,'Approved CPZ List'!$B:$B,0))),$K1926,#N/A))</f>
        <v>#N/A</v>
      </c>
    </row>
    <row r="1927" spans="1:13" ht="15.5" x14ac:dyDescent="0.35">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List'!$K:$K,MATCH('HFTD CPZ'!$B1927,'08W Project List'!$H:$H,0))),$K1927,#N/A)</f>
        <v>#N/A</v>
      </c>
      <c r="M1927" s="35" t="e">
        <f>IF(ISNUMBER(L1927),#N/A,IF(ISNUMBER(INDEX('Approved CPZ List'!$I:$I,MATCH('HFTD CPZ'!$B1927,'Approved CPZ List'!$B:$B,0))),$K1927,#N/A))</f>
        <v>#N/A</v>
      </c>
    </row>
    <row r="1928" spans="1:13" ht="15.5" x14ac:dyDescent="0.35">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List'!$K:$K,MATCH('HFTD CPZ'!$B1928,'08W Project List'!$H:$H,0))),$K1928,#N/A)</f>
        <v>#N/A</v>
      </c>
      <c r="M1928" s="35" t="e">
        <f>IF(ISNUMBER(L1928),#N/A,IF(ISNUMBER(INDEX('Approved CPZ List'!$I:$I,MATCH('HFTD CPZ'!$B1928,'Approved CPZ List'!$B:$B,0))),$K1928,#N/A))</f>
        <v>#N/A</v>
      </c>
    </row>
    <row r="1929" spans="1:13" ht="15.5" x14ac:dyDescent="0.35">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List'!$K:$K,MATCH('HFTD CPZ'!$B1929,'08W Project List'!$H:$H,0))),$K1929,#N/A)</f>
        <v>#N/A</v>
      </c>
      <c r="M1929" s="35" t="e">
        <f>IF(ISNUMBER(L1929),#N/A,IF(ISNUMBER(INDEX('Approved CPZ List'!$I:$I,MATCH('HFTD CPZ'!$B1929,'Approved CPZ List'!$B:$B,0))),$K1929,#N/A))</f>
        <v>#N/A</v>
      </c>
    </row>
    <row r="1930" spans="1:13" ht="15.5" x14ac:dyDescent="0.35">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List'!$K:$K,MATCH('HFTD CPZ'!$B1930,'08W Project List'!$H:$H,0))),$K1930,#N/A)</f>
        <v>#N/A</v>
      </c>
      <c r="M1930" s="35" t="e">
        <f>IF(ISNUMBER(L1930),#N/A,IF(ISNUMBER(INDEX('Approved CPZ List'!$I:$I,MATCH('HFTD CPZ'!$B1930,'Approved CPZ List'!$B:$B,0))),$K1930,#N/A))</f>
        <v>#N/A</v>
      </c>
    </row>
    <row r="1931" spans="1:13" ht="15.5" x14ac:dyDescent="0.35">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List'!$K:$K,MATCH('HFTD CPZ'!$B1931,'08W Project List'!$H:$H,0))),$K1931,#N/A)</f>
        <v>#N/A</v>
      </c>
      <c r="M1931" s="35" t="e">
        <f>IF(ISNUMBER(L1931),#N/A,IF(ISNUMBER(INDEX('Approved CPZ List'!$I:$I,MATCH('HFTD CPZ'!$B1931,'Approved CPZ List'!$B:$B,0))),$K1931,#N/A))</f>
        <v>#N/A</v>
      </c>
    </row>
    <row r="1932" spans="1:13" ht="15.5" x14ac:dyDescent="0.35">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List'!$K:$K,MATCH('HFTD CPZ'!$B1932,'08W Project List'!$H:$H,0))),$K1932,#N/A)</f>
        <v>#N/A</v>
      </c>
      <c r="M1932" s="35" t="e">
        <f>IF(ISNUMBER(L1932),#N/A,IF(ISNUMBER(INDEX('Approved CPZ List'!$I:$I,MATCH('HFTD CPZ'!$B1932,'Approved CPZ List'!$B:$B,0))),$K1932,#N/A))</f>
        <v>#N/A</v>
      </c>
    </row>
    <row r="1933" spans="1:13" ht="15.5" x14ac:dyDescent="0.35">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List'!$K:$K,MATCH('HFTD CPZ'!$B1933,'08W Project List'!$H:$H,0))),$K1933,#N/A)</f>
        <v>#N/A</v>
      </c>
      <c r="M1933" s="35" t="e">
        <f>IF(ISNUMBER(L1933),#N/A,IF(ISNUMBER(INDEX('Approved CPZ List'!$I:$I,MATCH('HFTD CPZ'!$B1933,'Approved CPZ List'!$B:$B,0))),$K1933,#N/A))</f>
        <v>#N/A</v>
      </c>
    </row>
    <row r="1934" spans="1:13" ht="15.5" x14ac:dyDescent="0.35">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List'!$K:$K,MATCH('HFTD CPZ'!$B1934,'08W Project List'!$H:$H,0))),$K1934,#N/A)</f>
        <v>#N/A</v>
      </c>
      <c r="M1934" s="35" t="e">
        <f>IF(ISNUMBER(L1934),#N/A,IF(ISNUMBER(INDEX('Approved CPZ List'!$I:$I,MATCH('HFTD CPZ'!$B1934,'Approved CPZ List'!$B:$B,0))),$K1934,#N/A))</f>
        <v>#N/A</v>
      </c>
    </row>
    <row r="1935" spans="1:13" ht="15.5" x14ac:dyDescent="0.35">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List'!$K:$K,MATCH('HFTD CPZ'!$B1935,'08W Project List'!$H:$H,0))),$K1935,#N/A)</f>
        <v>#N/A</v>
      </c>
      <c r="M1935" s="35" t="e">
        <f>IF(ISNUMBER(L1935),#N/A,IF(ISNUMBER(INDEX('Approved CPZ List'!$I:$I,MATCH('HFTD CPZ'!$B1935,'Approved CPZ List'!$B:$B,0))),$K1935,#N/A))</f>
        <v>#N/A</v>
      </c>
    </row>
    <row r="1936" spans="1:13" ht="15.5" x14ac:dyDescent="0.35">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List'!$K:$K,MATCH('HFTD CPZ'!$B1936,'08W Project List'!$H:$H,0))),$K1936,#N/A)</f>
        <v>#N/A</v>
      </c>
      <c r="M1936" s="35" t="e">
        <f>IF(ISNUMBER(L1936),#N/A,IF(ISNUMBER(INDEX('Approved CPZ List'!$I:$I,MATCH('HFTD CPZ'!$B1936,'Approved CPZ List'!$B:$B,0))),$K1936,#N/A))</f>
        <v>#N/A</v>
      </c>
    </row>
    <row r="1937" spans="1:13" ht="15.5" x14ac:dyDescent="0.35">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List'!$K:$K,MATCH('HFTD CPZ'!$B1937,'08W Project List'!$H:$H,0))),$K1937,#N/A)</f>
        <v>#N/A</v>
      </c>
      <c r="M1937" s="35" t="e">
        <f>IF(ISNUMBER(L1937),#N/A,IF(ISNUMBER(INDEX('Approved CPZ List'!$I:$I,MATCH('HFTD CPZ'!$B1937,'Approved CPZ List'!$B:$B,0))),$K1937,#N/A))</f>
        <v>#N/A</v>
      </c>
    </row>
    <row r="1938" spans="1:13" ht="15.5" x14ac:dyDescent="0.35">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List'!$K:$K,MATCH('HFTD CPZ'!$B1938,'08W Project List'!$H:$H,0))),$K1938,#N/A)</f>
        <v>#N/A</v>
      </c>
      <c r="M1938" s="35" t="e">
        <f>IF(ISNUMBER(L1938),#N/A,IF(ISNUMBER(INDEX('Approved CPZ List'!$I:$I,MATCH('HFTD CPZ'!$B1938,'Approved CPZ List'!$B:$B,0))),$K1938,#N/A))</f>
        <v>#N/A</v>
      </c>
    </row>
    <row r="1939" spans="1:13" ht="15.5" x14ac:dyDescent="0.35">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List'!$K:$K,MATCH('HFTD CPZ'!$B1939,'08W Project List'!$H:$H,0))),$K1939,#N/A)</f>
        <v>#N/A</v>
      </c>
      <c r="M1939" s="35" t="e">
        <f>IF(ISNUMBER(L1939),#N/A,IF(ISNUMBER(INDEX('Approved CPZ List'!$I:$I,MATCH('HFTD CPZ'!$B1939,'Approved CPZ List'!$B:$B,0))),$K1939,#N/A))</f>
        <v>#N/A</v>
      </c>
    </row>
    <row r="1940" spans="1:13" ht="15.5" x14ac:dyDescent="0.35">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List'!$K:$K,MATCH('HFTD CPZ'!$B1940,'08W Project List'!$H:$H,0))),$K1940,#N/A)</f>
        <v>#N/A</v>
      </c>
      <c r="M1940" s="35" t="e">
        <f>IF(ISNUMBER(L1940),#N/A,IF(ISNUMBER(INDEX('Approved CPZ List'!$I:$I,MATCH('HFTD CPZ'!$B1940,'Approved CPZ List'!$B:$B,0))),$K1940,#N/A))</f>
        <v>#N/A</v>
      </c>
    </row>
    <row r="1941" spans="1:13" ht="15.5" x14ac:dyDescent="0.35">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List'!$K:$K,MATCH('HFTD CPZ'!$B1941,'08W Project List'!$H:$H,0))),$K1941,#N/A)</f>
        <v>#N/A</v>
      </c>
      <c r="M1941" s="35" t="e">
        <f>IF(ISNUMBER(L1941),#N/A,IF(ISNUMBER(INDEX('Approved CPZ List'!$I:$I,MATCH('HFTD CPZ'!$B1941,'Approved CPZ List'!$B:$B,0))),$K1941,#N/A))</f>
        <v>#N/A</v>
      </c>
    </row>
    <row r="1942" spans="1:13" ht="15.5" x14ac:dyDescent="0.35">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List'!$K:$K,MATCH('HFTD CPZ'!$B1942,'08W Project List'!$H:$H,0))),$K1942,#N/A)</f>
        <v>#N/A</v>
      </c>
      <c r="M1942" s="35" t="e">
        <f>IF(ISNUMBER(L1942),#N/A,IF(ISNUMBER(INDEX('Approved CPZ List'!$I:$I,MATCH('HFTD CPZ'!$B1942,'Approved CPZ List'!$B:$B,0))),$K1942,#N/A))</f>
        <v>#N/A</v>
      </c>
    </row>
    <row r="1943" spans="1:13" ht="15.5" x14ac:dyDescent="0.35">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List'!$K:$K,MATCH('HFTD CPZ'!$B1943,'08W Project List'!$H:$H,0))),$K1943,#N/A)</f>
        <v>#N/A</v>
      </c>
      <c r="M1943" s="35" t="e">
        <f>IF(ISNUMBER(L1943),#N/A,IF(ISNUMBER(INDEX('Approved CPZ List'!$I:$I,MATCH('HFTD CPZ'!$B1943,'Approved CPZ List'!$B:$B,0))),$K1943,#N/A))</f>
        <v>#N/A</v>
      </c>
    </row>
    <row r="1944" spans="1:13" ht="15.5" x14ac:dyDescent="0.35">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List'!$K:$K,MATCH('HFTD CPZ'!$B1944,'08W Project List'!$H:$H,0))),$K1944,#N/A)</f>
        <v>#N/A</v>
      </c>
      <c r="M1944" s="35" t="e">
        <f>IF(ISNUMBER(L1944),#N/A,IF(ISNUMBER(INDEX('Approved CPZ List'!$I:$I,MATCH('HFTD CPZ'!$B1944,'Approved CPZ List'!$B:$B,0))),$K1944,#N/A))</f>
        <v>#N/A</v>
      </c>
    </row>
    <row r="1945" spans="1:13" ht="15.5" x14ac:dyDescent="0.35">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List'!$K:$K,MATCH('HFTD CPZ'!$B1945,'08W Project List'!$H:$H,0))),$K1945,#N/A)</f>
        <v>#N/A</v>
      </c>
      <c r="M1945" s="35" t="e">
        <f>IF(ISNUMBER(L1945),#N/A,IF(ISNUMBER(INDEX('Approved CPZ List'!$I:$I,MATCH('HFTD CPZ'!$B1945,'Approved CPZ List'!$B:$B,0))),$K1945,#N/A))</f>
        <v>#N/A</v>
      </c>
    </row>
    <row r="1946" spans="1:13" ht="15.5" x14ac:dyDescent="0.35">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List'!$K:$K,MATCH('HFTD CPZ'!$B1946,'08W Project List'!$H:$H,0))),$K1946,#N/A)</f>
        <v>#N/A</v>
      </c>
      <c r="M1946" s="35" t="e">
        <f>IF(ISNUMBER(L1946),#N/A,IF(ISNUMBER(INDEX('Approved CPZ List'!$I:$I,MATCH('HFTD CPZ'!$B1946,'Approved CPZ List'!$B:$B,0))),$K1946,#N/A))</f>
        <v>#N/A</v>
      </c>
    </row>
    <row r="1947" spans="1:13" ht="15.5" x14ac:dyDescent="0.35">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f>IF(ISNUMBER(INDEX('08W Project List'!$K:$K,MATCH('HFTD CPZ'!$B1947,'08W Project List'!$H:$H,0))),$K1947,#N/A)</f>
        <v>266.7448405064053</v>
      </c>
      <c r="M1947" s="35" t="e">
        <f>IF(ISNUMBER(L1947),#N/A,IF(ISNUMBER(INDEX('Approved CPZ List'!$I:$I,MATCH('HFTD CPZ'!$B1947,'Approved CPZ List'!$B:$B,0))),$K1947,#N/A))</f>
        <v>#N/A</v>
      </c>
    </row>
    <row r="1948" spans="1:13" ht="15.5" x14ac:dyDescent="0.35">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List'!$K:$K,MATCH('HFTD CPZ'!$B1948,'08W Project List'!$H:$H,0))),$K1948,#N/A)</f>
        <v>#N/A</v>
      </c>
      <c r="M1948" s="35" t="e">
        <f>IF(ISNUMBER(L1948),#N/A,IF(ISNUMBER(INDEX('Approved CPZ List'!$I:$I,MATCH('HFTD CPZ'!$B1948,'Approved CPZ List'!$B:$B,0))),$K1948,#N/A))</f>
        <v>#N/A</v>
      </c>
    </row>
    <row r="1949" spans="1:13" ht="15.5" x14ac:dyDescent="0.35">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List'!$K:$K,MATCH('HFTD CPZ'!$B1949,'08W Project List'!$H:$H,0))),$K1949,#N/A)</f>
        <v>#N/A</v>
      </c>
      <c r="M1949" s="35" t="e">
        <f>IF(ISNUMBER(L1949),#N/A,IF(ISNUMBER(INDEX('Approved CPZ List'!$I:$I,MATCH('HFTD CPZ'!$B1949,'Approved CPZ List'!$B:$B,0))),$K1949,#N/A))</f>
        <v>#N/A</v>
      </c>
    </row>
    <row r="1950" spans="1:13" ht="15.5" x14ac:dyDescent="0.35">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List'!$K:$K,MATCH('HFTD CPZ'!$B1950,'08W Project List'!$H:$H,0))),$K1950,#N/A)</f>
        <v>#N/A</v>
      </c>
      <c r="M1950" s="35" t="e">
        <f>IF(ISNUMBER(L1950),#N/A,IF(ISNUMBER(INDEX('Approved CPZ List'!$I:$I,MATCH('HFTD CPZ'!$B1950,'Approved CPZ List'!$B:$B,0))),$K1950,#N/A))</f>
        <v>#N/A</v>
      </c>
    </row>
    <row r="1951" spans="1:13" ht="15.5" x14ac:dyDescent="0.35">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List'!$K:$K,MATCH('HFTD CPZ'!$B1951,'08W Project List'!$H:$H,0))),$K1951,#N/A)</f>
        <v>#N/A</v>
      </c>
      <c r="M1951" s="35" t="e">
        <f>IF(ISNUMBER(L1951),#N/A,IF(ISNUMBER(INDEX('Approved CPZ List'!$I:$I,MATCH('HFTD CPZ'!$B1951,'Approved CPZ List'!$B:$B,0))),$K1951,#N/A))</f>
        <v>#N/A</v>
      </c>
    </row>
    <row r="1952" spans="1:13" ht="15.5" x14ac:dyDescent="0.35">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List'!$K:$K,MATCH('HFTD CPZ'!$B1952,'08W Project List'!$H:$H,0))),$K1952,#N/A)</f>
        <v>#N/A</v>
      </c>
      <c r="M1952" s="35" t="e">
        <f>IF(ISNUMBER(L1952),#N/A,IF(ISNUMBER(INDEX('Approved CPZ List'!$I:$I,MATCH('HFTD CPZ'!$B1952,'Approved CPZ List'!$B:$B,0))),$K1952,#N/A))</f>
        <v>#N/A</v>
      </c>
    </row>
    <row r="1953" spans="1:13" ht="15.5" x14ac:dyDescent="0.35">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List'!$K:$K,MATCH('HFTD CPZ'!$B1953,'08W Project List'!$H:$H,0))),$K1953,#N/A)</f>
        <v>#N/A</v>
      </c>
      <c r="M1953" s="35" t="e">
        <f>IF(ISNUMBER(L1953),#N/A,IF(ISNUMBER(INDEX('Approved CPZ List'!$I:$I,MATCH('HFTD CPZ'!$B1953,'Approved CPZ List'!$B:$B,0))),$K1953,#N/A))</f>
        <v>#N/A</v>
      </c>
    </row>
    <row r="1954" spans="1:13" ht="15.5" x14ac:dyDescent="0.35">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List'!$K:$K,MATCH('HFTD CPZ'!$B1954,'08W Project List'!$H:$H,0))),$K1954,#N/A)</f>
        <v>#N/A</v>
      </c>
      <c r="M1954" s="35" t="e">
        <f>IF(ISNUMBER(L1954),#N/A,IF(ISNUMBER(INDEX('Approved CPZ List'!$I:$I,MATCH('HFTD CPZ'!$B1954,'Approved CPZ List'!$B:$B,0))),$K1954,#N/A))</f>
        <v>#N/A</v>
      </c>
    </row>
    <row r="1955" spans="1:13" ht="15.5" x14ac:dyDescent="0.35">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List'!$K:$K,MATCH('HFTD CPZ'!$B1955,'08W Project List'!$H:$H,0))),$K1955,#N/A)</f>
        <v>#N/A</v>
      </c>
      <c r="M1955" s="35" t="e">
        <f>IF(ISNUMBER(L1955),#N/A,IF(ISNUMBER(INDEX('Approved CPZ List'!$I:$I,MATCH('HFTD CPZ'!$B1955,'Approved CPZ List'!$B:$B,0))),$K1955,#N/A))</f>
        <v>#N/A</v>
      </c>
    </row>
    <row r="1956" spans="1:13" ht="15.5" x14ac:dyDescent="0.35">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List'!$K:$K,MATCH('HFTD CPZ'!$B1956,'08W Project List'!$H:$H,0))),$K1956,#N/A)</f>
        <v>#N/A</v>
      </c>
      <c r="M1956" s="35" t="e">
        <f>IF(ISNUMBER(L1956),#N/A,IF(ISNUMBER(INDEX('Approved CPZ List'!$I:$I,MATCH('HFTD CPZ'!$B1956,'Approved CPZ List'!$B:$B,0))),$K1956,#N/A))</f>
        <v>#N/A</v>
      </c>
    </row>
    <row r="1957" spans="1:13" ht="15.5" x14ac:dyDescent="0.35">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List'!$K:$K,MATCH('HFTD CPZ'!$B1957,'08W Project List'!$H:$H,0))),$K1957,#N/A)</f>
        <v>#N/A</v>
      </c>
      <c r="M1957" s="35" t="e">
        <f>IF(ISNUMBER(L1957),#N/A,IF(ISNUMBER(INDEX('Approved CPZ List'!$I:$I,MATCH('HFTD CPZ'!$B1957,'Approved CPZ List'!$B:$B,0))),$K1957,#N/A))</f>
        <v>#N/A</v>
      </c>
    </row>
    <row r="1958" spans="1:13" ht="15.5" x14ac:dyDescent="0.35">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List'!$K:$K,MATCH('HFTD CPZ'!$B1958,'08W Project List'!$H:$H,0))),$K1958,#N/A)</f>
        <v>#N/A</v>
      </c>
      <c r="M1958" s="35" t="e">
        <f>IF(ISNUMBER(L1958),#N/A,IF(ISNUMBER(INDEX('Approved CPZ List'!$I:$I,MATCH('HFTD CPZ'!$B1958,'Approved CPZ List'!$B:$B,0))),$K1958,#N/A))</f>
        <v>#N/A</v>
      </c>
    </row>
    <row r="1959" spans="1:13" ht="15.5" x14ac:dyDescent="0.35">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List'!$K:$K,MATCH('HFTD CPZ'!$B1959,'08W Project List'!$H:$H,0))),$K1959,#N/A)</f>
        <v>#N/A</v>
      </c>
      <c r="M1959" s="35" t="e">
        <f>IF(ISNUMBER(L1959),#N/A,IF(ISNUMBER(INDEX('Approved CPZ List'!$I:$I,MATCH('HFTD CPZ'!$B1959,'Approved CPZ List'!$B:$B,0))),$K1959,#N/A))</f>
        <v>#N/A</v>
      </c>
    </row>
    <row r="1960" spans="1:13" ht="15.5" x14ac:dyDescent="0.35">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List'!$K:$K,MATCH('HFTD CPZ'!$B1960,'08W Project List'!$H:$H,0))),$K1960,#N/A)</f>
        <v>#N/A</v>
      </c>
      <c r="M1960" s="35" t="e">
        <f>IF(ISNUMBER(L1960),#N/A,IF(ISNUMBER(INDEX('Approved CPZ List'!$I:$I,MATCH('HFTD CPZ'!$B1960,'Approved CPZ List'!$B:$B,0))),$K1960,#N/A))</f>
        <v>#N/A</v>
      </c>
    </row>
    <row r="1961" spans="1:13" ht="15.5" x14ac:dyDescent="0.35">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List'!$K:$K,MATCH('HFTD CPZ'!$B1961,'08W Project List'!$H:$H,0))),$K1961,#N/A)</f>
        <v>#N/A</v>
      </c>
      <c r="M1961" s="35" t="e">
        <f>IF(ISNUMBER(L1961),#N/A,IF(ISNUMBER(INDEX('Approved CPZ List'!$I:$I,MATCH('HFTD CPZ'!$B1961,'Approved CPZ List'!$B:$B,0))),$K1961,#N/A))</f>
        <v>#N/A</v>
      </c>
    </row>
    <row r="1962" spans="1:13" ht="15.5" x14ac:dyDescent="0.35">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List'!$K:$K,MATCH('HFTD CPZ'!$B1962,'08W Project List'!$H:$H,0))),$K1962,#N/A)</f>
        <v>#N/A</v>
      </c>
      <c r="M1962" s="35" t="e">
        <f>IF(ISNUMBER(L1962),#N/A,IF(ISNUMBER(INDEX('Approved CPZ List'!$I:$I,MATCH('HFTD CPZ'!$B1962,'Approved CPZ List'!$B:$B,0))),$K1962,#N/A))</f>
        <v>#N/A</v>
      </c>
    </row>
    <row r="1963" spans="1:13" ht="15.5" x14ac:dyDescent="0.35">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List'!$K:$K,MATCH('HFTD CPZ'!$B1963,'08W Project List'!$H:$H,0))),$K1963,#N/A)</f>
        <v>#N/A</v>
      </c>
      <c r="M1963" s="35" t="e">
        <f>IF(ISNUMBER(L1963),#N/A,IF(ISNUMBER(INDEX('Approved CPZ List'!$I:$I,MATCH('HFTD CPZ'!$B1963,'Approved CPZ List'!$B:$B,0))),$K1963,#N/A))</f>
        <v>#N/A</v>
      </c>
    </row>
    <row r="1964" spans="1:13" ht="15.5" x14ac:dyDescent="0.35">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List'!$K:$K,MATCH('HFTD CPZ'!$B1964,'08W Project List'!$H:$H,0))),$K1964,#N/A)</f>
        <v>#N/A</v>
      </c>
      <c r="M1964" s="35" t="e">
        <f>IF(ISNUMBER(L1964),#N/A,IF(ISNUMBER(INDEX('Approved CPZ List'!$I:$I,MATCH('HFTD CPZ'!$B1964,'Approved CPZ List'!$B:$B,0))),$K1964,#N/A))</f>
        <v>#N/A</v>
      </c>
    </row>
    <row r="1965" spans="1:13" ht="15.5" x14ac:dyDescent="0.35">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List'!$K:$K,MATCH('HFTD CPZ'!$B1965,'08W Project List'!$H:$H,0))),$K1965,#N/A)</f>
        <v>#N/A</v>
      </c>
      <c r="M1965" s="35" t="e">
        <f>IF(ISNUMBER(L1965),#N/A,IF(ISNUMBER(INDEX('Approved CPZ List'!$I:$I,MATCH('HFTD CPZ'!$B1965,'Approved CPZ List'!$B:$B,0))),$K1965,#N/A))</f>
        <v>#N/A</v>
      </c>
    </row>
    <row r="1966" spans="1:13" ht="15.5" x14ac:dyDescent="0.35">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List'!$K:$K,MATCH('HFTD CPZ'!$B1966,'08W Project List'!$H:$H,0))),$K1966,#N/A)</f>
        <v>#N/A</v>
      </c>
      <c r="M1966" s="35" t="e">
        <f>IF(ISNUMBER(L1966),#N/A,IF(ISNUMBER(INDEX('Approved CPZ List'!$I:$I,MATCH('HFTD CPZ'!$B1966,'Approved CPZ List'!$B:$B,0))),$K1966,#N/A))</f>
        <v>#N/A</v>
      </c>
    </row>
    <row r="1967" spans="1:13" ht="15.5" x14ac:dyDescent="0.35">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List'!$K:$K,MATCH('HFTD CPZ'!$B1967,'08W Project List'!$H:$H,0))),$K1967,#N/A)</f>
        <v>#N/A</v>
      </c>
      <c r="M1967" s="35" t="e">
        <f>IF(ISNUMBER(L1967),#N/A,IF(ISNUMBER(INDEX('Approved CPZ List'!$I:$I,MATCH('HFTD CPZ'!$B1967,'Approved CPZ List'!$B:$B,0))),$K1967,#N/A))</f>
        <v>#N/A</v>
      </c>
    </row>
    <row r="1968" spans="1:13" ht="15.5" x14ac:dyDescent="0.35">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List'!$K:$K,MATCH('HFTD CPZ'!$B1968,'08W Project List'!$H:$H,0))),$K1968,#N/A)</f>
        <v>#N/A</v>
      </c>
      <c r="M1968" s="35" t="e">
        <f>IF(ISNUMBER(L1968),#N/A,IF(ISNUMBER(INDEX('Approved CPZ List'!$I:$I,MATCH('HFTD CPZ'!$B1968,'Approved CPZ List'!$B:$B,0))),$K1968,#N/A))</f>
        <v>#N/A</v>
      </c>
    </row>
    <row r="1969" spans="1:13" ht="15.5" x14ac:dyDescent="0.35">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List'!$K:$K,MATCH('HFTD CPZ'!$B1969,'08W Project List'!$H:$H,0))),$K1969,#N/A)</f>
        <v>#N/A</v>
      </c>
      <c r="M1969" s="35" t="e">
        <f>IF(ISNUMBER(L1969),#N/A,IF(ISNUMBER(INDEX('Approved CPZ List'!$I:$I,MATCH('HFTD CPZ'!$B1969,'Approved CPZ List'!$B:$B,0))),$K1969,#N/A))</f>
        <v>#N/A</v>
      </c>
    </row>
    <row r="1970" spans="1:13" ht="15.5" x14ac:dyDescent="0.35">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List'!$K:$K,MATCH('HFTD CPZ'!$B1970,'08W Project List'!$H:$H,0))),$K1970,#N/A)</f>
        <v>#N/A</v>
      </c>
      <c r="M1970" s="35" t="e">
        <f>IF(ISNUMBER(L1970),#N/A,IF(ISNUMBER(INDEX('Approved CPZ List'!$I:$I,MATCH('HFTD CPZ'!$B1970,'Approved CPZ List'!$B:$B,0))),$K1970,#N/A))</f>
        <v>#N/A</v>
      </c>
    </row>
    <row r="1971" spans="1:13" ht="15.5" x14ac:dyDescent="0.35">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List'!$K:$K,MATCH('HFTD CPZ'!$B1971,'08W Project List'!$H:$H,0))),$K1971,#N/A)</f>
        <v>#N/A</v>
      </c>
      <c r="M1971" s="35" t="e">
        <f>IF(ISNUMBER(L1971),#N/A,IF(ISNUMBER(INDEX('Approved CPZ List'!$I:$I,MATCH('HFTD CPZ'!$B1971,'Approved CPZ List'!$B:$B,0))),$K1971,#N/A))</f>
        <v>#N/A</v>
      </c>
    </row>
    <row r="1972" spans="1:13" ht="15.5" x14ac:dyDescent="0.35">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List'!$K:$K,MATCH('HFTD CPZ'!$B1972,'08W Project List'!$H:$H,0))),$K1972,#N/A)</f>
        <v>#N/A</v>
      </c>
      <c r="M1972" s="35" t="e">
        <f>IF(ISNUMBER(L1972),#N/A,IF(ISNUMBER(INDEX('Approved CPZ List'!$I:$I,MATCH('HFTD CPZ'!$B1972,'Approved CPZ List'!$B:$B,0))),$K1972,#N/A))</f>
        <v>#N/A</v>
      </c>
    </row>
    <row r="1973" spans="1:13" ht="15.5" x14ac:dyDescent="0.35">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List'!$K:$K,MATCH('HFTD CPZ'!$B1973,'08W Project List'!$H:$H,0))),$K1973,#N/A)</f>
        <v>#N/A</v>
      </c>
      <c r="M1973" s="35" t="e">
        <f>IF(ISNUMBER(L1973),#N/A,IF(ISNUMBER(INDEX('Approved CPZ List'!$I:$I,MATCH('HFTD CPZ'!$B1973,'Approved CPZ List'!$B:$B,0))),$K1973,#N/A))</f>
        <v>#N/A</v>
      </c>
    </row>
    <row r="1974" spans="1:13" ht="15.5" x14ac:dyDescent="0.35">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List'!$K:$K,MATCH('HFTD CPZ'!$B1974,'08W Project List'!$H:$H,0))),$K1974,#N/A)</f>
        <v>#N/A</v>
      </c>
      <c r="M1974" s="35" t="e">
        <f>IF(ISNUMBER(L1974),#N/A,IF(ISNUMBER(INDEX('Approved CPZ List'!$I:$I,MATCH('HFTD CPZ'!$B1974,'Approved CPZ List'!$B:$B,0))),$K1974,#N/A))</f>
        <v>#N/A</v>
      </c>
    </row>
    <row r="1975" spans="1:13" ht="15.5" x14ac:dyDescent="0.35">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List'!$K:$K,MATCH('HFTD CPZ'!$B1975,'08W Project List'!$H:$H,0))),$K1975,#N/A)</f>
        <v>#N/A</v>
      </c>
      <c r="M1975" s="35" t="e">
        <f>IF(ISNUMBER(L1975),#N/A,IF(ISNUMBER(INDEX('Approved CPZ List'!$I:$I,MATCH('HFTD CPZ'!$B1975,'Approved CPZ List'!$B:$B,0))),$K1975,#N/A))</f>
        <v>#N/A</v>
      </c>
    </row>
    <row r="1976" spans="1:13" ht="15.5" x14ac:dyDescent="0.35">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f>IF(ISNUMBER(INDEX('08W Project List'!$K:$K,MATCH('HFTD CPZ'!$B1976,'08W Project List'!$H:$H,0))),$K1976,#N/A)</f>
        <v>242.79961854564564</v>
      </c>
      <c r="M1976" s="35" t="e">
        <f>IF(ISNUMBER(L1976),#N/A,IF(ISNUMBER(INDEX('Approved CPZ List'!$I:$I,MATCH('HFTD CPZ'!$B1976,'Approved CPZ List'!$B:$B,0))),$K1976,#N/A))</f>
        <v>#N/A</v>
      </c>
    </row>
    <row r="1977" spans="1:13" ht="15.5" x14ac:dyDescent="0.35">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List'!$K:$K,MATCH('HFTD CPZ'!$B1977,'08W Project List'!$H:$H,0))),$K1977,#N/A)</f>
        <v>#N/A</v>
      </c>
      <c r="M1977" s="35" t="e">
        <f>IF(ISNUMBER(L1977),#N/A,IF(ISNUMBER(INDEX('Approved CPZ List'!$I:$I,MATCH('HFTD CPZ'!$B1977,'Approved CPZ List'!$B:$B,0))),$K1977,#N/A))</f>
        <v>#N/A</v>
      </c>
    </row>
    <row r="1978" spans="1:13" ht="15.5" x14ac:dyDescent="0.35">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List'!$K:$K,MATCH('HFTD CPZ'!$B1978,'08W Project List'!$H:$H,0))),$K1978,#N/A)</f>
        <v>#N/A</v>
      </c>
      <c r="M1978" s="35" t="e">
        <f>IF(ISNUMBER(L1978),#N/A,IF(ISNUMBER(INDEX('Approved CPZ List'!$I:$I,MATCH('HFTD CPZ'!$B1978,'Approved CPZ List'!$B:$B,0))),$K1978,#N/A))</f>
        <v>#N/A</v>
      </c>
    </row>
    <row r="1979" spans="1:13" ht="15.5" x14ac:dyDescent="0.35">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List'!$K:$K,MATCH('HFTD CPZ'!$B1979,'08W Project List'!$H:$H,0))),$K1979,#N/A)</f>
        <v>#N/A</v>
      </c>
      <c r="M1979" s="35" t="e">
        <f>IF(ISNUMBER(L1979),#N/A,IF(ISNUMBER(INDEX('Approved CPZ List'!$I:$I,MATCH('HFTD CPZ'!$B1979,'Approved CPZ List'!$B:$B,0))),$K1979,#N/A))</f>
        <v>#N/A</v>
      </c>
    </row>
    <row r="1980" spans="1:13" ht="15.5" x14ac:dyDescent="0.35">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List'!$K:$K,MATCH('HFTD CPZ'!$B1980,'08W Project List'!$H:$H,0))),$K1980,#N/A)</f>
        <v>#N/A</v>
      </c>
      <c r="M1980" s="35" t="e">
        <f>IF(ISNUMBER(L1980),#N/A,IF(ISNUMBER(INDEX('Approved CPZ List'!$I:$I,MATCH('HFTD CPZ'!$B1980,'Approved CPZ List'!$B:$B,0))),$K1980,#N/A))</f>
        <v>#N/A</v>
      </c>
    </row>
    <row r="1981" spans="1:13" ht="15.5" x14ac:dyDescent="0.35">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List'!$K:$K,MATCH('HFTD CPZ'!$B1981,'08W Project List'!$H:$H,0))),$K1981,#N/A)</f>
        <v>#N/A</v>
      </c>
      <c r="M1981" s="35" t="e">
        <f>IF(ISNUMBER(L1981),#N/A,IF(ISNUMBER(INDEX('Approved CPZ List'!$I:$I,MATCH('HFTD CPZ'!$B1981,'Approved CPZ List'!$B:$B,0))),$K1981,#N/A))</f>
        <v>#N/A</v>
      </c>
    </row>
    <row r="1982" spans="1:13" ht="15.5" x14ac:dyDescent="0.35">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List'!$K:$K,MATCH('HFTD CPZ'!$B1982,'08W Project List'!$H:$H,0))),$K1982,#N/A)</f>
        <v>#N/A</v>
      </c>
      <c r="M1982" s="35" t="e">
        <f>IF(ISNUMBER(L1982),#N/A,IF(ISNUMBER(INDEX('Approved CPZ List'!$I:$I,MATCH('HFTD CPZ'!$B1982,'Approved CPZ List'!$B:$B,0))),$K1982,#N/A))</f>
        <v>#N/A</v>
      </c>
    </row>
    <row r="1983" spans="1:13" ht="15.5" x14ac:dyDescent="0.35">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List'!$K:$K,MATCH('HFTD CPZ'!$B1983,'08W Project List'!$H:$H,0))),$K1983,#N/A)</f>
        <v>#N/A</v>
      </c>
      <c r="M1983" s="35" t="e">
        <f>IF(ISNUMBER(L1983),#N/A,IF(ISNUMBER(INDEX('Approved CPZ List'!$I:$I,MATCH('HFTD CPZ'!$B1983,'Approved CPZ List'!$B:$B,0))),$K1983,#N/A))</f>
        <v>#N/A</v>
      </c>
    </row>
    <row r="1984" spans="1:13" ht="15.5" x14ac:dyDescent="0.35">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List'!$K:$K,MATCH('HFTD CPZ'!$B1984,'08W Project List'!$H:$H,0))),$K1984,#N/A)</f>
        <v>#N/A</v>
      </c>
      <c r="M1984" s="35" t="e">
        <f>IF(ISNUMBER(L1984),#N/A,IF(ISNUMBER(INDEX('Approved CPZ List'!$I:$I,MATCH('HFTD CPZ'!$B1984,'Approved CPZ List'!$B:$B,0))),$K1984,#N/A))</f>
        <v>#N/A</v>
      </c>
    </row>
    <row r="1985" spans="1:13" ht="15.5" x14ac:dyDescent="0.35">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List'!$K:$K,MATCH('HFTD CPZ'!$B1985,'08W Project List'!$H:$H,0))),$K1985,#N/A)</f>
        <v>#N/A</v>
      </c>
      <c r="M1985" s="35" t="e">
        <f>IF(ISNUMBER(L1985),#N/A,IF(ISNUMBER(INDEX('Approved CPZ List'!$I:$I,MATCH('HFTD CPZ'!$B1985,'Approved CPZ List'!$B:$B,0))),$K1985,#N/A))</f>
        <v>#N/A</v>
      </c>
    </row>
    <row r="1986" spans="1:13" ht="15.5" x14ac:dyDescent="0.35">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List'!$K:$K,MATCH('HFTD CPZ'!$B1986,'08W Project List'!$H:$H,0))),$K1986,#N/A)</f>
        <v>#N/A</v>
      </c>
      <c r="M1986" s="35" t="e">
        <f>IF(ISNUMBER(L1986),#N/A,IF(ISNUMBER(INDEX('Approved CPZ List'!$I:$I,MATCH('HFTD CPZ'!$B1986,'Approved CPZ List'!$B:$B,0))),$K1986,#N/A))</f>
        <v>#N/A</v>
      </c>
    </row>
    <row r="1987" spans="1:13" ht="15.5" x14ac:dyDescent="0.35">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List'!$K:$K,MATCH('HFTD CPZ'!$B1987,'08W Project List'!$H:$H,0))),$K1987,#N/A)</f>
        <v>#N/A</v>
      </c>
      <c r="M1987" s="35" t="e">
        <f>IF(ISNUMBER(L1987),#N/A,IF(ISNUMBER(INDEX('Approved CPZ List'!$I:$I,MATCH('HFTD CPZ'!$B1987,'Approved CPZ List'!$B:$B,0))),$K1987,#N/A))</f>
        <v>#N/A</v>
      </c>
    </row>
    <row r="1988" spans="1:13" ht="15.5" x14ac:dyDescent="0.35">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List'!$K:$K,MATCH('HFTD CPZ'!$B1988,'08W Project List'!$H:$H,0))),$K1988,#N/A)</f>
        <v>#N/A</v>
      </c>
      <c r="M1988" s="35" t="e">
        <f>IF(ISNUMBER(L1988),#N/A,IF(ISNUMBER(INDEX('Approved CPZ List'!$I:$I,MATCH('HFTD CPZ'!$B1988,'Approved CPZ List'!$B:$B,0))),$K1988,#N/A))</f>
        <v>#N/A</v>
      </c>
    </row>
    <row r="1989" spans="1:13" ht="15.5" x14ac:dyDescent="0.35">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List'!$K:$K,MATCH('HFTD CPZ'!$B1989,'08W Project List'!$H:$H,0))),$K1989,#N/A)</f>
        <v>#N/A</v>
      </c>
      <c r="M1989" s="35" t="e">
        <f>IF(ISNUMBER(L1989),#N/A,IF(ISNUMBER(INDEX('Approved CPZ List'!$I:$I,MATCH('HFTD CPZ'!$B1989,'Approved CPZ List'!$B:$B,0))),$K1989,#N/A))</f>
        <v>#N/A</v>
      </c>
    </row>
    <row r="1990" spans="1:13" ht="15.5" x14ac:dyDescent="0.35">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List'!$K:$K,MATCH('HFTD CPZ'!$B1990,'08W Project List'!$H:$H,0))),$K1990,#N/A)</f>
        <v>#N/A</v>
      </c>
      <c r="M1990" s="35" t="e">
        <f>IF(ISNUMBER(L1990),#N/A,IF(ISNUMBER(INDEX('Approved CPZ List'!$I:$I,MATCH('HFTD CPZ'!$B1990,'Approved CPZ List'!$B:$B,0))),$K1990,#N/A))</f>
        <v>#N/A</v>
      </c>
    </row>
    <row r="1991" spans="1:13" ht="15.5" x14ac:dyDescent="0.35">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List'!$K:$K,MATCH('HFTD CPZ'!$B1991,'08W Project List'!$H:$H,0))),$K1991,#N/A)</f>
        <v>#N/A</v>
      </c>
      <c r="M1991" s="35" t="e">
        <f>IF(ISNUMBER(L1991),#N/A,IF(ISNUMBER(INDEX('Approved CPZ List'!$I:$I,MATCH('HFTD CPZ'!$B1991,'Approved CPZ List'!$B:$B,0))),$K1991,#N/A))</f>
        <v>#N/A</v>
      </c>
    </row>
    <row r="1992" spans="1:13" ht="15.5" x14ac:dyDescent="0.35">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List'!$K:$K,MATCH('HFTD CPZ'!$B1992,'08W Project List'!$H:$H,0))),$K1992,#N/A)</f>
        <v>#N/A</v>
      </c>
      <c r="M1992" s="35" t="e">
        <f>IF(ISNUMBER(L1992),#N/A,IF(ISNUMBER(INDEX('Approved CPZ List'!$I:$I,MATCH('HFTD CPZ'!$B1992,'Approved CPZ List'!$B:$B,0))),$K1992,#N/A))</f>
        <v>#N/A</v>
      </c>
    </row>
    <row r="1993" spans="1:13" ht="15.5" x14ac:dyDescent="0.35">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List'!$K:$K,MATCH('HFTD CPZ'!$B1993,'08W Project List'!$H:$H,0))),$K1993,#N/A)</f>
        <v>#N/A</v>
      </c>
      <c r="M1993" s="35" t="e">
        <f>IF(ISNUMBER(L1993),#N/A,IF(ISNUMBER(INDEX('Approved CPZ List'!$I:$I,MATCH('HFTD CPZ'!$B1993,'Approved CPZ List'!$B:$B,0))),$K1993,#N/A))</f>
        <v>#N/A</v>
      </c>
    </row>
    <row r="1994" spans="1:13" ht="15.5" x14ac:dyDescent="0.35">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List'!$K:$K,MATCH('HFTD CPZ'!$B1994,'08W Project List'!$H:$H,0))),$K1994,#N/A)</f>
        <v>#N/A</v>
      </c>
      <c r="M1994" s="35" t="e">
        <f>IF(ISNUMBER(L1994),#N/A,IF(ISNUMBER(INDEX('Approved CPZ List'!$I:$I,MATCH('HFTD CPZ'!$B1994,'Approved CPZ List'!$B:$B,0))),$K1994,#N/A))</f>
        <v>#N/A</v>
      </c>
    </row>
    <row r="1995" spans="1:13" ht="15.5" x14ac:dyDescent="0.35">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List'!$K:$K,MATCH('HFTD CPZ'!$B1995,'08W Project List'!$H:$H,0))),$K1995,#N/A)</f>
        <v>#N/A</v>
      </c>
      <c r="M1995" s="35" t="e">
        <f>IF(ISNUMBER(L1995),#N/A,IF(ISNUMBER(INDEX('Approved CPZ List'!$I:$I,MATCH('HFTD CPZ'!$B1995,'Approved CPZ List'!$B:$B,0))),$K1995,#N/A))</f>
        <v>#N/A</v>
      </c>
    </row>
    <row r="1996" spans="1:13" ht="15.5" x14ac:dyDescent="0.35">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List'!$K:$K,MATCH('HFTD CPZ'!$B1996,'08W Project List'!$H:$H,0))),$K1996,#N/A)</f>
        <v>#N/A</v>
      </c>
      <c r="M1996" s="35" t="e">
        <f>IF(ISNUMBER(L1996),#N/A,IF(ISNUMBER(INDEX('Approved CPZ List'!$I:$I,MATCH('HFTD CPZ'!$B1996,'Approved CPZ List'!$B:$B,0))),$K1996,#N/A))</f>
        <v>#N/A</v>
      </c>
    </row>
    <row r="1997" spans="1:13" ht="15.5" x14ac:dyDescent="0.35">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List'!$K:$K,MATCH('HFTD CPZ'!$B1997,'08W Project List'!$H:$H,0))),$K1997,#N/A)</f>
        <v>#N/A</v>
      </c>
      <c r="M1997" s="35" t="e">
        <f>IF(ISNUMBER(L1997),#N/A,IF(ISNUMBER(INDEX('Approved CPZ List'!$I:$I,MATCH('HFTD CPZ'!$B1997,'Approved CPZ List'!$B:$B,0))),$K1997,#N/A))</f>
        <v>#N/A</v>
      </c>
    </row>
    <row r="1998" spans="1:13" ht="15.5" x14ac:dyDescent="0.35">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List'!$K:$K,MATCH('HFTD CPZ'!$B1998,'08W Project List'!$H:$H,0))),$K1998,#N/A)</f>
        <v>#N/A</v>
      </c>
      <c r="M1998" s="35" t="e">
        <f>IF(ISNUMBER(L1998),#N/A,IF(ISNUMBER(INDEX('Approved CPZ List'!$I:$I,MATCH('HFTD CPZ'!$B1998,'Approved CPZ List'!$B:$B,0))),$K1998,#N/A))</f>
        <v>#N/A</v>
      </c>
    </row>
    <row r="1999" spans="1:13" ht="15.5" x14ac:dyDescent="0.35">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List'!$K:$K,MATCH('HFTD CPZ'!$B1999,'08W Project List'!$H:$H,0))),$K1999,#N/A)</f>
        <v>#N/A</v>
      </c>
      <c r="M1999" s="35" t="e">
        <f>IF(ISNUMBER(L1999),#N/A,IF(ISNUMBER(INDEX('Approved CPZ List'!$I:$I,MATCH('HFTD CPZ'!$B1999,'Approved CPZ List'!$B:$B,0))),$K1999,#N/A))</f>
        <v>#N/A</v>
      </c>
    </row>
    <row r="2000" spans="1:13" ht="15.5" x14ac:dyDescent="0.35">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List'!$K:$K,MATCH('HFTD CPZ'!$B2000,'08W Project List'!$H:$H,0))),$K2000,#N/A)</f>
        <v>226.85054675159429</v>
      </c>
      <c r="M2000" s="35" t="e">
        <f>IF(ISNUMBER(L2000),#N/A,IF(ISNUMBER(INDEX('Approved CPZ List'!$I:$I,MATCH('HFTD CPZ'!$B2000,'Approved CPZ List'!$B:$B,0))),$K2000,#N/A))</f>
        <v>#N/A</v>
      </c>
    </row>
    <row r="2001" spans="1:13" ht="15.5" x14ac:dyDescent="0.35">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List'!$K:$K,MATCH('HFTD CPZ'!$B2001,'08W Project List'!$H:$H,0))),$K2001,#N/A)</f>
        <v>#N/A</v>
      </c>
      <c r="M2001" s="35" t="e">
        <f>IF(ISNUMBER(L2001),#N/A,IF(ISNUMBER(INDEX('Approved CPZ List'!$I:$I,MATCH('HFTD CPZ'!$B2001,'Approved CPZ List'!$B:$B,0))),$K2001,#N/A))</f>
        <v>#N/A</v>
      </c>
    </row>
    <row r="2002" spans="1:13" ht="15.5" x14ac:dyDescent="0.35">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List'!$K:$K,MATCH('HFTD CPZ'!$B2002,'08W Project List'!$H:$H,0))),$K2002,#N/A)</f>
        <v>#N/A</v>
      </c>
      <c r="M2002" s="35" t="e">
        <f>IF(ISNUMBER(L2002),#N/A,IF(ISNUMBER(INDEX('Approved CPZ List'!$I:$I,MATCH('HFTD CPZ'!$B2002,'Approved CPZ List'!$B:$B,0))),$K2002,#N/A))</f>
        <v>#N/A</v>
      </c>
    </row>
    <row r="2003" spans="1:13" ht="15.5" x14ac:dyDescent="0.35">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List'!$K:$K,MATCH('HFTD CPZ'!$B2003,'08W Project List'!$H:$H,0))),$K2003,#N/A)</f>
        <v>#N/A</v>
      </c>
      <c r="M2003" s="35" t="e">
        <f>IF(ISNUMBER(L2003),#N/A,IF(ISNUMBER(INDEX('Approved CPZ List'!$I:$I,MATCH('HFTD CPZ'!$B2003,'Approved CPZ List'!$B:$B,0))),$K2003,#N/A))</f>
        <v>#N/A</v>
      </c>
    </row>
    <row r="2004" spans="1:13" ht="15.5" x14ac:dyDescent="0.35">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List'!$K:$K,MATCH('HFTD CPZ'!$B2004,'08W Project List'!$H:$H,0))),$K2004,#N/A)</f>
        <v>#N/A</v>
      </c>
      <c r="M2004" s="35" t="e">
        <f>IF(ISNUMBER(L2004),#N/A,IF(ISNUMBER(INDEX('Approved CPZ List'!$I:$I,MATCH('HFTD CPZ'!$B2004,'Approved CPZ List'!$B:$B,0))),$K2004,#N/A))</f>
        <v>#N/A</v>
      </c>
    </row>
    <row r="2005" spans="1:13" ht="15.5" x14ac:dyDescent="0.35">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List'!$K:$K,MATCH('HFTD CPZ'!$B2005,'08W Project List'!$H:$H,0))),$K2005,#N/A)</f>
        <v>#N/A</v>
      </c>
      <c r="M2005" s="35" t="e">
        <f>IF(ISNUMBER(L2005),#N/A,IF(ISNUMBER(INDEX('Approved CPZ List'!$I:$I,MATCH('HFTD CPZ'!$B2005,'Approved CPZ List'!$B:$B,0))),$K2005,#N/A))</f>
        <v>#N/A</v>
      </c>
    </row>
    <row r="2006" spans="1:13" ht="15.5" x14ac:dyDescent="0.35">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List'!$K:$K,MATCH('HFTD CPZ'!$B2006,'08W Project List'!$H:$H,0))),$K2006,#N/A)</f>
        <v>#N/A</v>
      </c>
      <c r="M2006" s="35" t="e">
        <f>IF(ISNUMBER(L2006),#N/A,IF(ISNUMBER(INDEX('Approved CPZ List'!$I:$I,MATCH('HFTD CPZ'!$B2006,'Approved CPZ List'!$B:$B,0))),$K2006,#N/A))</f>
        <v>#N/A</v>
      </c>
    </row>
    <row r="2007" spans="1:13" ht="15.5" x14ac:dyDescent="0.35">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List'!$K:$K,MATCH('HFTD CPZ'!$B2007,'08W Project List'!$H:$H,0))),$K2007,#N/A)</f>
        <v>#N/A</v>
      </c>
      <c r="M2007" s="35" t="e">
        <f>IF(ISNUMBER(L2007),#N/A,IF(ISNUMBER(INDEX('Approved CPZ List'!$I:$I,MATCH('HFTD CPZ'!$B2007,'Approved CPZ List'!$B:$B,0))),$K2007,#N/A))</f>
        <v>#N/A</v>
      </c>
    </row>
    <row r="2008" spans="1:13" ht="15.5" x14ac:dyDescent="0.35">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List'!$K:$K,MATCH('HFTD CPZ'!$B2008,'08W Project List'!$H:$H,0))),$K2008,#N/A)</f>
        <v>#N/A</v>
      </c>
      <c r="M2008" s="35" t="e">
        <f>IF(ISNUMBER(L2008),#N/A,IF(ISNUMBER(INDEX('Approved CPZ List'!$I:$I,MATCH('HFTD CPZ'!$B2008,'Approved CPZ List'!$B:$B,0))),$K2008,#N/A))</f>
        <v>#N/A</v>
      </c>
    </row>
    <row r="2009" spans="1:13" ht="15.5" x14ac:dyDescent="0.35">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List'!$K:$K,MATCH('HFTD CPZ'!$B2009,'08W Project List'!$H:$H,0))),$K2009,#N/A)</f>
        <v>#N/A</v>
      </c>
      <c r="M2009" s="35" t="e">
        <f>IF(ISNUMBER(L2009),#N/A,IF(ISNUMBER(INDEX('Approved CPZ List'!$I:$I,MATCH('HFTD CPZ'!$B2009,'Approved CPZ List'!$B:$B,0))),$K2009,#N/A))</f>
        <v>#N/A</v>
      </c>
    </row>
    <row r="2010" spans="1:13" ht="15.5" x14ac:dyDescent="0.35">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List'!$K:$K,MATCH('HFTD CPZ'!$B2010,'08W Project List'!$H:$H,0))),$K2010,#N/A)</f>
        <v>#N/A</v>
      </c>
      <c r="M2010" s="35" t="e">
        <f>IF(ISNUMBER(L2010),#N/A,IF(ISNUMBER(INDEX('Approved CPZ List'!$I:$I,MATCH('HFTD CPZ'!$B2010,'Approved CPZ List'!$B:$B,0))),$K2010,#N/A))</f>
        <v>#N/A</v>
      </c>
    </row>
    <row r="2011" spans="1:13" ht="15.5" x14ac:dyDescent="0.35">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List'!$K:$K,MATCH('HFTD CPZ'!$B2011,'08W Project List'!$H:$H,0))),$K2011,#N/A)</f>
        <v>220.33978328395168</v>
      </c>
      <c r="M2011" s="35" t="e">
        <f>IF(ISNUMBER(L2011),#N/A,IF(ISNUMBER(INDEX('Approved CPZ List'!$I:$I,MATCH('HFTD CPZ'!$B2011,'Approved CPZ List'!$B:$B,0))),$K2011,#N/A))</f>
        <v>#N/A</v>
      </c>
    </row>
    <row r="2012" spans="1:13" ht="15.5" x14ac:dyDescent="0.35">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List'!$K:$K,MATCH('HFTD CPZ'!$B2012,'08W Project List'!$H:$H,0))),$K2012,#N/A)</f>
        <v>#N/A</v>
      </c>
      <c r="M2012" s="35" t="e">
        <f>IF(ISNUMBER(L2012),#N/A,IF(ISNUMBER(INDEX('Approved CPZ List'!$I:$I,MATCH('HFTD CPZ'!$B2012,'Approved CPZ List'!$B:$B,0))),$K2012,#N/A))</f>
        <v>#N/A</v>
      </c>
    </row>
    <row r="2013" spans="1:13" ht="15.5" x14ac:dyDescent="0.35">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List'!$K:$K,MATCH('HFTD CPZ'!$B2013,'08W Project List'!$H:$H,0))),$K2013,#N/A)</f>
        <v>#N/A</v>
      </c>
      <c r="M2013" s="35" t="e">
        <f>IF(ISNUMBER(L2013),#N/A,IF(ISNUMBER(INDEX('Approved CPZ List'!$I:$I,MATCH('HFTD CPZ'!$B2013,'Approved CPZ List'!$B:$B,0))),$K2013,#N/A))</f>
        <v>#N/A</v>
      </c>
    </row>
    <row r="2014" spans="1:13" ht="15.5" x14ac:dyDescent="0.35">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List'!$K:$K,MATCH('HFTD CPZ'!$B2014,'08W Project List'!$H:$H,0))),$K2014,#N/A)</f>
        <v>#N/A</v>
      </c>
      <c r="M2014" s="35" t="e">
        <f>IF(ISNUMBER(L2014),#N/A,IF(ISNUMBER(INDEX('Approved CPZ List'!$I:$I,MATCH('HFTD CPZ'!$B2014,'Approved CPZ List'!$B:$B,0))),$K2014,#N/A))</f>
        <v>#N/A</v>
      </c>
    </row>
    <row r="2015" spans="1:13" ht="15.5" x14ac:dyDescent="0.35">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List'!$K:$K,MATCH('HFTD CPZ'!$B2015,'08W Project List'!$H:$H,0))),$K2015,#N/A)</f>
        <v>#N/A</v>
      </c>
      <c r="M2015" s="35" t="e">
        <f>IF(ISNUMBER(L2015),#N/A,IF(ISNUMBER(INDEX('Approved CPZ List'!$I:$I,MATCH('HFTD CPZ'!$B2015,'Approved CPZ List'!$B:$B,0))),$K2015,#N/A))</f>
        <v>#N/A</v>
      </c>
    </row>
    <row r="2016" spans="1:13" ht="15.5" x14ac:dyDescent="0.35">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List'!$K:$K,MATCH('HFTD CPZ'!$B2016,'08W Project List'!$H:$H,0))),$K2016,#N/A)</f>
        <v>#N/A</v>
      </c>
      <c r="M2016" s="35" t="e">
        <f>IF(ISNUMBER(L2016),#N/A,IF(ISNUMBER(INDEX('Approved CPZ List'!$I:$I,MATCH('HFTD CPZ'!$B2016,'Approved CPZ List'!$B:$B,0))),$K2016,#N/A))</f>
        <v>#N/A</v>
      </c>
    </row>
    <row r="2017" spans="1:13" ht="15.5" x14ac:dyDescent="0.35">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List'!$K:$K,MATCH('HFTD CPZ'!$B2017,'08W Project List'!$H:$H,0))),$K2017,#N/A)</f>
        <v>#N/A</v>
      </c>
      <c r="M2017" s="35" t="e">
        <f>IF(ISNUMBER(L2017),#N/A,IF(ISNUMBER(INDEX('Approved CPZ List'!$I:$I,MATCH('HFTD CPZ'!$B2017,'Approved CPZ List'!$B:$B,0))),$K2017,#N/A))</f>
        <v>#N/A</v>
      </c>
    </row>
    <row r="2018" spans="1:13" ht="15.5" x14ac:dyDescent="0.35">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List'!$K:$K,MATCH('HFTD CPZ'!$B2018,'08W Project List'!$H:$H,0))),$K2018,#N/A)</f>
        <v>#N/A</v>
      </c>
      <c r="M2018" s="35" t="e">
        <f>IF(ISNUMBER(L2018),#N/A,IF(ISNUMBER(INDEX('Approved CPZ List'!$I:$I,MATCH('HFTD CPZ'!$B2018,'Approved CPZ List'!$B:$B,0))),$K2018,#N/A))</f>
        <v>#N/A</v>
      </c>
    </row>
    <row r="2019" spans="1:13" ht="15.5" x14ac:dyDescent="0.35">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List'!$K:$K,MATCH('HFTD CPZ'!$B2019,'08W Project List'!$H:$H,0))),$K2019,#N/A)</f>
        <v>#N/A</v>
      </c>
      <c r="M2019" s="35" t="e">
        <f>IF(ISNUMBER(L2019),#N/A,IF(ISNUMBER(INDEX('Approved CPZ List'!$I:$I,MATCH('HFTD CPZ'!$B2019,'Approved CPZ List'!$B:$B,0))),$K2019,#N/A))</f>
        <v>#N/A</v>
      </c>
    </row>
    <row r="2020" spans="1:13" ht="15.5" x14ac:dyDescent="0.35">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List'!$K:$K,MATCH('HFTD CPZ'!$B2020,'08W Project List'!$H:$H,0))),$K2020,#N/A)</f>
        <v>#N/A</v>
      </c>
      <c r="M2020" s="35" t="e">
        <f>IF(ISNUMBER(L2020),#N/A,IF(ISNUMBER(INDEX('Approved CPZ List'!$I:$I,MATCH('HFTD CPZ'!$B2020,'Approved CPZ List'!$B:$B,0))),$K2020,#N/A))</f>
        <v>#N/A</v>
      </c>
    </row>
    <row r="2021" spans="1:13" ht="15.5" x14ac:dyDescent="0.35">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List'!$K:$K,MATCH('HFTD CPZ'!$B2021,'08W Project List'!$H:$H,0))),$K2021,#N/A)</f>
        <v>#N/A</v>
      </c>
      <c r="M2021" s="35" t="e">
        <f>IF(ISNUMBER(L2021),#N/A,IF(ISNUMBER(INDEX('Approved CPZ List'!$I:$I,MATCH('HFTD CPZ'!$B2021,'Approved CPZ List'!$B:$B,0))),$K2021,#N/A))</f>
        <v>#N/A</v>
      </c>
    </row>
    <row r="2022" spans="1:13" ht="15.5" x14ac:dyDescent="0.35">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List'!$K:$K,MATCH('HFTD CPZ'!$B2022,'08W Project List'!$H:$H,0))),$K2022,#N/A)</f>
        <v>#N/A</v>
      </c>
      <c r="M2022" s="35" t="e">
        <f>IF(ISNUMBER(L2022),#N/A,IF(ISNUMBER(INDEX('Approved CPZ List'!$I:$I,MATCH('HFTD CPZ'!$B2022,'Approved CPZ List'!$B:$B,0))),$K2022,#N/A))</f>
        <v>#N/A</v>
      </c>
    </row>
    <row r="2023" spans="1:13" ht="15.5" x14ac:dyDescent="0.35">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List'!$K:$K,MATCH('HFTD CPZ'!$B2023,'08W Project List'!$H:$H,0))),$K2023,#N/A)</f>
        <v>#N/A</v>
      </c>
      <c r="M2023" s="35" t="e">
        <f>IF(ISNUMBER(L2023),#N/A,IF(ISNUMBER(INDEX('Approved CPZ List'!$I:$I,MATCH('HFTD CPZ'!$B2023,'Approved CPZ List'!$B:$B,0))),$K2023,#N/A))</f>
        <v>#N/A</v>
      </c>
    </row>
    <row r="2024" spans="1:13" ht="15.5" x14ac:dyDescent="0.35">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List'!$K:$K,MATCH('HFTD CPZ'!$B2024,'08W Project List'!$H:$H,0))),$K2024,#N/A)</f>
        <v>#N/A</v>
      </c>
      <c r="M2024" s="35" t="e">
        <f>IF(ISNUMBER(L2024),#N/A,IF(ISNUMBER(INDEX('Approved CPZ List'!$I:$I,MATCH('HFTD CPZ'!$B2024,'Approved CPZ List'!$B:$B,0))),$K2024,#N/A))</f>
        <v>#N/A</v>
      </c>
    </row>
    <row r="2025" spans="1:13" ht="15.5" x14ac:dyDescent="0.35">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List'!$K:$K,MATCH('HFTD CPZ'!$B2025,'08W Project List'!$H:$H,0))),$K2025,#N/A)</f>
        <v>#N/A</v>
      </c>
      <c r="M2025" s="35" t="e">
        <f>IF(ISNUMBER(L2025),#N/A,IF(ISNUMBER(INDEX('Approved CPZ List'!$I:$I,MATCH('HFTD CPZ'!$B2025,'Approved CPZ List'!$B:$B,0))),$K2025,#N/A))</f>
        <v>#N/A</v>
      </c>
    </row>
    <row r="2026" spans="1:13" ht="15.5" x14ac:dyDescent="0.35">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List'!$K:$K,MATCH('HFTD CPZ'!$B2026,'08W Project List'!$H:$H,0))),$K2026,#N/A)</f>
        <v>#N/A</v>
      </c>
      <c r="M2026" s="35" t="e">
        <f>IF(ISNUMBER(L2026),#N/A,IF(ISNUMBER(INDEX('Approved CPZ List'!$I:$I,MATCH('HFTD CPZ'!$B2026,'Approved CPZ List'!$B:$B,0))),$K2026,#N/A))</f>
        <v>#N/A</v>
      </c>
    </row>
    <row r="2027" spans="1:13" ht="15.5" x14ac:dyDescent="0.35">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List'!$K:$K,MATCH('HFTD CPZ'!$B2027,'08W Project List'!$H:$H,0))),$K2027,#N/A)</f>
        <v>#N/A</v>
      </c>
      <c r="M2027" s="35" t="e">
        <f>IF(ISNUMBER(L2027),#N/A,IF(ISNUMBER(INDEX('Approved CPZ List'!$I:$I,MATCH('HFTD CPZ'!$B2027,'Approved CPZ List'!$B:$B,0))),$K2027,#N/A))</f>
        <v>#N/A</v>
      </c>
    </row>
    <row r="2028" spans="1:13" ht="15.5" x14ac:dyDescent="0.35">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List'!$K:$K,MATCH('HFTD CPZ'!$B2028,'08W Project List'!$H:$H,0))),$K2028,#N/A)</f>
        <v>#N/A</v>
      </c>
      <c r="M2028" s="35" t="e">
        <f>IF(ISNUMBER(L2028),#N/A,IF(ISNUMBER(INDEX('Approved CPZ List'!$I:$I,MATCH('HFTD CPZ'!$B2028,'Approved CPZ List'!$B:$B,0))),$K2028,#N/A))</f>
        <v>#N/A</v>
      </c>
    </row>
    <row r="2029" spans="1:13" ht="15.5" x14ac:dyDescent="0.35">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List'!$K:$K,MATCH('HFTD CPZ'!$B2029,'08W Project List'!$H:$H,0))),$K2029,#N/A)</f>
        <v>#N/A</v>
      </c>
      <c r="M2029" s="35" t="e">
        <f>IF(ISNUMBER(L2029),#N/A,IF(ISNUMBER(INDEX('Approved CPZ List'!$I:$I,MATCH('HFTD CPZ'!$B2029,'Approved CPZ List'!$B:$B,0))),$K2029,#N/A))</f>
        <v>#N/A</v>
      </c>
    </row>
    <row r="2030" spans="1:13" ht="15.5" x14ac:dyDescent="0.35">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List'!$K:$K,MATCH('HFTD CPZ'!$B2030,'08W Project List'!$H:$H,0))),$K2030,#N/A)</f>
        <v>#N/A</v>
      </c>
      <c r="M2030" s="35" t="e">
        <f>IF(ISNUMBER(L2030),#N/A,IF(ISNUMBER(INDEX('Approved CPZ List'!$I:$I,MATCH('HFTD CPZ'!$B2030,'Approved CPZ List'!$B:$B,0))),$K2030,#N/A))</f>
        <v>#N/A</v>
      </c>
    </row>
    <row r="2031" spans="1:13" ht="15.5" x14ac:dyDescent="0.35">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List'!$K:$K,MATCH('HFTD CPZ'!$B2031,'08W Project List'!$H:$H,0))),$K2031,#N/A)</f>
        <v>#N/A</v>
      </c>
      <c r="M2031" s="35" t="e">
        <f>IF(ISNUMBER(L2031),#N/A,IF(ISNUMBER(INDEX('Approved CPZ List'!$I:$I,MATCH('HFTD CPZ'!$B2031,'Approved CPZ List'!$B:$B,0))),$K2031,#N/A))</f>
        <v>#N/A</v>
      </c>
    </row>
    <row r="2032" spans="1:13" ht="15.5" x14ac:dyDescent="0.35">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List'!$K:$K,MATCH('HFTD CPZ'!$B2032,'08W Project List'!$H:$H,0))),$K2032,#N/A)</f>
        <v>#N/A</v>
      </c>
      <c r="M2032" s="35" t="e">
        <f>IF(ISNUMBER(L2032),#N/A,IF(ISNUMBER(INDEX('Approved CPZ List'!$I:$I,MATCH('HFTD CPZ'!$B2032,'Approved CPZ List'!$B:$B,0))),$K2032,#N/A))</f>
        <v>#N/A</v>
      </c>
    </row>
    <row r="2033" spans="1:13" ht="15.5" x14ac:dyDescent="0.35">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List'!$K:$K,MATCH('HFTD CPZ'!$B2033,'08W Project List'!$H:$H,0))),$K2033,#N/A)</f>
        <v>#N/A</v>
      </c>
      <c r="M2033" s="35" t="e">
        <f>IF(ISNUMBER(L2033),#N/A,IF(ISNUMBER(INDEX('Approved CPZ List'!$I:$I,MATCH('HFTD CPZ'!$B2033,'Approved CPZ List'!$B:$B,0))),$K2033,#N/A))</f>
        <v>#N/A</v>
      </c>
    </row>
    <row r="2034" spans="1:13" ht="15.5" x14ac:dyDescent="0.35">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List'!$K:$K,MATCH('HFTD CPZ'!$B2034,'08W Project List'!$H:$H,0))),$K2034,#N/A)</f>
        <v>#N/A</v>
      </c>
      <c r="M2034" s="35" t="e">
        <f>IF(ISNUMBER(L2034),#N/A,IF(ISNUMBER(INDEX('Approved CPZ List'!$I:$I,MATCH('HFTD CPZ'!$B2034,'Approved CPZ List'!$B:$B,0))),$K2034,#N/A))</f>
        <v>#N/A</v>
      </c>
    </row>
    <row r="2035" spans="1:13" ht="15.5" x14ac:dyDescent="0.35">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List'!$K:$K,MATCH('HFTD CPZ'!$B2035,'08W Project List'!$H:$H,0))),$K2035,#N/A)</f>
        <v>#N/A</v>
      </c>
      <c r="M2035" s="35" t="e">
        <f>IF(ISNUMBER(L2035),#N/A,IF(ISNUMBER(INDEX('Approved CPZ List'!$I:$I,MATCH('HFTD CPZ'!$B2035,'Approved CPZ List'!$B:$B,0))),$K2035,#N/A))</f>
        <v>#N/A</v>
      </c>
    </row>
    <row r="2036" spans="1:13" ht="15.5" x14ac:dyDescent="0.35">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List'!$K:$K,MATCH('HFTD CPZ'!$B2036,'08W Project List'!$H:$H,0))),$K2036,#N/A)</f>
        <v>#N/A</v>
      </c>
      <c r="M2036" s="35" t="e">
        <f>IF(ISNUMBER(L2036),#N/A,IF(ISNUMBER(INDEX('Approved CPZ List'!$I:$I,MATCH('HFTD CPZ'!$B2036,'Approved CPZ List'!$B:$B,0))),$K2036,#N/A))</f>
        <v>#N/A</v>
      </c>
    </row>
    <row r="2037" spans="1:13" ht="15.5" x14ac:dyDescent="0.35">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List'!$K:$K,MATCH('HFTD CPZ'!$B2037,'08W Project List'!$H:$H,0))),$K2037,#N/A)</f>
        <v>#N/A</v>
      </c>
      <c r="M2037" s="35" t="e">
        <f>IF(ISNUMBER(L2037),#N/A,IF(ISNUMBER(INDEX('Approved CPZ List'!$I:$I,MATCH('HFTD CPZ'!$B2037,'Approved CPZ List'!$B:$B,0))),$K2037,#N/A))</f>
        <v>#N/A</v>
      </c>
    </row>
    <row r="2038" spans="1:13" ht="15.5" x14ac:dyDescent="0.35">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List'!$K:$K,MATCH('HFTD CPZ'!$B2038,'08W Project List'!$H:$H,0))),$K2038,#N/A)</f>
        <v>#N/A</v>
      </c>
      <c r="M2038" s="35" t="e">
        <f>IF(ISNUMBER(L2038),#N/A,IF(ISNUMBER(INDEX('Approved CPZ List'!$I:$I,MATCH('HFTD CPZ'!$B2038,'Approved CPZ List'!$B:$B,0))),$K2038,#N/A))</f>
        <v>#N/A</v>
      </c>
    </row>
    <row r="2039" spans="1:13" ht="15.5" x14ac:dyDescent="0.35">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List'!$K:$K,MATCH('HFTD CPZ'!$B2039,'08W Project List'!$H:$H,0))),$K2039,#N/A)</f>
        <v>#N/A</v>
      </c>
      <c r="M2039" s="35" t="e">
        <f>IF(ISNUMBER(L2039),#N/A,IF(ISNUMBER(INDEX('Approved CPZ List'!$I:$I,MATCH('HFTD CPZ'!$B2039,'Approved CPZ List'!$B:$B,0))),$K2039,#N/A))</f>
        <v>#N/A</v>
      </c>
    </row>
    <row r="2040" spans="1:13" ht="15.5" x14ac:dyDescent="0.35">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List'!$K:$K,MATCH('HFTD CPZ'!$B2040,'08W Project List'!$H:$H,0))),$K2040,#N/A)</f>
        <v>#N/A</v>
      </c>
      <c r="M2040" s="35" t="e">
        <f>IF(ISNUMBER(L2040),#N/A,IF(ISNUMBER(INDEX('Approved CPZ List'!$I:$I,MATCH('HFTD CPZ'!$B2040,'Approved CPZ List'!$B:$B,0))),$K2040,#N/A))</f>
        <v>#N/A</v>
      </c>
    </row>
    <row r="2041" spans="1:13" ht="15.5" x14ac:dyDescent="0.35">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List'!$K:$K,MATCH('HFTD CPZ'!$B2041,'08W Project List'!$H:$H,0))),$K2041,#N/A)</f>
        <v>#N/A</v>
      </c>
      <c r="M2041" s="35" t="e">
        <f>IF(ISNUMBER(L2041),#N/A,IF(ISNUMBER(INDEX('Approved CPZ List'!$I:$I,MATCH('HFTD CPZ'!$B2041,'Approved CPZ List'!$B:$B,0))),$K2041,#N/A))</f>
        <v>#N/A</v>
      </c>
    </row>
    <row r="2042" spans="1:13" ht="15.5" x14ac:dyDescent="0.35">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List'!$K:$K,MATCH('HFTD CPZ'!$B2042,'08W Project List'!$H:$H,0))),$K2042,#N/A)</f>
        <v>#N/A</v>
      </c>
      <c r="M2042" s="35" t="e">
        <f>IF(ISNUMBER(L2042),#N/A,IF(ISNUMBER(INDEX('Approved CPZ List'!$I:$I,MATCH('HFTD CPZ'!$B2042,'Approved CPZ List'!$B:$B,0))),$K2042,#N/A))</f>
        <v>#N/A</v>
      </c>
    </row>
    <row r="2043" spans="1:13" ht="15.5" x14ac:dyDescent="0.35">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List'!$K:$K,MATCH('HFTD CPZ'!$B2043,'08W Project List'!$H:$H,0))),$K2043,#N/A)</f>
        <v>#N/A</v>
      </c>
      <c r="M2043" s="35" t="e">
        <f>IF(ISNUMBER(L2043),#N/A,IF(ISNUMBER(INDEX('Approved CPZ List'!$I:$I,MATCH('HFTD CPZ'!$B2043,'Approved CPZ List'!$B:$B,0))),$K2043,#N/A))</f>
        <v>#N/A</v>
      </c>
    </row>
    <row r="2044" spans="1:13" ht="15.5" x14ac:dyDescent="0.35">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List'!$K:$K,MATCH('HFTD CPZ'!$B2044,'08W Project List'!$H:$H,0))),$K2044,#N/A)</f>
        <v>#N/A</v>
      </c>
      <c r="M2044" s="35" t="e">
        <f>IF(ISNUMBER(L2044),#N/A,IF(ISNUMBER(INDEX('Approved CPZ List'!$I:$I,MATCH('HFTD CPZ'!$B2044,'Approved CPZ List'!$B:$B,0))),$K2044,#N/A))</f>
        <v>#N/A</v>
      </c>
    </row>
    <row r="2045" spans="1:13" ht="15.5" x14ac:dyDescent="0.35">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List'!$K:$K,MATCH('HFTD CPZ'!$B2045,'08W Project List'!$H:$H,0))),$K2045,#N/A)</f>
        <v>#N/A</v>
      </c>
      <c r="M2045" s="35" t="e">
        <f>IF(ISNUMBER(L2045),#N/A,IF(ISNUMBER(INDEX('Approved CPZ List'!$I:$I,MATCH('HFTD CPZ'!$B2045,'Approved CPZ List'!$B:$B,0))),$K2045,#N/A))</f>
        <v>#N/A</v>
      </c>
    </row>
    <row r="2046" spans="1:13" ht="15.5" x14ac:dyDescent="0.35">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List'!$K:$K,MATCH('HFTD CPZ'!$B2046,'08W Project List'!$H:$H,0))),$K2046,#N/A)</f>
        <v>#N/A</v>
      </c>
      <c r="M2046" s="35" t="e">
        <f>IF(ISNUMBER(L2046),#N/A,IF(ISNUMBER(INDEX('Approved CPZ List'!$I:$I,MATCH('HFTD CPZ'!$B2046,'Approved CPZ List'!$B:$B,0))),$K2046,#N/A))</f>
        <v>#N/A</v>
      </c>
    </row>
    <row r="2047" spans="1:13" ht="15.5" x14ac:dyDescent="0.35">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List'!$K:$K,MATCH('HFTD CPZ'!$B2047,'08W Project List'!$H:$H,0))),$K2047,#N/A)</f>
        <v>#N/A</v>
      </c>
      <c r="M2047" s="35" t="e">
        <f>IF(ISNUMBER(L2047),#N/A,IF(ISNUMBER(INDEX('Approved CPZ List'!$I:$I,MATCH('HFTD CPZ'!$B2047,'Approved CPZ List'!$B:$B,0))),$K2047,#N/A))</f>
        <v>#N/A</v>
      </c>
    </row>
    <row r="2048" spans="1:13" ht="15.5" x14ac:dyDescent="0.35">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List'!$K:$K,MATCH('HFTD CPZ'!$B2048,'08W Project List'!$H:$H,0))),$K2048,#N/A)</f>
        <v>#N/A</v>
      </c>
      <c r="M2048" s="35" t="e">
        <f>IF(ISNUMBER(L2048),#N/A,IF(ISNUMBER(INDEX('Approved CPZ List'!$I:$I,MATCH('HFTD CPZ'!$B2048,'Approved CPZ List'!$B:$B,0))),$K2048,#N/A))</f>
        <v>#N/A</v>
      </c>
    </row>
    <row r="2049" spans="1:13" ht="15.5" x14ac:dyDescent="0.35">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List'!$K:$K,MATCH('HFTD CPZ'!$B2049,'08W Project List'!$H:$H,0))),$K2049,#N/A)</f>
        <v>194.13043275435709</v>
      </c>
      <c r="M2049" s="35" t="e">
        <f>IF(ISNUMBER(L2049),#N/A,IF(ISNUMBER(INDEX('Approved CPZ List'!$I:$I,MATCH('HFTD CPZ'!$B2049,'Approved CPZ List'!$B:$B,0))),$K2049,#N/A))</f>
        <v>#N/A</v>
      </c>
    </row>
    <row r="2050" spans="1:13" ht="15.5" x14ac:dyDescent="0.35">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List'!$K:$K,MATCH('HFTD CPZ'!$B2050,'08W Project List'!$H:$H,0))),$K2050,#N/A)</f>
        <v>#N/A</v>
      </c>
      <c r="M2050" s="35" t="e">
        <f>IF(ISNUMBER(L2050),#N/A,IF(ISNUMBER(INDEX('Approved CPZ List'!$I:$I,MATCH('HFTD CPZ'!$B2050,'Approved CPZ List'!$B:$B,0))),$K2050,#N/A))</f>
        <v>#N/A</v>
      </c>
    </row>
    <row r="2051" spans="1:13" ht="15.5" x14ac:dyDescent="0.35">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List'!$K:$K,MATCH('HFTD CPZ'!$B2051,'08W Project List'!$H:$H,0))),$K2051,#N/A)</f>
        <v>#N/A</v>
      </c>
      <c r="M2051" s="35" t="e">
        <f>IF(ISNUMBER(L2051),#N/A,IF(ISNUMBER(INDEX('Approved CPZ List'!$I:$I,MATCH('HFTD CPZ'!$B2051,'Approved CPZ List'!$B:$B,0))),$K2051,#N/A))</f>
        <v>#N/A</v>
      </c>
    </row>
    <row r="2052" spans="1:13" ht="15.5" x14ac:dyDescent="0.35">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List'!$K:$K,MATCH('HFTD CPZ'!$B2052,'08W Project List'!$H:$H,0))),$K2052,#N/A)</f>
        <v>#N/A</v>
      </c>
      <c r="M2052" s="35" t="e">
        <f>IF(ISNUMBER(L2052),#N/A,IF(ISNUMBER(INDEX('Approved CPZ List'!$I:$I,MATCH('HFTD CPZ'!$B2052,'Approved CPZ List'!$B:$B,0))),$K2052,#N/A))</f>
        <v>#N/A</v>
      </c>
    </row>
    <row r="2053" spans="1:13" ht="15.5" x14ac:dyDescent="0.35">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List'!$K:$K,MATCH('HFTD CPZ'!$B2053,'08W Project List'!$H:$H,0))),$K2053,#N/A)</f>
        <v>#N/A</v>
      </c>
      <c r="M2053" s="35" t="e">
        <f>IF(ISNUMBER(L2053),#N/A,IF(ISNUMBER(INDEX('Approved CPZ List'!$I:$I,MATCH('HFTD CPZ'!$B2053,'Approved CPZ List'!$B:$B,0))),$K2053,#N/A))</f>
        <v>#N/A</v>
      </c>
    </row>
    <row r="2054" spans="1:13" ht="15.5" x14ac:dyDescent="0.35">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List'!$K:$K,MATCH('HFTD CPZ'!$B2054,'08W Project List'!$H:$H,0))),$K2054,#N/A)</f>
        <v>#N/A</v>
      </c>
      <c r="M2054" s="35" t="e">
        <f>IF(ISNUMBER(L2054),#N/A,IF(ISNUMBER(INDEX('Approved CPZ List'!$I:$I,MATCH('HFTD CPZ'!$B2054,'Approved CPZ List'!$B:$B,0))),$K2054,#N/A))</f>
        <v>#N/A</v>
      </c>
    </row>
    <row r="2055" spans="1:13" ht="15.5" x14ac:dyDescent="0.35">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List'!$K:$K,MATCH('HFTD CPZ'!$B2055,'08W Project List'!$H:$H,0))),$K2055,#N/A)</f>
        <v>#N/A</v>
      </c>
      <c r="M2055" s="35" t="e">
        <f>IF(ISNUMBER(L2055),#N/A,IF(ISNUMBER(INDEX('Approved CPZ List'!$I:$I,MATCH('HFTD CPZ'!$B2055,'Approved CPZ List'!$B:$B,0))),$K2055,#N/A))</f>
        <v>#N/A</v>
      </c>
    </row>
    <row r="2056" spans="1:13" ht="15.5" x14ac:dyDescent="0.35">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List'!$K:$K,MATCH('HFTD CPZ'!$B2056,'08W Project List'!$H:$H,0))),$K2056,#N/A)</f>
        <v>184.02228026523429</v>
      </c>
      <c r="M2056" s="35" t="e">
        <f>IF(ISNUMBER(L2056),#N/A,IF(ISNUMBER(INDEX('Approved CPZ List'!$I:$I,MATCH('HFTD CPZ'!$B2056,'Approved CPZ List'!$B:$B,0))),$K2056,#N/A))</f>
        <v>#N/A</v>
      </c>
    </row>
    <row r="2057" spans="1:13" ht="15.5" x14ac:dyDescent="0.35">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List'!$K:$K,MATCH('HFTD CPZ'!$B2057,'08W Project List'!$H:$H,0))),$K2057,#N/A)</f>
        <v>#N/A</v>
      </c>
      <c r="M2057" s="35" t="e">
        <f>IF(ISNUMBER(L2057),#N/A,IF(ISNUMBER(INDEX('Approved CPZ List'!$I:$I,MATCH('HFTD CPZ'!$B2057,'Approved CPZ List'!$B:$B,0))),$K2057,#N/A))</f>
        <v>#N/A</v>
      </c>
    </row>
    <row r="2058" spans="1:13" ht="15.5" x14ac:dyDescent="0.35">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List'!$K:$K,MATCH('HFTD CPZ'!$B2058,'08W Project List'!$H:$H,0))),$K2058,#N/A)</f>
        <v>#N/A</v>
      </c>
      <c r="M2058" s="35" t="e">
        <f>IF(ISNUMBER(L2058),#N/A,IF(ISNUMBER(INDEX('Approved CPZ List'!$I:$I,MATCH('HFTD CPZ'!$B2058,'Approved CPZ List'!$B:$B,0))),$K2058,#N/A))</f>
        <v>#N/A</v>
      </c>
    </row>
    <row r="2059" spans="1:13" ht="15.5" x14ac:dyDescent="0.35">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List'!$K:$K,MATCH('HFTD CPZ'!$B2059,'08W Project List'!$H:$H,0))),$K2059,#N/A)</f>
        <v>#N/A</v>
      </c>
      <c r="M2059" s="35" t="e">
        <f>IF(ISNUMBER(L2059),#N/A,IF(ISNUMBER(INDEX('Approved CPZ List'!$I:$I,MATCH('HFTD CPZ'!$B2059,'Approved CPZ List'!$B:$B,0))),$K2059,#N/A))</f>
        <v>#N/A</v>
      </c>
    </row>
    <row r="2060" spans="1:13" ht="15.5" x14ac:dyDescent="0.35">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List'!$K:$K,MATCH('HFTD CPZ'!$B2060,'08W Project List'!$H:$H,0))),$K2060,#N/A)</f>
        <v>#N/A</v>
      </c>
      <c r="M2060" s="35" t="e">
        <f>IF(ISNUMBER(L2060),#N/A,IF(ISNUMBER(INDEX('Approved CPZ List'!$I:$I,MATCH('HFTD CPZ'!$B2060,'Approved CPZ List'!$B:$B,0))),$K2060,#N/A))</f>
        <v>#N/A</v>
      </c>
    </row>
    <row r="2061" spans="1:13" ht="15.5" x14ac:dyDescent="0.35">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List'!$K:$K,MATCH('HFTD CPZ'!$B2061,'08W Project List'!$H:$H,0))),$K2061,#N/A)</f>
        <v>#N/A</v>
      </c>
      <c r="M2061" s="35" t="e">
        <f>IF(ISNUMBER(L2061),#N/A,IF(ISNUMBER(INDEX('Approved CPZ List'!$I:$I,MATCH('HFTD CPZ'!$B2061,'Approved CPZ List'!$B:$B,0))),$K2061,#N/A))</f>
        <v>#N/A</v>
      </c>
    </row>
    <row r="2062" spans="1:13" ht="15.5" x14ac:dyDescent="0.35">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List'!$K:$K,MATCH('HFTD CPZ'!$B2062,'08W Project List'!$H:$H,0))),$K2062,#N/A)</f>
        <v>#N/A</v>
      </c>
      <c r="M2062" s="35" t="e">
        <f>IF(ISNUMBER(L2062),#N/A,IF(ISNUMBER(INDEX('Approved CPZ List'!$I:$I,MATCH('HFTD CPZ'!$B2062,'Approved CPZ List'!$B:$B,0))),$K2062,#N/A))</f>
        <v>#N/A</v>
      </c>
    </row>
    <row r="2063" spans="1:13" ht="15.5" x14ac:dyDescent="0.35">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List'!$K:$K,MATCH('HFTD CPZ'!$B2063,'08W Project List'!$H:$H,0))),$K2063,#N/A)</f>
        <v>#N/A</v>
      </c>
      <c r="M2063" s="35" t="e">
        <f>IF(ISNUMBER(L2063),#N/A,IF(ISNUMBER(INDEX('Approved CPZ List'!$I:$I,MATCH('HFTD CPZ'!$B2063,'Approved CPZ List'!$B:$B,0))),$K2063,#N/A))</f>
        <v>#N/A</v>
      </c>
    </row>
    <row r="2064" spans="1:13" ht="15.5" x14ac:dyDescent="0.35">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List'!$K:$K,MATCH('HFTD CPZ'!$B2064,'08W Project List'!$H:$H,0))),$K2064,#N/A)</f>
        <v>#N/A</v>
      </c>
      <c r="M2064" s="35" t="e">
        <f>IF(ISNUMBER(L2064),#N/A,IF(ISNUMBER(INDEX('Approved CPZ List'!$I:$I,MATCH('HFTD CPZ'!$B2064,'Approved CPZ List'!$B:$B,0))),$K2064,#N/A))</f>
        <v>#N/A</v>
      </c>
    </row>
    <row r="2065" spans="1:13" ht="15.5" x14ac:dyDescent="0.35">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List'!$K:$K,MATCH('HFTD CPZ'!$B2065,'08W Project List'!$H:$H,0))),$K2065,#N/A)</f>
        <v>#N/A</v>
      </c>
      <c r="M2065" s="35" t="e">
        <f>IF(ISNUMBER(L2065),#N/A,IF(ISNUMBER(INDEX('Approved CPZ List'!$I:$I,MATCH('HFTD CPZ'!$B2065,'Approved CPZ List'!$B:$B,0))),$K2065,#N/A))</f>
        <v>#N/A</v>
      </c>
    </row>
    <row r="2066" spans="1:13" ht="15.5" x14ac:dyDescent="0.35">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List'!$K:$K,MATCH('HFTD CPZ'!$B2066,'08W Project List'!$H:$H,0))),$K2066,#N/A)</f>
        <v>#N/A</v>
      </c>
      <c r="M2066" s="35" t="e">
        <f>IF(ISNUMBER(L2066),#N/A,IF(ISNUMBER(INDEX('Approved CPZ List'!$I:$I,MATCH('HFTD CPZ'!$B2066,'Approved CPZ List'!$B:$B,0))),$K2066,#N/A))</f>
        <v>#N/A</v>
      </c>
    </row>
    <row r="2067" spans="1:13" ht="15.5" x14ac:dyDescent="0.35">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List'!$K:$K,MATCH('HFTD CPZ'!$B2067,'08W Project List'!$H:$H,0))),$K2067,#N/A)</f>
        <v>#N/A</v>
      </c>
      <c r="M2067" s="35" t="e">
        <f>IF(ISNUMBER(L2067),#N/A,IF(ISNUMBER(INDEX('Approved CPZ List'!$I:$I,MATCH('HFTD CPZ'!$B2067,'Approved CPZ List'!$B:$B,0))),$K2067,#N/A))</f>
        <v>#N/A</v>
      </c>
    </row>
    <row r="2068" spans="1:13" ht="15.5" x14ac:dyDescent="0.35">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List'!$K:$K,MATCH('HFTD CPZ'!$B2068,'08W Project List'!$H:$H,0))),$K2068,#N/A)</f>
        <v>#N/A</v>
      </c>
      <c r="M2068" s="35" t="e">
        <f>IF(ISNUMBER(L2068),#N/A,IF(ISNUMBER(INDEX('Approved CPZ List'!$I:$I,MATCH('HFTD CPZ'!$B2068,'Approved CPZ List'!$B:$B,0))),$K2068,#N/A))</f>
        <v>#N/A</v>
      </c>
    </row>
    <row r="2069" spans="1:13" ht="15.5" x14ac:dyDescent="0.35">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List'!$K:$K,MATCH('HFTD CPZ'!$B2069,'08W Project List'!$H:$H,0))),$K2069,#N/A)</f>
        <v>#N/A</v>
      </c>
      <c r="M2069" s="35" t="e">
        <f>IF(ISNUMBER(L2069),#N/A,IF(ISNUMBER(INDEX('Approved CPZ List'!$I:$I,MATCH('HFTD CPZ'!$B2069,'Approved CPZ List'!$B:$B,0))),$K2069,#N/A))</f>
        <v>#N/A</v>
      </c>
    </row>
    <row r="2070" spans="1:13" ht="15.5" x14ac:dyDescent="0.35">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List'!$K:$K,MATCH('HFTD CPZ'!$B2070,'08W Project List'!$H:$H,0))),$K2070,#N/A)</f>
        <v>#N/A</v>
      </c>
      <c r="M2070" s="35" t="e">
        <f>IF(ISNUMBER(L2070),#N/A,IF(ISNUMBER(INDEX('Approved CPZ List'!$I:$I,MATCH('HFTD CPZ'!$B2070,'Approved CPZ List'!$B:$B,0))),$K2070,#N/A))</f>
        <v>#N/A</v>
      </c>
    </row>
    <row r="2071" spans="1:13" ht="15.5" x14ac:dyDescent="0.35">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List'!$K:$K,MATCH('HFTD CPZ'!$B2071,'08W Project List'!$H:$H,0))),$K2071,#N/A)</f>
        <v>#N/A</v>
      </c>
      <c r="M2071" s="35" t="e">
        <f>IF(ISNUMBER(L2071),#N/A,IF(ISNUMBER(INDEX('Approved CPZ List'!$I:$I,MATCH('HFTD CPZ'!$B2071,'Approved CPZ List'!$B:$B,0))),$K2071,#N/A))</f>
        <v>#N/A</v>
      </c>
    </row>
    <row r="2072" spans="1:13" ht="15.5" x14ac:dyDescent="0.35">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List'!$K:$K,MATCH('HFTD CPZ'!$B2072,'08W Project List'!$H:$H,0))),$K2072,#N/A)</f>
        <v>#N/A</v>
      </c>
      <c r="M2072" s="35" t="e">
        <f>IF(ISNUMBER(L2072),#N/A,IF(ISNUMBER(INDEX('Approved CPZ List'!$I:$I,MATCH('HFTD CPZ'!$B2072,'Approved CPZ List'!$B:$B,0))),$K2072,#N/A))</f>
        <v>#N/A</v>
      </c>
    </row>
    <row r="2073" spans="1:13" ht="15.5" x14ac:dyDescent="0.35">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List'!$K:$K,MATCH('HFTD CPZ'!$B2073,'08W Project List'!$H:$H,0))),$K2073,#N/A)</f>
        <v>#N/A</v>
      </c>
      <c r="M2073" s="35" t="e">
        <f>IF(ISNUMBER(L2073),#N/A,IF(ISNUMBER(INDEX('Approved CPZ List'!$I:$I,MATCH('HFTD CPZ'!$B2073,'Approved CPZ List'!$B:$B,0))),$K2073,#N/A))</f>
        <v>#N/A</v>
      </c>
    </row>
    <row r="2074" spans="1:13" ht="15.5" x14ac:dyDescent="0.35">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List'!$K:$K,MATCH('HFTD CPZ'!$B2074,'08W Project List'!$H:$H,0))),$K2074,#N/A)</f>
        <v>#N/A</v>
      </c>
      <c r="M2074" s="35" t="e">
        <f>IF(ISNUMBER(L2074),#N/A,IF(ISNUMBER(INDEX('Approved CPZ List'!$I:$I,MATCH('HFTD CPZ'!$B2074,'Approved CPZ List'!$B:$B,0))),$K2074,#N/A))</f>
        <v>#N/A</v>
      </c>
    </row>
    <row r="2075" spans="1:13" ht="15.5" x14ac:dyDescent="0.35">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List'!$K:$K,MATCH('HFTD CPZ'!$B2075,'08W Project List'!$H:$H,0))),$K2075,#N/A)</f>
        <v>#N/A</v>
      </c>
      <c r="M2075" s="35" t="e">
        <f>IF(ISNUMBER(L2075),#N/A,IF(ISNUMBER(INDEX('Approved CPZ List'!$I:$I,MATCH('HFTD CPZ'!$B2075,'Approved CPZ List'!$B:$B,0))),$K2075,#N/A))</f>
        <v>#N/A</v>
      </c>
    </row>
    <row r="2076" spans="1:13" ht="15.5" x14ac:dyDescent="0.35">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List'!$K:$K,MATCH('HFTD CPZ'!$B2076,'08W Project List'!$H:$H,0))),$K2076,#N/A)</f>
        <v>#N/A</v>
      </c>
      <c r="M2076" s="35" t="e">
        <f>IF(ISNUMBER(L2076),#N/A,IF(ISNUMBER(INDEX('Approved CPZ List'!$I:$I,MATCH('HFTD CPZ'!$B2076,'Approved CPZ List'!$B:$B,0))),$K2076,#N/A))</f>
        <v>#N/A</v>
      </c>
    </row>
    <row r="2077" spans="1:13" ht="15.5" x14ac:dyDescent="0.35">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List'!$K:$K,MATCH('HFTD CPZ'!$B2077,'08W Project List'!$H:$H,0))),$K2077,#N/A)</f>
        <v>#N/A</v>
      </c>
      <c r="M2077" s="35" t="e">
        <f>IF(ISNUMBER(L2077),#N/A,IF(ISNUMBER(INDEX('Approved CPZ List'!$I:$I,MATCH('HFTD CPZ'!$B2077,'Approved CPZ List'!$B:$B,0))),$K2077,#N/A))</f>
        <v>#N/A</v>
      </c>
    </row>
    <row r="2078" spans="1:13" ht="15.5" x14ac:dyDescent="0.35">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List'!$K:$K,MATCH('HFTD CPZ'!$B2078,'08W Project List'!$H:$H,0))),$K2078,#N/A)</f>
        <v>#N/A</v>
      </c>
      <c r="M2078" s="35" t="e">
        <f>IF(ISNUMBER(L2078),#N/A,IF(ISNUMBER(INDEX('Approved CPZ List'!$I:$I,MATCH('HFTD CPZ'!$B2078,'Approved CPZ List'!$B:$B,0))),$K2078,#N/A))</f>
        <v>#N/A</v>
      </c>
    </row>
    <row r="2079" spans="1:13" ht="15.5" x14ac:dyDescent="0.35">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List'!$K:$K,MATCH('HFTD CPZ'!$B2079,'08W Project List'!$H:$H,0))),$K2079,#N/A)</f>
        <v>#N/A</v>
      </c>
      <c r="M2079" s="35" t="e">
        <f>IF(ISNUMBER(L2079),#N/A,IF(ISNUMBER(INDEX('Approved CPZ List'!$I:$I,MATCH('HFTD CPZ'!$B2079,'Approved CPZ List'!$B:$B,0))),$K2079,#N/A))</f>
        <v>#N/A</v>
      </c>
    </row>
    <row r="2080" spans="1:13" ht="15.5" x14ac:dyDescent="0.35">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List'!$K:$K,MATCH('HFTD CPZ'!$B2080,'08W Project List'!$H:$H,0))),$K2080,#N/A)</f>
        <v>#N/A</v>
      </c>
      <c r="M2080" s="35" t="e">
        <f>IF(ISNUMBER(L2080),#N/A,IF(ISNUMBER(INDEX('Approved CPZ List'!$I:$I,MATCH('HFTD CPZ'!$B2080,'Approved CPZ List'!$B:$B,0))),$K2080,#N/A))</f>
        <v>#N/A</v>
      </c>
    </row>
    <row r="2081" spans="1:13" ht="15.5" x14ac:dyDescent="0.35">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List'!$K:$K,MATCH('HFTD CPZ'!$B2081,'08W Project List'!$H:$H,0))),$K2081,#N/A)</f>
        <v>#N/A</v>
      </c>
      <c r="M2081" s="35" t="e">
        <f>IF(ISNUMBER(L2081),#N/A,IF(ISNUMBER(INDEX('Approved CPZ List'!$I:$I,MATCH('HFTD CPZ'!$B2081,'Approved CPZ List'!$B:$B,0))),$K2081,#N/A))</f>
        <v>#N/A</v>
      </c>
    </row>
    <row r="2082" spans="1:13" ht="15.5" x14ac:dyDescent="0.35">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List'!$K:$K,MATCH('HFTD CPZ'!$B2082,'08W Project List'!$H:$H,0))),$K2082,#N/A)</f>
        <v>#N/A</v>
      </c>
      <c r="M2082" s="35" t="e">
        <f>IF(ISNUMBER(L2082),#N/A,IF(ISNUMBER(INDEX('Approved CPZ List'!$I:$I,MATCH('HFTD CPZ'!$B2082,'Approved CPZ List'!$B:$B,0))),$K2082,#N/A))</f>
        <v>#N/A</v>
      </c>
    </row>
    <row r="2083" spans="1:13" ht="15.5" x14ac:dyDescent="0.35">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List'!$K:$K,MATCH('HFTD CPZ'!$B2083,'08W Project List'!$H:$H,0))),$K2083,#N/A)</f>
        <v>#N/A</v>
      </c>
      <c r="M2083" s="35" t="e">
        <f>IF(ISNUMBER(L2083),#N/A,IF(ISNUMBER(INDEX('Approved CPZ List'!$I:$I,MATCH('HFTD CPZ'!$B2083,'Approved CPZ List'!$B:$B,0))),$K2083,#N/A))</f>
        <v>#N/A</v>
      </c>
    </row>
    <row r="2084" spans="1:13" ht="15.5" x14ac:dyDescent="0.35">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List'!$K:$K,MATCH('HFTD CPZ'!$B2084,'08W Project List'!$H:$H,0))),$K2084,#N/A)</f>
        <v>#N/A</v>
      </c>
      <c r="M2084" s="35" t="e">
        <f>IF(ISNUMBER(L2084),#N/A,IF(ISNUMBER(INDEX('Approved CPZ List'!$I:$I,MATCH('HFTD CPZ'!$B2084,'Approved CPZ List'!$B:$B,0))),$K2084,#N/A))</f>
        <v>#N/A</v>
      </c>
    </row>
    <row r="2085" spans="1:13" ht="15.5" x14ac:dyDescent="0.35">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List'!$K:$K,MATCH('HFTD CPZ'!$B2085,'08W Project List'!$H:$H,0))),$K2085,#N/A)</f>
        <v>#N/A</v>
      </c>
      <c r="M2085" s="35" t="e">
        <f>IF(ISNUMBER(L2085),#N/A,IF(ISNUMBER(INDEX('Approved CPZ List'!$I:$I,MATCH('HFTD CPZ'!$B2085,'Approved CPZ List'!$B:$B,0))),$K2085,#N/A))</f>
        <v>#N/A</v>
      </c>
    </row>
    <row r="2086" spans="1:13" ht="15.5" x14ac:dyDescent="0.35">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List'!$K:$K,MATCH('HFTD CPZ'!$B2086,'08W Project List'!$H:$H,0))),$K2086,#N/A)</f>
        <v>#N/A</v>
      </c>
      <c r="M2086" s="35" t="e">
        <f>IF(ISNUMBER(L2086),#N/A,IF(ISNUMBER(INDEX('Approved CPZ List'!$I:$I,MATCH('HFTD CPZ'!$B2086,'Approved CPZ List'!$B:$B,0))),$K2086,#N/A))</f>
        <v>#N/A</v>
      </c>
    </row>
    <row r="2087" spans="1:13" ht="15.5" x14ac:dyDescent="0.35">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List'!$K:$K,MATCH('HFTD CPZ'!$B2087,'08W Project List'!$H:$H,0))),$K2087,#N/A)</f>
        <v>#N/A</v>
      </c>
      <c r="M2087" s="35" t="e">
        <f>IF(ISNUMBER(L2087),#N/A,IF(ISNUMBER(INDEX('Approved CPZ List'!$I:$I,MATCH('HFTD CPZ'!$B2087,'Approved CPZ List'!$B:$B,0))),$K2087,#N/A))</f>
        <v>#N/A</v>
      </c>
    </row>
    <row r="2088" spans="1:13" ht="15.5" x14ac:dyDescent="0.35">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List'!$K:$K,MATCH('HFTD CPZ'!$B2088,'08W Project List'!$H:$H,0))),$K2088,#N/A)</f>
        <v>#N/A</v>
      </c>
      <c r="M2088" s="35" t="e">
        <f>IF(ISNUMBER(L2088),#N/A,IF(ISNUMBER(INDEX('Approved CPZ List'!$I:$I,MATCH('HFTD CPZ'!$B2088,'Approved CPZ List'!$B:$B,0))),$K2088,#N/A))</f>
        <v>#N/A</v>
      </c>
    </row>
    <row r="2089" spans="1:13" ht="15.5" x14ac:dyDescent="0.35">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List'!$K:$K,MATCH('HFTD CPZ'!$B2089,'08W Project List'!$H:$H,0))),$K2089,#N/A)</f>
        <v>#N/A</v>
      </c>
      <c r="M2089" s="35" t="e">
        <f>IF(ISNUMBER(L2089),#N/A,IF(ISNUMBER(INDEX('Approved CPZ List'!$I:$I,MATCH('HFTD CPZ'!$B2089,'Approved CPZ List'!$B:$B,0))),$K2089,#N/A))</f>
        <v>#N/A</v>
      </c>
    </row>
    <row r="2090" spans="1:13" ht="15.5" x14ac:dyDescent="0.35">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List'!$K:$K,MATCH('HFTD CPZ'!$B2090,'08W Project List'!$H:$H,0))),$K2090,#N/A)</f>
        <v>#N/A</v>
      </c>
      <c r="M2090" s="35" t="e">
        <f>IF(ISNUMBER(L2090),#N/A,IF(ISNUMBER(INDEX('Approved CPZ List'!$I:$I,MATCH('HFTD CPZ'!$B2090,'Approved CPZ List'!$B:$B,0))),$K2090,#N/A))</f>
        <v>#N/A</v>
      </c>
    </row>
    <row r="2091" spans="1:13" ht="15.5" x14ac:dyDescent="0.35">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List'!$K:$K,MATCH('HFTD CPZ'!$B2091,'08W Project List'!$H:$H,0))),$K2091,#N/A)</f>
        <v>#N/A</v>
      </c>
      <c r="M2091" s="35" t="e">
        <f>IF(ISNUMBER(L2091),#N/A,IF(ISNUMBER(INDEX('Approved CPZ List'!$I:$I,MATCH('HFTD CPZ'!$B2091,'Approved CPZ List'!$B:$B,0))),$K2091,#N/A))</f>
        <v>#N/A</v>
      </c>
    </row>
    <row r="2092" spans="1:13" ht="15.5" x14ac:dyDescent="0.35">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List'!$K:$K,MATCH('HFTD CPZ'!$B2092,'08W Project List'!$H:$H,0))),$K2092,#N/A)</f>
        <v>#N/A</v>
      </c>
      <c r="M2092" s="35" t="e">
        <f>IF(ISNUMBER(L2092),#N/A,IF(ISNUMBER(INDEX('Approved CPZ List'!$I:$I,MATCH('HFTD CPZ'!$B2092,'Approved CPZ List'!$B:$B,0))),$K2092,#N/A))</f>
        <v>#N/A</v>
      </c>
    </row>
    <row r="2093" spans="1:13" ht="15.5" x14ac:dyDescent="0.35">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List'!$K:$K,MATCH('HFTD CPZ'!$B2093,'08W Project List'!$H:$H,0))),$K2093,#N/A)</f>
        <v>#N/A</v>
      </c>
      <c r="M2093" s="35" t="e">
        <f>IF(ISNUMBER(L2093),#N/A,IF(ISNUMBER(INDEX('Approved CPZ List'!$I:$I,MATCH('HFTD CPZ'!$B2093,'Approved CPZ List'!$B:$B,0))),$K2093,#N/A))</f>
        <v>#N/A</v>
      </c>
    </row>
    <row r="2094" spans="1:13" ht="15.5" x14ac:dyDescent="0.35">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List'!$K:$K,MATCH('HFTD CPZ'!$B2094,'08W Project List'!$H:$H,0))),$K2094,#N/A)</f>
        <v>#N/A</v>
      </c>
      <c r="M2094" s="35" t="e">
        <f>IF(ISNUMBER(L2094),#N/A,IF(ISNUMBER(INDEX('Approved CPZ List'!$I:$I,MATCH('HFTD CPZ'!$B2094,'Approved CPZ List'!$B:$B,0))),$K2094,#N/A))</f>
        <v>#N/A</v>
      </c>
    </row>
    <row r="2095" spans="1:13" ht="15.5" x14ac:dyDescent="0.35">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List'!$K:$K,MATCH('HFTD CPZ'!$B2095,'08W Project List'!$H:$H,0))),$K2095,#N/A)</f>
        <v>#N/A</v>
      </c>
      <c r="M2095" s="35" t="e">
        <f>IF(ISNUMBER(L2095),#N/A,IF(ISNUMBER(INDEX('Approved CPZ List'!$I:$I,MATCH('HFTD CPZ'!$B2095,'Approved CPZ List'!$B:$B,0))),$K2095,#N/A))</f>
        <v>#N/A</v>
      </c>
    </row>
    <row r="2096" spans="1:13" ht="15.5" x14ac:dyDescent="0.35">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List'!$K:$K,MATCH('HFTD CPZ'!$B2096,'08W Project List'!$H:$H,0))),$K2096,#N/A)</f>
        <v>#N/A</v>
      </c>
      <c r="M2096" s="35" t="e">
        <f>IF(ISNUMBER(L2096),#N/A,IF(ISNUMBER(INDEX('Approved CPZ List'!$I:$I,MATCH('HFTD CPZ'!$B2096,'Approved CPZ List'!$B:$B,0))),$K2096,#N/A))</f>
        <v>#N/A</v>
      </c>
    </row>
    <row r="2097" spans="1:13" ht="15.5" x14ac:dyDescent="0.35">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List'!$K:$K,MATCH('HFTD CPZ'!$B2097,'08W Project List'!$H:$H,0))),$K2097,#N/A)</f>
        <v>#N/A</v>
      </c>
      <c r="M2097" s="35" t="e">
        <f>IF(ISNUMBER(L2097),#N/A,IF(ISNUMBER(INDEX('Approved CPZ List'!$I:$I,MATCH('HFTD CPZ'!$B2097,'Approved CPZ List'!$B:$B,0))),$K2097,#N/A))</f>
        <v>#N/A</v>
      </c>
    </row>
    <row r="2098" spans="1:13" ht="15.5" x14ac:dyDescent="0.35">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List'!$K:$K,MATCH('HFTD CPZ'!$B2098,'08W Project List'!$H:$H,0))),$K2098,#N/A)</f>
        <v>#N/A</v>
      </c>
      <c r="M2098" s="35" t="e">
        <f>IF(ISNUMBER(L2098),#N/A,IF(ISNUMBER(INDEX('Approved CPZ List'!$I:$I,MATCH('HFTD CPZ'!$B2098,'Approved CPZ List'!$B:$B,0))),$K2098,#N/A))</f>
        <v>#N/A</v>
      </c>
    </row>
    <row r="2099" spans="1:13" ht="15.5" x14ac:dyDescent="0.35">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List'!$K:$K,MATCH('HFTD CPZ'!$B2099,'08W Project List'!$H:$H,0))),$K2099,#N/A)</f>
        <v>#N/A</v>
      </c>
      <c r="M2099" s="35" t="e">
        <f>IF(ISNUMBER(L2099),#N/A,IF(ISNUMBER(INDEX('Approved CPZ List'!$I:$I,MATCH('HFTD CPZ'!$B2099,'Approved CPZ List'!$B:$B,0))),$K2099,#N/A))</f>
        <v>#N/A</v>
      </c>
    </row>
    <row r="2100" spans="1:13" ht="15.5" x14ac:dyDescent="0.35">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List'!$K:$K,MATCH('HFTD CPZ'!$B2100,'08W Project List'!$H:$H,0))),$K2100,#N/A)</f>
        <v>#N/A</v>
      </c>
      <c r="M2100" s="35" t="e">
        <f>IF(ISNUMBER(L2100),#N/A,IF(ISNUMBER(INDEX('Approved CPZ List'!$I:$I,MATCH('HFTD CPZ'!$B2100,'Approved CPZ List'!$B:$B,0))),$K2100,#N/A))</f>
        <v>#N/A</v>
      </c>
    </row>
    <row r="2101" spans="1:13" ht="15.5" x14ac:dyDescent="0.35">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List'!$K:$K,MATCH('HFTD CPZ'!$B2101,'08W Project List'!$H:$H,0))),$K2101,#N/A)</f>
        <v>#N/A</v>
      </c>
      <c r="M2101" s="35" t="e">
        <f>IF(ISNUMBER(L2101),#N/A,IF(ISNUMBER(INDEX('Approved CPZ List'!$I:$I,MATCH('HFTD CPZ'!$B2101,'Approved CPZ List'!$B:$B,0))),$K2101,#N/A))</f>
        <v>#N/A</v>
      </c>
    </row>
    <row r="2102" spans="1:13" ht="15.5" x14ac:dyDescent="0.35">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List'!$K:$K,MATCH('HFTD CPZ'!$B2102,'08W Project List'!$H:$H,0))),$K2102,#N/A)</f>
        <v>#N/A</v>
      </c>
      <c r="M2102" s="35" t="e">
        <f>IF(ISNUMBER(L2102),#N/A,IF(ISNUMBER(INDEX('Approved CPZ List'!$I:$I,MATCH('HFTD CPZ'!$B2102,'Approved CPZ List'!$B:$B,0))),$K2102,#N/A))</f>
        <v>#N/A</v>
      </c>
    </row>
    <row r="2103" spans="1:13" ht="15.5" x14ac:dyDescent="0.35">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List'!$K:$K,MATCH('HFTD CPZ'!$B2103,'08W Project List'!$H:$H,0))),$K2103,#N/A)</f>
        <v>#N/A</v>
      </c>
      <c r="M2103" s="35" t="e">
        <f>IF(ISNUMBER(L2103),#N/A,IF(ISNUMBER(INDEX('Approved CPZ List'!$I:$I,MATCH('HFTD CPZ'!$B2103,'Approved CPZ List'!$B:$B,0))),$K2103,#N/A))</f>
        <v>#N/A</v>
      </c>
    </row>
    <row r="2104" spans="1:13" ht="15.5" x14ac:dyDescent="0.35">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List'!$K:$K,MATCH('HFTD CPZ'!$B2104,'08W Project List'!$H:$H,0))),$K2104,#N/A)</f>
        <v>#N/A</v>
      </c>
      <c r="M2104" s="35" t="e">
        <f>IF(ISNUMBER(L2104),#N/A,IF(ISNUMBER(INDEX('Approved CPZ List'!$I:$I,MATCH('HFTD CPZ'!$B2104,'Approved CPZ List'!$B:$B,0))),$K2104,#N/A))</f>
        <v>#N/A</v>
      </c>
    </row>
    <row r="2105" spans="1:13" ht="15.5" x14ac:dyDescent="0.35">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List'!$K:$K,MATCH('HFTD CPZ'!$B2105,'08W Project List'!$H:$H,0))),$K2105,#N/A)</f>
        <v>#N/A</v>
      </c>
      <c r="M2105" s="35" t="e">
        <f>IF(ISNUMBER(L2105),#N/A,IF(ISNUMBER(INDEX('Approved CPZ List'!$I:$I,MATCH('HFTD CPZ'!$B2105,'Approved CPZ List'!$B:$B,0))),$K2105,#N/A))</f>
        <v>#N/A</v>
      </c>
    </row>
    <row r="2106" spans="1:13" ht="15.5" x14ac:dyDescent="0.35">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List'!$K:$K,MATCH('HFTD CPZ'!$B2106,'08W Project List'!$H:$H,0))),$K2106,#N/A)</f>
        <v>#N/A</v>
      </c>
      <c r="M2106" s="35" t="e">
        <f>IF(ISNUMBER(L2106),#N/A,IF(ISNUMBER(INDEX('Approved CPZ List'!$I:$I,MATCH('HFTD CPZ'!$B2106,'Approved CPZ List'!$B:$B,0))),$K2106,#N/A))</f>
        <v>#N/A</v>
      </c>
    </row>
    <row r="2107" spans="1:13" ht="15.5" x14ac:dyDescent="0.35">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List'!$K:$K,MATCH('HFTD CPZ'!$B2107,'08W Project List'!$H:$H,0))),$K2107,#N/A)</f>
        <v>#N/A</v>
      </c>
      <c r="M2107" s="35" t="e">
        <f>IF(ISNUMBER(L2107),#N/A,IF(ISNUMBER(INDEX('Approved CPZ List'!$I:$I,MATCH('HFTD CPZ'!$B2107,'Approved CPZ List'!$B:$B,0))),$K2107,#N/A))</f>
        <v>#N/A</v>
      </c>
    </row>
    <row r="2108" spans="1:13" ht="15.5" x14ac:dyDescent="0.35">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List'!$K:$K,MATCH('HFTD CPZ'!$B2108,'08W Project List'!$H:$H,0))),$K2108,#N/A)</f>
        <v>#N/A</v>
      </c>
      <c r="M2108" s="35" t="e">
        <f>IF(ISNUMBER(L2108),#N/A,IF(ISNUMBER(INDEX('Approved CPZ List'!$I:$I,MATCH('HFTD CPZ'!$B2108,'Approved CPZ List'!$B:$B,0))),$K2108,#N/A))</f>
        <v>#N/A</v>
      </c>
    </row>
    <row r="2109" spans="1:13" ht="15.5" x14ac:dyDescent="0.35">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List'!$K:$K,MATCH('HFTD CPZ'!$B2109,'08W Project List'!$H:$H,0))),$K2109,#N/A)</f>
        <v>#N/A</v>
      </c>
      <c r="M2109" s="35" t="e">
        <f>IF(ISNUMBER(L2109),#N/A,IF(ISNUMBER(INDEX('Approved CPZ List'!$I:$I,MATCH('HFTD CPZ'!$B2109,'Approved CPZ List'!$B:$B,0))),$K2109,#N/A))</f>
        <v>#N/A</v>
      </c>
    </row>
    <row r="2110" spans="1:13" ht="15.5" x14ac:dyDescent="0.35">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List'!$K:$K,MATCH('HFTD CPZ'!$B2110,'08W Project List'!$H:$H,0))),$K2110,#N/A)</f>
        <v>#N/A</v>
      </c>
      <c r="M2110" s="35" t="e">
        <f>IF(ISNUMBER(L2110),#N/A,IF(ISNUMBER(INDEX('Approved CPZ List'!$I:$I,MATCH('HFTD CPZ'!$B2110,'Approved CPZ List'!$B:$B,0))),$K2110,#N/A))</f>
        <v>#N/A</v>
      </c>
    </row>
    <row r="2111" spans="1:13" ht="15.5" x14ac:dyDescent="0.35">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List'!$K:$K,MATCH('HFTD CPZ'!$B2111,'08W Project List'!$H:$H,0))),$K2111,#N/A)</f>
        <v>#N/A</v>
      </c>
      <c r="M2111" s="35" t="e">
        <f>IF(ISNUMBER(L2111),#N/A,IF(ISNUMBER(INDEX('Approved CPZ List'!$I:$I,MATCH('HFTD CPZ'!$B2111,'Approved CPZ List'!$B:$B,0))),$K2111,#N/A))</f>
        <v>#N/A</v>
      </c>
    </row>
    <row r="2112" spans="1:13" ht="15.5" x14ac:dyDescent="0.35">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List'!$K:$K,MATCH('HFTD CPZ'!$B2112,'08W Project List'!$H:$H,0))),$K2112,#N/A)</f>
        <v>#N/A</v>
      </c>
      <c r="M2112" s="35" t="e">
        <f>IF(ISNUMBER(L2112),#N/A,IF(ISNUMBER(INDEX('Approved CPZ List'!$I:$I,MATCH('HFTD CPZ'!$B2112,'Approved CPZ List'!$B:$B,0))),$K2112,#N/A))</f>
        <v>#N/A</v>
      </c>
    </row>
    <row r="2113" spans="1:13" ht="15.5" x14ac:dyDescent="0.35">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List'!$K:$K,MATCH('HFTD CPZ'!$B2113,'08W Project List'!$H:$H,0))),$K2113,#N/A)</f>
        <v>#N/A</v>
      </c>
      <c r="M2113" s="35" t="e">
        <f>IF(ISNUMBER(L2113),#N/A,IF(ISNUMBER(INDEX('Approved CPZ List'!$I:$I,MATCH('HFTD CPZ'!$B2113,'Approved CPZ List'!$B:$B,0))),$K2113,#N/A))</f>
        <v>#N/A</v>
      </c>
    </row>
    <row r="2114" spans="1:13" ht="15.5" x14ac:dyDescent="0.35">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List'!$K:$K,MATCH('HFTD CPZ'!$B2114,'08W Project List'!$H:$H,0))),$K2114,#N/A)</f>
        <v>#N/A</v>
      </c>
      <c r="M2114" s="35" t="e">
        <f>IF(ISNUMBER(L2114),#N/A,IF(ISNUMBER(INDEX('Approved CPZ List'!$I:$I,MATCH('HFTD CPZ'!$B2114,'Approved CPZ List'!$B:$B,0))),$K2114,#N/A))</f>
        <v>#N/A</v>
      </c>
    </row>
    <row r="2115" spans="1:13" ht="15.5" x14ac:dyDescent="0.35">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List'!$K:$K,MATCH('HFTD CPZ'!$B2115,'08W Project List'!$H:$H,0))),$K2115,#N/A)</f>
        <v>#N/A</v>
      </c>
      <c r="M2115" s="35" t="e">
        <f>IF(ISNUMBER(L2115),#N/A,IF(ISNUMBER(INDEX('Approved CPZ List'!$I:$I,MATCH('HFTD CPZ'!$B2115,'Approved CPZ List'!$B:$B,0))),$K2115,#N/A))</f>
        <v>#N/A</v>
      </c>
    </row>
    <row r="2116" spans="1:13" ht="15.5" x14ac:dyDescent="0.35">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List'!$K:$K,MATCH('HFTD CPZ'!$B2116,'08W Project List'!$H:$H,0))),$K2116,#N/A)</f>
        <v>#N/A</v>
      </c>
      <c r="M2116" s="35" t="e">
        <f>IF(ISNUMBER(L2116),#N/A,IF(ISNUMBER(INDEX('Approved CPZ List'!$I:$I,MATCH('HFTD CPZ'!$B2116,'Approved CPZ List'!$B:$B,0))),$K2116,#N/A))</f>
        <v>#N/A</v>
      </c>
    </row>
    <row r="2117" spans="1:13" ht="15.5" x14ac:dyDescent="0.35">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List'!$K:$K,MATCH('HFTD CPZ'!$B2117,'08W Project List'!$H:$H,0))),$K2117,#N/A)</f>
        <v>#N/A</v>
      </c>
      <c r="M2117" s="35" t="e">
        <f>IF(ISNUMBER(L2117),#N/A,IF(ISNUMBER(INDEX('Approved CPZ List'!$I:$I,MATCH('HFTD CPZ'!$B2117,'Approved CPZ List'!$B:$B,0))),$K2117,#N/A))</f>
        <v>#N/A</v>
      </c>
    </row>
    <row r="2118" spans="1:13" ht="15.5" x14ac:dyDescent="0.35">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List'!$K:$K,MATCH('HFTD CPZ'!$B2118,'08W Project List'!$H:$H,0))),$K2118,#N/A)</f>
        <v>#N/A</v>
      </c>
      <c r="M2118" s="35" t="e">
        <f>IF(ISNUMBER(L2118),#N/A,IF(ISNUMBER(INDEX('Approved CPZ List'!$I:$I,MATCH('HFTD CPZ'!$B2118,'Approved CPZ List'!$B:$B,0))),$K2118,#N/A))</f>
        <v>#N/A</v>
      </c>
    </row>
    <row r="2119" spans="1:13" ht="15.5" x14ac:dyDescent="0.35">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List'!$K:$K,MATCH('HFTD CPZ'!$B2119,'08W Project List'!$H:$H,0))),$K2119,#N/A)</f>
        <v>#N/A</v>
      </c>
      <c r="M2119" s="35" t="e">
        <f>IF(ISNUMBER(L2119),#N/A,IF(ISNUMBER(INDEX('Approved CPZ List'!$I:$I,MATCH('HFTD CPZ'!$B2119,'Approved CPZ List'!$B:$B,0))),$K2119,#N/A))</f>
        <v>#N/A</v>
      </c>
    </row>
    <row r="2120" spans="1:13" ht="15.5" x14ac:dyDescent="0.35">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List'!$K:$K,MATCH('HFTD CPZ'!$B2120,'08W Project List'!$H:$H,0))),$K2120,#N/A)</f>
        <v>#N/A</v>
      </c>
      <c r="M2120" s="35" t="e">
        <f>IF(ISNUMBER(L2120),#N/A,IF(ISNUMBER(INDEX('Approved CPZ List'!$I:$I,MATCH('HFTD CPZ'!$B2120,'Approved CPZ List'!$B:$B,0))),$K2120,#N/A))</f>
        <v>#N/A</v>
      </c>
    </row>
    <row r="2121" spans="1:13" ht="15.5" x14ac:dyDescent="0.35">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List'!$K:$K,MATCH('HFTD CPZ'!$B2121,'08W Project List'!$H:$H,0))),$K2121,#N/A)</f>
        <v>#N/A</v>
      </c>
      <c r="M2121" s="35" t="e">
        <f>IF(ISNUMBER(L2121),#N/A,IF(ISNUMBER(INDEX('Approved CPZ List'!$I:$I,MATCH('HFTD CPZ'!$B2121,'Approved CPZ List'!$B:$B,0))),$K2121,#N/A))</f>
        <v>#N/A</v>
      </c>
    </row>
    <row r="2122" spans="1:13" ht="15.5" x14ac:dyDescent="0.35">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List'!$K:$K,MATCH('HFTD CPZ'!$B2122,'08W Project List'!$H:$H,0))),$K2122,#N/A)</f>
        <v>#N/A</v>
      </c>
      <c r="M2122" s="35" t="e">
        <f>IF(ISNUMBER(L2122),#N/A,IF(ISNUMBER(INDEX('Approved CPZ List'!$I:$I,MATCH('HFTD CPZ'!$B2122,'Approved CPZ List'!$B:$B,0))),$K2122,#N/A))</f>
        <v>#N/A</v>
      </c>
    </row>
    <row r="2123" spans="1:13" ht="15.5" x14ac:dyDescent="0.35">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List'!$K:$K,MATCH('HFTD CPZ'!$B2123,'08W Project List'!$H:$H,0))),$K2123,#N/A)</f>
        <v>#N/A</v>
      </c>
      <c r="M2123" s="35" t="e">
        <f>IF(ISNUMBER(L2123),#N/A,IF(ISNUMBER(INDEX('Approved CPZ List'!$I:$I,MATCH('HFTD CPZ'!$B2123,'Approved CPZ List'!$B:$B,0))),$K2123,#N/A))</f>
        <v>#N/A</v>
      </c>
    </row>
    <row r="2124" spans="1:13" ht="15.5" x14ac:dyDescent="0.35">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List'!$K:$K,MATCH('HFTD CPZ'!$B2124,'08W Project List'!$H:$H,0))),$K2124,#N/A)</f>
        <v>138.49996308608863</v>
      </c>
      <c r="M2124" s="35" t="e">
        <f>IF(ISNUMBER(L2124),#N/A,IF(ISNUMBER(INDEX('Approved CPZ List'!$I:$I,MATCH('HFTD CPZ'!$B2124,'Approved CPZ List'!$B:$B,0))),$K2124,#N/A))</f>
        <v>#N/A</v>
      </c>
    </row>
    <row r="2125" spans="1:13" ht="15.5" x14ac:dyDescent="0.35">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List'!$K:$K,MATCH('HFTD CPZ'!$B2125,'08W Project List'!$H:$H,0))),$K2125,#N/A)</f>
        <v>#N/A</v>
      </c>
      <c r="M2125" s="35" t="e">
        <f>IF(ISNUMBER(L2125),#N/A,IF(ISNUMBER(INDEX('Approved CPZ List'!$I:$I,MATCH('HFTD CPZ'!$B2125,'Approved CPZ List'!$B:$B,0))),$K2125,#N/A))</f>
        <v>#N/A</v>
      </c>
    </row>
    <row r="2126" spans="1:13" ht="15.5" x14ac:dyDescent="0.35">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List'!$K:$K,MATCH('HFTD CPZ'!$B2126,'08W Project List'!$H:$H,0))),$K2126,#N/A)</f>
        <v>#N/A</v>
      </c>
      <c r="M2126" s="35" t="e">
        <f>IF(ISNUMBER(L2126),#N/A,IF(ISNUMBER(INDEX('Approved CPZ List'!$I:$I,MATCH('HFTD CPZ'!$B2126,'Approved CPZ List'!$B:$B,0))),$K2126,#N/A))</f>
        <v>#N/A</v>
      </c>
    </row>
    <row r="2127" spans="1:13" ht="15.5" x14ac:dyDescent="0.35">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List'!$K:$K,MATCH('HFTD CPZ'!$B2127,'08W Project List'!$H:$H,0))),$K2127,#N/A)</f>
        <v>#N/A</v>
      </c>
      <c r="M2127" s="35" t="e">
        <f>IF(ISNUMBER(L2127),#N/A,IF(ISNUMBER(INDEX('Approved CPZ List'!$I:$I,MATCH('HFTD CPZ'!$B2127,'Approved CPZ List'!$B:$B,0))),$K2127,#N/A))</f>
        <v>#N/A</v>
      </c>
    </row>
    <row r="2128" spans="1:13" ht="15.5" x14ac:dyDescent="0.35">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List'!$K:$K,MATCH('HFTD CPZ'!$B2128,'08W Project List'!$H:$H,0))),$K2128,#N/A)</f>
        <v>#N/A</v>
      </c>
      <c r="M2128" s="35" t="e">
        <f>IF(ISNUMBER(L2128),#N/A,IF(ISNUMBER(INDEX('Approved CPZ List'!$I:$I,MATCH('HFTD CPZ'!$B2128,'Approved CPZ List'!$B:$B,0))),$K2128,#N/A))</f>
        <v>#N/A</v>
      </c>
    </row>
    <row r="2129" spans="1:13" ht="15.5" x14ac:dyDescent="0.35">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List'!$K:$K,MATCH('HFTD CPZ'!$B2129,'08W Project List'!$H:$H,0))),$K2129,#N/A)</f>
        <v>#N/A</v>
      </c>
      <c r="M2129" s="35" t="e">
        <f>IF(ISNUMBER(L2129),#N/A,IF(ISNUMBER(INDEX('Approved CPZ List'!$I:$I,MATCH('HFTD CPZ'!$B2129,'Approved CPZ List'!$B:$B,0))),$K2129,#N/A))</f>
        <v>#N/A</v>
      </c>
    </row>
    <row r="2130" spans="1:13" ht="15.5" x14ac:dyDescent="0.35">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List'!$K:$K,MATCH('HFTD CPZ'!$B2130,'08W Project List'!$H:$H,0))),$K2130,#N/A)</f>
        <v>#N/A</v>
      </c>
      <c r="M2130" s="35" t="e">
        <f>IF(ISNUMBER(L2130),#N/A,IF(ISNUMBER(INDEX('Approved CPZ List'!$I:$I,MATCH('HFTD CPZ'!$B2130,'Approved CPZ List'!$B:$B,0))),$K2130,#N/A))</f>
        <v>#N/A</v>
      </c>
    </row>
    <row r="2131" spans="1:13" ht="15.5" x14ac:dyDescent="0.35">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List'!$K:$K,MATCH('HFTD CPZ'!$B2131,'08W Project List'!$H:$H,0))),$K2131,#N/A)</f>
        <v>#N/A</v>
      </c>
      <c r="M2131" s="35" t="e">
        <f>IF(ISNUMBER(L2131),#N/A,IF(ISNUMBER(INDEX('Approved CPZ List'!$I:$I,MATCH('HFTD CPZ'!$B2131,'Approved CPZ List'!$B:$B,0))),$K2131,#N/A))</f>
        <v>#N/A</v>
      </c>
    </row>
    <row r="2132" spans="1:13" ht="15.5" x14ac:dyDescent="0.35">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List'!$K:$K,MATCH('HFTD CPZ'!$B2132,'08W Project List'!$H:$H,0))),$K2132,#N/A)</f>
        <v>132.34281648845385</v>
      </c>
      <c r="M2132" s="35" t="e">
        <f>IF(ISNUMBER(L2132),#N/A,IF(ISNUMBER(INDEX('Approved CPZ List'!$I:$I,MATCH('HFTD CPZ'!$B2132,'Approved CPZ List'!$B:$B,0))),$K2132,#N/A))</f>
        <v>#N/A</v>
      </c>
    </row>
    <row r="2133" spans="1:13" ht="15.5" x14ac:dyDescent="0.35">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List'!$K:$K,MATCH('HFTD CPZ'!$B2133,'08W Project List'!$H:$H,0))),$K2133,#N/A)</f>
        <v>#N/A</v>
      </c>
      <c r="M2133" s="35" t="e">
        <f>IF(ISNUMBER(L2133),#N/A,IF(ISNUMBER(INDEX('Approved CPZ List'!$I:$I,MATCH('HFTD CPZ'!$B2133,'Approved CPZ List'!$B:$B,0))),$K2133,#N/A))</f>
        <v>#N/A</v>
      </c>
    </row>
    <row r="2134" spans="1:13" ht="15.5" x14ac:dyDescent="0.35">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List'!$K:$K,MATCH('HFTD CPZ'!$B2134,'08W Project List'!$H:$H,0))),$K2134,#N/A)</f>
        <v>#N/A</v>
      </c>
      <c r="M2134" s="35" t="e">
        <f>IF(ISNUMBER(L2134),#N/A,IF(ISNUMBER(INDEX('Approved CPZ List'!$I:$I,MATCH('HFTD CPZ'!$B2134,'Approved CPZ List'!$B:$B,0))),$K2134,#N/A))</f>
        <v>#N/A</v>
      </c>
    </row>
    <row r="2135" spans="1:13" ht="15.5" x14ac:dyDescent="0.35">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List'!$K:$K,MATCH('HFTD CPZ'!$B2135,'08W Project List'!$H:$H,0))),$K2135,#N/A)</f>
        <v>131.7194372755896</v>
      </c>
      <c r="M2135" s="35" t="e">
        <f>IF(ISNUMBER(L2135),#N/A,IF(ISNUMBER(INDEX('Approved CPZ List'!$I:$I,MATCH('HFTD CPZ'!$B2135,'Approved CPZ List'!$B:$B,0))),$K2135,#N/A))</f>
        <v>#N/A</v>
      </c>
    </row>
    <row r="2136" spans="1:13" ht="15.5" x14ac:dyDescent="0.35">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List'!$K:$K,MATCH('HFTD CPZ'!$B2136,'08W Project List'!$H:$H,0))),$K2136,#N/A)</f>
        <v>#N/A</v>
      </c>
      <c r="M2136" s="35" t="e">
        <f>IF(ISNUMBER(L2136),#N/A,IF(ISNUMBER(INDEX('Approved CPZ List'!$I:$I,MATCH('HFTD CPZ'!$B2136,'Approved CPZ List'!$B:$B,0))),$K2136,#N/A))</f>
        <v>#N/A</v>
      </c>
    </row>
    <row r="2137" spans="1:13" ht="15.5" x14ac:dyDescent="0.35">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List'!$K:$K,MATCH('HFTD CPZ'!$B2137,'08W Project List'!$H:$H,0))),$K2137,#N/A)</f>
        <v>#N/A</v>
      </c>
      <c r="M2137" s="35" t="e">
        <f>IF(ISNUMBER(L2137),#N/A,IF(ISNUMBER(INDEX('Approved CPZ List'!$I:$I,MATCH('HFTD CPZ'!$B2137,'Approved CPZ List'!$B:$B,0))),$K2137,#N/A))</f>
        <v>#N/A</v>
      </c>
    </row>
    <row r="2138" spans="1:13" ht="15.5" x14ac:dyDescent="0.35">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List'!$K:$K,MATCH('HFTD CPZ'!$B2138,'08W Project List'!$H:$H,0))),$K2138,#N/A)</f>
        <v>#N/A</v>
      </c>
      <c r="M2138" s="35" t="e">
        <f>IF(ISNUMBER(L2138),#N/A,IF(ISNUMBER(INDEX('Approved CPZ List'!$I:$I,MATCH('HFTD CPZ'!$B2138,'Approved CPZ List'!$B:$B,0))),$K2138,#N/A))</f>
        <v>#N/A</v>
      </c>
    </row>
    <row r="2139" spans="1:13" ht="15.5" x14ac:dyDescent="0.35">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List'!$K:$K,MATCH('HFTD CPZ'!$B2139,'08W Project List'!$H:$H,0))),$K2139,#N/A)</f>
        <v>#N/A</v>
      </c>
      <c r="M2139" s="35" t="e">
        <f>IF(ISNUMBER(L2139),#N/A,IF(ISNUMBER(INDEX('Approved CPZ List'!$I:$I,MATCH('HFTD CPZ'!$B2139,'Approved CPZ List'!$B:$B,0))),$K2139,#N/A))</f>
        <v>#N/A</v>
      </c>
    </row>
    <row r="2140" spans="1:13" ht="15.5" x14ac:dyDescent="0.35">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List'!$K:$K,MATCH('HFTD CPZ'!$B2140,'08W Project List'!$H:$H,0))),$K2140,#N/A)</f>
        <v>#N/A</v>
      </c>
      <c r="M2140" s="35" t="e">
        <f>IF(ISNUMBER(L2140),#N/A,IF(ISNUMBER(INDEX('Approved CPZ List'!$I:$I,MATCH('HFTD CPZ'!$B2140,'Approved CPZ List'!$B:$B,0))),$K2140,#N/A))</f>
        <v>#N/A</v>
      </c>
    </row>
    <row r="2141" spans="1:13" ht="15.5" x14ac:dyDescent="0.35">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f>IF(ISNUMBER(INDEX('08W Project List'!$K:$K,MATCH('HFTD CPZ'!$B2141,'08W Project List'!$H:$H,0))),$K2141,#N/A)</f>
        <v>128.62198304066339</v>
      </c>
      <c r="M2141" s="35" t="e">
        <f>IF(ISNUMBER(L2141),#N/A,IF(ISNUMBER(INDEX('Approved CPZ List'!$I:$I,MATCH('HFTD CPZ'!$B2141,'Approved CPZ List'!$B:$B,0))),$K2141,#N/A))</f>
        <v>#N/A</v>
      </c>
    </row>
    <row r="2142" spans="1:13" ht="15.5" x14ac:dyDescent="0.35">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List'!$K:$K,MATCH('HFTD CPZ'!$B2142,'08W Project List'!$H:$H,0))),$K2142,#N/A)</f>
        <v>#N/A</v>
      </c>
      <c r="M2142" s="35" t="e">
        <f>IF(ISNUMBER(L2142),#N/A,IF(ISNUMBER(INDEX('Approved CPZ List'!$I:$I,MATCH('HFTD CPZ'!$B2142,'Approved CPZ List'!$B:$B,0))),$K2142,#N/A))</f>
        <v>#N/A</v>
      </c>
    </row>
    <row r="2143" spans="1:13" ht="15.5" x14ac:dyDescent="0.35">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List'!$K:$K,MATCH('HFTD CPZ'!$B2143,'08W Project List'!$H:$H,0))),$K2143,#N/A)</f>
        <v>#N/A</v>
      </c>
      <c r="M2143" s="35" t="e">
        <f>IF(ISNUMBER(L2143),#N/A,IF(ISNUMBER(INDEX('Approved CPZ List'!$I:$I,MATCH('HFTD CPZ'!$B2143,'Approved CPZ List'!$B:$B,0))),$K2143,#N/A))</f>
        <v>#N/A</v>
      </c>
    </row>
    <row r="2144" spans="1:13" ht="15.5" x14ac:dyDescent="0.35">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List'!$K:$K,MATCH('HFTD CPZ'!$B2144,'08W Project List'!$H:$H,0))),$K2144,#N/A)</f>
        <v>#N/A</v>
      </c>
      <c r="M2144" s="35" t="e">
        <f>IF(ISNUMBER(L2144),#N/A,IF(ISNUMBER(INDEX('Approved CPZ List'!$I:$I,MATCH('HFTD CPZ'!$B2144,'Approved CPZ List'!$B:$B,0))),$K2144,#N/A))</f>
        <v>#N/A</v>
      </c>
    </row>
    <row r="2145" spans="1:13" ht="15.5" x14ac:dyDescent="0.35">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List'!$K:$K,MATCH('HFTD CPZ'!$B2145,'08W Project List'!$H:$H,0))),$K2145,#N/A)</f>
        <v>124.92476650042676</v>
      </c>
      <c r="M2145" s="35" t="e">
        <f>IF(ISNUMBER(L2145),#N/A,IF(ISNUMBER(INDEX('Approved CPZ List'!$I:$I,MATCH('HFTD CPZ'!$B2145,'Approved CPZ List'!$B:$B,0))),$K2145,#N/A))</f>
        <v>#N/A</v>
      </c>
    </row>
    <row r="2146" spans="1:13" ht="15.5" x14ac:dyDescent="0.35">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List'!$K:$K,MATCH('HFTD CPZ'!$B2146,'08W Project List'!$H:$H,0))),$K2146,#N/A)</f>
        <v>#N/A</v>
      </c>
      <c r="M2146" s="35" t="e">
        <f>IF(ISNUMBER(L2146),#N/A,IF(ISNUMBER(INDEX('Approved CPZ List'!$I:$I,MATCH('HFTD CPZ'!$B2146,'Approved CPZ List'!$B:$B,0))),$K2146,#N/A))</f>
        <v>#N/A</v>
      </c>
    </row>
    <row r="2147" spans="1:13" ht="15.5" x14ac:dyDescent="0.35">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List'!$K:$K,MATCH('HFTD CPZ'!$B2147,'08W Project List'!$H:$H,0))),$K2147,#N/A)</f>
        <v>#N/A</v>
      </c>
      <c r="M2147" s="35" t="e">
        <f>IF(ISNUMBER(L2147),#N/A,IF(ISNUMBER(INDEX('Approved CPZ List'!$I:$I,MATCH('HFTD CPZ'!$B2147,'Approved CPZ List'!$B:$B,0))),$K2147,#N/A))</f>
        <v>#N/A</v>
      </c>
    </row>
    <row r="2148" spans="1:13" ht="15.5" x14ac:dyDescent="0.35">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List'!$K:$K,MATCH('HFTD CPZ'!$B2148,'08W Project List'!$H:$H,0))),$K2148,#N/A)</f>
        <v>#N/A</v>
      </c>
      <c r="M2148" s="35" t="e">
        <f>IF(ISNUMBER(L2148),#N/A,IF(ISNUMBER(INDEX('Approved CPZ List'!$I:$I,MATCH('HFTD CPZ'!$B2148,'Approved CPZ List'!$B:$B,0))),$K2148,#N/A))</f>
        <v>#N/A</v>
      </c>
    </row>
    <row r="2149" spans="1:13" ht="15.5" x14ac:dyDescent="0.35">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List'!$K:$K,MATCH('HFTD CPZ'!$B2149,'08W Project List'!$H:$H,0))),$K2149,#N/A)</f>
        <v>#N/A</v>
      </c>
      <c r="M2149" s="35" t="e">
        <f>IF(ISNUMBER(L2149),#N/A,IF(ISNUMBER(INDEX('Approved CPZ List'!$I:$I,MATCH('HFTD CPZ'!$B2149,'Approved CPZ List'!$B:$B,0))),$K2149,#N/A))</f>
        <v>#N/A</v>
      </c>
    </row>
    <row r="2150" spans="1:13" ht="15.5" x14ac:dyDescent="0.35">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List'!$K:$K,MATCH('HFTD CPZ'!$B2150,'08W Project List'!$H:$H,0))),$K2150,#N/A)</f>
        <v>#N/A</v>
      </c>
      <c r="M2150" s="35" t="e">
        <f>IF(ISNUMBER(L2150),#N/A,IF(ISNUMBER(INDEX('Approved CPZ List'!$I:$I,MATCH('HFTD CPZ'!$B2150,'Approved CPZ List'!$B:$B,0))),$K2150,#N/A))</f>
        <v>#N/A</v>
      </c>
    </row>
    <row r="2151" spans="1:13" ht="15.5" x14ac:dyDescent="0.35">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List'!$K:$K,MATCH('HFTD CPZ'!$B2151,'08W Project List'!$H:$H,0))),$K2151,#N/A)</f>
        <v>#N/A</v>
      </c>
      <c r="M2151" s="35" t="e">
        <f>IF(ISNUMBER(L2151),#N/A,IF(ISNUMBER(INDEX('Approved CPZ List'!$I:$I,MATCH('HFTD CPZ'!$B2151,'Approved CPZ List'!$B:$B,0))),$K2151,#N/A))</f>
        <v>#N/A</v>
      </c>
    </row>
    <row r="2152" spans="1:13" ht="15.5" x14ac:dyDescent="0.35">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List'!$K:$K,MATCH('HFTD CPZ'!$B2152,'08W Project List'!$H:$H,0))),$K2152,#N/A)</f>
        <v>#N/A</v>
      </c>
      <c r="M2152" s="35" t="e">
        <f>IF(ISNUMBER(L2152),#N/A,IF(ISNUMBER(INDEX('Approved CPZ List'!$I:$I,MATCH('HFTD CPZ'!$B2152,'Approved CPZ List'!$B:$B,0))),$K2152,#N/A))</f>
        <v>#N/A</v>
      </c>
    </row>
    <row r="2153" spans="1:13" ht="15.5" x14ac:dyDescent="0.35">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List'!$K:$K,MATCH('HFTD CPZ'!$B2153,'08W Project List'!$H:$H,0))),$K2153,#N/A)</f>
        <v>#N/A</v>
      </c>
      <c r="M2153" s="35" t="e">
        <f>IF(ISNUMBER(L2153),#N/A,IF(ISNUMBER(INDEX('Approved CPZ List'!$I:$I,MATCH('HFTD CPZ'!$B2153,'Approved CPZ List'!$B:$B,0))),$K2153,#N/A))</f>
        <v>#N/A</v>
      </c>
    </row>
    <row r="2154" spans="1:13" ht="15.5" x14ac:dyDescent="0.35">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List'!$K:$K,MATCH('HFTD CPZ'!$B2154,'08W Project List'!$H:$H,0))),$K2154,#N/A)</f>
        <v>#N/A</v>
      </c>
      <c r="M2154" s="35" t="e">
        <f>IF(ISNUMBER(L2154),#N/A,IF(ISNUMBER(INDEX('Approved CPZ List'!$I:$I,MATCH('HFTD CPZ'!$B2154,'Approved CPZ List'!$B:$B,0))),$K2154,#N/A))</f>
        <v>#N/A</v>
      </c>
    </row>
    <row r="2155" spans="1:13" ht="15.5" x14ac:dyDescent="0.35">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List'!$K:$K,MATCH('HFTD CPZ'!$B2155,'08W Project List'!$H:$H,0))),$K2155,#N/A)</f>
        <v>#N/A</v>
      </c>
      <c r="M2155" s="35" t="e">
        <f>IF(ISNUMBER(L2155),#N/A,IF(ISNUMBER(INDEX('Approved CPZ List'!$I:$I,MATCH('HFTD CPZ'!$B2155,'Approved CPZ List'!$B:$B,0))),$K2155,#N/A))</f>
        <v>#N/A</v>
      </c>
    </row>
    <row r="2156" spans="1:13" ht="15.5" x14ac:dyDescent="0.35">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List'!$K:$K,MATCH('HFTD CPZ'!$B2156,'08W Project List'!$H:$H,0))),$K2156,#N/A)</f>
        <v>#N/A</v>
      </c>
      <c r="M2156" s="35" t="e">
        <f>IF(ISNUMBER(L2156),#N/A,IF(ISNUMBER(INDEX('Approved CPZ List'!$I:$I,MATCH('HFTD CPZ'!$B2156,'Approved CPZ List'!$B:$B,0))),$K2156,#N/A))</f>
        <v>#N/A</v>
      </c>
    </row>
    <row r="2157" spans="1:13" ht="15.5" x14ac:dyDescent="0.35">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List'!$K:$K,MATCH('HFTD CPZ'!$B2157,'08W Project List'!$H:$H,0))),$K2157,#N/A)</f>
        <v>#N/A</v>
      </c>
      <c r="M2157" s="35" t="e">
        <f>IF(ISNUMBER(L2157),#N/A,IF(ISNUMBER(INDEX('Approved CPZ List'!$I:$I,MATCH('HFTD CPZ'!$B2157,'Approved CPZ List'!$B:$B,0))),$K2157,#N/A))</f>
        <v>#N/A</v>
      </c>
    </row>
    <row r="2158" spans="1:13" ht="15.5" x14ac:dyDescent="0.35">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List'!$K:$K,MATCH('HFTD CPZ'!$B2158,'08W Project List'!$H:$H,0))),$K2158,#N/A)</f>
        <v>#N/A</v>
      </c>
      <c r="M2158" s="35" t="e">
        <f>IF(ISNUMBER(L2158),#N/A,IF(ISNUMBER(INDEX('Approved CPZ List'!$I:$I,MATCH('HFTD CPZ'!$B2158,'Approved CPZ List'!$B:$B,0))),$K2158,#N/A))</f>
        <v>#N/A</v>
      </c>
    </row>
    <row r="2159" spans="1:13" ht="15.5" x14ac:dyDescent="0.35">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List'!$K:$K,MATCH('HFTD CPZ'!$B2159,'08W Project List'!$H:$H,0))),$K2159,#N/A)</f>
        <v>#N/A</v>
      </c>
      <c r="M2159" s="35" t="e">
        <f>IF(ISNUMBER(L2159),#N/A,IF(ISNUMBER(INDEX('Approved CPZ List'!$I:$I,MATCH('HFTD CPZ'!$B2159,'Approved CPZ List'!$B:$B,0))),$K2159,#N/A))</f>
        <v>#N/A</v>
      </c>
    </row>
    <row r="2160" spans="1:13" ht="15.5" x14ac:dyDescent="0.35">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List'!$K:$K,MATCH('HFTD CPZ'!$B2160,'08W Project List'!$H:$H,0))),$K2160,#N/A)</f>
        <v>#N/A</v>
      </c>
      <c r="M2160" s="35" t="e">
        <f>IF(ISNUMBER(L2160),#N/A,IF(ISNUMBER(INDEX('Approved CPZ List'!$I:$I,MATCH('HFTD CPZ'!$B2160,'Approved CPZ List'!$B:$B,0))),$K2160,#N/A))</f>
        <v>#N/A</v>
      </c>
    </row>
    <row r="2161" spans="1:13" ht="15.5" x14ac:dyDescent="0.35">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List'!$K:$K,MATCH('HFTD CPZ'!$B2161,'08W Project List'!$H:$H,0))),$K2161,#N/A)</f>
        <v>#N/A</v>
      </c>
      <c r="M2161" s="35" t="e">
        <f>IF(ISNUMBER(L2161),#N/A,IF(ISNUMBER(INDEX('Approved CPZ List'!$I:$I,MATCH('HFTD CPZ'!$B2161,'Approved CPZ List'!$B:$B,0))),$K2161,#N/A))</f>
        <v>#N/A</v>
      </c>
    </row>
    <row r="2162" spans="1:13" ht="15.5" x14ac:dyDescent="0.35">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List'!$K:$K,MATCH('HFTD CPZ'!$B2162,'08W Project List'!$H:$H,0))),$K2162,#N/A)</f>
        <v>#N/A</v>
      </c>
      <c r="M2162" s="35" t="e">
        <f>IF(ISNUMBER(L2162),#N/A,IF(ISNUMBER(INDEX('Approved CPZ List'!$I:$I,MATCH('HFTD CPZ'!$B2162,'Approved CPZ List'!$B:$B,0))),$K2162,#N/A))</f>
        <v>#N/A</v>
      </c>
    </row>
    <row r="2163" spans="1:13" ht="15.5" x14ac:dyDescent="0.35">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List'!$K:$K,MATCH('HFTD CPZ'!$B2163,'08W Project List'!$H:$H,0))),$K2163,#N/A)</f>
        <v>#N/A</v>
      </c>
      <c r="M2163" s="35" t="e">
        <f>IF(ISNUMBER(L2163),#N/A,IF(ISNUMBER(INDEX('Approved CPZ List'!$I:$I,MATCH('HFTD CPZ'!$B2163,'Approved CPZ List'!$B:$B,0))),$K2163,#N/A))</f>
        <v>#N/A</v>
      </c>
    </row>
    <row r="2164" spans="1:13" ht="15.5" x14ac:dyDescent="0.35">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List'!$K:$K,MATCH('HFTD CPZ'!$B2164,'08W Project List'!$H:$H,0))),$K2164,#N/A)</f>
        <v>#N/A</v>
      </c>
      <c r="M2164" s="35" t="e">
        <f>IF(ISNUMBER(L2164),#N/A,IF(ISNUMBER(INDEX('Approved CPZ List'!$I:$I,MATCH('HFTD CPZ'!$B2164,'Approved CPZ List'!$B:$B,0))),$K2164,#N/A))</f>
        <v>#N/A</v>
      </c>
    </row>
    <row r="2165" spans="1:13" ht="15.5" x14ac:dyDescent="0.35">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List'!$K:$K,MATCH('HFTD CPZ'!$B2165,'08W Project List'!$H:$H,0))),$K2165,#N/A)</f>
        <v>#N/A</v>
      </c>
      <c r="M2165" s="35" t="e">
        <f>IF(ISNUMBER(L2165),#N/A,IF(ISNUMBER(INDEX('Approved CPZ List'!$I:$I,MATCH('HFTD CPZ'!$B2165,'Approved CPZ List'!$B:$B,0))),$K2165,#N/A))</f>
        <v>#N/A</v>
      </c>
    </row>
    <row r="2166" spans="1:13" ht="15.5" x14ac:dyDescent="0.35">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List'!$K:$K,MATCH('HFTD CPZ'!$B2166,'08W Project List'!$H:$H,0))),$K2166,#N/A)</f>
        <v>#N/A</v>
      </c>
      <c r="M2166" s="35" t="e">
        <f>IF(ISNUMBER(L2166),#N/A,IF(ISNUMBER(INDEX('Approved CPZ List'!$I:$I,MATCH('HFTD CPZ'!$B2166,'Approved CPZ List'!$B:$B,0))),$K2166,#N/A))</f>
        <v>#N/A</v>
      </c>
    </row>
    <row r="2167" spans="1:13" ht="15.5" x14ac:dyDescent="0.35">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List'!$K:$K,MATCH('HFTD CPZ'!$B2167,'08W Project List'!$H:$H,0))),$K2167,#N/A)</f>
        <v>#N/A</v>
      </c>
      <c r="M2167" s="35" t="e">
        <f>IF(ISNUMBER(L2167),#N/A,IF(ISNUMBER(INDEX('Approved CPZ List'!$I:$I,MATCH('HFTD CPZ'!$B2167,'Approved CPZ List'!$B:$B,0))),$K2167,#N/A))</f>
        <v>#N/A</v>
      </c>
    </row>
    <row r="2168" spans="1:13" ht="15.5" x14ac:dyDescent="0.35">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List'!$K:$K,MATCH('HFTD CPZ'!$B2168,'08W Project List'!$H:$H,0))),$K2168,#N/A)</f>
        <v>#N/A</v>
      </c>
      <c r="M2168" s="35" t="e">
        <f>IF(ISNUMBER(L2168),#N/A,IF(ISNUMBER(INDEX('Approved CPZ List'!$I:$I,MATCH('HFTD CPZ'!$B2168,'Approved CPZ List'!$B:$B,0))),$K2168,#N/A))</f>
        <v>#N/A</v>
      </c>
    </row>
    <row r="2169" spans="1:13" ht="15.5" x14ac:dyDescent="0.35">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List'!$K:$K,MATCH('HFTD CPZ'!$B2169,'08W Project List'!$H:$H,0))),$K2169,#N/A)</f>
        <v>#N/A</v>
      </c>
      <c r="M2169" s="35" t="e">
        <f>IF(ISNUMBER(L2169),#N/A,IF(ISNUMBER(INDEX('Approved CPZ List'!$I:$I,MATCH('HFTD CPZ'!$B2169,'Approved CPZ List'!$B:$B,0))),$K2169,#N/A))</f>
        <v>#N/A</v>
      </c>
    </row>
    <row r="2170" spans="1:13" ht="15.5" x14ac:dyDescent="0.35">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List'!$K:$K,MATCH('HFTD CPZ'!$B2170,'08W Project List'!$H:$H,0))),$K2170,#N/A)</f>
        <v>#N/A</v>
      </c>
      <c r="M2170" s="35" t="e">
        <f>IF(ISNUMBER(L2170),#N/A,IF(ISNUMBER(INDEX('Approved CPZ List'!$I:$I,MATCH('HFTD CPZ'!$B2170,'Approved CPZ List'!$B:$B,0))),$K2170,#N/A))</f>
        <v>#N/A</v>
      </c>
    </row>
    <row r="2171" spans="1:13" ht="15.5" x14ac:dyDescent="0.35">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List'!$K:$K,MATCH('HFTD CPZ'!$B2171,'08W Project List'!$H:$H,0))),$K2171,#N/A)</f>
        <v>#N/A</v>
      </c>
      <c r="M2171" s="35" t="e">
        <f>IF(ISNUMBER(L2171),#N/A,IF(ISNUMBER(INDEX('Approved CPZ List'!$I:$I,MATCH('HFTD CPZ'!$B2171,'Approved CPZ List'!$B:$B,0))),$K2171,#N/A))</f>
        <v>#N/A</v>
      </c>
    </row>
    <row r="2172" spans="1:13" ht="15.5" x14ac:dyDescent="0.35">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List'!$K:$K,MATCH('HFTD CPZ'!$B2172,'08W Project List'!$H:$H,0))),$K2172,#N/A)</f>
        <v>#N/A</v>
      </c>
      <c r="M2172" s="35" t="e">
        <f>IF(ISNUMBER(L2172),#N/A,IF(ISNUMBER(INDEX('Approved CPZ List'!$I:$I,MATCH('HFTD CPZ'!$B2172,'Approved CPZ List'!$B:$B,0))),$K2172,#N/A))</f>
        <v>#N/A</v>
      </c>
    </row>
    <row r="2173" spans="1:13" ht="15.5" x14ac:dyDescent="0.35">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List'!$K:$K,MATCH('HFTD CPZ'!$B2173,'08W Project List'!$H:$H,0))),$K2173,#N/A)</f>
        <v>#N/A</v>
      </c>
      <c r="M2173" s="35" t="e">
        <f>IF(ISNUMBER(L2173),#N/A,IF(ISNUMBER(INDEX('Approved CPZ List'!$I:$I,MATCH('HFTD CPZ'!$B2173,'Approved CPZ List'!$B:$B,0))),$K2173,#N/A))</f>
        <v>#N/A</v>
      </c>
    </row>
    <row r="2174" spans="1:13" ht="15.5" x14ac:dyDescent="0.35">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List'!$K:$K,MATCH('HFTD CPZ'!$B2174,'08W Project List'!$H:$H,0))),$K2174,#N/A)</f>
        <v>#N/A</v>
      </c>
      <c r="M2174" s="35" t="e">
        <f>IF(ISNUMBER(L2174),#N/A,IF(ISNUMBER(INDEX('Approved CPZ List'!$I:$I,MATCH('HFTD CPZ'!$B2174,'Approved CPZ List'!$B:$B,0))),$K2174,#N/A))</f>
        <v>#N/A</v>
      </c>
    </row>
    <row r="2175" spans="1:13" ht="15.5" x14ac:dyDescent="0.35">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List'!$K:$K,MATCH('HFTD CPZ'!$B2175,'08W Project List'!$H:$H,0))),$K2175,#N/A)</f>
        <v>#N/A</v>
      </c>
      <c r="M2175" s="35" t="e">
        <f>IF(ISNUMBER(L2175),#N/A,IF(ISNUMBER(INDEX('Approved CPZ List'!$I:$I,MATCH('HFTD CPZ'!$B2175,'Approved CPZ List'!$B:$B,0))),$K2175,#N/A))</f>
        <v>#N/A</v>
      </c>
    </row>
    <row r="2176" spans="1:13" ht="15.5" x14ac:dyDescent="0.35">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List'!$K:$K,MATCH('HFTD CPZ'!$B2176,'08W Project List'!$H:$H,0))),$K2176,#N/A)</f>
        <v>#N/A</v>
      </c>
      <c r="M2176" s="35" t="e">
        <f>IF(ISNUMBER(L2176),#N/A,IF(ISNUMBER(INDEX('Approved CPZ List'!$I:$I,MATCH('HFTD CPZ'!$B2176,'Approved CPZ List'!$B:$B,0))),$K2176,#N/A))</f>
        <v>#N/A</v>
      </c>
    </row>
    <row r="2177" spans="1:13" ht="15.5" x14ac:dyDescent="0.35">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List'!$K:$K,MATCH('HFTD CPZ'!$B2177,'08W Project List'!$H:$H,0))),$K2177,#N/A)</f>
        <v>#N/A</v>
      </c>
      <c r="M2177" s="35" t="e">
        <f>IF(ISNUMBER(L2177),#N/A,IF(ISNUMBER(INDEX('Approved CPZ List'!$I:$I,MATCH('HFTD CPZ'!$B2177,'Approved CPZ List'!$B:$B,0))),$K2177,#N/A))</f>
        <v>#N/A</v>
      </c>
    </row>
    <row r="2178" spans="1:13" ht="15.5" x14ac:dyDescent="0.35">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List'!$K:$K,MATCH('HFTD CPZ'!$B2178,'08W Project List'!$H:$H,0))),$K2178,#N/A)</f>
        <v>#N/A</v>
      </c>
      <c r="M2178" s="35" t="e">
        <f>IF(ISNUMBER(L2178),#N/A,IF(ISNUMBER(INDEX('Approved CPZ List'!$I:$I,MATCH('HFTD CPZ'!$B2178,'Approved CPZ List'!$B:$B,0))),$K2178,#N/A))</f>
        <v>#N/A</v>
      </c>
    </row>
    <row r="2179" spans="1:13" ht="15.5" x14ac:dyDescent="0.35">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List'!$K:$K,MATCH('HFTD CPZ'!$B2179,'08W Project List'!$H:$H,0))),$K2179,#N/A)</f>
        <v>#N/A</v>
      </c>
      <c r="M2179" s="35" t="e">
        <f>IF(ISNUMBER(L2179),#N/A,IF(ISNUMBER(INDEX('Approved CPZ List'!$I:$I,MATCH('HFTD CPZ'!$B2179,'Approved CPZ List'!$B:$B,0))),$K2179,#N/A))</f>
        <v>#N/A</v>
      </c>
    </row>
    <row r="2180" spans="1:13" ht="15.5" x14ac:dyDescent="0.35">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List'!$K:$K,MATCH('HFTD CPZ'!$B2180,'08W Project List'!$H:$H,0))),$K2180,#N/A)</f>
        <v>#N/A</v>
      </c>
      <c r="M2180" s="35" t="e">
        <f>IF(ISNUMBER(L2180),#N/A,IF(ISNUMBER(INDEX('Approved CPZ List'!$I:$I,MATCH('HFTD CPZ'!$B2180,'Approved CPZ List'!$B:$B,0))),$K2180,#N/A))</f>
        <v>#N/A</v>
      </c>
    </row>
    <row r="2181" spans="1:13" ht="15.5" x14ac:dyDescent="0.35">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List'!$K:$K,MATCH('HFTD CPZ'!$B2181,'08W Project List'!$H:$H,0))),$K2181,#N/A)</f>
        <v>#N/A</v>
      </c>
      <c r="M2181" s="35" t="e">
        <f>IF(ISNUMBER(L2181),#N/A,IF(ISNUMBER(INDEX('Approved CPZ List'!$I:$I,MATCH('HFTD CPZ'!$B2181,'Approved CPZ List'!$B:$B,0))),$K2181,#N/A))</f>
        <v>#N/A</v>
      </c>
    </row>
    <row r="2182" spans="1:13" ht="15.5" x14ac:dyDescent="0.35">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List'!$K:$K,MATCH('HFTD CPZ'!$B2182,'08W Project List'!$H:$H,0))),$K2182,#N/A)</f>
        <v>#N/A</v>
      </c>
      <c r="M2182" s="35" t="e">
        <f>IF(ISNUMBER(L2182),#N/A,IF(ISNUMBER(INDEX('Approved CPZ List'!$I:$I,MATCH('HFTD CPZ'!$B2182,'Approved CPZ List'!$B:$B,0))),$K2182,#N/A))</f>
        <v>#N/A</v>
      </c>
    </row>
    <row r="2183" spans="1:13" ht="15.5" x14ac:dyDescent="0.35">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List'!$K:$K,MATCH('HFTD CPZ'!$B2183,'08W Project List'!$H:$H,0))),$K2183,#N/A)</f>
        <v>#N/A</v>
      </c>
      <c r="M2183" s="35" t="e">
        <f>IF(ISNUMBER(L2183),#N/A,IF(ISNUMBER(INDEX('Approved CPZ List'!$I:$I,MATCH('HFTD CPZ'!$B2183,'Approved CPZ List'!$B:$B,0))),$K2183,#N/A))</f>
        <v>#N/A</v>
      </c>
    </row>
    <row r="2184" spans="1:13" ht="15.5" x14ac:dyDescent="0.35">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List'!$K:$K,MATCH('HFTD CPZ'!$B2184,'08W Project List'!$H:$H,0))),$K2184,#N/A)</f>
        <v>#N/A</v>
      </c>
      <c r="M2184" s="35" t="e">
        <f>IF(ISNUMBER(L2184),#N/A,IF(ISNUMBER(INDEX('Approved CPZ List'!$I:$I,MATCH('HFTD CPZ'!$B2184,'Approved CPZ List'!$B:$B,0))),$K2184,#N/A))</f>
        <v>#N/A</v>
      </c>
    </row>
    <row r="2185" spans="1:13" ht="15.5" x14ac:dyDescent="0.35">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List'!$K:$K,MATCH('HFTD CPZ'!$B2185,'08W Project List'!$H:$H,0))),$K2185,#N/A)</f>
        <v>#N/A</v>
      </c>
      <c r="M2185" s="35" t="e">
        <f>IF(ISNUMBER(L2185),#N/A,IF(ISNUMBER(INDEX('Approved CPZ List'!$I:$I,MATCH('HFTD CPZ'!$B2185,'Approved CPZ List'!$B:$B,0))),$K2185,#N/A))</f>
        <v>#N/A</v>
      </c>
    </row>
    <row r="2186" spans="1:13" ht="15.5" x14ac:dyDescent="0.35">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List'!$K:$K,MATCH('HFTD CPZ'!$B2186,'08W Project List'!$H:$H,0))),$K2186,#N/A)</f>
        <v>#N/A</v>
      </c>
      <c r="M2186" s="35" t="e">
        <f>IF(ISNUMBER(L2186),#N/A,IF(ISNUMBER(INDEX('Approved CPZ List'!$I:$I,MATCH('HFTD CPZ'!$B2186,'Approved CPZ List'!$B:$B,0))),$K2186,#N/A))</f>
        <v>#N/A</v>
      </c>
    </row>
    <row r="2187" spans="1:13" ht="15.5" x14ac:dyDescent="0.35">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List'!$K:$K,MATCH('HFTD CPZ'!$B2187,'08W Project List'!$H:$H,0))),$K2187,#N/A)</f>
        <v>103.39897823012654</v>
      </c>
      <c r="M2187" s="35" t="e">
        <f>IF(ISNUMBER(L2187),#N/A,IF(ISNUMBER(INDEX('Approved CPZ List'!$I:$I,MATCH('HFTD CPZ'!$B2187,'Approved CPZ List'!$B:$B,0))),$K2187,#N/A))</f>
        <v>#N/A</v>
      </c>
    </row>
    <row r="2188" spans="1:13" ht="15.5" x14ac:dyDescent="0.35">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List'!$K:$K,MATCH('HFTD CPZ'!$B2188,'08W Project List'!$H:$H,0))),$K2188,#N/A)</f>
        <v>#N/A</v>
      </c>
      <c r="M2188" s="35" t="e">
        <f>IF(ISNUMBER(L2188),#N/A,IF(ISNUMBER(INDEX('Approved CPZ List'!$I:$I,MATCH('HFTD CPZ'!$B2188,'Approved CPZ List'!$B:$B,0))),$K2188,#N/A))</f>
        <v>#N/A</v>
      </c>
    </row>
    <row r="2189" spans="1:13" ht="15.5" x14ac:dyDescent="0.35">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List'!$K:$K,MATCH('HFTD CPZ'!$B2189,'08W Project List'!$H:$H,0))),$K2189,#N/A)</f>
        <v>#N/A</v>
      </c>
      <c r="M2189" s="35" t="e">
        <f>IF(ISNUMBER(L2189),#N/A,IF(ISNUMBER(INDEX('Approved CPZ List'!$I:$I,MATCH('HFTD CPZ'!$B2189,'Approved CPZ List'!$B:$B,0))),$K2189,#N/A))</f>
        <v>#N/A</v>
      </c>
    </row>
    <row r="2190" spans="1:13" ht="15.5" x14ac:dyDescent="0.35">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List'!$K:$K,MATCH('HFTD CPZ'!$B2190,'08W Project List'!$H:$H,0))),$K2190,#N/A)</f>
        <v>#N/A</v>
      </c>
      <c r="M2190" s="35" t="e">
        <f>IF(ISNUMBER(L2190),#N/A,IF(ISNUMBER(INDEX('Approved CPZ List'!$I:$I,MATCH('HFTD CPZ'!$B2190,'Approved CPZ List'!$B:$B,0))),$K2190,#N/A))</f>
        <v>#N/A</v>
      </c>
    </row>
    <row r="2191" spans="1:13" ht="15.5" x14ac:dyDescent="0.35">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List'!$K:$K,MATCH('HFTD CPZ'!$B2191,'08W Project List'!$H:$H,0))),$K2191,#N/A)</f>
        <v>#N/A</v>
      </c>
      <c r="M2191" s="35" t="e">
        <f>IF(ISNUMBER(L2191),#N/A,IF(ISNUMBER(INDEX('Approved CPZ List'!$I:$I,MATCH('HFTD CPZ'!$B2191,'Approved CPZ List'!$B:$B,0))),$K2191,#N/A))</f>
        <v>#N/A</v>
      </c>
    </row>
    <row r="2192" spans="1:13" ht="15.5" x14ac:dyDescent="0.35">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List'!$K:$K,MATCH('HFTD CPZ'!$B2192,'08W Project List'!$H:$H,0))),$K2192,#N/A)</f>
        <v>#N/A</v>
      </c>
      <c r="M2192" s="35" t="e">
        <f>IF(ISNUMBER(L2192),#N/A,IF(ISNUMBER(INDEX('Approved CPZ List'!$I:$I,MATCH('HFTD CPZ'!$B2192,'Approved CPZ List'!$B:$B,0))),$K2192,#N/A))</f>
        <v>#N/A</v>
      </c>
    </row>
    <row r="2193" spans="1:13" ht="15.5" x14ac:dyDescent="0.35">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List'!$K:$K,MATCH('HFTD CPZ'!$B2193,'08W Project List'!$H:$H,0))),$K2193,#N/A)</f>
        <v>#N/A</v>
      </c>
      <c r="M2193" s="35" t="e">
        <f>IF(ISNUMBER(L2193),#N/A,IF(ISNUMBER(INDEX('Approved CPZ List'!$I:$I,MATCH('HFTD CPZ'!$B2193,'Approved CPZ List'!$B:$B,0))),$K2193,#N/A))</f>
        <v>#N/A</v>
      </c>
    </row>
    <row r="2194" spans="1:13" ht="15.5" x14ac:dyDescent="0.35">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List'!$K:$K,MATCH('HFTD CPZ'!$B2194,'08W Project List'!$H:$H,0))),$K2194,#N/A)</f>
        <v>#N/A</v>
      </c>
      <c r="M2194" s="35" t="e">
        <f>IF(ISNUMBER(L2194),#N/A,IF(ISNUMBER(INDEX('Approved CPZ List'!$I:$I,MATCH('HFTD CPZ'!$B2194,'Approved CPZ List'!$B:$B,0))),$K2194,#N/A))</f>
        <v>#N/A</v>
      </c>
    </row>
    <row r="2195" spans="1:13" ht="15.5" x14ac:dyDescent="0.35">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List'!$K:$K,MATCH('HFTD CPZ'!$B2195,'08W Project List'!$H:$H,0))),$K2195,#N/A)</f>
        <v>#N/A</v>
      </c>
      <c r="M2195" s="35" t="e">
        <f>IF(ISNUMBER(L2195),#N/A,IF(ISNUMBER(INDEX('Approved CPZ List'!$I:$I,MATCH('HFTD CPZ'!$B2195,'Approved CPZ List'!$B:$B,0))),$K2195,#N/A))</f>
        <v>#N/A</v>
      </c>
    </row>
    <row r="2196" spans="1:13" ht="15.5" x14ac:dyDescent="0.35">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List'!$K:$K,MATCH('HFTD CPZ'!$B2196,'08W Project List'!$H:$H,0))),$K2196,#N/A)</f>
        <v>#N/A</v>
      </c>
      <c r="M2196" s="35" t="e">
        <f>IF(ISNUMBER(L2196),#N/A,IF(ISNUMBER(INDEX('Approved CPZ List'!$I:$I,MATCH('HFTD CPZ'!$B2196,'Approved CPZ List'!$B:$B,0))),$K2196,#N/A))</f>
        <v>#N/A</v>
      </c>
    </row>
    <row r="2197" spans="1:13" ht="15.5" x14ac:dyDescent="0.35">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List'!$K:$K,MATCH('HFTD CPZ'!$B2197,'08W Project List'!$H:$H,0))),$K2197,#N/A)</f>
        <v>#N/A</v>
      </c>
      <c r="M2197" s="35" t="e">
        <f>IF(ISNUMBER(L2197),#N/A,IF(ISNUMBER(INDEX('Approved CPZ List'!$I:$I,MATCH('HFTD CPZ'!$B2197,'Approved CPZ List'!$B:$B,0))),$K2197,#N/A))</f>
        <v>#N/A</v>
      </c>
    </row>
    <row r="2198" spans="1:13" ht="15.5" x14ac:dyDescent="0.35">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List'!$K:$K,MATCH('HFTD CPZ'!$B2198,'08W Project List'!$H:$H,0))),$K2198,#N/A)</f>
        <v>#N/A</v>
      </c>
      <c r="M2198" s="35" t="e">
        <f>IF(ISNUMBER(L2198),#N/A,IF(ISNUMBER(INDEX('Approved CPZ List'!$I:$I,MATCH('HFTD CPZ'!$B2198,'Approved CPZ List'!$B:$B,0))),$K2198,#N/A))</f>
        <v>#N/A</v>
      </c>
    </row>
    <row r="2199" spans="1:13" ht="15.5" x14ac:dyDescent="0.35">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List'!$K:$K,MATCH('HFTD CPZ'!$B2199,'08W Project List'!$H:$H,0))),$K2199,#N/A)</f>
        <v>#N/A</v>
      </c>
      <c r="M2199" s="35" t="e">
        <f>IF(ISNUMBER(L2199),#N/A,IF(ISNUMBER(INDEX('Approved CPZ List'!$I:$I,MATCH('HFTD CPZ'!$B2199,'Approved CPZ List'!$B:$B,0))),$K2199,#N/A))</f>
        <v>#N/A</v>
      </c>
    </row>
    <row r="2200" spans="1:13" ht="15.5" x14ac:dyDescent="0.35">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List'!$K:$K,MATCH('HFTD CPZ'!$B2200,'08W Project List'!$H:$H,0))),$K2200,#N/A)</f>
        <v>#N/A</v>
      </c>
      <c r="M2200" s="35" t="e">
        <f>IF(ISNUMBER(L2200),#N/A,IF(ISNUMBER(INDEX('Approved CPZ List'!$I:$I,MATCH('HFTD CPZ'!$B2200,'Approved CPZ List'!$B:$B,0))),$K2200,#N/A))</f>
        <v>#N/A</v>
      </c>
    </row>
    <row r="2201" spans="1:13" ht="15.5" x14ac:dyDescent="0.35">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List'!$K:$K,MATCH('HFTD CPZ'!$B2201,'08W Project List'!$H:$H,0))),$K2201,#N/A)</f>
        <v>#N/A</v>
      </c>
      <c r="M2201" s="35" t="e">
        <f>IF(ISNUMBER(L2201),#N/A,IF(ISNUMBER(INDEX('Approved CPZ List'!$I:$I,MATCH('HFTD CPZ'!$B2201,'Approved CPZ List'!$B:$B,0))),$K2201,#N/A))</f>
        <v>#N/A</v>
      </c>
    </row>
    <row r="2202" spans="1:13" ht="15.5" x14ac:dyDescent="0.35">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List'!$K:$K,MATCH('HFTD CPZ'!$B2202,'08W Project List'!$H:$H,0))),$K2202,#N/A)</f>
        <v>#N/A</v>
      </c>
      <c r="M2202" s="35" t="e">
        <f>IF(ISNUMBER(L2202),#N/A,IF(ISNUMBER(INDEX('Approved CPZ List'!$I:$I,MATCH('HFTD CPZ'!$B2202,'Approved CPZ List'!$B:$B,0))),$K2202,#N/A))</f>
        <v>#N/A</v>
      </c>
    </row>
    <row r="2203" spans="1:13" ht="15.5" x14ac:dyDescent="0.35">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List'!$K:$K,MATCH('HFTD CPZ'!$B2203,'08W Project List'!$H:$H,0))),$K2203,#N/A)</f>
        <v>#N/A</v>
      </c>
      <c r="M2203" s="35" t="e">
        <f>IF(ISNUMBER(L2203),#N/A,IF(ISNUMBER(INDEX('Approved CPZ List'!$I:$I,MATCH('HFTD CPZ'!$B2203,'Approved CPZ List'!$B:$B,0))),$K2203,#N/A))</f>
        <v>#N/A</v>
      </c>
    </row>
    <row r="2204" spans="1:13" ht="15.5" x14ac:dyDescent="0.35">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List'!$K:$K,MATCH('HFTD CPZ'!$B2204,'08W Project List'!$H:$H,0))),$K2204,#N/A)</f>
        <v>#N/A</v>
      </c>
      <c r="M2204" s="35" t="e">
        <f>IF(ISNUMBER(L2204),#N/A,IF(ISNUMBER(INDEX('Approved CPZ List'!$I:$I,MATCH('HFTD CPZ'!$B2204,'Approved CPZ List'!$B:$B,0))),$K2204,#N/A))</f>
        <v>#N/A</v>
      </c>
    </row>
    <row r="2205" spans="1:13" ht="15.5" x14ac:dyDescent="0.35">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List'!$K:$K,MATCH('HFTD CPZ'!$B2205,'08W Project List'!$H:$H,0))),$K2205,#N/A)</f>
        <v>#N/A</v>
      </c>
      <c r="M2205" s="35" t="e">
        <f>IF(ISNUMBER(L2205),#N/A,IF(ISNUMBER(INDEX('Approved CPZ List'!$I:$I,MATCH('HFTD CPZ'!$B2205,'Approved CPZ List'!$B:$B,0))),$K2205,#N/A))</f>
        <v>#N/A</v>
      </c>
    </row>
    <row r="2206" spans="1:13" ht="15.5" x14ac:dyDescent="0.35">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List'!$K:$K,MATCH('HFTD CPZ'!$B2206,'08W Project List'!$H:$H,0))),$K2206,#N/A)</f>
        <v>#N/A</v>
      </c>
      <c r="M2206" s="35" t="e">
        <f>IF(ISNUMBER(L2206),#N/A,IF(ISNUMBER(INDEX('Approved CPZ List'!$I:$I,MATCH('HFTD CPZ'!$B2206,'Approved CPZ List'!$B:$B,0))),$K2206,#N/A))</f>
        <v>#N/A</v>
      </c>
    </row>
    <row r="2207" spans="1:13" ht="15.5" x14ac:dyDescent="0.35">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List'!$K:$K,MATCH('HFTD CPZ'!$B2207,'08W Project List'!$H:$H,0))),$K2207,#N/A)</f>
        <v>#N/A</v>
      </c>
      <c r="M2207" s="35" t="e">
        <f>IF(ISNUMBER(L2207),#N/A,IF(ISNUMBER(INDEX('Approved CPZ List'!$I:$I,MATCH('HFTD CPZ'!$B2207,'Approved CPZ List'!$B:$B,0))),$K2207,#N/A))</f>
        <v>#N/A</v>
      </c>
    </row>
    <row r="2208" spans="1:13" ht="15.5" x14ac:dyDescent="0.35">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List'!$K:$K,MATCH('HFTD CPZ'!$B2208,'08W Project List'!$H:$H,0))),$K2208,#N/A)</f>
        <v>#N/A</v>
      </c>
      <c r="M2208" s="35" t="e">
        <f>IF(ISNUMBER(L2208),#N/A,IF(ISNUMBER(INDEX('Approved CPZ List'!$I:$I,MATCH('HFTD CPZ'!$B2208,'Approved CPZ List'!$B:$B,0))),$K2208,#N/A))</f>
        <v>#N/A</v>
      </c>
    </row>
    <row r="2209" spans="1:13" ht="15.5" x14ac:dyDescent="0.35">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List'!$K:$K,MATCH('HFTD CPZ'!$B2209,'08W Project List'!$H:$H,0))),$K2209,#N/A)</f>
        <v>#N/A</v>
      </c>
      <c r="M2209" s="35" t="e">
        <f>IF(ISNUMBER(L2209),#N/A,IF(ISNUMBER(INDEX('Approved CPZ List'!$I:$I,MATCH('HFTD CPZ'!$B2209,'Approved CPZ List'!$B:$B,0))),$K2209,#N/A))</f>
        <v>#N/A</v>
      </c>
    </row>
    <row r="2210" spans="1:13" ht="15.5" x14ac:dyDescent="0.35">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List'!$K:$K,MATCH('HFTD CPZ'!$B2210,'08W Project List'!$H:$H,0))),$K2210,#N/A)</f>
        <v>#N/A</v>
      </c>
      <c r="M2210" s="35" t="e">
        <f>IF(ISNUMBER(L2210),#N/A,IF(ISNUMBER(INDEX('Approved CPZ List'!$I:$I,MATCH('HFTD CPZ'!$B2210,'Approved CPZ List'!$B:$B,0))),$K2210,#N/A))</f>
        <v>#N/A</v>
      </c>
    </row>
    <row r="2211" spans="1:13" ht="15.5" x14ac:dyDescent="0.35">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List'!$K:$K,MATCH('HFTD CPZ'!$B2211,'08W Project List'!$H:$H,0))),$K2211,#N/A)</f>
        <v>#N/A</v>
      </c>
      <c r="M2211" s="35" t="e">
        <f>IF(ISNUMBER(L2211),#N/A,IF(ISNUMBER(INDEX('Approved CPZ List'!$I:$I,MATCH('HFTD CPZ'!$B2211,'Approved CPZ List'!$B:$B,0))),$K2211,#N/A))</f>
        <v>#N/A</v>
      </c>
    </row>
    <row r="2212" spans="1:13" ht="15.5" x14ac:dyDescent="0.35">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List'!$K:$K,MATCH('HFTD CPZ'!$B2212,'08W Project List'!$H:$H,0))),$K2212,#N/A)</f>
        <v>#N/A</v>
      </c>
      <c r="M2212" s="35" t="e">
        <f>IF(ISNUMBER(L2212),#N/A,IF(ISNUMBER(INDEX('Approved CPZ List'!$I:$I,MATCH('HFTD CPZ'!$B2212,'Approved CPZ List'!$B:$B,0))),$K2212,#N/A))</f>
        <v>#N/A</v>
      </c>
    </row>
    <row r="2213" spans="1:13" ht="15.5" x14ac:dyDescent="0.35">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List'!$K:$K,MATCH('HFTD CPZ'!$B2213,'08W Project List'!$H:$H,0))),$K2213,#N/A)</f>
        <v>#N/A</v>
      </c>
      <c r="M2213" s="35" t="e">
        <f>IF(ISNUMBER(L2213),#N/A,IF(ISNUMBER(INDEX('Approved CPZ List'!$I:$I,MATCH('HFTD CPZ'!$B2213,'Approved CPZ List'!$B:$B,0))),$K2213,#N/A))</f>
        <v>#N/A</v>
      </c>
    </row>
    <row r="2214" spans="1:13" ht="15.5" x14ac:dyDescent="0.35">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List'!$K:$K,MATCH('HFTD CPZ'!$B2214,'08W Project List'!$H:$H,0))),$K2214,#N/A)</f>
        <v>#N/A</v>
      </c>
      <c r="M2214" s="35" t="e">
        <f>IF(ISNUMBER(L2214),#N/A,IF(ISNUMBER(INDEX('Approved CPZ List'!$I:$I,MATCH('HFTD CPZ'!$B2214,'Approved CPZ List'!$B:$B,0))),$K2214,#N/A))</f>
        <v>#N/A</v>
      </c>
    </row>
    <row r="2215" spans="1:13" ht="15.5" x14ac:dyDescent="0.35">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List'!$K:$K,MATCH('HFTD CPZ'!$B2215,'08W Project List'!$H:$H,0))),$K2215,#N/A)</f>
        <v>#N/A</v>
      </c>
      <c r="M2215" s="35" t="e">
        <f>IF(ISNUMBER(L2215),#N/A,IF(ISNUMBER(INDEX('Approved CPZ List'!$I:$I,MATCH('HFTD CPZ'!$B2215,'Approved CPZ List'!$B:$B,0))),$K2215,#N/A))</f>
        <v>#N/A</v>
      </c>
    </row>
    <row r="2216" spans="1:13" ht="15.5" x14ac:dyDescent="0.35">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List'!$K:$K,MATCH('HFTD CPZ'!$B2216,'08W Project List'!$H:$H,0))),$K2216,#N/A)</f>
        <v>#N/A</v>
      </c>
      <c r="M2216" s="35" t="e">
        <f>IF(ISNUMBER(L2216),#N/A,IF(ISNUMBER(INDEX('Approved CPZ List'!$I:$I,MATCH('HFTD CPZ'!$B2216,'Approved CPZ List'!$B:$B,0))),$K2216,#N/A))</f>
        <v>#N/A</v>
      </c>
    </row>
    <row r="2217" spans="1:13" ht="15.5" x14ac:dyDescent="0.35">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List'!$K:$K,MATCH('HFTD CPZ'!$B2217,'08W Project List'!$H:$H,0))),$K2217,#N/A)</f>
        <v>#N/A</v>
      </c>
      <c r="M2217" s="35" t="e">
        <f>IF(ISNUMBER(L2217),#N/A,IF(ISNUMBER(INDEX('Approved CPZ List'!$I:$I,MATCH('HFTD CPZ'!$B2217,'Approved CPZ List'!$B:$B,0))),$K2217,#N/A))</f>
        <v>#N/A</v>
      </c>
    </row>
    <row r="2218" spans="1:13" ht="15.5" x14ac:dyDescent="0.35">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List'!$K:$K,MATCH('HFTD CPZ'!$B2218,'08W Project List'!$H:$H,0))),$K2218,#N/A)</f>
        <v>#N/A</v>
      </c>
      <c r="M2218" s="35" t="e">
        <f>IF(ISNUMBER(L2218),#N/A,IF(ISNUMBER(INDEX('Approved CPZ List'!$I:$I,MATCH('HFTD CPZ'!$B2218,'Approved CPZ List'!$B:$B,0))),$K2218,#N/A))</f>
        <v>#N/A</v>
      </c>
    </row>
    <row r="2219" spans="1:13" ht="15.5" x14ac:dyDescent="0.35">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List'!$K:$K,MATCH('HFTD CPZ'!$B2219,'08W Project List'!$H:$H,0))),$K2219,#N/A)</f>
        <v>#N/A</v>
      </c>
      <c r="M2219" s="35" t="e">
        <f>IF(ISNUMBER(L2219),#N/A,IF(ISNUMBER(INDEX('Approved CPZ List'!$I:$I,MATCH('HFTD CPZ'!$B2219,'Approved CPZ List'!$B:$B,0))),$K2219,#N/A))</f>
        <v>#N/A</v>
      </c>
    </row>
    <row r="2220" spans="1:13" ht="15.5" x14ac:dyDescent="0.35">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List'!$K:$K,MATCH('HFTD CPZ'!$B2220,'08W Project List'!$H:$H,0))),$K2220,#N/A)</f>
        <v>#N/A</v>
      </c>
      <c r="M2220" s="35" t="e">
        <f>IF(ISNUMBER(L2220),#N/A,IF(ISNUMBER(INDEX('Approved CPZ List'!$I:$I,MATCH('HFTD CPZ'!$B2220,'Approved CPZ List'!$B:$B,0))),$K2220,#N/A))</f>
        <v>#N/A</v>
      </c>
    </row>
    <row r="2221" spans="1:13" ht="15.5" x14ac:dyDescent="0.35">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List'!$K:$K,MATCH('HFTD CPZ'!$B2221,'08W Project List'!$H:$H,0))),$K2221,#N/A)</f>
        <v>#N/A</v>
      </c>
      <c r="M2221" s="35" t="e">
        <f>IF(ISNUMBER(L2221),#N/A,IF(ISNUMBER(INDEX('Approved CPZ List'!$I:$I,MATCH('HFTD CPZ'!$B2221,'Approved CPZ List'!$B:$B,0))),$K2221,#N/A))</f>
        <v>#N/A</v>
      </c>
    </row>
    <row r="2222" spans="1:13" ht="15.5" x14ac:dyDescent="0.35">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List'!$K:$K,MATCH('HFTD CPZ'!$B2222,'08W Project List'!$H:$H,0))),$K2222,#N/A)</f>
        <v>#N/A</v>
      </c>
      <c r="M2222" s="35" t="e">
        <f>IF(ISNUMBER(L2222),#N/A,IF(ISNUMBER(INDEX('Approved CPZ List'!$I:$I,MATCH('HFTD CPZ'!$B2222,'Approved CPZ List'!$B:$B,0))),$K2222,#N/A))</f>
        <v>#N/A</v>
      </c>
    </row>
    <row r="2223" spans="1:13" ht="15.5" x14ac:dyDescent="0.35">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List'!$K:$K,MATCH('HFTD CPZ'!$B2223,'08W Project List'!$H:$H,0))),$K2223,#N/A)</f>
        <v>#N/A</v>
      </c>
      <c r="M2223" s="35" t="e">
        <f>IF(ISNUMBER(L2223),#N/A,IF(ISNUMBER(INDEX('Approved CPZ List'!$I:$I,MATCH('HFTD CPZ'!$B2223,'Approved CPZ List'!$B:$B,0))),$K2223,#N/A))</f>
        <v>#N/A</v>
      </c>
    </row>
    <row r="2224" spans="1:13" ht="15.5" x14ac:dyDescent="0.35">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List'!$K:$K,MATCH('HFTD CPZ'!$B2224,'08W Project List'!$H:$H,0))),$K2224,#N/A)</f>
        <v>#N/A</v>
      </c>
      <c r="M2224" s="35" t="e">
        <f>IF(ISNUMBER(L2224),#N/A,IF(ISNUMBER(INDEX('Approved CPZ List'!$I:$I,MATCH('HFTD CPZ'!$B2224,'Approved CPZ List'!$B:$B,0))),$K2224,#N/A))</f>
        <v>#N/A</v>
      </c>
    </row>
    <row r="2225" spans="1:13" ht="15.5" x14ac:dyDescent="0.35">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List'!$K:$K,MATCH('HFTD CPZ'!$B2225,'08W Project List'!$H:$H,0))),$K2225,#N/A)</f>
        <v>#N/A</v>
      </c>
      <c r="M2225" s="35" t="e">
        <f>IF(ISNUMBER(L2225),#N/A,IF(ISNUMBER(INDEX('Approved CPZ List'!$I:$I,MATCH('HFTD CPZ'!$B2225,'Approved CPZ List'!$B:$B,0))),$K2225,#N/A))</f>
        <v>#N/A</v>
      </c>
    </row>
    <row r="2226" spans="1:13" ht="15.5" x14ac:dyDescent="0.35">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List'!$K:$K,MATCH('HFTD CPZ'!$B2226,'08W Project List'!$H:$H,0))),$K2226,#N/A)</f>
        <v>#N/A</v>
      </c>
      <c r="M2226" s="35" t="e">
        <f>IF(ISNUMBER(L2226),#N/A,IF(ISNUMBER(INDEX('Approved CPZ List'!$I:$I,MATCH('HFTD CPZ'!$B2226,'Approved CPZ List'!$B:$B,0))),$K2226,#N/A))</f>
        <v>#N/A</v>
      </c>
    </row>
    <row r="2227" spans="1:13" ht="15.5" x14ac:dyDescent="0.35">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List'!$K:$K,MATCH('HFTD CPZ'!$B2227,'08W Project List'!$H:$H,0))),$K2227,#N/A)</f>
        <v>#N/A</v>
      </c>
      <c r="M2227" s="35" t="e">
        <f>IF(ISNUMBER(L2227),#N/A,IF(ISNUMBER(INDEX('Approved CPZ List'!$I:$I,MATCH('HFTD CPZ'!$B2227,'Approved CPZ List'!$B:$B,0))),$K2227,#N/A))</f>
        <v>#N/A</v>
      </c>
    </row>
    <row r="2228" spans="1:13" ht="15.5" x14ac:dyDescent="0.35">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List'!$K:$K,MATCH('HFTD CPZ'!$B2228,'08W Project List'!$H:$H,0))),$K2228,#N/A)</f>
        <v>#N/A</v>
      </c>
      <c r="M2228" s="35" t="e">
        <f>IF(ISNUMBER(L2228),#N/A,IF(ISNUMBER(INDEX('Approved CPZ List'!$I:$I,MATCH('HFTD CPZ'!$B2228,'Approved CPZ List'!$B:$B,0))),$K2228,#N/A))</f>
        <v>#N/A</v>
      </c>
    </row>
    <row r="2229" spans="1:13" ht="15.5" x14ac:dyDescent="0.35">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List'!$K:$K,MATCH('HFTD CPZ'!$B2229,'08W Project List'!$H:$H,0))),$K2229,#N/A)</f>
        <v>#N/A</v>
      </c>
      <c r="M2229" s="35" t="e">
        <f>IF(ISNUMBER(L2229),#N/A,IF(ISNUMBER(INDEX('Approved CPZ List'!$I:$I,MATCH('HFTD CPZ'!$B2229,'Approved CPZ List'!$B:$B,0))),$K2229,#N/A))</f>
        <v>#N/A</v>
      </c>
    </row>
    <row r="2230" spans="1:13" ht="15.5" x14ac:dyDescent="0.35">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List'!$K:$K,MATCH('HFTD CPZ'!$B2230,'08W Project List'!$H:$H,0))),$K2230,#N/A)</f>
        <v>#N/A</v>
      </c>
      <c r="M2230" s="35" t="e">
        <f>IF(ISNUMBER(L2230),#N/A,IF(ISNUMBER(INDEX('Approved CPZ List'!$I:$I,MATCH('HFTD CPZ'!$B2230,'Approved CPZ List'!$B:$B,0))),$K2230,#N/A))</f>
        <v>#N/A</v>
      </c>
    </row>
    <row r="2231" spans="1:13" ht="15.5" x14ac:dyDescent="0.35">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List'!$K:$K,MATCH('HFTD CPZ'!$B2231,'08W Project List'!$H:$H,0))),$K2231,#N/A)</f>
        <v>#N/A</v>
      </c>
      <c r="M2231" s="35" t="e">
        <f>IF(ISNUMBER(L2231),#N/A,IF(ISNUMBER(INDEX('Approved CPZ List'!$I:$I,MATCH('HFTD CPZ'!$B2231,'Approved CPZ List'!$B:$B,0))),$K2231,#N/A))</f>
        <v>#N/A</v>
      </c>
    </row>
    <row r="2232" spans="1:13" ht="15.5" x14ac:dyDescent="0.35">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List'!$K:$K,MATCH('HFTD CPZ'!$B2232,'08W Project List'!$H:$H,0))),$K2232,#N/A)</f>
        <v>#N/A</v>
      </c>
      <c r="M2232" s="35" t="e">
        <f>IF(ISNUMBER(L2232),#N/A,IF(ISNUMBER(INDEX('Approved CPZ List'!$I:$I,MATCH('HFTD CPZ'!$B2232,'Approved CPZ List'!$B:$B,0))),$K2232,#N/A))</f>
        <v>#N/A</v>
      </c>
    </row>
    <row r="2233" spans="1:13" ht="15.5" x14ac:dyDescent="0.35">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List'!$K:$K,MATCH('HFTD CPZ'!$B2233,'08W Project List'!$H:$H,0))),$K2233,#N/A)</f>
        <v>#N/A</v>
      </c>
      <c r="M2233" s="35" t="e">
        <f>IF(ISNUMBER(L2233),#N/A,IF(ISNUMBER(INDEX('Approved CPZ List'!$I:$I,MATCH('HFTD CPZ'!$B2233,'Approved CPZ List'!$B:$B,0))),$K2233,#N/A))</f>
        <v>#N/A</v>
      </c>
    </row>
    <row r="2234" spans="1:13" ht="15.5" x14ac:dyDescent="0.35">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List'!$K:$K,MATCH('HFTD CPZ'!$B2234,'08W Project List'!$H:$H,0))),$K2234,#N/A)</f>
        <v>#N/A</v>
      </c>
      <c r="M2234" s="35" t="e">
        <f>IF(ISNUMBER(L2234),#N/A,IF(ISNUMBER(INDEX('Approved CPZ List'!$I:$I,MATCH('HFTD CPZ'!$B2234,'Approved CPZ List'!$B:$B,0))),$K2234,#N/A))</f>
        <v>#N/A</v>
      </c>
    </row>
    <row r="2235" spans="1:13" ht="15.5" x14ac:dyDescent="0.35">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List'!$K:$K,MATCH('HFTD CPZ'!$B2235,'08W Project List'!$H:$H,0))),$K2235,#N/A)</f>
        <v>#N/A</v>
      </c>
      <c r="M2235" s="35" t="e">
        <f>IF(ISNUMBER(L2235),#N/A,IF(ISNUMBER(INDEX('Approved CPZ List'!$I:$I,MATCH('HFTD CPZ'!$B2235,'Approved CPZ List'!$B:$B,0))),$K2235,#N/A))</f>
        <v>#N/A</v>
      </c>
    </row>
    <row r="2236" spans="1:13" ht="15.5" x14ac:dyDescent="0.35">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List'!$K:$K,MATCH('HFTD CPZ'!$B2236,'08W Project List'!$H:$H,0))),$K2236,#N/A)</f>
        <v>#N/A</v>
      </c>
      <c r="M2236" s="35" t="e">
        <f>IF(ISNUMBER(L2236),#N/A,IF(ISNUMBER(INDEX('Approved CPZ List'!$I:$I,MATCH('HFTD CPZ'!$B2236,'Approved CPZ List'!$B:$B,0))),$K2236,#N/A))</f>
        <v>#N/A</v>
      </c>
    </row>
    <row r="2237" spans="1:13" ht="15.5" x14ac:dyDescent="0.35">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List'!$K:$K,MATCH('HFTD CPZ'!$B2237,'08W Project List'!$H:$H,0))),$K2237,#N/A)</f>
        <v>#N/A</v>
      </c>
      <c r="M2237" s="35" t="e">
        <f>IF(ISNUMBER(L2237),#N/A,IF(ISNUMBER(INDEX('Approved CPZ List'!$I:$I,MATCH('HFTD CPZ'!$B2237,'Approved CPZ List'!$B:$B,0))),$K2237,#N/A))</f>
        <v>#N/A</v>
      </c>
    </row>
    <row r="2238" spans="1:13" ht="15.5" x14ac:dyDescent="0.35">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List'!$K:$K,MATCH('HFTD CPZ'!$B2238,'08W Project List'!$H:$H,0))),$K2238,#N/A)</f>
        <v>#N/A</v>
      </c>
      <c r="M2238" s="35" t="e">
        <f>IF(ISNUMBER(L2238),#N/A,IF(ISNUMBER(INDEX('Approved CPZ List'!$I:$I,MATCH('HFTD CPZ'!$B2238,'Approved CPZ List'!$B:$B,0))),$K2238,#N/A))</f>
        <v>#N/A</v>
      </c>
    </row>
    <row r="2239" spans="1:13" ht="15.5" x14ac:dyDescent="0.35">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List'!$K:$K,MATCH('HFTD CPZ'!$B2239,'08W Project List'!$H:$H,0))),$K2239,#N/A)</f>
        <v>#N/A</v>
      </c>
      <c r="M2239" s="35" t="e">
        <f>IF(ISNUMBER(L2239),#N/A,IF(ISNUMBER(INDEX('Approved CPZ List'!$I:$I,MATCH('HFTD CPZ'!$B2239,'Approved CPZ List'!$B:$B,0))),$K2239,#N/A))</f>
        <v>#N/A</v>
      </c>
    </row>
    <row r="2240" spans="1:13" ht="15.5" x14ac:dyDescent="0.35">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List'!$K:$K,MATCH('HFTD CPZ'!$B2240,'08W Project List'!$H:$H,0))),$K2240,#N/A)</f>
        <v>#N/A</v>
      </c>
      <c r="M2240" s="35" t="e">
        <f>IF(ISNUMBER(L2240),#N/A,IF(ISNUMBER(INDEX('Approved CPZ List'!$I:$I,MATCH('HFTD CPZ'!$B2240,'Approved CPZ List'!$B:$B,0))),$K2240,#N/A))</f>
        <v>#N/A</v>
      </c>
    </row>
    <row r="2241" spans="1:13" ht="15.5" x14ac:dyDescent="0.35">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List'!$K:$K,MATCH('HFTD CPZ'!$B2241,'08W Project List'!$H:$H,0))),$K2241,#N/A)</f>
        <v>#N/A</v>
      </c>
      <c r="M2241" s="35" t="e">
        <f>IF(ISNUMBER(L2241),#N/A,IF(ISNUMBER(INDEX('Approved CPZ List'!$I:$I,MATCH('HFTD CPZ'!$B2241,'Approved CPZ List'!$B:$B,0))),$K2241,#N/A))</f>
        <v>#N/A</v>
      </c>
    </row>
    <row r="2242" spans="1:13" ht="15.5" x14ac:dyDescent="0.35">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List'!$K:$K,MATCH('HFTD CPZ'!$B2242,'08W Project List'!$H:$H,0))),$K2242,#N/A)</f>
        <v>#N/A</v>
      </c>
      <c r="M2242" s="35" t="e">
        <f>IF(ISNUMBER(L2242),#N/A,IF(ISNUMBER(INDEX('Approved CPZ List'!$I:$I,MATCH('HFTD CPZ'!$B2242,'Approved CPZ List'!$B:$B,0))),$K2242,#N/A))</f>
        <v>#N/A</v>
      </c>
    </row>
    <row r="2243" spans="1:13" ht="15.5" x14ac:dyDescent="0.35">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List'!$K:$K,MATCH('HFTD CPZ'!$B2243,'08W Project List'!$H:$H,0))),$K2243,#N/A)</f>
        <v>#N/A</v>
      </c>
      <c r="M2243" s="35" t="e">
        <f>IF(ISNUMBER(L2243),#N/A,IF(ISNUMBER(INDEX('Approved CPZ List'!$I:$I,MATCH('HFTD CPZ'!$B2243,'Approved CPZ List'!$B:$B,0))),$K2243,#N/A))</f>
        <v>#N/A</v>
      </c>
    </row>
    <row r="2244" spans="1:13" ht="15.5" x14ac:dyDescent="0.35">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List'!$K:$K,MATCH('HFTD CPZ'!$B2244,'08W Project List'!$H:$H,0))),$K2244,#N/A)</f>
        <v>#N/A</v>
      </c>
      <c r="M2244" s="35" t="e">
        <f>IF(ISNUMBER(L2244),#N/A,IF(ISNUMBER(INDEX('Approved CPZ List'!$I:$I,MATCH('HFTD CPZ'!$B2244,'Approved CPZ List'!$B:$B,0))),$K2244,#N/A))</f>
        <v>#N/A</v>
      </c>
    </row>
    <row r="2245" spans="1:13" ht="15.5" x14ac:dyDescent="0.35">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List'!$K:$K,MATCH('HFTD CPZ'!$B2245,'08W Project List'!$H:$H,0))),$K2245,#N/A)</f>
        <v>#N/A</v>
      </c>
      <c r="M2245" s="35" t="e">
        <f>IF(ISNUMBER(L2245),#N/A,IF(ISNUMBER(INDEX('Approved CPZ List'!$I:$I,MATCH('HFTD CPZ'!$B2245,'Approved CPZ List'!$B:$B,0))),$K2245,#N/A))</f>
        <v>#N/A</v>
      </c>
    </row>
    <row r="2246" spans="1:13" ht="15.5" x14ac:dyDescent="0.35">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List'!$K:$K,MATCH('HFTD CPZ'!$B2246,'08W Project List'!$H:$H,0))),$K2246,#N/A)</f>
        <v>#N/A</v>
      </c>
      <c r="M2246" s="35" t="e">
        <f>IF(ISNUMBER(L2246),#N/A,IF(ISNUMBER(INDEX('Approved CPZ List'!$I:$I,MATCH('HFTD CPZ'!$B2246,'Approved CPZ List'!$B:$B,0))),$K2246,#N/A))</f>
        <v>#N/A</v>
      </c>
    </row>
    <row r="2247" spans="1:13" ht="15.5" x14ac:dyDescent="0.35">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List'!$K:$K,MATCH('HFTD CPZ'!$B2247,'08W Project List'!$H:$H,0))),$K2247,#N/A)</f>
        <v>#N/A</v>
      </c>
      <c r="M2247" s="35" t="e">
        <f>IF(ISNUMBER(L2247),#N/A,IF(ISNUMBER(INDEX('Approved CPZ List'!$I:$I,MATCH('HFTD CPZ'!$B2247,'Approved CPZ List'!$B:$B,0))),$K2247,#N/A))</f>
        <v>#N/A</v>
      </c>
    </row>
    <row r="2248" spans="1:13" ht="15.5" x14ac:dyDescent="0.35">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List'!$K:$K,MATCH('HFTD CPZ'!$B2248,'08W Project List'!$H:$H,0))),$K2248,#N/A)</f>
        <v>#N/A</v>
      </c>
      <c r="M2248" s="35" t="e">
        <f>IF(ISNUMBER(L2248),#N/A,IF(ISNUMBER(INDEX('Approved CPZ List'!$I:$I,MATCH('HFTD CPZ'!$B2248,'Approved CPZ List'!$B:$B,0))),$K2248,#N/A))</f>
        <v>#N/A</v>
      </c>
    </row>
    <row r="2249" spans="1:13" ht="15.5" x14ac:dyDescent="0.35">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List'!$K:$K,MATCH('HFTD CPZ'!$B2249,'08W Project List'!$H:$H,0))),$K2249,#N/A)</f>
        <v>#N/A</v>
      </c>
      <c r="M2249" s="35" t="e">
        <f>IF(ISNUMBER(L2249),#N/A,IF(ISNUMBER(INDEX('Approved CPZ List'!$I:$I,MATCH('HFTD CPZ'!$B2249,'Approved CPZ List'!$B:$B,0))),$K2249,#N/A))</f>
        <v>#N/A</v>
      </c>
    </row>
    <row r="2250" spans="1:13" ht="15.5" x14ac:dyDescent="0.35">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List'!$K:$K,MATCH('HFTD CPZ'!$B2250,'08W Project List'!$H:$H,0))),$K2250,#N/A)</f>
        <v>#N/A</v>
      </c>
      <c r="M2250" s="35" t="e">
        <f>IF(ISNUMBER(L2250),#N/A,IF(ISNUMBER(INDEX('Approved CPZ List'!$I:$I,MATCH('HFTD CPZ'!$B2250,'Approved CPZ List'!$B:$B,0))),$K2250,#N/A))</f>
        <v>#N/A</v>
      </c>
    </row>
    <row r="2251" spans="1:13" ht="15.5" x14ac:dyDescent="0.35">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List'!$K:$K,MATCH('HFTD CPZ'!$B2251,'08W Project List'!$H:$H,0))),$K2251,#N/A)</f>
        <v>#N/A</v>
      </c>
      <c r="M2251" s="35" t="e">
        <f>IF(ISNUMBER(L2251),#N/A,IF(ISNUMBER(INDEX('Approved CPZ List'!$I:$I,MATCH('HFTD CPZ'!$B2251,'Approved CPZ List'!$B:$B,0))),$K2251,#N/A))</f>
        <v>#N/A</v>
      </c>
    </row>
    <row r="2252" spans="1:13" ht="15.5" x14ac:dyDescent="0.35">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List'!$K:$K,MATCH('HFTD CPZ'!$B2252,'08W Project List'!$H:$H,0))),$K2252,#N/A)</f>
        <v>#N/A</v>
      </c>
      <c r="M2252" s="35" t="e">
        <f>IF(ISNUMBER(L2252),#N/A,IF(ISNUMBER(INDEX('Approved CPZ List'!$I:$I,MATCH('HFTD CPZ'!$B2252,'Approved CPZ List'!$B:$B,0))),$K2252,#N/A))</f>
        <v>#N/A</v>
      </c>
    </row>
    <row r="2253" spans="1:13" ht="15.5" x14ac:dyDescent="0.35">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List'!$K:$K,MATCH('HFTD CPZ'!$B2253,'08W Project List'!$H:$H,0))),$K2253,#N/A)</f>
        <v>#N/A</v>
      </c>
      <c r="M2253" s="35" t="e">
        <f>IF(ISNUMBER(L2253),#N/A,IF(ISNUMBER(INDEX('Approved CPZ List'!$I:$I,MATCH('HFTD CPZ'!$B2253,'Approved CPZ List'!$B:$B,0))),$K2253,#N/A))</f>
        <v>#N/A</v>
      </c>
    </row>
    <row r="2254" spans="1:13" ht="15.5" x14ac:dyDescent="0.35">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List'!$K:$K,MATCH('HFTD CPZ'!$B2254,'08W Project List'!$H:$H,0))),$K2254,#N/A)</f>
        <v>#N/A</v>
      </c>
      <c r="M2254" s="35" t="e">
        <f>IF(ISNUMBER(L2254),#N/A,IF(ISNUMBER(INDEX('Approved CPZ List'!$I:$I,MATCH('HFTD CPZ'!$B2254,'Approved CPZ List'!$B:$B,0))),$K2254,#N/A))</f>
        <v>#N/A</v>
      </c>
    </row>
    <row r="2255" spans="1:13" ht="15.5" x14ac:dyDescent="0.35">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List'!$K:$K,MATCH('HFTD CPZ'!$B2255,'08W Project List'!$H:$H,0))),$K2255,#N/A)</f>
        <v>#N/A</v>
      </c>
      <c r="M2255" s="35" t="e">
        <f>IF(ISNUMBER(L2255),#N/A,IF(ISNUMBER(INDEX('Approved CPZ List'!$I:$I,MATCH('HFTD CPZ'!$B2255,'Approved CPZ List'!$B:$B,0))),$K2255,#N/A))</f>
        <v>#N/A</v>
      </c>
    </row>
    <row r="2256" spans="1:13" ht="15.5" x14ac:dyDescent="0.35">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List'!$K:$K,MATCH('HFTD CPZ'!$B2256,'08W Project List'!$H:$H,0))),$K2256,#N/A)</f>
        <v>#N/A</v>
      </c>
      <c r="M2256" s="35" t="e">
        <f>IF(ISNUMBER(L2256),#N/A,IF(ISNUMBER(INDEX('Approved CPZ List'!$I:$I,MATCH('HFTD CPZ'!$B2256,'Approved CPZ List'!$B:$B,0))),$K2256,#N/A))</f>
        <v>#N/A</v>
      </c>
    </row>
    <row r="2257" spans="1:13" ht="15.5" x14ac:dyDescent="0.35">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List'!$K:$K,MATCH('HFTD CPZ'!$B2257,'08W Project List'!$H:$H,0))),$K2257,#N/A)</f>
        <v>#N/A</v>
      </c>
      <c r="M2257" s="35" t="e">
        <f>IF(ISNUMBER(L2257),#N/A,IF(ISNUMBER(INDEX('Approved CPZ List'!$I:$I,MATCH('HFTD CPZ'!$B2257,'Approved CPZ List'!$B:$B,0))),$K2257,#N/A))</f>
        <v>#N/A</v>
      </c>
    </row>
    <row r="2258" spans="1:13" ht="15.5" x14ac:dyDescent="0.35">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List'!$K:$K,MATCH('HFTD CPZ'!$B2258,'08W Project List'!$H:$H,0))),$K2258,#N/A)</f>
        <v>#N/A</v>
      </c>
      <c r="M2258" s="35" t="e">
        <f>IF(ISNUMBER(L2258),#N/A,IF(ISNUMBER(INDEX('Approved CPZ List'!$I:$I,MATCH('HFTD CPZ'!$B2258,'Approved CPZ List'!$B:$B,0))),$K2258,#N/A))</f>
        <v>#N/A</v>
      </c>
    </row>
    <row r="2259" spans="1:13" ht="15.5" x14ac:dyDescent="0.35">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List'!$K:$K,MATCH('HFTD CPZ'!$B2259,'08W Project List'!$H:$H,0))),$K2259,#N/A)</f>
        <v>#N/A</v>
      </c>
      <c r="M2259" s="35" t="e">
        <f>IF(ISNUMBER(L2259),#N/A,IF(ISNUMBER(INDEX('Approved CPZ List'!$I:$I,MATCH('HFTD CPZ'!$B2259,'Approved CPZ List'!$B:$B,0))),$K2259,#N/A))</f>
        <v>#N/A</v>
      </c>
    </row>
    <row r="2260" spans="1:13" ht="15.5" x14ac:dyDescent="0.35">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List'!$K:$K,MATCH('HFTD CPZ'!$B2260,'08W Project List'!$H:$H,0))),$K2260,#N/A)</f>
        <v>#N/A</v>
      </c>
      <c r="M2260" s="35" t="e">
        <f>IF(ISNUMBER(L2260),#N/A,IF(ISNUMBER(INDEX('Approved CPZ List'!$I:$I,MATCH('HFTD CPZ'!$B2260,'Approved CPZ List'!$B:$B,0))),$K2260,#N/A))</f>
        <v>#N/A</v>
      </c>
    </row>
    <row r="2261" spans="1:13" ht="15.5" x14ac:dyDescent="0.35">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List'!$K:$K,MATCH('HFTD CPZ'!$B2261,'08W Project List'!$H:$H,0))),$K2261,#N/A)</f>
        <v>#N/A</v>
      </c>
      <c r="M2261" s="35" t="e">
        <f>IF(ISNUMBER(L2261),#N/A,IF(ISNUMBER(INDEX('Approved CPZ List'!$I:$I,MATCH('HFTD CPZ'!$B2261,'Approved CPZ List'!$B:$B,0))),$K2261,#N/A))</f>
        <v>#N/A</v>
      </c>
    </row>
    <row r="2262" spans="1:13" ht="15.5" x14ac:dyDescent="0.35">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List'!$K:$K,MATCH('HFTD CPZ'!$B2262,'08W Project List'!$H:$H,0))),$K2262,#N/A)</f>
        <v>#N/A</v>
      </c>
      <c r="M2262" s="35" t="e">
        <f>IF(ISNUMBER(L2262),#N/A,IF(ISNUMBER(INDEX('Approved CPZ List'!$I:$I,MATCH('HFTD CPZ'!$B2262,'Approved CPZ List'!$B:$B,0))),$K2262,#N/A))</f>
        <v>#N/A</v>
      </c>
    </row>
    <row r="2263" spans="1:13" ht="15.5" x14ac:dyDescent="0.35">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List'!$K:$K,MATCH('HFTD CPZ'!$B2263,'08W Project List'!$H:$H,0))),$K2263,#N/A)</f>
        <v>#N/A</v>
      </c>
      <c r="M2263" s="35" t="e">
        <f>IF(ISNUMBER(L2263),#N/A,IF(ISNUMBER(INDEX('Approved CPZ List'!$I:$I,MATCH('HFTD CPZ'!$B2263,'Approved CPZ List'!$B:$B,0))),$K2263,#N/A))</f>
        <v>#N/A</v>
      </c>
    </row>
    <row r="2264" spans="1:13" ht="15.5" x14ac:dyDescent="0.35">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List'!$K:$K,MATCH('HFTD CPZ'!$B2264,'08W Project List'!$H:$H,0))),$K2264,#N/A)</f>
        <v>#N/A</v>
      </c>
      <c r="M2264" s="35" t="e">
        <f>IF(ISNUMBER(L2264),#N/A,IF(ISNUMBER(INDEX('Approved CPZ List'!$I:$I,MATCH('HFTD CPZ'!$B2264,'Approved CPZ List'!$B:$B,0))),$K2264,#N/A))</f>
        <v>#N/A</v>
      </c>
    </row>
    <row r="2265" spans="1:13" ht="15.5" x14ac:dyDescent="0.35">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List'!$K:$K,MATCH('HFTD CPZ'!$B2265,'08W Project List'!$H:$H,0))),$K2265,#N/A)</f>
        <v>#N/A</v>
      </c>
      <c r="M2265" s="35" t="e">
        <f>IF(ISNUMBER(L2265),#N/A,IF(ISNUMBER(INDEX('Approved CPZ List'!$I:$I,MATCH('HFTD CPZ'!$B2265,'Approved CPZ List'!$B:$B,0))),$K2265,#N/A))</f>
        <v>#N/A</v>
      </c>
    </row>
    <row r="2266" spans="1:13" ht="15.5" x14ac:dyDescent="0.35">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List'!$K:$K,MATCH('HFTD CPZ'!$B2266,'08W Project List'!$H:$H,0))),$K2266,#N/A)</f>
        <v>#N/A</v>
      </c>
      <c r="M2266" s="35" t="e">
        <f>IF(ISNUMBER(L2266),#N/A,IF(ISNUMBER(INDEX('Approved CPZ List'!$I:$I,MATCH('HFTD CPZ'!$B2266,'Approved CPZ List'!$B:$B,0))),$K2266,#N/A))</f>
        <v>#N/A</v>
      </c>
    </row>
    <row r="2267" spans="1:13" ht="15.5" x14ac:dyDescent="0.35">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List'!$K:$K,MATCH('HFTD CPZ'!$B2267,'08W Project List'!$H:$H,0))),$K2267,#N/A)</f>
        <v>#N/A</v>
      </c>
      <c r="M2267" s="35" t="e">
        <f>IF(ISNUMBER(L2267),#N/A,IF(ISNUMBER(INDEX('Approved CPZ List'!$I:$I,MATCH('HFTD CPZ'!$B2267,'Approved CPZ List'!$B:$B,0))),$K2267,#N/A))</f>
        <v>#N/A</v>
      </c>
    </row>
    <row r="2268" spans="1:13" ht="15.5" x14ac:dyDescent="0.35">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List'!$K:$K,MATCH('HFTD CPZ'!$B2268,'08W Project List'!$H:$H,0))),$K2268,#N/A)</f>
        <v>72.414960410795317</v>
      </c>
      <c r="M2268" s="35" t="e">
        <f>IF(ISNUMBER(L2268),#N/A,IF(ISNUMBER(INDEX('Approved CPZ List'!$I:$I,MATCH('HFTD CPZ'!$B2268,'Approved CPZ List'!$B:$B,0))),$K2268,#N/A))</f>
        <v>#N/A</v>
      </c>
    </row>
    <row r="2269" spans="1:13" ht="15.5" x14ac:dyDescent="0.35">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List'!$K:$K,MATCH('HFTD CPZ'!$B2269,'08W Project List'!$H:$H,0))),$K2269,#N/A)</f>
        <v>#N/A</v>
      </c>
      <c r="M2269" s="35" t="e">
        <f>IF(ISNUMBER(L2269),#N/A,IF(ISNUMBER(INDEX('Approved CPZ List'!$I:$I,MATCH('HFTD CPZ'!$B2269,'Approved CPZ List'!$B:$B,0))),$K2269,#N/A))</f>
        <v>#N/A</v>
      </c>
    </row>
    <row r="2270" spans="1:13" ht="15.5" x14ac:dyDescent="0.35">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List'!$K:$K,MATCH('HFTD CPZ'!$B2270,'08W Project List'!$H:$H,0))),$K2270,#N/A)</f>
        <v>#N/A</v>
      </c>
      <c r="M2270" s="35" t="e">
        <f>IF(ISNUMBER(L2270),#N/A,IF(ISNUMBER(INDEX('Approved CPZ List'!$I:$I,MATCH('HFTD CPZ'!$B2270,'Approved CPZ List'!$B:$B,0))),$K2270,#N/A))</f>
        <v>#N/A</v>
      </c>
    </row>
    <row r="2271" spans="1:13" ht="15.5" x14ac:dyDescent="0.35">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List'!$K:$K,MATCH('HFTD CPZ'!$B2271,'08W Project List'!$H:$H,0))),$K2271,#N/A)</f>
        <v>#N/A</v>
      </c>
      <c r="M2271" s="35" t="e">
        <f>IF(ISNUMBER(L2271),#N/A,IF(ISNUMBER(INDEX('Approved CPZ List'!$I:$I,MATCH('HFTD CPZ'!$B2271,'Approved CPZ List'!$B:$B,0))),$K2271,#N/A))</f>
        <v>#N/A</v>
      </c>
    </row>
    <row r="2272" spans="1:13" ht="15.5" x14ac:dyDescent="0.35">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List'!$K:$K,MATCH('HFTD CPZ'!$B2272,'08W Project List'!$H:$H,0))),$K2272,#N/A)</f>
        <v>70.598143592991249</v>
      </c>
      <c r="M2272" s="35" t="e">
        <f>IF(ISNUMBER(L2272),#N/A,IF(ISNUMBER(INDEX('Approved CPZ List'!$I:$I,MATCH('HFTD CPZ'!$B2272,'Approved CPZ List'!$B:$B,0))),$K2272,#N/A))</f>
        <v>#N/A</v>
      </c>
    </row>
    <row r="2273" spans="1:13" ht="15.5" x14ac:dyDescent="0.35">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List'!$K:$K,MATCH('HFTD CPZ'!$B2273,'08W Project List'!$H:$H,0))),$K2273,#N/A)</f>
        <v>#N/A</v>
      </c>
      <c r="M2273" s="35" t="e">
        <f>IF(ISNUMBER(L2273),#N/A,IF(ISNUMBER(INDEX('Approved CPZ List'!$I:$I,MATCH('HFTD CPZ'!$B2273,'Approved CPZ List'!$B:$B,0))),$K2273,#N/A))</f>
        <v>#N/A</v>
      </c>
    </row>
    <row r="2274" spans="1:13" ht="15.5" x14ac:dyDescent="0.35">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List'!$K:$K,MATCH('HFTD CPZ'!$B2274,'08W Project List'!$H:$H,0))),$K2274,#N/A)</f>
        <v>#N/A</v>
      </c>
      <c r="M2274" s="35" t="e">
        <f>IF(ISNUMBER(L2274),#N/A,IF(ISNUMBER(INDEX('Approved CPZ List'!$I:$I,MATCH('HFTD CPZ'!$B2274,'Approved CPZ List'!$B:$B,0))),$K2274,#N/A))</f>
        <v>#N/A</v>
      </c>
    </row>
    <row r="2275" spans="1:13" ht="15.5" x14ac:dyDescent="0.35">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List'!$K:$K,MATCH('HFTD CPZ'!$B2275,'08W Project List'!$H:$H,0))),$K2275,#N/A)</f>
        <v>#N/A</v>
      </c>
      <c r="M2275" s="35" t="e">
        <f>IF(ISNUMBER(L2275),#N/A,IF(ISNUMBER(INDEX('Approved CPZ List'!$I:$I,MATCH('HFTD CPZ'!$B2275,'Approved CPZ List'!$B:$B,0))),$K2275,#N/A))</f>
        <v>#N/A</v>
      </c>
    </row>
    <row r="2276" spans="1:13" ht="15.5" x14ac:dyDescent="0.35">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List'!$K:$K,MATCH('HFTD CPZ'!$B2276,'08W Project List'!$H:$H,0))),$K2276,#N/A)</f>
        <v>#N/A</v>
      </c>
      <c r="M2276" s="35" t="e">
        <f>IF(ISNUMBER(L2276),#N/A,IF(ISNUMBER(INDEX('Approved CPZ List'!$I:$I,MATCH('HFTD CPZ'!$B2276,'Approved CPZ List'!$B:$B,0))),$K2276,#N/A))</f>
        <v>#N/A</v>
      </c>
    </row>
    <row r="2277" spans="1:13" ht="15.5" x14ac:dyDescent="0.35">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List'!$K:$K,MATCH('HFTD CPZ'!$B2277,'08W Project List'!$H:$H,0))),$K2277,#N/A)</f>
        <v>#N/A</v>
      </c>
      <c r="M2277" s="35" t="e">
        <f>IF(ISNUMBER(L2277),#N/A,IF(ISNUMBER(INDEX('Approved CPZ List'!$I:$I,MATCH('HFTD CPZ'!$B2277,'Approved CPZ List'!$B:$B,0))),$K2277,#N/A))</f>
        <v>#N/A</v>
      </c>
    </row>
    <row r="2278" spans="1:13" ht="15.5" x14ac:dyDescent="0.35">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List'!$K:$K,MATCH('HFTD CPZ'!$B2278,'08W Project List'!$H:$H,0))),$K2278,#N/A)</f>
        <v>#N/A</v>
      </c>
      <c r="M2278" s="35" t="e">
        <f>IF(ISNUMBER(L2278),#N/A,IF(ISNUMBER(INDEX('Approved CPZ List'!$I:$I,MATCH('HFTD CPZ'!$B2278,'Approved CPZ List'!$B:$B,0))),$K2278,#N/A))</f>
        <v>#N/A</v>
      </c>
    </row>
    <row r="2279" spans="1:13" ht="15.5" x14ac:dyDescent="0.35">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List'!$K:$K,MATCH('HFTD CPZ'!$B2279,'08W Project List'!$H:$H,0))),$K2279,#N/A)</f>
        <v>#N/A</v>
      </c>
      <c r="M2279" s="35" t="e">
        <f>IF(ISNUMBER(L2279),#N/A,IF(ISNUMBER(INDEX('Approved CPZ List'!$I:$I,MATCH('HFTD CPZ'!$B2279,'Approved CPZ List'!$B:$B,0))),$K2279,#N/A))</f>
        <v>#N/A</v>
      </c>
    </row>
    <row r="2280" spans="1:13" ht="15.5" x14ac:dyDescent="0.35">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List'!$K:$K,MATCH('HFTD CPZ'!$B2280,'08W Project List'!$H:$H,0))),$K2280,#N/A)</f>
        <v>#N/A</v>
      </c>
      <c r="M2280" s="35" t="e">
        <f>IF(ISNUMBER(L2280),#N/A,IF(ISNUMBER(INDEX('Approved CPZ List'!$I:$I,MATCH('HFTD CPZ'!$B2280,'Approved CPZ List'!$B:$B,0))),$K2280,#N/A))</f>
        <v>#N/A</v>
      </c>
    </row>
    <row r="2281" spans="1:13" ht="15.5" x14ac:dyDescent="0.35">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List'!$K:$K,MATCH('HFTD CPZ'!$B2281,'08W Project List'!$H:$H,0))),$K2281,#N/A)</f>
        <v>#N/A</v>
      </c>
      <c r="M2281" s="35" t="e">
        <f>IF(ISNUMBER(L2281),#N/A,IF(ISNUMBER(INDEX('Approved CPZ List'!$I:$I,MATCH('HFTD CPZ'!$B2281,'Approved CPZ List'!$B:$B,0))),$K2281,#N/A))</f>
        <v>#N/A</v>
      </c>
    </row>
    <row r="2282" spans="1:13" ht="15.5" x14ac:dyDescent="0.35">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List'!$K:$K,MATCH('HFTD CPZ'!$B2282,'08W Project List'!$H:$H,0))),$K2282,#N/A)</f>
        <v>#N/A</v>
      </c>
      <c r="M2282" s="35" t="e">
        <f>IF(ISNUMBER(L2282),#N/A,IF(ISNUMBER(INDEX('Approved CPZ List'!$I:$I,MATCH('HFTD CPZ'!$B2282,'Approved CPZ List'!$B:$B,0))),$K2282,#N/A))</f>
        <v>#N/A</v>
      </c>
    </row>
    <row r="2283" spans="1:13" ht="15.5" x14ac:dyDescent="0.35">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List'!$K:$K,MATCH('HFTD CPZ'!$B2283,'08W Project List'!$H:$H,0))),$K2283,#N/A)</f>
        <v>#N/A</v>
      </c>
      <c r="M2283" s="35" t="e">
        <f>IF(ISNUMBER(L2283),#N/A,IF(ISNUMBER(INDEX('Approved CPZ List'!$I:$I,MATCH('HFTD CPZ'!$B2283,'Approved CPZ List'!$B:$B,0))),$K2283,#N/A))</f>
        <v>#N/A</v>
      </c>
    </row>
    <row r="2284" spans="1:13" ht="15.5" x14ac:dyDescent="0.35">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List'!$K:$K,MATCH('HFTD CPZ'!$B2284,'08W Project List'!$H:$H,0))),$K2284,#N/A)</f>
        <v>#N/A</v>
      </c>
      <c r="M2284" s="35" t="e">
        <f>IF(ISNUMBER(L2284),#N/A,IF(ISNUMBER(INDEX('Approved CPZ List'!$I:$I,MATCH('HFTD CPZ'!$B2284,'Approved CPZ List'!$B:$B,0))),$K2284,#N/A))</f>
        <v>#N/A</v>
      </c>
    </row>
    <row r="2285" spans="1:13" ht="15.5" x14ac:dyDescent="0.35">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List'!$K:$K,MATCH('HFTD CPZ'!$B2285,'08W Project List'!$H:$H,0))),$K2285,#N/A)</f>
        <v>#N/A</v>
      </c>
      <c r="M2285" s="35" t="e">
        <f>IF(ISNUMBER(L2285),#N/A,IF(ISNUMBER(INDEX('Approved CPZ List'!$I:$I,MATCH('HFTD CPZ'!$B2285,'Approved CPZ List'!$B:$B,0))),$K2285,#N/A))</f>
        <v>#N/A</v>
      </c>
    </row>
    <row r="2286" spans="1:13" ht="15.5" x14ac:dyDescent="0.35">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List'!$K:$K,MATCH('HFTD CPZ'!$B2286,'08W Project List'!$H:$H,0))),$K2286,#N/A)</f>
        <v>#N/A</v>
      </c>
      <c r="M2286" s="35" t="e">
        <f>IF(ISNUMBER(L2286),#N/A,IF(ISNUMBER(INDEX('Approved CPZ List'!$I:$I,MATCH('HFTD CPZ'!$B2286,'Approved CPZ List'!$B:$B,0))),$K2286,#N/A))</f>
        <v>#N/A</v>
      </c>
    </row>
    <row r="2287" spans="1:13" ht="15.5" x14ac:dyDescent="0.35">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List'!$K:$K,MATCH('HFTD CPZ'!$B2287,'08W Project List'!$H:$H,0))),$K2287,#N/A)</f>
        <v>#N/A</v>
      </c>
      <c r="M2287" s="35" t="e">
        <f>IF(ISNUMBER(L2287),#N/A,IF(ISNUMBER(INDEX('Approved CPZ List'!$I:$I,MATCH('HFTD CPZ'!$B2287,'Approved CPZ List'!$B:$B,0))),$K2287,#N/A))</f>
        <v>#N/A</v>
      </c>
    </row>
    <row r="2288" spans="1:13" ht="15.5" x14ac:dyDescent="0.35">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List'!$K:$K,MATCH('HFTD CPZ'!$B2288,'08W Project List'!$H:$H,0))),$K2288,#N/A)</f>
        <v>#N/A</v>
      </c>
      <c r="M2288" s="35" t="e">
        <f>IF(ISNUMBER(L2288),#N/A,IF(ISNUMBER(INDEX('Approved CPZ List'!$I:$I,MATCH('HFTD CPZ'!$B2288,'Approved CPZ List'!$B:$B,0))),$K2288,#N/A))</f>
        <v>#N/A</v>
      </c>
    </row>
    <row r="2289" spans="1:13" ht="15.5" x14ac:dyDescent="0.35">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List'!$K:$K,MATCH('HFTD CPZ'!$B2289,'08W Project List'!$H:$H,0))),$K2289,#N/A)</f>
        <v>#N/A</v>
      </c>
      <c r="M2289" s="35" t="e">
        <f>IF(ISNUMBER(L2289),#N/A,IF(ISNUMBER(INDEX('Approved CPZ List'!$I:$I,MATCH('HFTD CPZ'!$B2289,'Approved CPZ List'!$B:$B,0))),$K2289,#N/A))</f>
        <v>#N/A</v>
      </c>
    </row>
    <row r="2290" spans="1:13" ht="15.5" x14ac:dyDescent="0.35">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List'!$K:$K,MATCH('HFTD CPZ'!$B2290,'08W Project List'!$H:$H,0))),$K2290,#N/A)</f>
        <v>#N/A</v>
      </c>
      <c r="M2290" s="35" t="e">
        <f>IF(ISNUMBER(L2290),#N/A,IF(ISNUMBER(INDEX('Approved CPZ List'!$I:$I,MATCH('HFTD CPZ'!$B2290,'Approved CPZ List'!$B:$B,0))),$K2290,#N/A))</f>
        <v>#N/A</v>
      </c>
    </row>
    <row r="2291" spans="1:13" ht="15.5" x14ac:dyDescent="0.35">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List'!$K:$K,MATCH('HFTD CPZ'!$B2291,'08W Project List'!$H:$H,0))),$K2291,#N/A)</f>
        <v>#N/A</v>
      </c>
      <c r="M2291" s="35" t="e">
        <f>IF(ISNUMBER(L2291),#N/A,IF(ISNUMBER(INDEX('Approved CPZ List'!$I:$I,MATCH('HFTD CPZ'!$B2291,'Approved CPZ List'!$B:$B,0))),$K2291,#N/A))</f>
        <v>#N/A</v>
      </c>
    </row>
    <row r="2292" spans="1:13" ht="15.5" x14ac:dyDescent="0.35">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List'!$K:$K,MATCH('HFTD CPZ'!$B2292,'08W Project List'!$H:$H,0))),$K2292,#N/A)</f>
        <v>#N/A</v>
      </c>
      <c r="M2292" s="35" t="e">
        <f>IF(ISNUMBER(L2292),#N/A,IF(ISNUMBER(INDEX('Approved CPZ List'!$I:$I,MATCH('HFTD CPZ'!$B2292,'Approved CPZ List'!$B:$B,0))),$K2292,#N/A))</f>
        <v>#N/A</v>
      </c>
    </row>
    <row r="2293" spans="1:13" ht="15.5" x14ac:dyDescent="0.35">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List'!$K:$K,MATCH('HFTD CPZ'!$B2293,'08W Project List'!$H:$H,0))),$K2293,#N/A)</f>
        <v>#N/A</v>
      </c>
      <c r="M2293" s="35" t="e">
        <f>IF(ISNUMBER(L2293),#N/A,IF(ISNUMBER(INDEX('Approved CPZ List'!$I:$I,MATCH('HFTD CPZ'!$B2293,'Approved CPZ List'!$B:$B,0))),$K2293,#N/A))</f>
        <v>#N/A</v>
      </c>
    </row>
    <row r="2294" spans="1:13" ht="15.5" x14ac:dyDescent="0.35">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List'!$K:$K,MATCH('HFTD CPZ'!$B2294,'08W Project List'!$H:$H,0))),$K2294,#N/A)</f>
        <v>#N/A</v>
      </c>
      <c r="M2294" s="35" t="e">
        <f>IF(ISNUMBER(L2294),#N/A,IF(ISNUMBER(INDEX('Approved CPZ List'!$I:$I,MATCH('HFTD CPZ'!$B2294,'Approved CPZ List'!$B:$B,0))),$K2294,#N/A))</f>
        <v>#N/A</v>
      </c>
    </row>
    <row r="2295" spans="1:13" ht="15.5" x14ac:dyDescent="0.35">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List'!$K:$K,MATCH('HFTD CPZ'!$B2295,'08W Project List'!$H:$H,0))),$K2295,#N/A)</f>
        <v>#N/A</v>
      </c>
      <c r="M2295" s="35" t="e">
        <f>IF(ISNUMBER(L2295),#N/A,IF(ISNUMBER(INDEX('Approved CPZ List'!$I:$I,MATCH('HFTD CPZ'!$B2295,'Approved CPZ List'!$B:$B,0))),$K2295,#N/A))</f>
        <v>#N/A</v>
      </c>
    </row>
    <row r="2296" spans="1:13" ht="15.5" x14ac:dyDescent="0.35">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List'!$K:$K,MATCH('HFTD CPZ'!$B2296,'08W Project List'!$H:$H,0))),$K2296,#N/A)</f>
        <v>#N/A</v>
      </c>
      <c r="M2296" s="35" t="e">
        <f>IF(ISNUMBER(L2296),#N/A,IF(ISNUMBER(INDEX('Approved CPZ List'!$I:$I,MATCH('HFTD CPZ'!$B2296,'Approved CPZ List'!$B:$B,0))),$K2296,#N/A))</f>
        <v>#N/A</v>
      </c>
    </row>
    <row r="2297" spans="1:13" ht="15.5" x14ac:dyDescent="0.35">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List'!$K:$K,MATCH('HFTD CPZ'!$B2297,'08W Project List'!$H:$H,0))),$K2297,#N/A)</f>
        <v>#N/A</v>
      </c>
      <c r="M2297" s="35" t="e">
        <f>IF(ISNUMBER(L2297),#N/A,IF(ISNUMBER(INDEX('Approved CPZ List'!$I:$I,MATCH('HFTD CPZ'!$B2297,'Approved CPZ List'!$B:$B,0))),$K2297,#N/A))</f>
        <v>#N/A</v>
      </c>
    </row>
    <row r="2298" spans="1:13" ht="15.5" x14ac:dyDescent="0.35">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List'!$K:$K,MATCH('HFTD CPZ'!$B2298,'08W Project List'!$H:$H,0))),$K2298,#N/A)</f>
        <v>#N/A</v>
      </c>
      <c r="M2298" s="35" t="e">
        <f>IF(ISNUMBER(L2298),#N/A,IF(ISNUMBER(INDEX('Approved CPZ List'!$I:$I,MATCH('HFTD CPZ'!$B2298,'Approved CPZ List'!$B:$B,0))),$K2298,#N/A))</f>
        <v>#N/A</v>
      </c>
    </row>
    <row r="2299" spans="1:13" ht="15.5" x14ac:dyDescent="0.35">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List'!$K:$K,MATCH('HFTD CPZ'!$B2299,'08W Project List'!$H:$H,0))),$K2299,#N/A)</f>
        <v>#N/A</v>
      </c>
      <c r="M2299" s="35" t="e">
        <f>IF(ISNUMBER(L2299),#N/A,IF(ISNUMBER(INDEX('Approved CPZ List'!$I:$I,MATCH('HFTD CPZ'!$B2299,'Approved CPZ List'!$B:$B,0))),$K2299,#N/A))</f>
        <v>#N/A</v>
      </c>
    </row>
    <row r="2300" spans="1:13" ht="15.5" x14ac:dyDescent="0.35">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List'!$K:$K,MATCH('HFTD CPZ'!$B2300,'08W Project List'!$H:$H,0))),$K2300,#N/A)</f>
        <v>#N/A</v>
      </c>
      <c r="M2300" s="35" t="e">
        <f>IF(ISNUMBER(L2300),#N/A,IF(ISNUMBER(INDEX('Approved CPZ List'!$I:$I,MATCH('HFTD CPZ'!$B2300,'Approved CPZ List'!$B:$B,0))),$K2300,#N/A))</f>
        <v>#N/A</v>
      </c>
    </row>
    <row r="2301" spans="1:13" ht="15.5" x14ac:dyDescent="0.35">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List'!$K:$K,MATCH('HFTD CPZ'!$B2301,'08W Project List'!$H:$H,0))),$K2301,#N/A)</f>
        <v>#N/A</v>
      </c>
      <c r="M2301" s="35" t="e">
        <f>IF(ISNUMBER(L2301),#N/A,IF(ISNUMBER(INDEX('Approved CPZ List'!$I:$I,MATCH('HFTD CPZ'!$B2301,'Approved CPZ List'!$B:$B,0))),$K2301,#N/A))</f>
        <v>#N/A</v>
      </c>
    </row>
    <row r="2302" spans="1:13" ht="15.5" x14ac:dyDescent="0.35">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List'!$K:$K,MATCH('HFTD CPZ'!$B2302,'08W Project List'!$H:$H,0))),$K2302,#N/A)</f>
        <v>#N/A</v>
      </c>
      <c r="M2302" s="35" t="e">
        <f>IF(ISNUMBER(L2302),#N/A,IF(ISNUMBER(INDEX('Approved CPZ List'!$I:$I,MATCH('HFTD CPZ'!$B2302,'Approved CPZ List'!$B:$B,0))),$K2302,#N/A))</f>
        <v>#N/A</v>
      </c>
    </row>
    <row r="2303" spans="1:13" ht="15.5" x14ac:dyDescent="0.35">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List'!$K:$K,MATCH('HFTD CPZ'!$B2303,'08W Project List'!$H:$H,0))),$K2303,#N/A)</f>
        <v>#N/A</v>
      </c>
      <c r="M2303" s="35" t="e">
        <f>IF(ISNUMBER(L2303),#N/A,IF(ISNUMBER(INDEX('Approved CPZ List'!$I:$I,MATCH('HFTD CPZ'!$B2303,'Approved CPZ List'!$B:$B,0))),$K2303,#N/A))</f>
        <v>#N/A</v>
      </c>
    </row>
    <row r="2304" spans="1:13" ht="15.5" x14ac:dyDescent="0.35">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List'!$K:$K,MATCH('HFTD CPZ'!$B2304,'08W Project List'!$H:$H,0))),$K2304,#N/A)</f>
        <v>#N/A</v>
      </c>
      <c r="M2304" s="35" t="e">
        <f>IF(ISNUMBER(L2304),#N/A,IF(ISNUMBER(INDEX('Approved CPZ List'!$I:$I,MATCH('HFTD CPZ'!$B2304,'Approved CPZ List'!$B:$B,0))),$K2304,#N/A))</f>
        <v>#N/A</v>
      </c>
    </row>
    <row r="2305" spans="1:13" ht="15.5" x14ac:dyDescent="0.35">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List'!$K:$K,MATCH('HFTD CPZ'!$B2305,'08W Project List'!$H:$H,0))),$K2305,#N/A)</f>
        <v>#N/A</v>
      </c>
      <c r="M2305" s="35" t="e">
        <f>IF(ISNUMBER(L2305),#N/A,IF(ISNUMBER(INDEX('Approved CPZ List'!$I:$I,MATCH('HFTD CPZ'!$B2305,'Approved CPZ List'!$B:$B,0))),$K2305,#N/A))</f>
        <v>#N/A</v>
      </c>
    </row>
    <row r="2306" spans="1:13" ht="15.5" x14ac:dyDescent="0.35">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List'!$K:$K,MATCH('HFTD CPZ'!$B2306,'08W Project List'!$H:$H,0))),$K2306,#N/A)</f>
        <v>#N/A</v>
      </c>
      <c r="M2306" s="35" t="e">
        <f>IF(ISNUMBER(L2306),#N/A,IF(ISNUMBER(INDEX('Approved CPZ List'!$I:$I,MATCH('HFTD CPZ'!$B2306,'Approved CPZ List'!$B:$B,0))),$K2306,#N/A))</f>
        <v>#N/A</v>
      </c>
    </row>
    <row r="2307" spans="1:13" ht="15.5" x14ac:dyDescent="0.35">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List'!$K:$K,MATCH('HFTD CPZ'!$B2307,'08W Project List'!$H:$H,0))),$K2307,#N/A)</f>
        <v>#N/A</v>
      </c>
      <c r="M2307" s="35" t="e">
        <f>IF(ISNUMBER(L2307),#N/A,IF(ISNUMBER(INDEX('Approved CPZ List'!$I:$I,MATCH('HFTD CPZ'!$B2307,'Approved CPZ List'!$B:$B,0))),$K2307,#N/A))</f>
        <v>#N/A</v>
      </c>
    </row>
    <row r="2308" spans="1:13" ht="15.5" x14ac:dyDescent="0.35">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List'!$K:$K,MATCH('HFTD CPZ'!$B2308,'08W Project List'!$H:$H,0))),$K2308,#N/A)</f>
        <v>#N/A</v>
      </c>
      <c r="M2308" s="35" t="e">
        <f>IF(ISNUMBER(L2308),#N/A,IF(ISNUMBER(INDEX('Approved CPZ List'!$I:$I,MATCH('HFTD CPZ'!$B2308,'Approved CPZ List'!$B:$B,0))),$K2308,#N/A))</f>
        <v>#N/A</v>
      </c>
    </row>
    <row r="2309" spans="1:13" ht="15.5" x14ac:dyDescent="0.35">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List'!$K:$K,MATCH('HFTD CPZ'!$B2309,'08W Project List'!$H:$H,0))),$K2309,#N/A)</f>
        <v>#N/A</v>
      </c>
      <c r="M2309" s="35" t="e">
        <f>IF(ISNUMBER(L2309),#N/A,IF(ISNUMBER(INDEX('Approved CPZ List'!$I:$I,MATCH('HFTD CPZ'!$B2309,'Approved CPZ List'!$B:$B,0))),$K2309,#N/A))</f>
        <v>#N/A</v>
      </c>
    </row>
    <row r="2310" spans="1:13" ht="15.5" x14ac:dyDescent="0.35">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List'!$K:$K,MATCH('HFTD CPZ'!$B2310,'08W Project List'!$H:$H,0))),$K2310,#N/A)</f>
        <v>#N/A</v>
      </c>
      <c r="M2310" s="35" t="e">
        <f>IF(ISNUMBER(L2310),#N/A,IF(ISNUMBER(INDEX('Approved CPZ List'!$I:$I,MATCH('HFTD CPZ'!$B2310,'Approved CPZ List'!$B:$B,0))),$K2310,#N/A))</f>
        <v>#N/A</v>
      </c>
    </row>
    <row r="2311" spans="1:13" ht="15.5" x14ac:dyDescent="0.35">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List'!$K:$K,MATCH('HFTD CPZ'!$B2311,'08W Project List'!$H:$H,0))),$K2311,#N/A)</f>
        <v>#N/A</v>
      </c>
      <c r="M2311" s="35" t="e">
        <f>IF(ISNUMBER(L2311),#N/A,IF(ISNUMBER(INDEX('Approved CPZ List'!$I:$I,MATCH('HFTD CPZ'!$B2311,'Approved CPZ List'!$B:$B,0))),$K2311,#N/A))</f>
        <v>#N/A</v>
      </c>
    </row>
    <row r="2312" spans="1:13" ht="15.5" x14ac:dyDescent="0.35">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List'!$K:$K,MATCH('HFTD CPZ'!$B2312,'08W Project List'!$H:$H,0))),$K2312,#N/A)</f>
        <v>#N/A</v>
      </c>
      <c r="M2312" s="35" t="e">
        <f>IF(ISNUMBER(L2312),#N/A,IF(ISNUMBER(INDEX('Approved CPZ List'!$I:$I,MATCH('HFTD CPZ'!$B2312,'Approved CPZ List'!$B:$B,0))),$K2312,#N/A))</f>
        <v>#N/A</v>
      </c>
    </row>
    <row r="2313" spans="1:13" ht="15.5" x14ac:dyDescent="0.35">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List'!$K:$K,MATCH('HFTD CPZ'!$B2313,'08W Project List'!$H:$H,0))),$K2313,#N/A)</f>
        <v>#N/A</v>
      </c>
      <c r="M2313" s="35" t="e">
        <f>IF(ISNUMBER(L2313),#N/A,IF(ISNUMBER(INDEX('Approved CPZ List'!$I:$I,MATCH('HFTD CPZ'!$B2313,'Approved CPZ List'!$B:$B,0))),$K2313,#N/A))</f>
        <v>#N/A</v>
      </c>
    </row>
    <row r="2314" spans="1:13" ht="15.5" x14ac:dyDescent="0.35">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List'!$K:$K,MATCH('HFTD CPZ'!$B2314,'08W Project List'!$H:$H,0))),$K2314,#N/A)</f>
        <v>#N/A</v>
      </c>
      <c r="M2314" s="35" t="e">
        <f>IF(ISNUMBER(L2314),#N/A,IF(ISNUMBER(INDEX('Approved CPZ List'!$I:$I,MATCH('HFTD CPZ'!$B2314,'Approved CPZ List'!$B:$B,0))),$K2314,#N/A))</f>
        <v>#N/A</v>
      </c>
    </row>
    <row r="2315" spans="1:13" ht="15.5" x14ac:dyDescent="0.35">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List'!$K:$K,MATCH('HFTD CPZ'!$B2315,'08W Project List'!$H:$H,0))),$K2315,#N/A)</f>
        <v>#N/A</v>
      </c>
      <c r="M2315" s="35" t="e">
        <f>IF(ISNUMBER(L2315),#N/A,IF(ISNUMBER(INDEX('Approved CPZ List'!$I:$I,MATCH('HFTD CPZ'!$B2315,'Approved CPZ List'!$B:$B,0))),$K2315,#N/A))</f>
        <v>#N/A</v>
      </c>
    </row>
    <row r="2316" spans="1:13" ht="15.5" x14ac:dyDescent="0.35">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List'!$K:$K,MATCH('HFTD CPZ'!$B2316,'08W Project List'!$H:$H,0))),$K2316,#N/A)</f>
        <v>#N/A</v>
      </c>
      <c r="M2316" s="35" t="e">
        <f>IF(ISNUMBER(L2316),#N/A,IF(ISNUMBER(INDEX('Approved CPZ List'!$I:$I,MATCH('HFTD CPZ'!$B2316,'Approved CPZ List'!$B:$B,0))),$K2316,#N/A))</f>
        <v>#N/A</v>
      </c>
    </row>
    <row r="2317" spans="1:13" ht="15.5" x14ac:dyDescent="0.35">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List'!$K:$K,MATCH('HFTD CPZ'!$B2317,'08W Project List'!$H:$H,0))),$K2317,#N/A)</f>
        <v>#N/A</v>
      </c>
      <c r="M2317" s="35" t="e">
        <f>IF(ISNUMBER(L2317),#N/A,IF(ISNUMBER(INDEX('Approved CPZ List'!$I:$I,MATCH('HFTD CPZ'!$B2317,'Approved CPZ List'!$B:$B,0))),$K2317,#N/A))</f>
        <v>#N/A</v>
      </c>
    </row>
    <row r="2318" spans="1:13" ht="15.5" x14ac:dyDescent="0.35">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List'!$K:$K,MATCH('HFTD CPZ'!$B2318,'08W Project List'!$H:$H,0))),$K2318,#N/A)</f>
        <v>#N/A</v>
      </c>
      <c r="M2318" s="35" t="e">
        <f>IF(ISNUMBER(L2318),#N/A,IF(ISNUMBER(INDEX('Approved CPZ List'!$I:$I,MATCH('HFTD CPZ'!$B2318,'Approved CPZ List'!$B:$B,0))),$K2318,#N/A))</f>
        <v>#N/A</v>
      </c>
    </row>
    <row r="2319" spans="1:13" ht="15.5" x14ac:dyDescent="0.35">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List'!$K:$K,MATCH('HFTD CPZ'!$B2319,'08W Project List'!$H:$H,0))),$K2319,#N/A)</f>
        <v>#N/A</v>
      </c>
      <c r="M2319" s="35" t="e">
        <f>IF(ISNUMBER(L2319),#N/A,IF(ISNUMBER(INDEX('Approved CPZ List'!$I:$I,MATCH('HFTD CPZ'!$B2319,'Approved CPZ List'!$B:$B,0))),$K2319,#N/A))</f>
        <v>#N/A</v>
      </c>
    </row>
    <row r="2320" spans="1:13" ht="15.5" x14ac:dyDescent="0.35">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List'!$K:$K,MATCH('HFTD CPZ'!$B2320,'08W Project List'!$H:$H,0))),$K2320,#N/A)</f>
        <v>#N/A</v>
      </c>
      <c r="M2320" s="35" t="e">
        <f>IF(ISNUMBER(L2320),#N/A,IF(ISNUMBER(INDEX('Approved CPZ List'!$I:$I,MATCH('HFTD CPZ'!$B2320,'Approved CPZ List'!$B:$B,0))),$K2320,#N/A))</f>
        <v>#N/A</v>
      </c>
    </row>
    <row r="2321" spans="1:13" ht="15.5" x14ac:dyDescent="0.35">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List'!$K:$K,MATCH('HFTD CPZ'!$B2321,'08W Project List'!$H:$H,0))),$K2321,#N/A)</f>
        <v>#N/A</v>
      </c>
      <c r="M2321" s="35" t="e">
        <f>IF(ISNUMBER(L2321),#N/A,IF(ISNUMBER(INDEX('Approved CPZ List'!$I:$I,MATCH('HFTD CPZ'!$B2321,'Approved CPZ List'!$B:$B,0))),$K2321,#N/A))</f>
        <v>#N/A</v>
      </c>
    </row>
    <row r="2322" spans="1:13" ht="15.5" x14ac:dyDescent="0.35">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List'!$K:$K,MATCH('HFTD CPZ'!$B2322,'08W Project List'!$H:$H,0))),$K2322,#N/A)</f>
        <v>#N/A</v>
      </c>
      <c r="M2322" s="35" t="e">
        <f>IF(ISNUMBER(L2322),#N/A,IF(ISNUMBER(INDEX('Approved CPZ List'!$I:$I,MATCH('HFTD CPZ'!$B2322,'Approved CPZ List'!$B:$B,0))),$K2322,#N/A))</f>
        <v>#N/A</v>
      </c>
    </row>
    <row r="2323" spans="1:13" ht="15.5" x14ac:dyDescent="0.35">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List'!$K:$K,MATCH('HFTD CPZ'!$B2323,'08W Project List'!$H:$H,0))),$K2323,#N/A)</f>
        <v>#N/A</v>
      </c>
      <c r="M2323" s="35" t="e">
        <f>IF(ISNUMBER(L2323),#N/A,IF(ISNUMBER(INDEX('Approved CPZ List'!$I:$I,MATCH('HFTD CPZ'!$B2323,'Approved CPZ List'!$B:$B,0))),$K2323,#N/A))</f>
        <v>#N/A</v>
      </c>
    </row>
    <row r="2324" spans="1:13" ht="15.5" x14ac:dyDescent="0.35">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List'!$K:$K,MATCH('HFTD CPZ'!$B2324,'08W Project List'!$H:$H,0))),$K2324,#N/A)</f>
        <v>#N/A</v>
      </c>
      <c r="M2324" s="35" t="e">
        <f>IF(ISNUMBER(L2324),#N/A,IF(ISNUMBER(INDEX('Approved CPZ List'!$I:$I,MATCH('HFTD CPZ'!$B2324,'Approved CPZ List'!$B:$B,0))),$K2324,#N/A))</f>
        <v>#N/A</v>
      </c>
    </row>
    <row r="2325" spans="1:13" ht="15.5" x14ac:dyDescent="0.35">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List'!$K:$K,MATCH('HFTD CPZ'!$B2325,'08W Project List'!$H:$H,0))),$K2325,#N/A)</f>
        <v>#N/A</v>
      </c>
      <c r="M2325" s="35" t="e">
        <f>IF(ISNUMBER(L2325),#N/A,IF(ISNUMBER(INDEX('Approved CPZ List'!$I:$I,MATCH('HFTD CPZ'!$B2325,'Approved CPZ List'!$B:$B,0))),$K2325,#N/A))</f>
        <v>#N/A</v>
      </c>
    </row>
    <row r="2326" spans="1:13" ht="15.5" x14ac:dyDescent="0.35">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List'!$K:$K,MATCH('HFTD CPZ'!$B2326,'08W Project List'!$H:$H,0))),$K2326,#N/A)</f>
        <v>#N/A</v>
      </c>
      <c r="M2326" s="35" t="e">
        <f>IF(ISNUMBER(L2326),#N/A,IF(ISNUMBER(INDEX('Approved CPZ List'!$I:$I,MATCH('HFTD CPZ'!$B2326,'Approved CPZ List'!$B:$B,0))),$K2326,#N/A))</f>
        <v>#N/A</v>
      </c>
    </row>
    <row r="2327" spans="1:13" ht="15.5" x14ac:dyDescent="0.35">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List'!$K:$K,MATCH('HFTD CPZ'!$B2327,'08W Project List'!$H:$H,0))),$K2327,#N/A)</f>
        <v>#N/A</v>
      </c>
      <c r="M2327" s="35" t="e">
        <f>IF(ISNUMBER(L2327),#N/A,IF(ISNUMBER(INDEX('Approved CPZ List'!$I:$I,MATCH('HFTD CPZ'!$B2327,'Approved CPZ List'!$B:$B,0))),$K2327,#N/A))</f>
        <v>#N/A</v>
      </c>
    </row>
    <row r="2328" spans="1:13" ht="15.5" x14ac:dyDescent="0.35">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List'!$K:$K,MATCH('HFTD CPZ'!$B2328,'08W Project List'!$H:$H,0))),$K2328,#N/A)</f>
        <v>#N/A</v>
      </c>
      <c r="M2328" s="35" t="e">
        <f>IF(ISNUMBER(L2328),#N/A,IF(ISNUMBER(INDEX('Approved CPZ List'!$I:$I,MATCH('HFTD CPZ'!$B2328,'Approved CPZ List'!$B:$B,0))),$K2328,#N/A))</f>
        <v>#N/A</v>
      </c>
    </row>
    <row r="2329" spans="1:13" ht="15.5" x14ac:dyDescent="0.35">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List'!$K:$K,MATCH('HFTD CPZ'!$B2329,'08W Project List'!$H:$H,0))),$K2329,#N/A)</f>
        <v>#N/A</v>
      </c>
      <c r="M2329" s="35" t="e">
        <f>IF(ISNUMBER(L2329),#N/A,IF(ISNUMBER(INDEX('Approved CPZ List'!$I:$I,MATCH('HFTD CPZ'!$B2329,'Approved CPZ List'!$B:$B,0))),$K2329,#N/A))</f>
        <v>#N/A</v>
      </c>
    </row>
    <row r="2330" spans="1:13" ht="15.5" x14ac:dyDescent="0.35">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List'!$K:$K,MATCH('HFTD CPZ'!$B2330,'08W Project List'!$H:$H,0))),$K2330,#N/A)</f>
        <v>#N/A</v>
      </c>
      <c r="M2330" s="35" t="e">
        <f>IF(ISNUMBER(L2330),#N/A,IF(ISNUMBER(INDEX('Approved CPZ List'!$I:$I,MATCH('HFTD CPZ'!$B2330,'Approved CPZ List'!$B:$B,0))),$K2330,#N/A))</f>
        <v>#N/A</v>
      </c>
    </row>
    <row r="2331" spans="1:13" ht="15.5" x14ac:dyDescent="0.35">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List'!$K:$K,MATCH('HFTD CPZ'!$B2331,'08W Project List'!$H:$H,0))),$K2331,#N/A)</f>
        <v>#N/A</v>
      </c>
      <c r="M2331" s="35" t="e">
        <f>IF(ISNUMBER(L2331),#N/A,IF(ISNUMBER(INDEX('Approved CPZ List'!$I:$I,MATCH('HFTD CPZ'!$B2331,'Approved CPZ List'!$B:$B,0))),$K2331,#N/A))</f>
        <v>#N/A</v>
      </c>
    </row>
    <row r="2332" spans="1:13" ht="15.5" x14ac:dyDescent="0.35">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List'!$K:$K,MATCH('HFTD CPZ'!$B2332,'08W Project List'!$H:$H,0))),$K2332,#N/A)</f>
        <v>#N/A</v>
      </c>
      <c r="M2332" s="35" t="e">
        <f>IF(ISNUMBER(L2332),#N/A,IF(ISNUMBER(INDEX('Approved CPZ List'!$I:$I,MATCH('HFTD CPZ'!$B2332,'Approved CPZ List'!$B:$B,0))),$K2332,#N/A))</f>
        <v>#N/A</v>
      </c>
    </row>
    <row r="2333" spans="1:13" ht="15.5" x14ac:dyDescent="0.35">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List'!$K:$K,MATCH('HFTD CPZ'!$B2333,'08W Project List'!$H:$H,0))),$K2333,#N/A)</f>
        <v>#N/A</v>
      </c>
      <c r="M2333" s="35" t="e">
        <f>IF(ISNUMBER(L2333),#N/A,IF(ISNUMBER(INDEX('Approved CPZ List'!$I:$I,MATCH('HFTD CPZ'!$B2333,'Approved CPZ List'!$B:$B,0))),$K2333,#N/A))</f>
        <v>#N/A</v>
      </c>
    </row>
    <row r="2334" spans="1:13" ht="15.5" x14ac:dyDescent="0.35">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List'!$K:$K,MATCH('HFTD CPZ'!$B2334,'08W Project List'!$H:$H,0))),$K2334,#N/A)</f>
        <v>#N/A</v>
      </c>
      <c r="M2334" s="35" t="e">
        <f>IF(ISNUMBER(L2334),#N/A,IF(ISNUMBER(INDEX('Approved CPZ List'!$I:$I,MATCH('HFTD CPZ'!$B2334,'Approved CPZ List'!$B:$B,0))),$K2334,#N/A))</f>
        <v>#N/A</v>
      </c>
    </row>
    <row r="2335" spans="1:13" ht="15.5" x14ac:dyDescent="0.35">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List'!$K:$K,MATCH('HFTD CPZ'!$B2335,'08W Project List'!$H:$H,0))),$K2335,#N/A)</f>
        <v>#N/A</v>
      </c>
      <c r="M2335" s="35" t="e">
        <f>IF(ISNUMBER(L2335),#N/A,IF(ISNUMBER(INDEX('Approved CPZ List'!$I:$I,MATCH('HFTD CPZ'!$B2335,'Approved CPZ List'!$B:$B,0))),$K2335,#N/A))</f>
        <v>#N/A</v>
      </c>
    </row>
    <row r="2336" spans="1:13" ht="15.5" x14ac:dyDescent="0.35">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List'!$K:$K,MATCH('HFTD CPZ'!$B2336,'08W Project List'!$H:$H,0))),$K2336,#N/A)</f>
        <v>#N/A</v>
      </c>
      <c r="M2336" s="35" t="e">
        <f>IF(ISNUMBER(L2336),#N/A,IF(ISNUMBER(INDEX('Approved CPZ List'!$I:$I,MATCH('HFTD CPZ'!$B2336,'Approved CPZ List'!$B:$B,0))),$K2336,#N/A))</f>
        <v>#N/A</v>
      </c>
    </row>
    <row r="2337" spans="1:13" ht="15.5" x14ac:dyDescent="0.35">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f>IF(ISNUMBER(INDEX('08W Project List'!$K:$K,MATCH('HFTD CPZ'!$B2337,'08W Project List'!$H:$H,0))),$K2337,#N/A)</f>
        <v>55.860288676412765</v>
      </c>
      <c r="M2337" s="35" t="e">
        <f>IF(ISNUMBER(L2337),#N/A,IF(ISNUMBER(INDEX('Approved CPZ List'!$I:$I,MATCH('HFTD CPZ'!$B2337,'Approved CPZ List'!$B:$B,0))),$K2337,#N/A))</f>
        <v>#N/A</v>
      </c>
    </row>
    <row r="2338" spans="1:13" ht="15.5" x14ac:dyDescent="0.35">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List'!$K:$K,MATCH('HFTD CPZ'!$B2338,'08W Project List'!$H:$H,0))),$K2338,#N/A)</f>
        <v>#N/A</v>
      </c>
      <c r="M2338" s="35" t="e">
        <f>IF(ISNUMBER(L2338),#N/A,IF(ISNUMBER(INDEX('Approved CPZ List'!$I:$I,MATCH('HFTD CPZ'!$B2338,'Approved CPZ List'!$B:$B,0))),$K2338,#N/A))</f>
        <v>#N/A</v>
      </c>
    </row>
    <row r="2339" spans="1:13" ht="15.5" x14ac:dyDescent="0.35">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List'!$K:$K,MATCH('HFTD CPZ'!$B2339,'08W Project List'!$H:$H,0))),$K2339,#N/A)</f>
        <v>#N/A</v>
      </c>
      <c r="M2339" s="35" t="e">
        <f>IF(ISNUMBER(L2339),#N/A,IF(ISNUMBER(INDEX('Approved CPZ List'!$I:$I,MATCH('HFTD CPZ'!$B2339,'Approved CPZ List'!$B:$B,0))),$K2339,#N/A))</f>
        <v>#N/A</v>
      </c>
    </row>
    <row r="2340" spans="1:13" ht="15.5" x14ac:dyDescent="0.35">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List'!$K:$K,MATCH('HFTD CPZ'!$B2340,'08W Project List'!$H:$H,0))),$K2340,#N/A)</f>
        <v>#N/A</v>
      </c>
      <c r="M2340" s="35" t="e">
        <f>IF(ISNUMBER(L2340),#N/A,IF(ISNUMBER(INDEX('Approved CPZ List'!$I:$I,MATCH('HFTD CPZ'!$B2340,'Approved CPZ List'!$B:$B,0))),$K2340,#N/A))</f>
        <v>#N/A</v>
      </c>
    </row>
    <row r="2341" spans="1:13" ht="15.5" x14ac:dyDescent="0.35">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List'!$K:$K,MATCH('HFTD CPZ'!$B2341,'08W Project List'!$H:$H,0))),$K2341,#N/A)</f>
        <v>#N/A</v>
      </c>
      <c r="M2341" s="35" t="e">
        <f>IF(ISNUMBER(L2341),#N/A,IF(ISNUMBER(INDEX('Approved CPZ List'!$I:$I,MATCH('HFTD CPZ'!$B2341,'Approved CPZ List'!$B:$B,0))),$K2341,#N/A))</f>
        <v>#N/A</v>
      </c>
    </row>
    <row r="2342" spans="1:13" ht="15.5" x14ac:dyDescent="0.35">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List'!$K:$K,MATCH('HFTD CPZ'!$B2342,'08W Project List'!$H:$H,0))),$K2342,#N/A)</f>
        <v>#N/A</v>
      </c>
      <c r="M2342" s="35" t="e">
        <f>IF(ISNUMBER(L2342),#N/A,IF(ISNUMBER(INDEX('Approved CPZ List'!$I:$I,MATCH('HFTD CPZ'!$B2342,'Approved CPZ List'!$B:$B,0))),$K2342,#N/A))</f>
        <v>#N/A</v>
      </c>
    </row>
    <row r="2343" spans="1:13" ht="15.5" x14ac:dyDescent="0.35">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List'!$K:$K,MATCH('HFTD CPZ'!$B2343,'08W Project List'!$H:$H,0))),$K2343,#N/A)</f>
        <v>#N/A</v>
      </c>
      <c r="M2343" s="35" t="e">
        <f>IF(ISNUMBER(L2343),#N/A,IF(ISNUMBER(INDEX('Approved CPZ List'!$I:$I,MATCH('HFTD CPZ'!$B2343,'Approved CPZ List'!$B:$B,0))),$K2343,#N/A))</f>
        <v>#N/A</v>
      </c>
    </row>
    <row r="2344" spans="1:13" ht="15.5" x14ac:dyDescent="0.35">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List'!$K:$K,MATCH('HFTD CPZ'!$B2344,'08W Project List'!$H:$H,0))),$K2344,#N/A)</f>
        <v>#N/A</v>
      </c>
      <c r="M2344" s="35" t="e">
        <f>IF(ISNUMBER(L2344),#N/A,IF(ISNUMBER(INDEX('Approved CPZ List'!$I:$I,MATCH('HFTD CPZ'!$B2344,'Approved CPZ List'!$B:$B,0))),$K2344,#N/A))</f>
        <v>#N/A</v>
      </c>
    </row>
    <row r="2345" spans="1:13" ht="15.5" x14ac:dyDescent="0.35">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List'!$K:$K,MATCH('HFTD CPZ'!$B2345,'08W Project List'!$H:$H,0))),$K2345,#N/A)</f>
        <v>#N/A</v>
      </c>
      <c r="M2345" s="35" t="e">
        <f>IF(ISNUMBER(L2345),#N/A,IF(ISNUMBER(INDEX('Approved CPZ List'!$I:$I,MATCH('HFTD CPZ'!$B2345,'Approved CPZ List'!$B:$B,0))),$K2345,#N/A))</f>
        <v>#N/A</v>
      </c>
    </row>
    <row r="2346" spans="1:13" ht="15.5" x14ac:dyDescent="0.35">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List'!$K:$K,MATCH('HFTD CPZ'!$B2346,'08W Project List'!$H:$H,0))),$K2346,#N/A)</f>
        <v>#N/A</v>
      </c>
      <c r="M2346" s="35" t="e">
        <f>IF(ISNUMBER(L2346),#N/A,IF(ISNUMBER(INDEX('Approved CPZ List'!$I:$I,MATCH('HFTD CPZ'!$B2346,'Approved CPZ List'!$B:$B,0))),$K2346,#N/A))</f>
        <v>#N/A</v>
      </c>
    </row>
    <row r="2347" spans="1:13" ht="15.5" x14ac:dyDescent="0.35">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List'!$K:$K,MATCH('HFTD CPZ'!$B2347,'08W Project List'!$H:$H,0))),$K2347,#N/A)</f>
        <v>#N/A</v>
      </c>
      <c r="M2347" s="35" t="e">
        <f>IF(ISNUMBER(L2347),#N/A,IF(ISNUMBER(INDEX('Approved CPZ List'!$I:$I,MATCH('HFTD CPZ'!$B2347,'Approved CPZ List'!$B:$B,0))),$K2347,#N/A))</f>
        <v>#N/A</v>
      </c>
    </row>
    <row r="2348" spans="1:13" ht="15.5" x14ac:dyDescent="0.35">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List'!$K:$K,MATCH('HFTD CPZ'!$B2348,'08W Project List'!$H:$H,0))),$K2348,#N/A)</f>
        <v>#N/A</v>
      </c>
      <c r="M2348" s="35" t="e">
        <f>IF(ISNUMBER(L2348),#N/A,IF(ISNUMBER(INDEX('Approved CPZ List'!$I:$I,MATCH('HFTD CPZ'!$B2348,'Approved CPZ List'!$B:$B,0))),$K2348,#N/A))</f>
        <v>#N/A</v>
      </c>
    </row>
    <row r="2349" spans="1:13" ht="15.5" x14ac:dyDescent="0.35">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List'!$K:$K,MATCH('HFTD CPZ'!$B2349,'08W Project List'!$H:$H,0))),$K2349,#N/A)</f>
        <v>#N/A</v>
      </c>
      <c r="M2349" s="35" t="e">
        <f>IF(ISNUMBER(L2349),#N/A,IF(ISNUMBER(INDEX('Approved CPZ List'!$I:$I,MATCH('HFTD CPZ'!$B2349,'Approved CPZ List'!$B:$B,0))),$K2349,#N/A))</f>
        <v>#N/A</v>
      </c>
    </row>
    <row r="2350" spans="1:13" ht="15.5" x14ac:dyDescent="0.35">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List'!$K:$K,MATCH('HFTD CPZ'!$B2350,'08W Project List'!$H:$H,0))),$K2350,#N/A)</f>
        <v>#N/A</v>
      </c>
      <c r="M2350" s="35" t="e">
        <f>IF(ISNUMBER(L2350),#N/A,IF(ISNUMBER(INDEX('Approved CPZ List'!$I:$I,MATCH('HFTD CPZ'!$B2350,'Approved CPZ List'!$B:$B,0))),$K2350,#N/A))</f>
        <v>#N/A</v>
      </c>
    </row>
    <row r="2351" spans="1:13" ht="15.5" x14ac:dyDescent="0.35">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List'!$K:$K,MATCH('HFTD CPZ'!$B2351,'08W Project List'!$H:$H,0))),$K2351,#N/A)</f>
        <v>#N/A</v>
      </c>
      <c r="M2351" s="35" t="e">
        <f>IF(ISNUMBER(L2351),#N/A,IF(ISNUMBER(INDEX('Approved CPZ List'!$I:$I,MATCH('HFTD CPZ'!$B2351,'Approved CPZ List'!$B:$B,0))),$K2351,#N/A))</f>
        <v>#N/A</v>
      </c>
    </row>
    <row r="2352" spans="1:13" ht="15.5" x14ac:dyDescent="0.35">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List'!$K:$K,MATCH('HFTD CPZ'!$B2352,'08W Project List'!$H:$H,0))),$K2352,#N/A)</f>
        <v>#N/A</v>
      </c>
      <c r="M2352" s="35" t="e">
        <f>IF(ISNUMBER(L2352),#N/A,IF(ISNUMBER(INDEX('Approved CPZ List'!$I:$I,MATCH('HFTD CPZ'!$B2352,'Approved CPZ List'!$B:$B,0))),$K2352,#N/A))</f>
        <v>#N/A</v>
      </c>
    </row>
    <row r="2353" spans="1:13" ht="15.5" x14ac:dyDescent="0.35">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List'!$K:$K,MATCH('HFTD CPZ'!$B2353,'08W Project List'!$H:$H,0))),$K2353,#N/A)</f>
        <v>#N/A</v>
      </c>
      <c r="M2353" s="35" t="e">
        <f>IF(ISNUMBER(L2353),#N/A,IF(ISNUMBER(INDEX('Approved CPZ List'!$I:$I,MATCH('HFTD CPZ'!$B2353,'Approved CPZ List'!$B:$B,0))),$K2353,#N/A))</f>
        <v>#N/A</v>
      </c>
    </row>
    <row r="2354" spans="1:13" ht="15.5" x14ac:dyDescent="0.35">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List'!$K:$K,MATCH('HFTD CPZ'!$B2354,'08W Project List'!$H:$H,0))),$K2354,#N/A)</f>
        <v>51.365341212264894</v>
      </c>
      <c r="M2354" s="35" t="e">
        <f>IF(ISNUMBER(L2354),#N/A,IF(ISNUMBER(INDEX('Approved CPZ List'!$I:$I,MATCH('HFTD CPZ'!$B2354,'Approved CPZ List'!$B:$B,0))),$K2354,#N/A))</f>
        <v>#N/A</v>
      </c>
    </row>
    <row r="2355" spans="1:13" ht="15.5" x14ac:dyDescent="0.35">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List'!$K:$K,MATCH('HFTD CPZ'!$B2355,'08W Project List'!$H:$H,0))),$K2355,#N/A)</f>
        <v>#N/A</v>
      </c>
      <c r="M2355" s="35" t="e">
        <f>IF(ISNUMBER(L2355),#N/A,IF(ISNUMBER(INDEX('Approved CPZ List'!$I:$I,MATCH('HFTD CPZ'!$B2355,'Approved CPZ List'!$B:$B,0))),$K2355,#N/A))</f>
        <v>#N/A</v>
      </c>
    </row>
    <row r="2356" spans="1:13" ht="15.5" x14ac:dyDescent="0.35">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List'!$K:$K,MATCH('HFTD CPZ'!$B2356,'08W Project List'!$H:$H,0))),$K2356,#N/A)</f>
        <v>#N/A</v>
      </c>
      <c r="M2356" s="35" t="e">
        <f>IF(ISNUMBER(L2356),#N/A,IF(ISNUMBER(INDEX('Approved CPZ List'!$I:$I,MATCH('HFTD CPZ'!$B2356,'Approved CPZ List'!$B:$B,0))),$K2356,#N/A))</f>
        <v>#N/A</v>
      </c>
    </row>
    <row r="2357" spans="1:13" ht="15.5" x14ac:dyDescent="0.35">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List'!$K:$K,MATCH('HFTD CPZ'!$B2357,'08W Project List'!$H:$H,0))),$K2357,#N/A)</f>
        <v>#N/A</v>
      </c>
      <c r="M2357" s="35" t="e">
        <f>IF(ISNUMBER(L2357),#N/A,IF(ISNUMBER(INDEX('Approved CPZ List'!$I:$I,MATCH('HFTD CPZ'!$B2357,'Approved CPZ List'!$B:$B,0))),$K2357,#N/A))</f>
        <v>#N/A</v>
      </c>
    </row>
    <row r="2358" spans="1:13" ht="15.5" x14ac:dyDescent="0.35">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List'!$K:$K,MATCH('HFTD CPZ'!$B2358,'08W Project List'!$H:$H,0))),$K2358,#N/A)</f>
        <v>#N/A</v>
      </c>
      <c r="M2358" s="35" t="e">
        <f>IF(ISNUMBER(L2358),#N/A,IF(ISNUMBER(INDEX('Approved CPZ List'!$I:$I,MATCH('HFTD CPZ'!$B2358,'Approved CPZ List'!$B:$B,0))),$K2358,#N/A))</f>
        <v>#N/A</v>
      </c>
    </row>
    <row r="2359" spans="1:13" ht="15.5" x14ac:dyDescent="0.35">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List'!$K:$K,MATCH('HFTD CPZ'!$B2359,'08W Project List'!$H:$H,0))),$K2359,#N/A)</f>
        <v>#N/A</v>
      </c>
      <c r="M2359" s="35" t="e">
        <f>IF(ISNUMBER(L2359),#N/A,IF(ISNUMBER(INDEX('Approved CPZ List'!$I:$I,MATCH('HFTD CPZ'!$B2359,'Approved CPZ List'!$B:$B,0))),$K2359,#N/A))</f>
        <v>#N/A</v>
      </c>
    </row>
    <row r="2360" spans="1:13" ht="15.5" x14ac:dyDescent="0.35">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List'!$K:$K,MATCH('HFTD CPZ'!$B2360,'08W Project List'!$H:$H,0))),$K2360,#N/A)</f>
        <v>#N/A</v>
      </c>
      <c r="M2360" s="35" t="e">
        <f>IF(ISNUMBER(L2360),#N/A,IF(ISNUMBER(INDEX('Approved CPZ List'!$I:$I,MATCH('HFTD CPZ'!$B2360,'Approved CPZ List'!$B:$B,0))),$K2360,#N/A))</f>
        <v>#N/A</v>
      </c>
    </row>
    <row r="2361" spans="1:13" ht="15.5" x14ac:dyDescent="0.35">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List'!$K:$K,MATCH('HFTD CPZ'!$B2361,'08W Project List'!$H:$H,0))),$K2361,#N/A)</f>
        <v>#N/A</v>
      </c>
      <c r="M2361" s="35" t="e">
        <f>IF(ISNUMBER(L2361),#N/A,IF(ISNUMBER(INDEX('Approved CPZ List'!$I:$I,MATCH('HFTD CPZ'!$B2361,'Approved CPZ List'!$B:$B,0))),$K2361,#N/A))</f>
        <v>#N/A</v>
      </c>
    </row>
    <row r="2362" spans="1:13" ht="15.5" x14ac:dyDescent="0.35">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List'!$K:$K,MATCH('HFTD CPZ'!$B2362,'08W Project List'!$H:$H,0))),$K2362,#N/A)</f>
        <v>#N/A</v>
      </c>
      <c r="M2362" s="35" t="e">
        <f>IF(ISNUMBER(L2362),#N/A,IF(ISNUMBER(INDEX('Approved CPZ List'!$I:$I,MATCH('HFTD CPZ'!$B2362,'Approved CPZ List'!$B:$B,0))),$K2362,#N/A))</f>
        <v>#N/A</v>
      </c>
    </row>
    <row r="2363" spans="1:13" ht="15.5" x14ac:dyDescent="0.35">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List'!$K:$K,MATCH('HFTD CPZ'!$B2363,'08W Project List'!$H:$H,0))),$K2363,#N/A)</f>
        <v>#N/A</v>
      </c>
      <c r="M2363" s="35" t="e">
        <f>IF(ISNUMBER(L2363),#N/A,IF(ISNUMBER(INDEX('Approved CPZ List'!$I:$I,MATCH('HFTD CPZ'!$B2363,'Approved CPZ List'!$B:$B,0))),$K2363,#N/A))</f>
        <v>#N/A</v>
      </c>
    </row>
    <row r="2364" spans="1:13" ht="15.5" x14ac:dyDescent="0.35">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List'!$K:$K,MATCH('HFTD CPZ'!$B2364,'08W Project List'!$H:$H,0))),$K2364,#N/A)</f>
        <v>#N/A</v>
      </c>
      <c r="M2364" s="35" t="e">
        <f>IF(ISNUMBER(L2364),#N/A,IF(ISNUMBER(INDEX('Approved CPZ List'!$I:$I,MATCH('HFTD CPZ'!$B2364,'Approved CPZ List'!$B:$B,0))),$K2364,#N/A))</f>
        <v>#N/A</v>
      </c>
    </row>
    <row r="2365" spans="1:13" ht="15.5" x14ac:dyDescent="0.35">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List'!$K:$K,MATCH('HFTD CPZ'!$B2365,'08W Project List'!$H:$H,0))),$K2365,#N/A)</f>
        <v>#N/A</v>
      </c>
      <c r="M2365" s="35" t="e">
        <f>IF(ISNUMBER(L2365),#N/A,IF(ISNUMBER(INDEX('Approved CPZ List'!$I:$I,MATCH('HFTD CPZ'!$B2365,'Approved CPZ List'!$B:$B,0))),$K2365,#N/A))</f>
        <v>#N/A</v>
      </c>
    </row>
    <row r="2366" spans="1:13" ht="15.5" x14ac:dyDescent="0.35">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List'!$K:$K,MATCH('HFTD CPZ'!$B2366,'08W Project List'!$H:$H,0))),$K2366,#N/A)</f>
        <v>#N/A</v>
      </c>
      <c r="M2366" s="35" t="e">
        <f>IF(ISNUMBER(L2366),#N/A,IF(ISNUMBER(INDEX('Approved CPZ List'!$I:$I,MATCH('HFTD CPZ'!$B2366,'Approved CPZ List'!$B:$B,0))),$K2366,#N/A))</f>
        <v>#N/A</v>
      </c>
    </row>
    <row r="2367" spans="1:13" ht="15.5" x14ac:dyDescent="0.35">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List'!$K:$K,MATCH('HFTD CPZ'!$B2367,'08W Project List'!$H:$H,0))),$K2367,#N/A)</f>
        <v>#N/A</v>
      </c>
      <c r="M2367" s="35" t="e">
        <f>IF(ISNUMBER(L2367),#N/A,IF(ISNUMBER(INDEX('Approved CPZ List'!$I:$I,MATCH('HFTD CPZ'!$B2367,'Approved CPZ List'!$B:$B,0))),$K2367,#N/A))</f>
        <v>#N/A</v>
      </c>
    </row>
    <row r="2368" spans="1:13" ht="15.5" x14ac:dyDescent="0.35">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List'!$K:$K,MATCH('HFTD CPZ'!$B2368,'08W Project List'!$H:$H,0))),$K2368,#N/A)</f>
        <v>#N/A</v>
      </c>
      <c r="M2368" s="35" t="e">
        <f>IF(ISNUMBER(L2368),#N/A,IF(ISNUMBER(INDEX('Approved CPZ List'!$I:$I,MATCH('HFTD CPZ'!$B2368,'Approved CPZ List'!$B:$B,0))),$K2368,#N/A))</f>
        <v>#N/A</v>
      </c>
    </row>
    <row r="2369" spans="1:13" ht="15.5" x14ac:dyDescent="0.35">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List'!$K:$K,MATCH('HFTD CPZ'!$B2369,'08W Project List'!$H:$H,0))),$K2369,#N/A)</f>
        <v>#N/A</v>
      </c>
      <c r="M2369" s="35" t="e">
        <f>IF(ISNUMBER(L2369),#N/A,IF(ISNUMBER(INDEX('Approved CPZ List'!$I:$I,MATCH('HFTD CPZ'!$B2369,'Approved CPZ List'!$B:$B,0))),$K2369,#N/A))</f>
        <v>#N/A</v>
      </c>
    </row>
    <row r="2370" spans="1:13" ht="15.5" x14ac:dyDescent="0.35">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List'!$K:$K,MATCH('HFTD CPZ'!$B2370,'08W Project List'!$H:$H,0))),$K2370,#N/A)</f>
        <v>46.36406759778783</v>
      </c>
      <c r="M2370" s="35" t="e">
        <f>IF(ISNUMBER(L2370),#N/A,IF(ISNUMBER(INDEX('Approved CPZ List'!$I:$I,MATCH('HFTD CPZ'!$B2370,'Approved CPZ List'!$B:$B,0))),$K2370,#N/A))</f>
        <v>#N/A</v>
      </c>
    </row>
    <row r="2371" spans="1:13" ht="15.5" x14ac:dyDescent="0.35">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List'!$K:$K,MATCH('HFTD CPZ'!$B2371,'08W Project List'!$H:$H,0))),$K2371,#N/A)</f>
        <v>#N/A</v>
      </c>
      <c r="M2371" s="35" t="e">
        <f>IF(ISNUMBER(L2371),#N/A,IF(ISNUMBER(INDEX('Approved CPZ List'!$I:$I,MATCH('HFTD CPZ'!$B2371,'Approved CPZ List'!$B:$B,0))),$K2371,#N/A))</f>
        <v>#N/A</v>
      </c>
    </row>
    <row r="2372" spans="1:13" ht="15.5" x14ac:dyDescent="0.35">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List'!$K:$K,MATCH('HFTD CPZ'!$B2372,'08W Project List'!$H:$H,0))),$K2372,#N/A)</f>
        <v>#N/A</v>
      </c>
      <c r="M2372" s="35" t="e">
        <f>IF(ISNUMBER(L2372),#N/A,IF(ISNUMBER(INDEX('Approved CPZ List'!$I:$I,MATCH('HFTD CPZ'!$B2372,'Approved CPZ List'!$B:$B,0))),$K2372,#N/A))</f>
        <v>#N/A</v>
      </c>
    </row>
    <row r="2373" spans="1:13" ht="15.5" x14ac:dyDescent="0.35">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List'!$K:$K,MATCH('HFTD CPZ'!$B2373,'08W Project List'!$H:$H,0))),$K2373,#N/A)</f>
        <v>#N/A</v>
      </c>
      <c r="M2373" s="35" t="e">
        <f>IF(ISNUMBER(L2373),#N/A,IF(ISNUMBER(INDEX('Approved CPZ List'!$I:$I,MATCH('HFTD CPZ'!$B2373,'Approved CPZ List'!$B:$B,0))),$K2373,#N/A))</f>
        <v>#N/A</v>
      </c>
    </row>
    <row r="2374" spans="1:13" ht="15.5" x14ac:dyDescent="0.35">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List'!$K:$K,MATCH('HFTD CPZ'!$B2374,'08W Project List'!$H:$H,0))),$K2374,#N/A)</f>
        <v>#N/A</v>
      </c>
      <c r="M2374" s="35" t="e">
        <f>IF(ISNUMBER(L2374),#N/A,IF(ISNUMBER(INDEX('Approved CPZ List'!$I:$I,MATCH('HFTD CPZ'!$B2374,'Approved CPZ List'!$B:$B,0))),$K2374,#N/A))</f>
        <v>#N/A</v>
      </c>
    </row>
    <row r="2375" spans="1:13" ht="15.5" x14ac:dyDescent="0.35">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List'!$K:$K,MATCH('HFTD CPZ'!$B2375,'08W Project List'!$H:$H,0))),$K2375,#N/A)</f>
        <v>#N/A</v>
      </c>
      <c r="M2375" s="35" t="e">
        <f>IF(ISNUMBER(L2375),#N/A,IF(ISNUMBER(INDEX('Approved CPZ List'!$I:$I,MATCH('HFTD CPZ'!$B2375,'Approved CPZ List'!$B:$B,0))),$K2375,#N/A))</f>
        <v>#N/A</v>
      </c>
    </row>
    <row r="2376" spans="1:13" ht="15.5" x14ac:dyDescent="0.35">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List'!$K:$K,MATCH('HFTD CPZ'!$B2376,'08W Project List'!$H:$H,0))),$K2376,#N/A)</f>
        <v>#N/A</v>
      </c>
      <c r="M2376" s="35" t="e">
        <f>IF(ISNUMBER(L2376),#N/A,IF(ISNUMBER(INDEX('Approved CPZ List'!$I:$I,MATCH('HFTD CPZ'!$B2376,'Approved CPZ List'!$B:$B,0))),$K2376,#N/A))</f>
        <v>#N/A</v>
      </c>
    </row>
    <row r="2377" spans="1:13" ht="15.5" x14ac:dyDescent="0.35">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List'!$K:$K,MATCH('HFTD CPZ'!$B2377,'08W Project List'!$H:$H,0))),$K2377,#N/A)</f>
        <v>#N/A</v>
      </c>
      <c r="M2377" s="35" t="e">
        <f>IF(ISNUMBER(L2377),#N/A,IF(ISNUMBER(INDEX('Approved CPZ List'!$I:$I,MATCH('HFTD CPZ'!$B2377,'Approved CPZ List'!$B:$B,0))),$K2377,#N/A))</f>
        <v>#N/A</v>
      </c>
    </row>
    <row r="2378" spans="1:13" ht="15.5" x14ac:dyDescent="0.35">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List'!$K:$K,MATCH('HFTD CPZ'!$B2378,'08W Project List'!$H:$H,0))),$K2378,#N/A)</f>
        <v>#N/A</v>
      </c>
      <c r="M2378" s="35" t="e">
        <f>IF(ISNUMBER(L2378),#N/A,IF(ISNUMBER(INDEX('Approved CPZ List'!$I:$I,MATCH('HFTD CPZ'!$B2378,'Approved CPZ List'!$B:$B,0))),$K2378,#N/A))</f>
        <v>#N/A</v>
      </c>
    </row>
    <row r="2379" spans="1:13" ht="15.5" x14ac:dyDescent="0.35">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List'!$K:$K,MATCH('HFTD CPZ'!$B2379,'08W Project List'!$H:$H,0))),$K2379,#N/A)</f>
        <v>#N/A</v>
      </c>
      <c r="M2379" s="35" t="e">
        <f>IF(ISNUMBER(L2379),#N/A,IF(ISNUMBER(INDEX('Approved CPZ List'!$I:$I,MATCH('HFTD CPZ'!$B2379,'Approved CPZ List'!$B:$B,0))),$K2379,#N/A))</f>
        <v>#N/A</v>
      </c>
    </row>
    <row r="2380" spans="1:13" ht="15.5" x14ac:dyDescent="0.35">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List'!$K:$K,MATCH('HFTD CPZ'!$B2380,'08W Project List'!$H:$H,0))),$K2380,#N/A)</f>
        <v>#N/A</v>
      </c>
      <c r="M2380" s="35" t="e">
        <f>IF(ISNUMBER(L2380),#N/A,IF(ISNUMBER(INDEX('Approved CPZ List'!$I:$I,MATCH('HFTD CPZ'!$B2380,'Approved CPZ List'!$B:$B,0))),$K2380,#N/A))</f>
        <v>#N/A</v>
      </c>
    </row>
    <row r="2381" spans="1:13" ht="15.5" x14ac:dyDescent="0.35">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List'!$K:$K,MATCH('HFTD CPZ'!$B2381,'08W Project List'!$H:$H,0))),$K2381,#N/A)</f>
        <v>#N/A</v>
      </c>
      <c r="M2381" s="35" t="e">
        <f>IF(ISNUMBER(L2381),#N/A,IF(ISNUMBER(INDEX('Approved CPZ List'!$I:$I,MATCH('HFTD CPZ'!$B2381,'Approved CPZ List'!$B:$B,0))),$K2381,#N/A))</f>
        <v>#N/A</v>
      </c>
    </row>
    <row r="2382" spans="1:13" ht="15.5" x14ac:dyDescent="0.35">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List'!$K:$K,MATCH('HFTD CPZ'!$B2382,'08W Project List'!$H:$H,0))),$K2382,#N/A)</f>
        <v>#N/A</v>
      </c>
      <c r="M2382" s="35" t="e">
        <f>IF(ISNUMBER(L2382),#N/A,IF(ISNUMBER(INDEX('Approved CPZ List'!$I:$I,MATCH('HFTD CPZ'!$B2382,'Approved CPZ List'!$B:$B,0))),$K2382,#N/A))</f>
        <v>#N/A</v>
      </c>
    </row>
    <row r="2383" spans="1:13" ht="15.5" x14ac:dyDescent="0.35">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List'!$K:$K,MATCH('HFTD CPZ'!$B2383,'08W Project List'!$H:$H,0))),$K2383,#N/A)</f>
        <v>#N/A</v>
      </c>
      <c r="M2383" s="35" t="e">
        <f>IF(ISNUMBER(L2383),#N/A,IF(ISNUMBER(INDEX('Approved CPZ List'!$I:$I,MATCH('HFTD CPZ'!$B2383,'Approved CPZ List'!$B:$B,0))),$K2383,#N/A))</f>
        <v>#N/A</v>
      </c>
    </row>
    <row r="2384" spans="1:13" ht="15.5" x14ac:dyDescent="0.35">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List'!$K:$K,MATCH('HFTD CPZ'!$B2384,'08W Project List'!$H:$H,0))),$K2384,#N/A)</f>
        <v>#N/A</v>
      </c>
      <c r="M2384" s="35" t="e">
        <f>IF(ISNUMBER(L2384),#N/A,IF(ISNUMBER(INDEX('Approved CPZ List'!$I:$I,MATCH('HFTD CPZ'!$B2384,'Approved CPZ List'!$B:$B,0))),$K2384,#N/A))</f>
        <v>#N/A</v>
      </c>
    </row>
    <row r="2385" spans="1:13" ht="15.5" x14ac:dyDescent="0.35">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List'!$K:$K,MATCH('HFTD CPZ'!$B2385,'08W Project List'!$H:$H,0))),$K2385,#N/A)</f>
        <v>#N/A</v>
      </c>
      <c r="M2385" s="35" t="e">
        <f>IF(ISNUMBER(L2385),#N/A,IF(ISNUMBER(INDEX('Approved CPZ List'!$I:$I,MATCH('HFTD CPZ'!$B2385,'Approved CPZ List'!$B:$B,0))),$K2385,#N/A))</f>
        <v>#N/A</v>
      </c>
    </row>
    <row r="2386" spans="1:13" ht="15.5" x14ac:dyDescent="0.35">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List'!$K:$K,MATCH('HFTD CPZ'!$B2386,'08W Project List'!$H:$H,0))),$K2386,#N/A)</f>
        <v>#N/A</v>
      </c>
      <c r="M2386" s="35" t="e">
        <f>IF(ISNUMBER(L2386),#N/A,IF(ISNUMBER(INDEX('Approved CPZ List'!$I:$I,MATCH('HFTD CPZ'!$B2386,'Approved CPZ List'!$B:$B,0))),$K2386,#N/A))</f>
        <v>#N/A</v>
      </c>
    </row>
    <row r="2387" spans="1:13" ht="15.5" x14ac:dyDescent="0.35">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List'!$K:$K,MATCH('HFTD CPZ'!$B2387,'08W Project List'!$H:$H,0))),$K2387,#N/A)</f>
        <v>#N/A</v>
      </c>
      <c r="M2387" s="35" t="e">
        <f>IF(ISNUMBER(L2387),#N/A,IF(ISNUMBER(INDEX('Approved CPZ List'!$I:$I,MATCH('HFTD CPZ'!$B2387,'Approved CPZ List'!$B:$B,0))),$K2387,#N/A))</f>
        <v>#N/A</v>
      </c>
    </row>
    <row r="2388" spans="1:13" ht="15.5" x14ac:dyDescent="0.35">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List'!$K:$K,MATCH('HFTD CPZ'!$B2388,'08W Project List'!$H:$H,0))),$K2388,#N/A)</f>
        <v>#N/A</v>
      </c>
      <c r="M2388" s="35" t="e">
        <f>IF(ISNUMBER(L2388),#N/A,IF(ISNUMBER(INDEX('Approved CPZ List'!$I:$I,MATCH('HFTD CPZ'!$B2388,'Approved CPZ List'!$B:$B,0))),$K2388,#N/A))</f>
        <v>#N/A</v>
      </c>
    </row>
    <row r="2389" spans="1:13" ht="15.5" x14ac:dyDescent="0.35">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List'!$K:$K,MATCH('HFTD CPZ'!$B2389,'08W Project List'!$H:$H,0))),$K2389,#N/A)</f>
        <v>#N/A</v>
      </c>
      <c r="M2389" s="35" t="e">
        <f>IF(ISNUMBER(L2389),#N/A,IF(ISNUMBER(INDEX('Approved CPZ List'!$I:$I,MATCH('HFTD CPZ'!$B2389,'Approved CPZ List'!$B:$B,0))),$K2389,#N/A))</f>
        <v>#N/A</v>
      </c>
    </row>
    <row r="2390" spans="1:13" ht="15.5" x14ac:dyDescent="0.35">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List'!$K:$K,MATCH('HFTD CPZ'!$B2390,'08W Project List'!$H:$H,0))),$K2390,#N/A)</f>
        <v>#N/A</v>
      </c>
      <c r="M2390" s="35" t="e">
        <f>IF(ISNUMBER(L2390),#N/A,IF(ISNUMBER(INDEX('Approved CPZ List'!$I:$I,MATCH('HFTD CPZ'!$B2390,'Approved CPZ List'!$B:$B,0))),$K2390,#N/A))</f>
        <v>#N/A</v>
      </c>
    </row>
    <row r="2391" spans="1:13" ht="15.5" x14ac:dyDescent="0.35">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List'!$K:$K,MATCH('HFTD CPZ'!$B2391,'08W Project List'!$H:$H,0))),$K2391,#N/A)</f>
        <v>#N/A</v>
      </c>
      <c r="M2391" s="35" t="e">
        <f>IF(ISNUMBER(L2391),#N/A,IF(ISNUMBER(INDEX('Approved CPZ List'!$I:$I,MATCH('HFTD CPZ'!$B2391,'Approved CPZ List'!$B:$B,0))),$K2391,#N/A))</f>
        <v>#N/A</v>
      </c>
    </row>
    <row r="2392" spans="1:13" ht="15.5" x14ac:dyDescent="0.35">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List'!$K:$K,MATCH('HFTD CPZ'!$B2392,'08W Project List'!$H:$H,0))),$K2392,#N/A)</f>
        <v>#N/A</v>
      </c>
      <c r="M2392" s="35" t="e">
        <f>IF(ISNUMBER(L2392),#N/A,IF(ISNUMBER(INDEX('Approved CPZ List'!$I:$I,MATCH('HFTD CPZ'!$B2392,'Approved CPZ List'!$B:$B,0))),$K2392,#N/A))</f>
        <v>#N/A</v>
      </c>
    </row>
    <row r="2393" spans="1:13" ht="15.5" x14ac:dyDescent="0.35">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List'!$K:$K,MATCH('HFTD CPZ'!$B2393,'08W Project List'!$H:$H,0))),$K2393,#N/A)</f>
        <v>#N/A</v>
      </c>
      <c r="M2393" s="35" t="e">
        <f>IF(ISNUMBER(L2393),#N/A,IF(ISNUMBER(INDEX('Approved CPZ List'!$I:$I,MATCH('HFTD CPZ'!$B2393,'Approved CPZ List'!$B:$B,0))),$K2393,#N/A))</f>
        <v>#N/A</v>
      </c>
    </row>
    <row r="2394" spans="1:13" ht="15.5" x14ac:dyDescent="0.35">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List'!$K:$K,MATCH('HFTD CPZ'!$B2394,'08W Project List'!$H:$H,0))),$K2394,#N/A)</f>
        <v>#N/A</v>
      </c>
      <c r="M2394" s="35" t="e">
        <f>IF(ISNUMBER(L2394),#N/A,IF(ISNUMBER(INDEX('Approved CPZ List'!$I:$I,MATCH('HFTD CPZ'!$B2394,'Approved CPZ List'!$B:$B,0))),$K2394,#N/A))</f>
        <v>#N/A</v>
      </c>
    </row>
    <row r="2395" spans="1:13" ht="15.5" x14ac:dyDescent="0.35">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List'!$K:$K,MATCH('HFTD CPZ'!$B2395,'08W Project List'!$H:$H,0))),$K2395,#N/A)</f>
        <v>#N/A</v>
      </c>
      <c r="M2395" s="35" t="e">
        <f>IF(ISNUMBER(L2395),#N/A,IF(ISNUMBER(INDEX('Approved CPZ List'!$I:$I,MATCH('HFTD CPZ'!$B2395,'Approved CPZ List'!$B:$B,0))),$K2395,#N/A))</f>
        <v>#N/A</v>
      </c>
    </row>
    <row r="2396" spans="1:13" ht="15.5" x14ac:dyDescent="0.35">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List'!$K:$K,MATCH('HFTD CPZ'!$B2396,'08W Project List'!$H:$H,0))),$K2396,#N/A)</f>
        <v>#N/A</v>
      </c>
      <c r="M2396" s="35" t="e">
        <f>IF(ISNUMBER(L2396),#N/A,IF(ISNUMBER(INDEX('Approved CPZ List'!$I:$I,MATCH('HFTD CPZ'!$B2396,'Approved CPZ List'!$B:$B,0))),$K2396,#N/A))</f>
        <v>#N/A</v>
      </c>
    </row>
    <row r="2397" spans="1:13" ht="15.5" x14ac:dyDescent="0.35">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List'!$K:$K,MATCH('HFTD CPZ'!$B2397,'08W Project List'!$H:$H,0))),$K2397,#N/A)</f>
        <v>#N/A</v>
      </c>
      <c r="M2397" s="35" t="e">
        <f>IF(ISNUMBER(L2397),#N/A,IF(ISNUMBER(INDEX('Approved CPZ List'!$I:$I,MATCH('HFTD CPZ'!$B2397,'Approved CPZ List'!$B:$B,0))),$K2397,#N/A))</f>
        <v>#N/A</v>
      </c>
    </row>
    <row r="2398" spans="1:13" ht="15.5" x14ac:dyDescent="0.35">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List'!$K:$K,MATCH('HFTD CPZ'!$B2398,'08W Project List'!$H:$H,0))),$K2398,#N/A)</f>
        <v>#N/A</v>
      </c>
      <c r="M2398" s="35" t="e">
        <f>IF(ISNUMBER(L2398),#N/A,IF(ISNUMBER(INDEX('Approved CPZ List'!$I:$I,MATCH('HFTD CPZ'!$B2398,'Approved CPZ List'!$B:$B,0))),$K2398,#N/A))</f>
        <v>#N/A</v>
      </c>
    </row>
    <row r="2399" spans="1:13" ht="15.5" x14ac:dyDescent="0.35">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List'!$K:$K,MATCH('HFTD CPZ'!$B2399,'08W Project List'!$H:$H,0))),$K2399,#N/A)</f>
        <v>#N/A</v>
      </c>
      <c r="M2399" s="35" t="e">
        <f>IF(ISNUMBER(L2399),#N/A,IF(ISNUMBER(INDEX('Approved CPZ List'!$I:$I,MATCH('HFTD CPZ'!$B2399,'Approved CPZ List'!$B:$B,0))),$K2399,#N/A))</f>
        <v>#N/A</v>
      </c>
    </row>
    <row r="2400" spans="1:13" ht="15.5" x14ac:dyDescent="0.35">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List'!$K:$K,MATCH('HFTD CPZ'!$B2400,'08W Project List'!$H:$H,0))),$K2400,#N/A)</f>
        <v>#N/A</v>
      </c>
      <c r="M2400" s="35" t="e">
        <f>IF(ISNUMBER(L2400),#N/A,IF(ISNUMBER(INDEX('Approved CPZ List'!$I:$I,MATCH('HFTD CPZ'!$B2400,'Approved CPZ List'!$B:$B,0))),$K2400,#N/A))</f>
        <v>#N/A</v>
      </c>
    </row>
    <row r="2401" spans="1:13" ht="15.5" x14ac:dyDescent="0.35">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List'!$K:$K,MATCH('HFTD CPZ'!$B2401,'08W Project List'!$H:$H,0))),$K2401,#N/A)</f>
        <v>#N/A</v>
      </c>
      <c r="M2401" s="35" t="e">
        <f>IF(ISNUMBER(L2401),#N/A,IF(ISNUMBER(INDEX('Approved CPZ List'!$I:$I,MATCH('HFTD CPZ'!$B2401,'Approved CPZ List'!$B:$B,0))),$K2401,#N/A))</f>
        <v>#N/A</v>
      </c>
    </row>
    <row r="2402" spans="1:13" ht="15.5" x14ac:dyDescent="0.35">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List'!$K:$K,MATCH('HFTD CPZ'!$B2402,'08W Project List'!$H:$H,0))),$K2402,#N/A)</f>
        <v>#N/A</v>
      </c>
      <c r="M2402" s="35" t="e">
        <f>IF(ISNUMBER(L2402),#N/A,IF(ISNUMBER(INDEX('Approved CPZ List'!$I:$I,MATCH('HFTD CPZ'!$B2402,'Approved CPZ List'!$B:$B,0))),$K2402,#N/A))</f>
        <v>#N/A</v>
      </c>
    </row>
    <row r="2403" spans="1:13" ht="15.5" x14ac:dyDescent="0.35">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List'!$K:$K,MATCH('HFTD CPZ'!$B2403,'08W Project List'!$H:$H,0))),$K2403,#N/A)</f>
        <v>#N/A</v>
      </c>
      <c r="M2403" s="35" t="e">
        <f>IF(ISNUMBER(L2403),#N/A,IF(ISNUMBER(INDEX('Approved CPZ List'!$I:$I,MATCH('HFTD CPZ'!$B2403,'Approved CPZ List'!$B:$B,0))),$K2403,#N/A))</f>
        <v>#N/A</v>
      </c>
    </row>
    <row r="2404" spans="1:13" ht="15.5" x14ac:dyDescent="0.35">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List'!$K:$K,MATCH('HFTD CPZ'!$B2404,'08W Project List'!$H:$H,0))),$K2404,#N/A)</f>
        <v>#N/A</v>
      </c>
      <c r="M2404" s="35" t="e">
        <f>IF(ISNUMBER(L2404),#N/A,IF(ISNUMBER(INDEX('Approved CPZ List'!$I:$I,MATCH('HFTD CPZ'!$B2404,'Approved CPZ List'!$B:$B,0))),$K2404,#N/A))</f>
        <v>#N/A</v>
      </c>
    </row>
    <row r="2405" spans="1:13" ht="15.5" x14ac:dyDescent="0.35">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List'!$K:$K,MATCH('HFTD CPZ'!$B2405,'08W Project List'!$H:$H,0))),$K2405,#N/A)</f>
        <v>#N/A</v>
      </c>
      <c r="M2405" s="35" t="e">
        <f>IF(ISNUMBER(L2405),#N/A,IF(ISNUMBER(INDEX('Approved CPZ List'!$I:$I,MATCH('HFTD CPZ'!$B2405,'Approved CPZ List'!$B:$B,0))),$K2405,#N/A))</f>
        <v>#N/A</v>
      </c>
    </row>
    <row r="2406" spans="1:13" ht="15.5" x14ac:dyDescent="0.35">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List'!$K:$K,MATCH('HFTD CPZ'!$B2406,'08W Project List'!$H:$H,0))),$K2406,#N/A)</f>
        <v>#N/A</v>
      </c>
      <c r="M2406" s="35" t="e">
        <f>IF(ISNUMBER(L2406),#N/A,IF(ISNUMBER(INDEX('Approved CPZ List'!$I:$I,MATCH('HFTD CPZ'!$B2406,'Approved CPZ List'!$B:$B,0))),$K2406,#N/A))</f>
        <v>#N/A</v>
      </c>
    </row>
    <row r="2407" spans="1:13" ht="15.5" x14ac:dyDescent="0.35">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List'!$K:$K,MATCH('HFTD CPZ'!$B2407,'08W Project List'!$H:$H,0))),$K2407,#N/A)</f>
        <v>#N/A</v>
      </c>
      <c r="M2407" s="35" t="e">
        <f>IF(ISNUMBER(L2407),#N/A,IF(ISNUMBER(INDEX('Approved CPZ List'!$I:$I,MATCH('HFTD CPZ'!$B2407,'Approved CPZ List'!$B:$B,0))),$K2407,#N/A))</f>
        <v>#N/A</v>
      </c>
    </row>
    <row r="2408" spans="1:13" ht="15.5" x14ac:dyDescent="0.35">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List'!$K:$K,MATCH('HFTD CPZ'!$B2408,'08W Project List'!$H:$H,0))),$K2408,#N/A)</f>
        <v>#N/A</v>
      </c>
      <c r="M2408" s="35" t="e">
        <f>IF(ISNUMBER(L2408),#N/A,IF(ISNUMBER(INDEX('Approved CPZ List'!$I:$I,MATCH('HFTD CPZ'!$B2408,'Approved CPZ List'!$B:$B,0))),$K2408,#N/A))</f>
        <v>#N/A</v>
      </c>
    </row>
    <row r="2409" spans="1:13" ht="15.5" x14ac:dyDescent="0.35">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List'!$K:$K,MATCH('HFTD CPZ'!$B2409,'08W Project List'!$H:$H,0))),$K2409,#N/A)</f>
        <v>#N/A</v>
      </c>
      <c r="M2409" s="35" t="e">
        <f>IF(ISNUMBER(L2409),#N/A,IF(ISNUMBER(INDEX('Approved CPZ List'!$I:$I,MATCH('HFTD CPZ'!$B2409,'Approved CPZ List'!$B:$B,0))),$K2409,#N/A))</f>
        <v>#N/A</v>
      </c>
    </row>
    <row r="2410" spans="1:13" ht="15.5" x14ac:dyDescent="0.35">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List'!$K:$K,MATCH('HFTD CPZ'!$B2410,'08W Project List'!$H:$H,0))),$K2410,#N/A)</f>
        <v>#N/A</v>
      </c>
      <c r="M2410" s="35" t="e">
        <f>IF(ISNUMBER(L2410),#N/A,IF(ISNUMBER(INDEX('Approved CPZ List'!$I:$I,MATCH('HFTD CPZ'!$B2410,'Approved CPZ List'!$B:$B,0))),$K2410,#N/A))</f>
        <v>#N/A</v>
      </c>
    </row>
    <row r="2411" spans="1:13" ht="15.5" x14ac:dyDescent="0.35">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List'!$K:$K,MATCH('HFTD CPZ'!$B2411,'08W Project List'!$H:$H,0))),$K2411,#N/A)</f>
        <v>#N/A</v>
      </c>
      <c r="M2411" s="35" t="e">
        <f>IF(ISNUMBER(L2411),#N/A,IF(ISNUMBER(INDEX('Approved CPZ List'!$I:$I,MATCH('HFTD CPZ'!$B2411,'Approved CPZ List'!$B:$B,0))),$K2411,#N/A))</f>
        <v>#N/A</v>
      </c>
    </row>
    <row r="2412" spans="1:13" ht="15.5" x14ac:dyDescent="0.35">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List'!$K:$K,MATCH('HFTD CPZ'!$B2412,'08W Project List'!$H:$H,0))),$K2412,#N/A)</f>
        <v>36.827702581197329</v>
      </c>
      <c r="M2412" s="35" t="e">
        <f>IF(ISNUMBER(L2412),#N/A,IF(ISNUMBER(INDEX('Approved CPZ List'!$I:$I,MATCH('HFTD CPZ'!$B2412,'Approved CPZ List'!$B:$B,0))),$K2412,#N/A))</f>
        <v>#N/A</v>
      </c>
    </row>
    <row r="2413" spans="1:13" ht="15.5" x14ac:dyDescent="0.35">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List'!$K:$K,MATCH('HFTD CPZ'!$B2413,'08W Project List'!$H:$H,0))),$K2413,#N/A)</f>
        <v>#N/A</v>
      </c>
      <c r="M2413" s="35" t="e">
        <f>IF(ISNUMBER(L2413),#N/A,IF(ISNUMBER(INDEX('Approved CPZ List'!$I:$I,MATCH('HFTD CPZ'!$B2413,'Approved CPZ List'!$B:$B,0))),$K2413,#N/A))</f>
        <v>#N/A</v>
      </c>
    </row>
    <row r="2414" spans="1:13" ht="15.5" x14ac:dyDescent="0.35">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List'!$K:$K,MATCH('HFTD CPZ'!$B2414,'08W Project List'!$H:$H,0))),$K2414,#N/A)</f>
        <v>#N/A</v>
      </c>
      <c r="M2414" s="35" t="e">
        <f>IF(ISNUMBER(L2414),#N/A,IF(ISNUMBER(INDEX('Approved CPZ List'!$I:$I,MATCH('HFTD CPZ'!$B2414,'Approved CPZ List'!$B:$B,0))),$K2414,#N/A))</f>
        <v>#N/A</v>
      </c>
    </row>
    <row r="2415" spans="1:13" ht="15.5" x14ac:dyDescent="0.35">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List'!$K:$K,MATCH('HFTD CPZ'!$B2415,'08W Project List'!$H:$H,0))),$K2415,#N/A)</f>
        <v>#N/A</v>
      </c>
      <c r="M2415" s="35" t="e">
        <f>IF(ISNUMBER(L2415),#N/A,IF(ISNUMBER(INDEX('Approved CPZ List'!$I:$I,MATCH('HFTD CPZ'!$B2415,'Approved CPZ List'!$B:$B,0))),$K2415,#N/A))</f>
        <v>#N/A</v>
      </c>
    </row>
    <row r="2416" spans="1:13" ht="15.5" x14ac:dyDescent="0.35">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List'!$K:$K,MATCH('HFTD CPZ'!$B2416,'08W Project List'!$H:$H,0))),$K2416,#N/A)</f>
        <v>#N/A</v>
      </c>
      <c r="M2416" s="35" t="e">
        <f>IF(ISNUMBER(L2416),#N/A,IF(ISNUMBER(INDEX('Approved CPZ List'!$I:$I,MATCH('HFTD CPZ'!$B2416,'Approved CPZ List'!$B:$B,0))),$K2416,#N/A))</f>
        <v>#N/A</v>
      </c>
    </row>
    <row r="2417" spans="1:13" ht="15.5" x14ac:dyDescent="0.35">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List'!$K:$K,MATCH('HFTD CPZ'!$B2417,'08W Project List'!$H:$H,0))),$K2417,#N/A)</f>
        <v>#N/A</v>
      </c>
      <c r="M2417" s="35" t="e">
        <f>IF(ISNUMBER(L2417),#N/A,IF(ISNUMBER(INDEX('Approved CPZ List'!$I:$I,MATCH('HFTD CPZ'!$B2417,'Approved CPZ List'!$B:$B,0))),$K2417,#N/A))</f>
        <v>#N/A</v>
      </c>
    </row>
    <row r="2418" spans="1:13" ht="15.5" x14ac:dyDescent="0.35">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List'!$K:$K,MATCH('HFTD CPZ'!$B2418,'08W Project List'!$H:$H,0))),$K2418,#N/A)</f>
        <v>#N/A</v>
      </c>
      <c r="M2418" s="35" t="e">
        <f>IF(ISNUMBER(L2418),#N/A,IF(ISNUMBER(INDEX('Approved CPZ List'!$I:$I,MATCH('HFTD CPZ'!$B2418,'Approved CPZ List'!$B:$B,0))),$K2418,#N/A))</f>
        <v>#N/A</v>
      </c>
    </row>
    <row r="2419" spans="1:13" ht="15.5" x14ac:dyDescent="0.35">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List'!$K:$K,MATCH('HFTD CPZ'!$B2419,'08W Project List'!$H:$H,0))),$K2419,#N/A)</f>
        <v>#N/A</v>
      </c>
      <c r="M2419" s="35" t="e">
        <f>IF(ISNUMBER(L2419),#N/A,IF(ISNUMBER(INDEX('Approved CPZ List'!$I:$I,MATCH('HFTD CPZ'!$B2419,'Approved CPZ List'!$B:$B,0))),$K2419,#N/A))</f>
        <v>#N/A</v>
      </c>
    </row>
    <row r="2420" spans="1:13" ht="15.5" x14ac:dyDescent="0.35">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List'!$K:$K,MATCH('HFTD CPZ'!$B2420,'08W Project List'!$H:$H,0))),$K2420,#N/A)</f>
        <v>#N/A</v>
      </c>
      <c r="M2420" s="35" t="e">
        <f>IF(ISNUMBER(L2420),#N/A,IF(ISNUMBER(INDEX('Approved CPZ List'!$I:$I,MATCH('HFTD CPZ'!$B2420,'Approved CPZ List'!$B:$B,0))),$K2420,#N/A))</f>
        <v>#N/A</v>
      </c>
    </row>
    <row r="2421" spans="1:13" ht="15.5" x14ac:dyDescent="0.35">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List'!$K:$K,MATCH('HFTD CPZ'!$B2421,'08W Project List'!$H:$H,0))),$K2421,#N/A)</f>
        <v>#N/A</v>
      </c>
      <c r="M2421" s="35" t="e">
        <f>IF(ISNUMBER(L2421),#N/A,IF(ISNUMBER(INDEX('Approved CPZ List'!$I:$I,MATCH('HFTD CPZ'!$B2421,'Approved CPZ List'!$B:$B,0))),$K2421,#N/A))</f>
        <v>#N/A</v>
      </c>
    </row>
    <row r="2422" spans="1:13" ht="15.5" x14ac:dyDescent="0.35">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List'!$K:$K,MATCH('HFTD CPZ'!$B2422,'08W Project List'!$H:$H,0))),$K2422,#N/A)</f>
        <v>#N/A</v>
      </c>
      <c r="M2422" s="35" t="e">
        <f>IF(ISNUMBER(L2422),#N/A,IF(ISNUMBER(INDEX('Approved CPZ List'!$I:$I,MATCH('HFTD CPZ'!$B2422,'Approved CPZ List'!$B:$B,0))),$K2422,#N/A))</f>
        <v>#N/A</v>
      </c>
    </row>
    <row r="2423" spans="1:13" ht="15.5" x14ac:dyDescent="0.35">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List'!$K:$K,MATCH('HFTD CPZ'!$B2423,'08W Project List'!$H:$H,0))),$K2423,#N/A)</f>
        <v>#N/A</v>
      </c>
      <c r="M2423" s="35" t="e">
        <f>IF(ISNUMBER(L2423),#N/A,IF(ISNUMBER(INDEX('Approved CPZ List'!$I:$I,MATCH('HFTD CPZ'!$B2423,'Approved CPZ List'!$B:$B,0))),$K2423,#N/A))</f>
        <v>#N/A</v>
      </c>
    </row>
    <row r="2424" spans="1:13" ht="15.5" x14ac:dyDescent="0.35">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List'!$K:$K,MATCH('HFTD CPZ'!$B2424,'08W Project List'!$H:$H,0))),$K2424,#N/A)</f>
        <v>#N/A</v>
      </c>
      <c r="M2424" s="35" t="e">
        <f>IF(ISNUMBER(L2424),#N/A,IF(ISNUMBER(INDEX('Approved CPZ List'!$I:$I,MATCH('HFTD CPZ'!$B2424,'Approved CPZ List'!$B:$B,0))),$K2424,#N/A))</f>
        <v>#N/A</v>
      </c>
    </row>
    <row r="2425" spans="1:13" ht="15.5" x14ac:dyDescent="0.35">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List'!$K:$K,MATCH('HFTD CPZ'!$B2425,'08W Project List'!$H:$H,0))),$K2425,#N/A)</f>
        <v>#N/A</v>
      </c>
      <c r="M2425" s="35" t="e">
        <f>IF(ISNUMBER(L2425),#N/A,IF(ISNUMBER(INDEX('Approved CPZ List'!$I:$I,MATCH('HFTD CPZ'!$B2425,'Approved CPZ List'!$B:$B,0))),$K2425,#N/A))</f>
        <v>#N/A</v>
      </c>
    </row>
    <row r="2426" spans="1:13" ht="15.5" x14ac:dyDescent="0.35">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List'!$K:$K,MATCH('HFTD CPZ'!$B2426,'08W Project List'!$H:$H,0))),$K2426,#N/A)</f>
        <v>#N/A</v>
      </c>
      <c r="M2426" s="35" t="e">
        <f>IF(ISNUMBER(L2426),#N/A,IF(ISNUMBER(INDEX('Approved CPZ List'!$I:$I,MATCH('HFTD CPZ'!$B2426,'Approved CPZ List'!$B:$B,0))),$K2426,#N/A))</f>
        <v>#N/A</v>
      </c>
    </row>
    <row r="2427" spans="1:13" ht="15.5" x14ac:dyDescent="0.35">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List'!$K:$K,MATCH('HFTD CPZ'!$B2427,'08W Project List'!$H:$H,0))),$K2427,#N/A)</f>
        <v>#N/A</v>
      </c>
      <c r="M2427" s="35" t="e">
        <f>IF(ISNUMBER(L2427),#N/A,IF(ISNUMBER(INDEX('Approved CPZ List'!$I:$I,MATCH('HFTD CPZ'!$B2427,'Approved CPZ List'!$B:$B,0))),$K2427,#N/A))</f>
        <v>#N/A</v>
      </c>
    </row>
    <row r="2428" spans="1:13" ht="15.5" x14ac:dyDescent="0.35">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List'!$K:$K,MATCH('HFTD CPZ'!$B2428,'08W Project List'!$H:$H,0))),$K2428,#N/A)</f>
        <v>#N/A</v>
      </c>
      <c r="M2428" s="35" t="e">
        <f>IF(ISNUMBER(L2428),#N/A,IF(ISNUMBER(INDEX('Approved CPZ List'!$I:$I,MATCH('HFTD CPZ'!$B2428,'Approved CPZ List'!$B:$B,0))),$K2428,#N/A))</f>
        <v>#N/A</v>
      </c>
    </row>
    <row r="2429" spans="1:13" ht="15.5" x14ac:dyDescent="0.35">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List'!$K:$K,MATCH('HFTD CPZ'!$B2429,'08W Project List'!$H:$H,0))),$K2429,#N/A)</f>
        <v>#N/A</v>
      </c>
      <c r="M2429" s="35" t="e">
        <f>IF(ISNUMBER(L2429),#N/A,IF(ISNUMBER(INDEX('Approved CPZ List'!$I:$I,MATCH('HFTD CPZ'!$B2429,'Approved CPZ List'!$B:$B,0))),$K2429,#N/A))</f>
        <v>#N/A</v>
      </c>
    </row>
    <row r="2430" spans="1:13" ht="15.5" x14ac:dyDescent="0.35">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List'!$K:$K,MATCH('HFTD CPZ'!$B2430,'08W Project List'!$H:$H,0))),$K2430,#N/A)</f>
        <v>#N/A</v>
      </c>
      <c r="M2430" s="35" t="e">
        <f>IF(ISNUMBER(L2430),#N/A,IF(ISNUMBER(INDEX('Approved CPZ List'!$I:$I,MATCH('HFTD CPZ'!$B2430,'Approved CPZ List'!$B:$B,0))),$K2430,#N/A))</f>
        <v>#N/A</v>
      </c>
    </row>
    <row r="2431" spans="1:13" ht="15.5" x14ac:dyDescent="0.35">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List'!$K:$K,MATCH('HFTD CPZ'!$B2431,'08W Project List'!$H:$H,0))),$K2431,#N/A)</f>
        <v>#N/A</v>
      </c>
      <c r="M2431" s="35" t="e">
        <f>IF(ISNUMBER(L2431),#N/A,IF(ISNUMBER(INDEX('Approved CPZ List'!$I:$I,MATCH('HFTD CPZ'!$B2431,'Approved CPZ List'!$B:$B,0))),$K2431,#N/A))</f>
        <v>#N/A</v>
      </c>
    </row>
    <row r="2432" spans="1:13" ht="15.5" x14ac:dyDescent="0.35">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List'!$K:$K,MATCH('HFTD CPZ'!$B2432,'08W Project List'!$H:$H,0))),$K2432,#N/A)</f>
        <v>#N/A</v>
      </c>
      <c r="M2432" s="35" t="e">
        <f>IF(ISNUMBER(L2432),#N/A,IF(ISNUMBER(INDEX('Approved CPZ List'!$I:$I,MATCH('HFTD CPZ'!$B2432,'Approved CPZ List'!$B:$B,0))),$K2432,#N/A))</f>
        <v>#N/A</v>
      </c>
    </row>
    <row r="2433" spans="1:13" ht="15.5" x14ac:dyDescent="0.35">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List'!$K:$K,MATCH('HFTD CPZ'!$B2433,'08W Project List'!$H:$H,0))),$K2433,#N/A)</f>
        <v>#N/A</v>
      </c>
      <c r="M2433" s="35" t="e">
        <f>IF(ISNUMBER(L2433),#N/A,IF(ISNUMBER(INDEX('Approved CPZ List'!$I:$I,MATCH('HFTD CPZ'!$B2433,'Approved CPZ List'!$B:$B,0))),$K2433,#N/A))</f>
        <v>#N/A</v>
      </c>
    </row>
    <row r="2434" spans="1:13" ht="15.5" x14ac:dyDescent="0.35">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List'!$K:$K,MATCH('HFTD CPZ'!$B2434,'08W Project List'!$H:$H,0))),$K2434,#N/A)</f>
        <v>#N/A</v>
      </c>
      <c r="M2434" s="35" t="e">
        <f>IF(ISNUMBER(L2434),#N/A,IF(ISNUMBER(INDEX('Approved CPZ List'!$I:$I,MATCH('HFTD CPZ'!$B2434,'Approved CPZ List'!$B:$B,0))),$K2434,#N/A))</f>
        <v>#N/A</v>
      </c>
    </row>
    <row r="2435" spans="1:13" ht="15.5" x14ac:dyDescent="0.35">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List'!$K:$K,MATCH('HFTD CPZ'!$B2435,'08W Project List'!$H:$H,0))),$K2435,#N/A)</f>
        <v>#N/A</v>
      </c>
      <c r="M2435" s="35" t="e">
        <f>IF(ISNUMBER(L2435),#N/A,IF(ISNUMBER(INDEX('Approved CPZ List'!$I:$I,MATCH('HFTD CPZ'!$B2435,'Approved CPZ List'!$B:$B,0))),$K2435,#N/A))</f>
        <v>#N/A</v>
      </c>
    </row>
    <row r="2436" spans="1:13" ht="15.5" x14ac:dyDescent="0.35">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List'!$K:$K,MATCH('HFTD CPZ'!$B2436,'08W Project List'!$H:$H,0))),$K2436,#N/A)</f>
        <v>#N/A</v>
      </c>
      <c r="M2436" s="35" t="e">
        <f>IF(ISNUMBER(L2436),#N/A,IF(ISNUMBER(INDEX('Approved CPZ List'!$I:$I,MATCH('HFTD CPZ'!$B2436,'Approved CPZ List'!$B:$B,0))),$K2436,#N/A))</f>
        <v>#N/A</v>
      </c>
    </row>
    <row r="2437" spans="1:13" ht="15.5" x14ac:dyDescent="0.35">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List'!$K:$K,MATCH('HFTD CPZ'!$B2437,'08W Project List'!$H:$H,0))),$K2437,#N/A)</f>
        <v>#N/A</v>
      </c>
      <c r="M2437" s="35" t="e">
        <f>IF(ISNUMBER(L2437),#N/A,IF(ISNUMBER(INDEX('Approved CPZ List'!$I:$I,MATCH('HFTD CPZ'!$B2437,'Approved CPZ List'!$B:$B,0))),$K2437,#N/A))</f>
        <v>#N/A</v>
      </c>
    </row>
    <row r="2438" spans="1:13" ht="15.5" x14ac:dyDescent="0.35">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List'!$K:$K,MATCH('HFTD CPZ'!$B2438,'08W Project List'!$H:$H,0))),$K2438,#N/A)</f>
        <v>#N/A</v>
      </c>
      <c r="M2438" s="35" t="e">
        <f>IF(ISNUMBER(L2438),#N/A,IF(ISNUMBER(INDEX('Approved CPZ List'!$I:$I,MATCH('HFTD CPZ'!$B2438,'Approved CPZ List'!$B:$B,0))),$K2438,#N/A))</f>
        <v>#N/A</v>
      </c>
    </row>
    <row r="2439" spans="1:13" ht="15.5" x14ac:dyDescent="0.35">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List'!$K:$K,MATCH('HFTD CPZ'!$B2439,'08W Project List'!$H:$H,0))),$K2439,#N/A)</f>
        <v>#N/A</v>
      </c>
      <c r="M2439" s="35" t="e">
        <f>IF(ISNUMBER(L2439),#N/A,IF(ISNUMBER(INDEX('Approved CPZ List'!$I:$I,MATCH('HFTD CPZ'!$B2439,'Approved CPZ List'!$B:$B,0))),$K2439,#N/A))</f>
        <v>#N/A</v>
      </c>
    </row>
    <row r="2440" spans="1:13" ht="15.5" x14ac:dyDescent="0.35">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List'!$K:$K,MATCH('HFTD CPZ'!$B2440,'08W Project List'!$H:$H,0))),$K2440,#N/A)</f>
        <v>#N/A</v>
      </c>
      <c r="M2440" s="35" t="e">
        <f>IF(ISNUMBER(L2440),#N/A,IF(ISNUMBER(INDEX('Approved CPZ List'!$I:$I,MATCH('HFTD CPZ'!$B2440,'Approved CPZ List'!$B:$B,0))),$K2440,#N/A))</f>
        <v>#N/A</v>
      </c>
    </row>
    <row r="2441" spans="1:13" ht="15.5" x14ac:dyDescent="0.35">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List'!$K:$K,MATCH('HFTD CPZ'!$B2441,'08W Project List'!$H:$H,0))),$K2441,#N/A)</f>
        <v>#N/A</v>
      </c>
      <c r="M2441" s="35" t="e">
        <f>IF(ISNUMBER(L2441),#N/A,IF(ISNUMBER(INDEX('Approved CPZ List'!$I:$I,MATCH('HFTD CPZ'!$B2441,'Approved CPZ List'!$B:$B,0))),$K2441,#N/A))</f>
        <v>#N/A</v>
      </c>
    </row>
    <row r="2442" spans="1:13" ht="15.5" x14ac:dyDescent="0.35">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List'!$K:$K,MATCH('HFTD CPZ'!$B2442,'08W Project List'!$H:$H,0))),$K2442,#N/A)</f>
        <v>#N/A</v>
      </c>
      <c r="M2442" s="35" t="e">
        <f>IF(ISNUMBER(L2442),#N/A,IF(ISNUMBER(INDEX('Approved CPZ List'!$I:$I,MATCH('HFTD CPZ'!$B2442,'Approved CPZ List'!$B:$B,0))),$K2442,#N/A))</f>
        <v>#N/A</v>
      </c>
    </row>
    <row r="2443" spans="1:13" ht="15.5" x14ac:dyDescent="0.35">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List'!$K:$K,MATCH('HFTD CPZ'!$B2443,'08W Project List'!$H:$H,0))),$K2443,#N/A)</f>
        <v>#N/A</v>
      </c>
      <c r="M2443" s="35" t="e">
        <f>IF(ISNUMBER(L2443),#N/A,IF(ISNUMBER(INDEX('Approved CPZ List'!$I:$I,MATCH('HFTD CPZ'!$B2443,'Approved CPZ List'!$B:$B,0))),$K2443,#N/A))</f>
        <v>#N/A</v>
      </c>
    </row>
    <row r="2444" spans="1:13" ht="15.5" x14ac:dyDescent="0.35">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List'!$K:$K,MATCH('HFTD CPZ'!$B2444,'08W Project List'!$H:$H,0))),$K2444,#N/A)</f>
        <v>#N/A</v>
      </c>
      <c r="M2444" s="35" t="e">
        <f>IF(ISNUMBER(L2444),#N/A,IF(ISNUMBER(INDEX('Approved CPZ List'!$I:$I,MATCH('HFTD CPZ'!$B2444,'Approved CPZ List'!$B:$B,0))),$K2444,#N/A))</f>
        <v>#N/A</v>
      </c>
    </row>
    <row r="2445" spans="1:13" ht="15.5" x14ac:dyDescent="0.35">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List'!$K:$K,MATCH('HFTD CPZ'!$B2445,'08W Project List'!$H:$H,0))),$K2445,#N/A)</f>
        <v>#N/A</v>
      </c>
      <c r="M2445" s="35" t="e">
        <f>IF(ISNUMBER(L2445),#N/A,IF(ISNUMBER(INDEX('Approved CPZ List'!$I:$I,MATCH('HFTD CPZ'!$B2445,'Approved CPZ List'!$B:$B,0))),$K2445,#N/A))</f>
        <v>#N/A</v>
      </c>
    </row>
    <row r="2446" spans="1:13" ht="15.5" x14ac:dyDescent="0.35">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List'!$K:$K,MATCH('HFTD CPZ'!$B2446,'08W Project List'!$H:$H,0))),$K2446,#N/A)</f>
        <v>#N/A</v>
      </c>
      <c r="M2446" s="35" t="e">
        <f>IF(ISNUMBER(L2446),#N/A,IF(ISNUMBER(INDEX('Approved CPZ List'!$I:$I,MATCH('HFTD CPZ'!$B2446,'Approved CPZ List'!$B:$B,0))),$K2446,#N/A))</f>
        <v>#N/A</v>
      </c>
    </row>
    <row r="2447" spans="1:13" ht="15.5" x14ac:dyDescent="0.35">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List'!$K:$K,MATCH('HFTD CPZ'!$B2447,'08W Project List'!$H:$H,0))),$K2447,#N/A)</f>
        <v>#N/A</v>
      </c>
      <c r="M2447" s="35" t="e">
        <f>IF(ISNUMBER(L2447),#N/A,IF(ISNUMBER(INDEX('Approved CPZ List'!$I:$I,MATCH('HFTD CPZ'!$B2447,'Approved CPZ List'!$B:$B,0))),$K2447,#N/A))</f>
        <v>#N/A</v>
      </c>
    </row>
    <row r="2448" spans="1:13" ht="15.5" x14ac:dyDescent="0.35">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List'!$K:$K,MATCH('HFTD CPZ'!$B2448,'08W Project List'!$H:$H,0))),$K2448,#N/A)</f>
        <v>#N/A</v>
      </c>
      <c r="M2448" s="35" t="e">
        <f>IF(ISNUMBER(L2448),#N/A,IF(ISNUMBER(INDEX('Approved CPZ List'!$I:$I,MATCH('HFTD CPZ'!$B2448,'Approved CPZ List'!$B:$B,0))),$K2448,#N/A))</f>
        <v>#N/A</v>
      </c>
    </row>
    <row r="2449" spans="1:13" ht="15.5" x14ac:dyDescent="0.35">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List'!$K:$K,MATCH('HFTD CPZ'!$B2449,'08W Project List'!$H:$H,0))),$K2449,#N/A)</f>
        <v>#N/A</v>
      </c>
      <c r="M2449" s="35" t="e">
        <f>IF(ISNUMBER(L2449),#N/A,IF(ISNUMBER(INDEX('Approved CPZ List'!$I:$I,MATCH('HFTD CPZ'!$B2449,'Approved CPZ List'!$B:$B,0))),$K2449,#N/A))</f>
        <v>#N/A</v>
      </c>
    </row>
    <row r="2450" spans="1:13" ht="15.5" x14ac:dyDescent="0.35">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List'!$K:$K,MATCH('HFTD CPZ'!$B2450,'08W Project List'!$H:$H,0))),$K2450,#N/A)</f>
        <v>#N/A</v>
      </c>
      <c r="M2450" s="35" t="e">
        <f>IF(ISNUMBER(L2450),#N/A,IF(ISNUMBER(INDEX('Approved CPZ List'!$I:$I,MATCH('HFTD CPZ'!$B2450,'Approved CPZ List'!$B:$B,0))),$K2450,#N/A))</f>
        <v>#N/A</v>
      </c>
    </row>
    <row r="2451" spans="1:13" ht="15.5" x14ac:dyDescent="0.35">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List'!$K:$K,MATCH('HFTD CPZ'!$B2451,'08W Project List'!$H:$H,0))),$K2451,#N/A)</f>
        <v>#N/A</v>
      </c>
      <c r="M2451" s="35" t="e">
        <f>IF(ISNUMBER(L2451),#N/A,IF(ISNUMBER(INDEX('Approved CPZ List'!$I:$I,MATCH('HFTD CPZ'!$B2451,'Approved CPZ List'!$B:$B,0))),$K2451,#N/A))</f>
        <v>#N/A</v>
      </c>
    </row>
    <row r="2452" spans="1:13" ht="15.5" x14ac:dyDescent="0.35">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List'!$K:$K,MATCH('HFTD CPZ'!$B2452,'08W Project List'!$H:$H,0))),$K2452,#N/A)</f>
        <v>#N/A</v>
      </c>
      <c r="M2452" s="35" t="e">
        <f>IF(ISNUMBER(L2452),#N/A,IF(ISNUMBER(INDEX('Approved CPZ List'!$I:$I,MATCH('HFTD CPZ'!$B2452,'Approved CPZ List'!$B:$B,0))),$K2452,#N/A))</f>
        <v>#N/A</v>
      </c>
    </row>
    <row r="2453" spans="1:13" ht="15.5" x14ac:dyDescent="0.35">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List'!$K:$K,MATCH('HFTD CPZ'!$B2453,'08W Project List'!$H:$H,0))),$K2453,#N/A)</f>
        <v>#N/A</v>
      </c>
      <c r="M2453" s="35" t="e">
        <f>IF(ISNUMBER(L2453),#N/A,IF(ISNUMBER(INDEX('Approved CPZ List'!$I:$I,MATCH('HFTD CPZ'!$B2453,'Approved CPZ List'!$B:$B,0))),$K2453,#N/A))</f>
        <v>#N/A</v>
      </c>
    </row>
    <row r="2454" spans="1:13" ht="15.5" x14ac:dyDescent="0.35">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List'!$K:$K,MATCH('HFTD CPZ'!$B2454,'08W Project List'!$H:$H,0))),$K2454,#N/A)</f>
        <v>#N/A</v>
      </c>
      <c r="M2454" s="35" t="e">
        <f>IF(ISNUMBER(L2454),#N/A,IF(ISNUMBER(INDEX('Approved CPZ List'!$I:$I,MATCH('HFTD CPZ'!$B2454,'Approved CPZ List'!$B:$B,0))),$K2454,#N/A))</f>
        <v>#N/A</v>
      </c>
    </row>
    <row r="2455" spans="1:13" ht="15.5" x14ac:dyDescent="0.35">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List'!$K:$K,MATCH('HFTD CPZ'!$B2455,'08W Project List'!$H:$H,0))),$K2455,#N/A)</f>
        <v>#N/A</v>
      </c>
      <c r="M2455" s="35" t="e">
        <f>IF(ISNUMBER(L2455),#N/A,IF(ISNUMBER(INDEX('Approved CPZ List'!$I:$I,MATCH('HFTD CPZ'!$B2455,'Approved CPZ List'!$B:$B,0))),$K2455,#N/A))</f>
        <v>#N/A</v>
      </c>
    </row>
    <row r="2456" spans="1:13" ht="15.5" x14ac:dyDescent="0.35">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List'!$K:$K,MATCH('HFTD CPZ'!$B2456,'08W Project List'!$H:$H,0))),$K2456,#N/A)</f>
        <v>#N/A</v>
      </c>
      <c r="M2456" s="35" t="e">
        <f>IF(ISNUMBER(L2456),#N/A,IF(ISNUMBER(INDEX('Approved CPZ List'!$I:$I,MATCH('HFTD CPZ'!$B2456,'Approved CPZ List'!$B:$B,0))),$K2456,#N/A))</f>
        <v>#N/A</v>
      </c>
    </row>
    <row r="2457" spans="1:13" ht="15.5" x14ac:dyDescent="0.35">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List'!$K:$K,MATCH('HFTD CPZ'!$B2457,'08W Project List'!$H:$H,0))),$K2457,#N/A)</f>
        <v>29.25502489410815</v>
      </c>
      <c r="M2457" s="35" t="e">
        <f>IF(ISNUMBER(L2457),#N/A,IF(ISNUMBER(INDEX('Approved CPZ List'!$I:$I,MATCH('HFTD CPZ'!$B2457,'Approved CPZ List'!$B:$B,0))),$K2457,#N/A))</f>
        <v>#N/A</v>
      </c>
    </row>
    <row r="2458" spans="1:13" ht="15.5" x14ac:dyDescent="0.35">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List'!$K:$K,MATCH('HFTD CPZ'!$B2458,'08W Project List'!$H:$H,0))),$K2458,#N/A)</f>
        <v>#N/A</v>
      </c>
      <c r="M2458" s="35" t="e">
        <f>IF(ISNUMBER(L2458),#N/A,IF(ISNUMBER(INDEX('Approved CPZ List'!$I:$I,MATCH('HFTD CPZ'!$B2458,'Approved CPZ List'!$B:$B,0))),$K2458,#N/A))</f>
        <v>#N/A</v>
      </c>
    </row>
    <row r="2459" spans="1:13" ht="15.5" x14ac:dyDescent="0.35">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List'!$K:$K,MATCH('HFTD CPZ'!$B2459,'08W Project List'!$H:$H,0))),$K2459,#N/A)</f>
        <v>#N/A</v>
      </c>
      <c r="M2459" s="35" t="e">
        <f>IF(ISNUMBER(L2459),#N/A,IF(ISNUMBER(INDEX('Approved CPZ List'!$I:$I,MATCH('HFTD CPZ'!$B2459,'Approved CPZ List'!$B:$B,0))),$K2459,#N/A))</f>
        <v>#N/A</v>
      </c>
    </row>
    <row r="2460" spans="1:13" ht="15.5" x14ac:dyDescent="0.35">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List'!$K:$K,MATCH('HFTD CPZ'!$B2460,'08W Project List'!$H:$H,0))),$K2460,#N/A)</f>
        <v>#N/A</v>
      </c>
      <c r="M2460" s="35" t="e">
        <f>IF(ISNUMBER(L2460),#N/A,IF(ISNUMBER(INDEX('Approved CPZ List'!$I:$I,MATCH('HFTD CPZ'!$B2460,'Approved CPZ List'!$B:$B,0))),$K2460,#N/A))</f>
        <v>#N/A</v>
      </c>
    </row>
    <row r="2461" spans="1:13" ht="15.5" x14ac:dyDescent="0.35">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List'!$K:$K,MATCH('HFTD CPZ'!$B2461,'08W Project List'!$H:$H,0))),$K2461,#N/A)</f>
        <v>#N/A</v>
      </c>
      <c r="M2461" s="35" t="e">
        <f>IF(ISNUMBER(L2461),#N/A,IF(ISNUMBER(INDEX('Approved CPZ List'!$I:$I,MATCH('HFTD CPZ'!$B2461,'Approved CPZ List'!$B:$B,0))),$K2461,#N/A))</f>
        <v>#N/A</v>
      </c>
    </row>
    <row r="2462" spans="1:13" ht="15.5" x14ac:dyDescent="0.35">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List'!$K:$K,MATCH('HFTD CPZ'!$B2462,'08W Project List'!$H:$H,0))),$K2462,#N/A)</f>
        <v>#N/A</v>
      </c>
      <c r="M2462" s="35" t="e">
        <f>IF(ISNUMBER(L2462),#N/A,IF(ISNUMBER(INDEX('Approved CPZ List'!$I:$I,MATCH('HFTD CPZ'!$B2462,'Approved CPZ List'!$B:$B,0))),$K2462,#N/A))</f>
        <v>#N/A</v>
      </c>
    </row>
    <row r="2463" spans="1:13" ht="15.5" x14ac:dyDescent="0.35">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List'!$K:$K,MATCH('HFTD CPZ'!$B2463,'08W Project List'!$H:$H,0))),$K2463,#N/A)</f>
        <v>#N/A</v>
      </c>
      <c r="M2463" s="35" t="e">
        <f>IF(ISNUMBER(L2463),#N/A,IF(ISNUMBER(INDEX('Approved CPZ List'!$I:$I,MATCH('HFTD CPZ'!$B2463,'Approved CPZ List'!$B:$B,0))),$K2463,#N/A))</f>
        <v>#N/A</v>
      </c>
    </row>
    <row r="2464" spans="1:13" ht="15.5" x14ac:dyDescent="0.35">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List'!$K:$K,MATCH('HFTD CPZ'!$B2464,'08W Project List'!$H:$H,0))),$K2464,#N/A)</f>
        <v>#N/A</v>
      </c>
      <c r="M2464" s="35" t="e">
        <f>IF(ISNUMBER(L2464),#N/A,IF(ISNUMBER(INDEX('Approved CPZ List'!$I:$I,MATCH('HFTD CPZ'!$B2464,'Approved CPZ List'!$B:$B,0))),$K2464,#N/A))</f>
        <v>#N/A</v>
      </c>
    </row>
    <row r="2465" spans="1:13" ht="15.5" x14ac:dyDescent="0.35">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List'!$K:$K,MATCH('HFTD CPZ'!$B2465,'08W Project List'!$H:$H,0))),$K2465,#N/A)</f>
        <v>27.810469137143443</v>
      </c>
      <c r="M2465" s="35" t="e">
        <f>IF(ISNUMBER(L2465),#N/A,IF(ISNUMBER(INDEX('Approved CPZ List'!$I:$I,MATCH('HFTD CPZ'!$B2465,'Approved CPZ List'!$B:$B,0))),$K2465,#N/A))</f>
        <v>#N/A</v>
      </c>
    </row>
    <row r="2466" spans="1:13" ht="15.5" x14ac:dyDescent="0.35">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List'!$K:$K,MATCH('HFTD CPZ'!$B2466,'08W Project List'!$H:$H,0))),$K2466,#N/A)</f>
        <v>#N/A</v>
      </c>
      <c r="M2466" s="35" t="e">
        <f>IF(ISNUMBER(L2466),#N/A,IF(ISNUMBER(INDEX('Approved CPZ List'!$I:$I,MATCH('HFTD CPZ'!$B2466,'Approved CPZ List'!$B:$B,0))),$K2466,#N/A))</f>
        <v>#N/A</v>
      </c>
    </row>
    <row r="2467" spans="1:13" ht="15.5" x14ac:dyDescent="0.35">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List'!$K:$K,MATCH('HFTD CPZ'!$B2467,'08W Project List'!$H:$H,0))),$K2467,#N/A)</f>
        <v>#N/A</v>
      </c>
      <c r="M2467" s="35" t="e">
        <f>IF(ISNUMBER(L2467),#N/A,IF(ISNUMBER(INDEX('Approved CPZ List'!$I:$I,MATCH('HFTD CPZ'!$B2467,'Approved CPZ List'!$B:$B,0))),$K2467,#N/A))</f>
        <v>#N/A</v>
      </c>
    </row>
    <row r="2468" spans="1:13" ht="15.5" x14ac:dyDescent="0.35">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List'!$K:$K,MATCH('HFTD CPZ'!$B2468,'08W Project List'!$H:$H,0))),$K2468,#N/A)</f>
        <v>#N/A</v>
      </c>
      <c r="M2468" s="35" t="e">
        <f>IF(ISNUMBER(L2468),#N/A,IF(ISNUMBER(INDEX('Approved CPZ List'!$I:$I,MATCH('HFTD CPZ'!$B2468,'Approved CPZ List'!$B:$B,0))),$K2468,#N/A))</f>
        <v>#N/A</v>
      </c>
    </row>
    <row r="2469" spans="1:13" ht="15.5" x14ac:dyDescent="0.35">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List'!$K:$K,MATCH('HFTD CPZ'!$B2469,'08W Project List'!$H:$H,0))),$K2469,#N/A)</f>
        <v>#N/A</v>
      </c>
      <c r="M2469" s="35" t="e">
        <f>IF(ISNUMBER(L2469),#N/A,IF(ISNUMBER(INDEX('Approved CPZ List'!$I:$I,MATCH('HFTD CPZ'!$B2469,'Approved CPZ List'!$B:$B,0))),$K2469,#N/A))</f>
        <v>#N/A</v>
      </c>
    </row>
    <row r="2470" spans="1:13" ht="15.5" x14ac:dyDescent="0.35">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List'!$K:$K,MATCH('HFTD CPZ'!$B2470,'08W Project List'!$H:$H,0))),$K2470,#N/A)</f>
        <v>#N/A</v>
      </c>
      <c r="M2470" s="35" t="e">
        <f>IF(ISNUMBER(L2470),#N/A,IF(ISNUMBER(INDEX('Approved CPZ List'!$I:$I,MATCH('HFTD CPZ'!$B2470,'Approved CPZ List'!$B:$B,0))),$K2470,#N/A))</f>
        <v>#N/A</v>
      </c>
    </row>
    <row r="2471" spans="1:13" ht="15.5" x14ac:dyDescent="0.35">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List'!$K:$K,MATCH('HFTD CPZ'!$B2471,'08W Project List'!$H:$H,0))),$K2471,#N/A)</f>
        <v>#N/A</v>
      </c>
      <c r="M2471" s="35" t="e">
        <f>IF(ISNUMBER(L2471),#N/A,IF(ISNUMBER(INDEX('Approved CPZ List'!$I:$I,MATCH('HFTD CPZ'!$B2471,'Approved CPZ List'!$B:$B,0))),$K2471,#N/A))</f>
        <v>#N/A</v>
      </c>
    </row>
    <row r="2472" spans="1:13" ht="15.5" x14ac:dyDescent="0.35">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List'!$K:$K,MATCH('HFTD CPZ'!$B2472,'08W Project List'!$H:$H,0))),$K2472,#N/A)</f>
        <v>#N/A</v>
      </c>
      <c r="M2472" s="35" t="e">
        <f>IF(ISNUMBER(L2472),#N/A,IF(ISNUMBER(INDEX('Approved CPZ List'!$I:$I,MATCH('HFTD CPZ'!$B2472,'Approved CPZ List'!$B:$B,0))),$K2472,#N/A))</f>
        <v>#N/A</v>
      </c>
    </row>
    <row r="2473" spans="1:13" ht="15.5" x14ac:dyDescent="0.35">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List'!$K:$K,MATCH('HFTD CPZ'!$B2473,'08W Project List'!$H:$H,0))),$K2473,#N/A)</f>
        <v>#N/A</v>
      </c>
      <c r="M2473" s="35" t="e">
        <f>IF(ISNUMBER(L2473),#N/A,IF(ISNUMBER(INDEX('Approved CPZ List'!$I:$I,MATCH('HFTD CPZ'!$B2473,'Approved CPZ List'!$B:$B,0))),$K2473,#N/A))</f>
        <v>#N/A</v>
      </c>
    </row>
    <row r="2474" spans="1:13" ht="15.5" x14ac:dyDescent="0.35">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List'!$K:$K,MATCH('HFTD CPZ'!$B2474,'08W Project List'!$H:$H,0))),$K2474,#N/A)</f>
        <v>#N/A</v>
      </c>
      <c r="M2474" s="35" t="e">
        <f>IF(ISNUMBER(L2474),#N/A,IF(ISNUMBER(INDEX('Approved CPZ List'!$I:$I,MATCH('HFTD CPZ'!$B2474,'Approved CPZ List'!$B:$B,0))),$K2474,#N/A))</f>
        <v>#N/A</v>
      </c>
    </row>
    <row r="2475" spans="1:13" ht="15.5" x14ac:dyDescent="0.35">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List'!$K:$K,MATCH('HFTD CPZ'!$B2475,'08W Project List'!$H:$H,0))),$K2475,#N/A)</f>
        <v>#N/A</v>
      </c>
      <c r="M2475" s="35" t="e">
        <f>IF(ISNUMBER(L2475),#N/A,IF(ISNUMBER(INDEX('Approved CPZ List'!$I:$I,MATCH('HFTD CPZ'!$B2475,'Approved CPZ List'!$B:$B,0))),$K2475,#N/A))</f>
        <v>#N/A</v>
      </c>
    </row>
    <row r="2476" spans="1:13" ht="15.5" x14ac:dyDescent="0.35">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List'!$K:$K,MATCH('HFTD CPZ'!$B2476,'08W Project List'!$H:$H,0))),$K2476,#N/A)</f>
        <v>#N/A</v>
      </c>
      <c r="M2476" s="35" t="e">
        <f>IF(ISNUMBER(L2476),#N/A,IF(ISNUMBER(INDEX('Approved CPZ List'!$I:$I,MATCH('HFTD CPZ'!$B2476,'Approved CPZ List'!$B:$B,0))),$K2476,#N/A))</f>
        <v>#N/A</v>
      </c>
    </row>
    <row r="2477" spans="1:13" ht="15.5" x14ac:dyDescent="0.35">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List'!$K:$K,MATCH('HFTD CPZ'!$B2477,'08W Project List'!$H:$H,0))),$K2477,#N/A)</f>
        <v>#N/A</v>
      </c>
      <c r="M2477" s="35" t="e">
        <f>IF(ISNUMBER(L2477),#N/A,IF(ISNUMBER(INDEX('Approved CPZ List'!$I:$I,MATCH('HFTD CPZ'!$B2477,'Approved CPZ List'!$B:$B,0))),$K2477,#N/A))</f>
        <v>#N/A</v>
      </c>
    </row>
    <row r="2478" spans="1:13" ht="15.5" x14ac:dyDescent="0.35">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List'!$K:$K,MATCH('HFTD CPZ'!$B2478,'08W Project List'!$H:$H,0))),$K2478,#N/A)</f>
        <v>#N/A</v>
      </c>
      <c r="M2478" s="35" t="e">
        <f>IF(ISNUMBER(L2478),#N/A,IF(ISNUMBER(INDEX('Approved CPZ List'!$I:$I,MATCH('HFTD CPZ'!$B2478,'Approved CPZ List'!$B:$B,0))),$K2478,#N/A))</f>
        <v>#N/A</v>
      </c>
    </row>
    <row r="2479" spans="1:13" ht="15.5" x14ac:dyDescent="0.35">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List'!$K:$K,MATCH('HFTD CPZ'!$B2479,'08W Project List'!$H:$H,0))),$K2479,#N/A)</f>
        <v>#N/A</v>
      </c>
      <c r="M2479" s="35" t="e">
        <f>IF(ISNUMBER(L2479),#N/A,IF(ISNUMBER(INDEX('Approved CPZ List'!$I:$I,MATCH('HFTD CPZ'!$B2479,'Approved CPZ List'!$B:$B,0))),$K2479,#N/A))</f>
        <v>#N/A</v>
      </c>
    </row>
    <row r="2480" spans="1:13" ht="15.5" x14ac:dyDescent="0.35">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List'!$K:$K,MATCH('HFTD CPZ'!$B2480,'08W Project List'!$H:$H,0))),$K2480,#N/A)</f>
        <v>#N/A</v>
      </c>
      <c r="M2480" s="35" t="e">
        <f>IF(ISNUMBER(L2480),#N/A,IF(ISNUMBER(INDEX('Approved CPZ List'!$I:$I,MATCH('HFTD CPZ'!$B2480,'Approved CPZ List'!$B:$B,0))),$K2480,#N/A))</f>
        <v>#N/A</v>
      </c>
    </row>
    <row r="2481" spans="1:13" ht="15.5" x14ac:dyDescent="0.35">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List'!$K:$K,MATCH('HFTD CPZ'!$B2481,'08W Project List'!$H:$H,0))),$K2481,#N/A)</f>
        <v>#N/A</v>
      </c>
      <c r="M2481" s="35" t="e">
        <f>IF(ISNUMBER(L2481),#N/A,IF(ISNUMBER(INDEX('Approved CPZ List'!$I:$I,MATCH('HFTD CPZ'!$B2481,'Approved CPZ List'!$B:$B,0))),$K2481,#N/A))</f>
        <v>#N/A</v>
      </c>
    </row>
    <row r="2482" spans="1:13" ht="15.5" x14ac:dyDescent="0.35">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List'!$K:$K,MATCH('HFTD CPZ'!$B2482,'08W Project List'!$H:$H,0))),$K2482,#N/A)</f>
        <v>#N/A</v>
      </c>
      <c r="M2482" s="35" t="e">
        <f>IF(ISNUMBER(L2482),#N/A,IF(ISNUMBER(INDEX('Approved CPZ List'!$I:$I,MATCH('HFTD CPZ'!$B2482,'Approved CPZ List'!$B:$B,0))),$K2482,#N/A))</f>
        <v>#N/A</v>
      </c>
    </row>
    <row r="2483" spans="1:13" ht="15.5" x14ac:dyDescent="0.35">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List'!$K:$K,MATCH('HFTD CPZ'!$B2483,'08W Project List'!$H:$H,0))),$K2483,#N/A)</f>
        <v>#N/A</v>
      </c>
      <c r="M2483" s="35" t="e">
        <f>IF(ISNUMBER(L2483),#N/A,IF(ISNUMBER(INDEX('Approved CPZ List'!$I:$I,MATCH('HFTD CPZ'!$B2483,'Approved CPZ List'!$B:$B,0))),$K2483,#N/A))</f>
        <v>#N/A</v>
      </c>
    </row>
    <row r="2484" spans="1:13" ht="15.5" x14ac:dyDescent="0.35">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List'!$K:$K,MATCH('HFTD CPZ'!$B2484,'08W Project List'!$H:$H,0))),$K2484,#N/A)</f>
        <v>#N/A</v>
      </c>
      <c r="M2484" s="35" t="e">
        <f>IF(ISNUMBER(L2484),#N/A,IF(ISNUMBER(INDEX('Approved CPZ List'!$I:$I,MATCH('HFTD CPZ'!$B2484,'Approved CPZ List'!$B:$B,0))),$K2484,#N/A))</f>
        <v>#N/A</v>
      </c>
    </row>
    <row r="2485" spans="1:13" ht="15.5" x14ac:dyDescent="0.35">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List'!$K:$K,MATCH('HFTD CPZ'!$B2485,'08W Project List'!$H:$H,0))),$K2485,#N/A)</f>
        <v>#N/A</v>
      </c>
      <c r="M2485" s="35" t="e">
        <f>IF(ISNUMBER(L2485),#N/A,IF(ISNUMBER(INDEX('Approved CPZ List'!$I:$I,MATCH('HFTD CPZ'!$B2485,'Approved CPZ List'!$B:$B,0))),$K2485,#N/A))</f>
        <v>#N/A</v>
      </c>
    </row>
    <row r="2486" spans="1:13" ht="15.5" x14ac:dyDescent="0.35">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List'!$K:$K,MATCH('HFTD CPZ'!$B2486,'08W Project List'!$H:$H,0))),$K2486,#N/A)</f>
        <v>#N/A</v>
      </c>
      <c r="M2486" s="35" t="e">
        <f>IF(ISNUMBER(L2486),#N/A,IF(ISNUMBER(INDEX('Approved CPZ List'!$I:$I,MATCH('HFTD CPZ'!$B2486,'Approved CPZ List'!$B:$B,0))),$K2486,#N/A))</f>
        <v>#N/A</v>
      </c>
    </row>
    <row r="2487" spans="1:13" ht="15.5" x14ac:dyDescent="0.35">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List'!$K:$K,MATCH('HFTD CPZ'!$B2487,'08W Project List'!$H:$H,0))),$K2487,#N/A)</f>
        <v>#N/A</v>
      </c>
      <c r="M2487" s="35" t="e">
        <f>IF(ISNUMBER(L2487),#N/A,IF(ISNUMBER(INDEX('Approved CPZ List'!$I:$I,MATCH('HFTD CPZ'!$B2487,'Approved CPZ List'!$B:$B,0))),$K2487,#N/A))</f>
        <v>#N/A</v>
      </c>
    </row>
    <row r="2488" spans="1:13" ht="15.5" x14ac:dyDescent="0.35">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List'!$K:$K,MATCH('HFTD CPZ'!$B2488,'08W Project List'!$H:$H,0))),$K2488,#N/A)</f>
        <v>#N/A</v>
      </c>
      <c r="M2488" s="35" t="e">
        <f>IF(ISNUMBER(L2488),#N/A,IF(ISNUMBER(INDEX('Approved CPZ List'!$I:$I,MATCH('HFTD CPZ'!$B2488,'Approved CPZ List'!$B:$B,0))),$K2488,#N/A))</f>
        <v>#N/A</v>
      </c>
    </row>
    <row r="2489" spans="1:13" ht="15.5" x14ac:dyDescent="0.35">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List'!$K:$K,MATCH('HFTD CPZ'!$B2489,'08W Project List'!$H:$H,0))),$K2489,#N/A)</f>
        <v>#N/A</v>
      </c>
      <c r="M2489" s="35" t="e">
        <f>IF(ISNUMBER(L2489),#N/A,IF(ISNUMBER(INDEX('Approved CPZ List'!$I:$I,MATCH('HFTD CPZ'!$B2489,'Approved CPZ List'!$B:$B,0))),$K2489,#N/A))</f>
        <v>#N/A</v>
      </c>
    </row>
    <row r="2490" spans="1:13" ht="15.5" x14ac:dyDescent="0.35">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List'!$K:$K,MATCH('HFTD CPZ'!$B2490,'08W Project List'!$H:$H,0))),$K2490,#N/A)</f>
        <v>#N/A</v>
      </c>
      <c r="M2490" s="35" t="e">
        <f>IF(ISNUMBER(L2490),#N/A,IF(ISNUMBER(INDEX('Approved CPZ List'!$I:$I,MATCH('HFTD CPZ'!$B2490,'Approved CPZ List'!$B:$B,0))),$K2490,#N/A))</f>
        <v>#N/A</v>
      </c>
    </row>
    <row r="2491" spans="1:13" ht="15.5" x14ac:dyDescent="0.35">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List'!$K:$K,MATCH('HFTD CPZ'!$B2491,'08W Project List'!$H:$H,0))),$K2491,#N/A)</f>
        <v>#N/A</v>
      </c>
      <c r="M2491" s="35" t="e">
        <f>IF(ISNUMBER(L2491),#N/A,IF(ISNUMBER(INDEX('Approved CPZ List'!$I:$I,MATCH('HFTD CPZ'!$B2491,'Approved CPZ List'!$B:$B,0))),$K2491,#N/A))</f>
        <v>#N/A</v>
      </c>
    </row>
    <row r="2492" spans="1:13" ht="15.5" x14ac:dyDescent="0.35">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List'!$K:$K,MATCH('HFTD CPZ'!$B2492,'08W Project List'!$H:$H,0))),$K2492,#N/A)</f>
        <v>#N/A</v>
      </c>
      <c r="M2492" s="35" t="e">
        <f>IF(ISNUMBER(L2492),#N/A,IF(ISNUMBER(INDEX('Approved CPZ List'!$I:$I,MATCH('HFTD CPZ'!$B2492,'Approved CPZ List'!$B:$B,0))),$K2492,#N/A))</f>
        <v>#N/A</v>
      </c>
    </row>
    <row r="2493" spans="1:13" ht="15.5" x14ac:dyDescent="0.35">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List'!$K:$K,MATCH('HFTD CPZ'!$B2493,'08W Project List'!$H:$H,0))),$K2493,#N/A)</f>
        <v>#N/A</v>
      </c>
      <c r="M2493" s="35" t="e">
        <f>IF(ISNUMBER(L2493),#N/A,IF(ISNUMBER(INDEX('Approved CPZ List'!$I:$I,MATCH('HFTD CPZ'!$B2493,'Approved CPZ List'!$B:$B,0))),$K2493,#N/A))</f>
        <v>#N/A</v>
      </c>
    </row>
    <row r="2494" spans="1:13" ht="15.5" x14ac:dyDescent="0.35">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List'!$K:$K,MATCH('HFTD CPZ'!$B2494,'08W Project List'!$H:$H,0))),$K2494,#N/A)</f>
        <v>#N/A</v>
      </c>
      <c r="M2494" s="35" t="e">
        <f>IF(ISNUMBER(L2494),#N/A,IF(ISNUMBER(INDEX('Approved CPZ List'!$I:$I,MATCH('HFTD CPZ'!$B2494,'Approved CPZ List'!$B:$B,0))),$K2494,#N/A))</f>
        <v>#N/A</v>
      </c>
    </row>
    <row r="2495" spans="1:13" ht="15.5" x14ac:dyDescent="0.35">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List'!$K:$K,MATCH('HFTD CPZ'!$B2495,'08W Project List'!$H:$H,0))),$K2495,#N/A)</f>
        <v>#N/A</v>
      </c>
      <c r="M2495" s="35" t="e">
        <f>IF(ISNUMBER(L2495),#N/A,IF(ISNUMBER(INDEX('Approved CPZ List'!$I:$I,MATCH('HFTD CPZ'!$B2495,'Approved CPZ List'!$B:$B,0))),$K2495,#N/A))</f>
        <v>#N/A</v>
      </c>
    </row>
    <row r="2496" spans="1:13" ht="15.5" x14ac:dyDescent="0.35">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List'!$K:$K,MATCH('HFTD CPZ'!$B2496,'08W Project List'!$H:$H,0))),$K2496,#N/A)</f>
        <v>#N/A</v>
      </c>
      <c r="M2496" s="35" t="e">
        <f>IF(ISNUMBER(L2496),#N/A,IF(ISNUMBER(INDEX('Approved CPZ List'!$I:$I,MATCH('HFTD CPZ'!$B2496,'Approved CPZ List'!$B:$B,0))),$K2496,#N/A))</f>
        <v>#N/A</v>
      </c>
    </row>
    <row r="2497" spans="1:13" ht="15.5" x14ac:dyDescent="0.35">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List'!$K:$K,MATCH('HFTD CPZ'!$B2497,'08W Project List'!$H:$H,0))),$K2497,#N/A)</f>
        <v>#N/A</v>
      </c>
      <c r="M2497" s="35" t="e">
        <f>IF(ISNUMBER(L2497),#N/A,IF(ISNUMBER(INDEX('Approved CPZ List'!$I:$I,MATCH('HFTD CPZ'!$B2497,'Approved CPZ List'!$B:$B,0))),$K2497,#N/A))</f>
        <v>#N/A</v>
      </c>
    </row>
    <row r="2498" spans="1:13" ht="15.5" x14ac:dyDescent="0.35">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List'!$K:$K,MATCH('HFTD CPZ'!$B2498,'08W Project List'!$H:$H,0))),$K2498,#N/A)</f>
        <v>#N/A</v>
      </c>
      <c r="M2498" s="35" t="e">
        <f>IF(ISNUMBER(L2498),#N/A,IF(ISNUMBER(INDEX('Approved CPZ List'!$I:$I,MATCH('HFTD CPZ'!$B2498,'Approved CPZ List'!$B:$B,0))),$K2498,#N/A))</f>
        <v>#N/A</v>
      </c>
    </row>
    <row r="2499" spans="1:13" ht="15.5" x14ac:dyDescent="0.35">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List'!$K:$K,MATCH('HFTD CPZ'!$B2499,'08W Project List'!$H:$H,0))),$K2499,#N/A)</f>
        <v>#N/A</v>
      </c>
      <c r="M2499" s="35" t="e">
        <f>IF(ISNUMBER(L2499),#N/A,IF(ISNUMBER(INDEX('Approved CPZ List'!$I:$I,MATCH('HFTD CPZ'!$B2499,'Approved CPZ List'!$B:$B,0))),$K2499,#N/A))</f>
        <v>#N/A</v>
      </c>
    </row>
    <row r="2500" spans="1:13" ht="15.5" x14ac:dyDescent="0.35">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List'!$K:$K,MATCH('HFTD CPZ'!$B2500,'08W Project List'!$H:$H,0))),$K2500,#N/A)</f>
        <v>#N/A</v>
      </c>
      <c r="M2500" s="35" t="e">
        <f>IF(ISNUMBER(L2500),#N/A,IF(ISNUMBER(INDEX('Approved CPZ List'!$I:$I,MATCH('HFTD CPZ'!$B2500,'Approved CPZ List'!$B:$B,0))),$K2500,#N/A))</f>
        <v>#N/A</v>
      </c>
    </row>
    <row r="2501" spans="1:13" ht="15.5" x14ac:dyDescent="0.35">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List'!$K:$K,MATCH('HFTD CPZ'!$B2501,'08W Project List'!$H:$H,0))),$K2501,#N/A)</f>
        <v>#N/A</v>
      </c>
      <c r="M2501" s="35" t="e">
        <f>IF(ISNUMBER(L2501),#N/A,IF(ISNUMBER(INDEX('Approved CPZ List'!$I:$I,MATCH('HFTD CPZ'!$B2501,'Approved CPZ List'!$B:$B,0))),$K2501,#N/A))</f>
        <v>#N/A</v>
      </c>
    </row>
    <row r="2502" spans="1:13" ht="15.5" x14ac:dyDescent="0.35">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List'!$K:$K,MATCH('HFTD CPZ'!$B2502,'08W Project List'!$H:$H,0))),$K2502,#N/A)</f>
        <v>#N/A</v>
      </c>
      <c r="M2502" s="35" t="e">
        <f>IF(ISNUMBER(L2502),#N/A,IF(ISNUMBER(INDEX('Approved CPZ List'!$I:$I,MATCH('HFTD CPZ'!$B2502,'Approved CPZ List'!$B:$B,0))),$K2502,#N/A))</f>
        <v>#N/A</v>
      </c>
    </row>
    <row r="2503" spans="1:13" ht="15.5" x14ac:dyDescent="0.35">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List'!$K:$K,MATCH('HFTD CPZ'!$B2503,'08W Project List'!$H:$H,0))),$K2503,#N/A)</f>
        <v>#N/A</v>
      </c>
      <c r="M2503" s="35" t="e">
        <f>IF(ISNUMBER(L2503),#N/A,IF(ISNUMBER(INDEX('Approved CPZ List'!$I:$I,MATCH('HFTD CPZ'!$B2503,'Approved CPZ List'!$B:$B,0))),$K2503,#N/A))</f>
        <v>#N/A</v>
      </c>
    </row>
    <row r="2504" spans="1:13" ht="15.5" x14ac:dyDescent="0.35">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List'!$K:$K,MATCH('HFTD CPZ'!$B2504,'08W Project List'!$H:$H,0))),$K2504,#N/A)</f>
        <v>#N/A</v>
      </c>
      <c r="M2504" s="35" t="e">
        <f>IF(ISNUMBER(L2504),#N/A,IF(ISNUMBER(INDEX('Approved CPZ List'!$I:$I,MATCH('HFTD CPZ'!$B2504,'Approved CPZ List'!$B:$B,0))),$K2504,#N/A))</f>
        <v>#N/A</v>
      </c>
    </row>
    <row r="2505" spans="1:13" ht="15.5" x14ac:dyDescent="0.35">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List'!$K:$K,MATCH('HFTD CPZ'!$B2505,'08W Project List'!$H:$H,0))),$K2505,#N/A)</f>
        <v>#N/A</v>
      </c>
      <c r="M2505" s="35" t="e">
        <f>IF(ISNUMBER(L2505),#N/A,IF(ISNUMBER(INDEX('Approved CPZ List'!$I:$I,MATCH('HFTD CPZ'!$B2505,'Approved CPZ List'!$B:$B,0))),$K2505,#N/A))</f>
        <v>#N/A</v>
      </c>
    </row>
    <row r="2506" spans="1:13" ht="15.5" x14ac:dyDescent="0.35">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List'!$K:$K,MATCH('HFTD CPZ'!$B2506,'08W Project List'!$H:$H,0))),$K2506,#N/A)</f>
        <v>#N/A</v>
      </c>
      <c r="M2506" s="35" t="e">
        <f>IF(ISNUMBER(L2506),#N/A,IF(ISNUMBER(INDEX('Approved CPZ List'!$I:$I,MATCH('HFTD CPZ'!$B2506,'Approved CPZ List'!$B:$B,0))),$K2506,#N/A))</f>
        <v>#N/A</v>
      </c>
    </row>
    <row r="2507" spans="1:13" ht="15.5" x14ac:dyDescent="0.35">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List'!$K:$K,MATCH('HFTD CPZ'!$B2507,'08W Project List'!$H:$H,0))),$K2507,#N/A)</f>
        <v>#N/A</v>
      </c>
      <c r="M2507" s="35" t="e">
        <f>IF(ISNUMBER(L2507),#N/A,IF(ISNUMBER(INDEX('Approved CPZ List'!$I:$I,MATCH('HFTD CPZ'!$B2507,'Approved CPZ List'!$B:$B,0))),$K2507,#N/A))</f>
        <v>#N/A</v>
      </c>
    </row>
    <row r="2508" spans="1:13" ht="15.5" x14ac:dyDescent="0.35">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List'!$K:$K,MATCH('HFTD CPZ'!$B2508,'08W Project List'!$H:$H,0))),$K2508,#N/A)</f>
        <v>#N/A</v>
      </c>
      <c r="M2508" s="35" t="e">
        <f>IF(ISNUMBER(L2508),#N/A,IF(ISNUMBER(INDEX('Approved CPZ List'!$I:$I,MATCH('HFTD CPZ'!$B2508,'Approved CPZ List'!$B:$B,0))),$K2508,#N/A))</f>
        <v>#N/A</v>
      </c>
    </row>
    <row r="2509" spans="1:13" ht="15.5" x14ac:dyDescent="0.35">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List'!$K:$K,MATCH('HFTD CPZ'!$B2509,'08W Project List'!$H:$H,0))),$K2509,#N/A)</f>
        <v>#N/A</v>
      </c>
      <c r="M2509" s="35" t="e">
        <f>IF(ISNUMBER(L2509),#N/A,IF(ISNUMBER(INDEX('Approved CPZ List'!$I:$I,MATCH('HFTD CPZ'!$B2509,'Approved CPZ List'!$B:$B,0))),$K2509,#N/A))</f>
        <v>#N/A</v>
      </c>
    </row>
    <row r="2510" spans="1:13" ht="15.5" x14ac:dyDescent="0.35">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List'!$K:$K,MATCH('HFTD CPZ'!$B2510,'08W Project List'!$H:$H,0))),$K2510,#N/A)</f>
        <v>#N/A</v>
      </c>
      <c r="M2510" s="35" t="e">
        <f>IF(ISNUMBER(L2510),#N/A,IF(ISNUMBER(INDEX('Approved CPZ List'!$I:$I,MATCH('HFTD CPZ'!$B2510,'Approved CPZ List'!$B:$B,0))),$K2510,#N/A))</f>
        <v>#N/A</v>
      </c>
    </row>
    <row r="2511" spans="1:13" ht="15.5" x14ac:dyDescent="0.35">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List'!$K:$K,MATCH('HFTD CPZ'!$B2511,'08W Project List'!$H:$H,0))),$K2511,#N/A)</f>
        <v>#N/A</v>
      </c>
      <c r="M2511" s="35" t="e">
        <f>IF(ISNUMBER(L2511),#N/A,IF(ISNUMBER(INDEX('Approved CPZ List'!$I:$I,MATCH('HFTD CPZ'!$B2511,'Approved CPZ List'!$B:$B,0))),$K2511,#N/A))</f>
        <v>#N/A</v>
      </c>
    </row>
    <row r="2512" spans="1:13" ht="15.5" x14ac:dyDescent="0.35">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List'!$K:$K,MATCH('HFTD CPZ'!$B2512,'08W Project List'!$H:$H,0))),$K2512,#N/A)</f>
        <v>#N/A</v>
      </c>
      <c r="M2512" s="35" t="e">
        <f>IF(ISNUMBER(L2512),#N/A,IF(ISNUMBER(INDEX('Approved CPZ List'!$I:$I,MATCH('HFTD CPZ'!$B2512,'Approved CPZ List'!$B:$B,0))),$K2512,#N/A))</f>
        <v>#N/A</v>
      </c>
    </row>
    <row r="2513" spans="1:13" ht="15.5" x14ac:dyDescent="0.35">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List'!$K:$K,MATCH('HFTD CPZ'!$B2513,'08W Project List'!$H:$H,0))),$K2513,#N/A)</f>
        <v>#N/A</v>
      </c>
      <c r="M2513" s="35" t="e">
        <f>IF(ISNUMBER(L2513),#N/A,IF(ISNUMBER(INDEX('Approved CPZ List'!$I:$I,MATCH('HFTD CPZ'!$B2513,'Approved CPZ List'!$B:$B,0))),$K2513,#N/A))</f>
        <v>#N/A</v>
      </c>
    </row>
    <row r="2514" spans="1:13" ht="15.5" x14ac:dyDescent="0.35">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List'!$K:$K,MATCH('HFTD CPZ'!$B2514,'08W Project List'!$H:$H,0))),$K2514,#N/A)</f>
        <v>#N/A</v>
      </c>
      <c r="M2514" s="35" t="e">
        <f>IF(ISNUMBER(L2514),#N/A,IF(ISNUMBER(INDEX('Approved CPZ List'!$I:$I,MATCH('HFTD CPZ'!$B2514,'Approved CPZ List'!$B:$B,0))),$K2514,#N/A))</f>
        <v>#N/A</v>
      </c>
    </row>
    <row r="2515" spans="1:13" ht="15.5" x14ac:dyDescent="0.35">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List'!$K:$K,MATCH('HFTD CPZ'!$B2515,'08W Project List'!$H:$H,0))),$K2515,#N/A)</f>
        <v>#N/A</v>
      </c>
      <c r="M2515" s="35" t="e">
        <f>IF(ISNUMBER(L2515),#N/A,IF(ISNUMBER(INDEX('Approved CPZ List'!$I:$I,MATCH('HFTD CPZ'!$B2515,'Approved CPZ List'!$B:$B,0))),$K2515,#N/A))</f>
        <v>#N/A</v>
      </c>
    </row>
    <row r="2516" spans="1:13" ht="15.5" x14ac:dyDescent="0.35">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List'!$K:$K,MATCH('HFTD CPZ'!$B2516,'08W Project List'!$H:$H,0))),$K2516,#N/A)</f>
        <v>#N/A</v>
      </c>
      <c r="M2516" s="35" t="e">
        <f>IF(ISNUMBER(L2516),#N/A,IF(ISNUMBER(INDEX('Approved CPZ List'!$I:$I,MATCH('HFTD CPZ'!$B2516,'Approved CPZ List'!$B:$B,0))),$K2516,#N/A))</f>
        <v>#N/A</v>
      </c>
    </row>
    <row r="2517" spans="1:13" ht="15.5" x14ac:dyDescent="0.35">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List'!$K:$K,MATCH('HFTD CPZ'!$B2517,'08W Project List'!$H:$H,0))),$K2517,#N/A)</f>
        <v>#N/A</v>
      </c>
      <c r="M2517" s="35" t="e">
        <f>IF(ISNUMBER(L2517),#N/A,IF(ISNUMBER(INDEX('Approved CPZ List'!$I:$I,MATCH('HFTD CPZ'!$B2517,'Approved CPZ List'!$B:$B,0))),$K2517,#N/A))</f>
        <v>#N/A</v>
      </c>
    </row>
    <row r="2518" spans="1:13" ht="15.5" x14ac:dyDescent="0.35">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List'!$K:$K,MATCH('HFTD CPZ'!$B2518,'08W Project List'!$H:$H,0))),$K2518,#N/A)</f>
        <v>#N/A</v>
      </c>
      <c r="M2518" s="35" t="e">
        <f>IF(ISNUMBER(L2518),#N/A,IF(ISNUMBER(INDEX('Approved CPZ List'!$I:$I,MATCH('HFTD CPZ'!$B2518,'Approved CPZ List'!$B:$B,0))),$K2518,#N/A))</f>
        <v>#N/A</v>
      </c>
    </row>
    <row r="2519" spans="1:13" ht="15.5" x14ac:dyDescent="0.35">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List'!$K:$K,MATCH('HFTD CPZ'!$B2519,'08W Project List'!$H:$H,0))),$K2519,#N/A)</f>
        <v>#N/A</v>
      </c>
      <c r="M2519" s="35" t="e">
        <f>IF(ISNUMBER(L2519),#N/A,IF(ISNUMBER(INDEX('Approved CPZ List'!$I:$I,MATCH('HFTD CPZ'!$B2519,'Approved CPZ List'!$B:$B,0))),$K2519,#N/A))</f>
        <v>#N/A</v>
      </c>
    </row>
    <row r="2520" spans="1:13" ht="15.5" x14ac:dyDescent="0.35">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List'!$K:$K,MATCH('HFTD CPZ'!$B2520,'08W Project List'!$H:$H,0))),$K2520,#N/A)</f>
        <v>#N/A</v>
      </c>
      <c r="M2520" s="35" t="e">
        <f>IF(ISNUMBER(L2520),#N/A,IF(ISNUMBER(INDEX('Approved CPZ List'!$I:$I,MATCH('HFTD CPZ'!$B2520,'Approved CPZ List'!$B:$B,0))),$K2520,#N/A))</f>
        <v>#N/A</v>
      </c>
    </row>
    <row r="2521" spans="1:13" ht="15.5" x14ac:dyDescent="0.35">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List'!$K:$K,MATCH('HFTD CPZ'!$B2521,'08W Project List'!$H:$H,0))),$K2521,#N/A)</f>
        <v>#N/A</v>
      </c>
      <c r="M2521" s="35" t="e">
        <f>IF(ISNUMBER(L2521),#N/A,IF(ISNUMBER(INDEX('Approved CPZ List'!$I:$I,MATCH('HFTD CPZ'!$B2521,'Approved CPZ List'!$B:$B,0))),$K2521,#N/A))</f>
        <v>#N/A</v>
      </c>
    </row>
    <row r="2522" spans="1:13" ht="15.5" x14ac:dyDescent="0.35">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List'!$K:$K,MATCH('HFTD CPZ'!$B2522,'08W Project List'!$H:$H,0))),$K2522,#N/A)</f>
        <v>#N/A</v>
      </c>
      <c r="M2522" s="35" t="e">
        <f>IF(ISNUMBER(L2522),#N/A,IF(ISNUMBER(INDEX('Approved CPZ List'!$I:$I,MATCH('HFTD CPZ'!$B2522,'Approved CPZ List'!$B:$B,0))),$K2522,#N/A))</f>
        <v>#N/A</v>
      </c>
    </row>
    <row r="2523" spans="1:13" ht="15.5" x14ac:dyDescent="0.35">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List'!$K:$K,MATCH('HFTD CPZ'!$B2523,'08W Project List'!$H:$H,0))),$K2523,#N/A)</f>
        <v>#N/A</v>
      </c>
      <c r="M2523" s="35" t="e">
        <f>IF(ISNUMBER(L2523),#N/A,IF(ISNUMBER(INDEX('Approved CPZ List'!$I:$I,MATCH('HFTD CPZ'!$B2523,'Approved CPZ List'!$B:$B,0))),$K2523,#N/A))</f>
        <v>#N/A</v>
      </c>
    </row>
    <row r="2524" spans="1:13" ht="15.5" x14ac:dyDescent="0.35">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List'!$K:$K,MATCH('HFTD CPZ'!$B2524,'08W Project List'!$H:$H,0))),$K2524,#N/A)</f>
        <v>#N/A</v>
      </c>
      <c r="M2524" s="35" t="e">
        <f>IF(ISNUMBER(L2524),#N/A,IF(ISNUMBER(INDEX('Approved CPZ List'!$I:$I,MATCH('HFTD CPZ'!$B2524,'Approved CPZ List'!$B:$B,0))),$K2524,#N/A))</f>
        <v>#N/A</v>
      </c>
    </row>
    <row r="2525" spans="1:13" ht="15.5" x14ac:dyDescent="0.35">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List'!$K:$K,MATCH('HFTD CPZ'!$B2525,'08W Project List'!$H:$H,0))),$K2525,#N/A)</f>
        <v>#N/A</v>
      </c>
      <c r="M2525" s="35" t="e">
        <f>IF(ISNUMBER(L2525),#N/A,IF(ISNUMBER(INDEX('Approved CPZ List'!$I:$I,MATCH('HFTD CPZ'!$B2525,'Approved CPZ List'!$B:$B,0))),$K2525,#N/A))</f>
        <v>#N/A</v>
      </c>
    </row>
    <row r="2526" spans="1:13" ht="15.5" x14ac:dyDescent="0.35">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List'!$K:$K,MATCH('HFTD CPZ'!$B2526,'08W Project List'!$H:$H,0))),$K2526,#N/A)</f>
        <v>#N/A</v>
      </c>
      <c r="M2526" s="35" t="e">
        <f>IF(ISNUMBER(L2526),#N/A,IF(ISNUMBER(INDEX('Approved CPZ List'!$I:$I,MATCH('HFTD CPZ'!$B2526,'Approved CPZ List'!$B:$B,0))),$K2526,#N/A))</f>
        <v>#N/A</v>
      </c>
    </row>
    <row r="2527" spans="1:13" ht="15.5" x14ac:dyDescent="0.35">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List'!$K:$K,MATCH('HFTD CPZ'!$B2527,'08W Project List'!$H:$H,0))),$K2527,#N/A)</f>
        <v>#N/A</v>
      </c>
      <c r="M2527" s="35" t="e">
        <f>IF(ISNUMBER(L2527),#N/A,IF(ISNUMBER(INDEX('Approved CPZ List'!$I:$I,MATCH('HFTD CPZ'!$B2527,'Approved CPZ List'!$B:$B,0))),$K2527,#N/A))</f>
        <v>#N/A</v>
      </c>
    </row>
    <row r="2528" spans="1:13" ht="15.5" x14ac:dyDescent="0.35">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List'!$K:$K,MATCH('HFTD CPZ'!$B2528,'08W Project List'!$H:$H,0))),$K2528,#N/A)</f>
        <v>#N/A</v>
      </c>
      <c r="M2528" s="35" t="e">
        <f>IF(ISNUMBER(L2528),#N/A,IF(ISNUMBER(INDEX('Approved CPZ List'!$I:$I,MATCH('HFTD CPZ'!$B2528,'Approved CPZ List'!$B:$B,0))),$K2528,#N/A))</f>
        <v>#N/A</v>
      </c>
    </row>
    <row r="2529" spans="1:13" ht="15.5" x14ac:dyDescent="0.35">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List'!$K:$K,MATCH('HFTD CPZ'!$B2529,'08W Project List'!$H:$H,0))),$K2529,#N/A)</f>
        <v>#N/A</v>
      </c>
      <c r="M2529" s="35" t="e">
        <f>IF(ISNUMBER(L2529),#N/A,IF(ISNUMBER(INDEX('Approved CPZ List'!$I:$I,MATCH('HFTD CPZ'!$B2529,'Approved CPZ List'!$B:$B,0))),$K2529,#N/A))</f>
        <v>#N/A</v>
      </c>
    </row>
    <row r="2530" spans="1:13" ht="15.5" x14ac:dyDescent="0.35">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List'!$K:$K,MATCH('HFTD CPZ'!$B2530,'08W Project List'!$H:$H,0))),$K2530,#N/A)</f>
        <v>#N/A</v>
      </c>
      <c r="M2530" s="35" t="e">
        <f>IF(ISNUMBER(L2530),#N/A,IF(ISNUMBER(INDEX('Approved CPZ List'!$I:$I,MATCH('HFTD CPZ'!$B2530,'Approved CPZ List'!$B:$B,0))),$K2530,#N/A))</f>
        <v>#N/A</v>
      </c>
    </row>
    <row r="2531" spans="1:13" ht="15.5" x14ac:dyDescent="0.35">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List'!$K:$K,MATCH('HFTD CPZ'!$B2531,'08W Project List'!$H:$H,0))),$K2531,#N/A)</f>
        <v>#N/A</v>
      </c>
      <c r="M2531" s="35" t="e">
        <f>IF(ISNUMBER(L2531),#N/A,IF(ISNUMBER(INDEX('Approved CPZ List'!$I:$I,MATCH('HFTD CPZ'!$B2531,'Approved CPZ List'!$B:$B,0))),$K2531,#N/A))</f>
        <v>#N/A</v>
      </c>
    </row>
    <row r="2532" spans="1:13" ht="15.5" x14ac:dyDescent="0.35">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List'!$K:$K,MATCH('HFTD CPZ'!$B2532,'08W Project List'!$H:$H,0))),$K2532,#N/A)</f>
        <v>#N/A</v>
      </c>
      <c r="M2532" s="35" t="e">
        <f>IF(ISNUMBER(L2532),#N/A,IF(ISNUMBER(INDEX('Approved CPZ List'!$I:$I,MATCH('HFTD CPZ'!$B2532,'Approved CPZ List'!$B:$B,0))),$K2532,#N/A))</f>
        <v>#N/A</v>
      </c>
    </row>
    <row r="2533" spans="1:13" ht="15.5" x14ac:dyDescent="0.35">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List'!$K:$K,MATCH('HFTD CPZ'!$B2533,'08W Project List'!$H:$H,0))),$K2533,#N/A)</f>
        <v>#N/A</v>
      </c>
      <c r="M2533" s="35" t="e">
        <f>IF(ISNUMBER(L2533),#N/A,IF(ISNUMBER(INDEX('Approved CPZ List'!$I:$I,MATCH('HFTD CPZ'!$B2533,'Approved CPZ List'!$B:$B,0))),$K2533,#N/A))</f>
        <v>#N/A</v>
      </c>
    </row>
    <row r="2534" spans="1:13" ht="15.5" x14ac:dyDescent="0.35">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List'!$K:$K,MATCH('HFTD CPZ'!$B2534,'08W Project List'!$H:$H,0))),$K2534,#N/A)</f>
        <v>#N/A</v>
      </c>
      <c r="M2534" s="35" t="e">
        <f>IF(ISNUMBER(L2534),#N/A,IF(ISNUMBER(INDEX('Approved CPZ List'!$I:$I,MATCH('HFTD CPZ'!$B2534,'Approved CPZ List'!$B:$B,0))),$K2534,#N/A))</f>
        <v>#N/A</v>
      </c>
    </row>
    <row r="2535" spans="1:13" ht="15.5" x14ac:dyDescent="0.35">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List'!$K:$K,MATCH('HFTD CPZ'!$B2535,'08W Project List'!$H:$H,0))),$K2535,#N/A)</f>
        <v>#N/A</v>
      </c>
      <c r="M2535" s="35" t="e">
        <f>IF(ISNUMBER(L2535),#N/A,IF(ISNUMBER(INDEX('Approved CPZ List'!$I:$I,MATCH('HFTD CPZ'!$B2535,'Approved CPZ List'!$B:$B,0))),$K2535,#N/A))</f>
        <v>#N/A</v>
      </c>
    </row>
    <row r="2536" spans="1:13" ht="15.5" x14ac:dyDescent="0.35">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List'!$K:$K,MATCH('HFTD CPZ'!$B2536,'08W Project List'!$H:$H,0))),$K2536,#N/A)</f>
        <v>#N/A</v>
      </c>
      <c r="M2536" s="35" t="e">
        <f>IF(ISNUMBER(L2536),#N/A,IF(ISNUMBER(INDEX('Approved CPZ List'!$I:$I,MATCH('HFTD CPZ'!$B2536,'Approved CPZ List'!$B:$B,0))),$K2536,#N/A))</f>
        <v>#N/A</v>
      </c>
    </row>
    <row r="2537" spans="1:13" ht="15.5" x14ac:dyDescent="0.35">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List'!$K:$K,MATCH('HFTD CPZ'!$B2537,'08W Project List'!$H:$H,0))),$K2537,#N/A)</f>
        <v>#N/A</v>
      </c>
      <c r="M2537" s="35" t="e">
        <f>IF(ISNUMBER(L2537),#N/A,IF(ISNUMBER(INDEX('Approved CPZ List'!$I:$I,MATCH('HFTD CPZ'!$B2537,'Approved CPZ List'!$B:$B,0))),$K2537,#N/A))</f>
        <v>#N/A</v>
      </c>
    </row>
    <row r="2538" spans="1:13" ht="15.5" x14ac:dyDescent="0.35">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List'!$K:$K,MATCH('HFTD CPZ'!$B2538,'08W Project List'!$H:$H,0))),$K2538,#N/A)</f>
        <v>#N/A</v>
      </c>
      <c r="M2538" s="35" t="e">
        <f>IF(ISNUMBER(L2538),#N/A,IF(ISNUMBER(INDEX('Approved CPZ List'!$I:$I,MATCH('HFTD CPZ'!$B2538,'Approved CPZ List'!$B:$B,0))),$K2538,#N/A))</f>
        <v>#N/A</v>
      </c>
    </row>
    <row r="2539" spans="1:13" ht="15.5" x14ac:dyDescent="0.35">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List'!$K:$K,MATCH('HFTD CPZ'!$B2539,'08W Project List'!$H:$H,0))),$K2539,#N/A)</f>
        <v>#N/A</v>
      </c>
      <c r="M2539" s="35" t="e">
        <f>IF(ISNUMBER(L2539),#N/A,IF(ISNUMBER(INDEX('Approved CPZ List'!$I:$I,MATCH('HFTD CPZ'!$B2539,'Approved CPZ List'!$B:$B,0))),$K2539,#N/A))</f>
        <v>#N/A</v>
      </c>
    </row>
    <row r="2540" spans="1:13" ht="15.5" x14ac:dyDescent="0.35">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List'!$K:$K,MATCH('HFTD CPZ'!$B2540,'08W Project List'!$H:$H,0))),$K2540,#N/A)</f>
        <v>#N/A</v>
      </c>
      <c r="M2540" s="35" t="e">
        <f>IF(ISNUMBER(L2540),#N/A,IF(ISNUMBER(INDEX('Approved CPZ List'!$I:$I,MATCH('HFTD CPZ'!$B2540,'Approved CPZ List'!$B:$B,0))),$K2540,#N/A))</f>
        <v>#N/A</v>
      </c>
    </row>
    <row r="2541" spans="1:13" ht="15.5" x14ac:dyDescent="0.35">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List'!$K:$K,MATCH('HFTD CPZ'!$B2541,'08W Project List'!$H:$H,0))),$K2541,#N/A)</f>
        <v>#N/A</v>
      </c>
      <c r="M2541" s="35" t="e">
        <f>IF(ISNUMBER(L2541),#N/A,IF(ISNUMBER(INDEX('Approved CPZ List'!$I:$I,MATCH('HFTD CPZ'!$B2541,'Approved CPZ List'!$B:$B,0))),$K2541,#N/A))</f>
        <v>#N/A</v>
      </c>
    </row>
    <row r="2542" spans="1:13" ht="15.5" x14ac:dyDescent="0.35">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List'!$K:$K,MATCH('HFTD CPZ'!$B2542,'08W Project List'!$H:$H,0))),$K2542,#N/A)</f>
        <v>#N/A</v>
      </c>
      <c r="M2542" s="35" t="e">
        <f>IF(ISNUMBER(L2542),#N/A,IF(ISNUMBER(INDEX('Approved CPZ List'!$I:$I,MATCH('HFTD CPZ'!$B2542,'Approved CPZ List'!$B:$B,0))),$K2542,#N/A))</f>
        <v>#N/A</v>
      </c>
    </row>
    <row r="2543" spans="1:13" ht="15.5" x14ac:dyDescent="0.35">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List'!$K:$K,MATCH('HFTD CPZ'!$B2543,'08W Project List'!$H:$H,0))),$K2543,#N/A)</f>
        <v>#N/A</v>
      </c>
      <c r="M2543" s="35" t="e">
        <f>IF(ISNUMBER(L2543),#N/A,IF(ISNUMBER(INDEX('Approved CPZ List'!$I:$I,MATCH('HFTD CPZ'!$B2543,'Approved CPZ List'!$B:$B,0))),$K2543,#N/A))</f>
        <v>#N/A</v>
      </c>
    </row>
    <row r="2544" spans="1:13" ht="15.5" x14ac:dyDescent="0.35">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List'!$K:$K,MATCH('HFTD CPZ'!$B2544,'08W Project List'!$H:$H,0))),$K2544,#N/A)</f>
        <v>#N/A</v>
      </c>
      <c r="M2544" s="35" t="e">
        <f>IF(ISNUMBER(L2544),#N/A,IF(ISNUMBER(INDEX('Approved CPZ List'!$I:$I,MATCH('HFTD CPZ'!$B2544,'Approved CPZ List'!$B:$B,0))),$K2544,#N/A))</f>
        <v>#N/A</v>
      </c>
    </row>
    <row r="2545" spans="1:13" ht="15.5" x14ac:dyDescent="0.35">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List'!$K:$K,MATCH('HFTD CPZ'!$B2545,'08W Project List'!$H:$H,0))),$K2545,#N/A)</f>
        <v>#N/A</v>
      </c>
      <c r="M2545" s="35" t="e">
        <f>IF(ISNUMBER(L2545),#N/A,IF(ISNUMBER(INDEX('Approved CPZ List'!$I:$I,MATCH('HFTD CPZ'!$B2545,'Approved CPZ List'!$B:$B,0))),$K2545,#N/A))</f>
        <v>#N/A</v>
      </c>
    </row>
    <row r="2546" spans="1:13" ht="15.5" x14ac:dyDescent="0.35">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List'!$K:$K,MATCH('HFTD CPZ'!$B2546,'08W Project List'!$H:$H,0))),$K2546,#N/A)</f>
        <v>#N/A</v>
      </c>
      <c r="M2546" s="35" t="e">
        <f>IF(ISNUMBER(L2546),#N/A,IF(ISNUMBER(INDEX('Approved CPZ List'!$I:$I,MATCH('HFTD CPZ'!$B2546,'Approved CPZ List'!$B:$B,0))),$K2546,#N/A))</f>
        <v>#N/A</v>
      </c>
    </row>
    <row r="2547" spans="1:13" ht="15.5" x14ac:dyDescent="0.35">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List'!$K:$K,MATCH('HFTD CPZ'!$B2547,'08W Project List'!$H:$H,0))),$K2547,#N/A)</f>
        <v>#N/A</v>
      </c>
      <c r="M2547" s="35" t="e">
        <f>IF(ISNUMBER(L2547),#N/A,IF(ISNUMBER(INDEX('Approved CPZ List'!$I:$I,MATCH('HFTD CPZ'!$B2547,'Approved CPZ List'!$B:$B,0))),$K2547,#N/A))</f>
        <v>#N/A</v>
      </c>
    </row>
    <row r="2548" spans="1:13" ht="15.5" x14ac:dyDescent="0.35">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List'!$K:$K,MATCH('HFTD CPZ'!$B2548,'08W Project List'!$H:$H,0))),$K2548,#N/A)</f>
        <v>#N/A</v>
      </c>
      <c r="M2548" s="35" t="e">
        <f>IF(ISNUMBER(L2548),#N/A,IF(ISNUMBER(INDEX('Approved CPZ List'!$I:$I,MATCH('HFTD CPZ'!$B2548,'Approved CPZ List'!$B:$B,0))),$K2548,#N/A))</f>
        <v>#N/A</v>
      </c>
    </row>
    <row r="2549" spans="1:13" ht="15.5" x14ac:dyDescent="0.35">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List'!$K:$K,MATCH('HFTD CPZ'!$B2549,'08W Project List'!$H:$H,0))),$K2549,#N/A)</f>
        <v>#N/A</v>
      </c>
      <c r="M2549" s="35" t="e">
        <f>IF(ISNUMBER(L2549),#N/A,IF(ISNUMBER(INDEX('Approved CPZ List'!$I:$I,MATCH('HFTD CPZ'!$B2549,'Approved CPZ List'!$B:$B,0))),$K2549,#N/A))</f>
        <v>#N/A</v>
      </c>
    </row>
    <row r="2550" spans="1:13" ht="15.5" x14ac:dyDescent="0.35">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List'!$K:$K,MATCH('HFTD CPZ'!$B2550,'08W Project List'!$H:$H,0))),$K2550,#N/A)</f>
        <v>#N/A</v>
      </c>
      <c r="M2550" s="35" t="e">
        <f>IF(ISNUMBER(L2550),#N/A,IF(ISNUMBER(INDEX('Approved CPZ List'!$I:$I,MATCH('HFTD CPZ'!$B2550,'Approved CPZ List'!$B:$B,0))),$K2550,#N/A))</f>
        <v>#N/A</v>
      </c>
    </row>
    <row r="2551" spans="1:13" ht="15.5" x14ac:dyDescent="0.35">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List'!$K:$K,MATCH('HFTD CPZ'!$B2551,'08W Project List'!$H:$H,0))),$K2551,#N/A)</f>
        <v>#N/A</v>
      </c>
      <c r="M2551" s="35" t="e">
        <f>IF(ISNUMBER(L2551),#N/A,IF(ISNUMBER(INDEX('Approved CPZ List'!$I:$I,MATCH('HFTD CPZ'!$B2551,'Approved CPZ List'!$B:$B,0))),$K2551,#N/A))</f>
        <v>#N/A</v>
      </c>
    </row>
    <row r="2552" spans="1:13" ht="15.5" x14ac:dyDescent="0.35">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List'!$K:$K,MATCH('HFTD CPZ'!$B2552,'08W Project List'!$H:$H,0))),$K2552,#N/A)</f>
        <v>#N/A</v>
      </c>
      <c r="M2552" s="35" t="e">
        <f>IF(ISNUMBER(L2552),#N/A,IF(ISNUMBER(INDEX('Approved CPZ List'!$I:$I,MATCH('HFTD CPZ'!$B2552,'Approved CPZ List'!$B:$B,0))),$K2552,#N/A))</f>
        <v>#N/A</v>
      </c>
    </row>
    <row r="2553" spans="1:13" ht="15.5" x14ac:dyDescent="0.35">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List'!$K:$K,MATCH('HFTD CPZ'!$B2553,'08W Project List'!$H:$H,0))),$K2553,#N/A)</f>
        <v>#N/A</v>
      </c>
      <c r="M2553" s="35" t="e">
        <f>IF(ISNUMBER(L2553),#N/A,IF(ISNUMBER(INDEX('Approved CPZ List'!$I:$I,MATCH('HFTD CPZ'!$B2553,'Approved CPZ List'!$B:$B,0))),$K2553,#N/A))</f>
        <v>#N/A</v>
      </c>
    </row>
    <row r="2554" spans="1:13" ht="15.5" x14ac:dyDescent="0.35">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List'!$K:$K,MATCH('HFTD CPZ'!$B2554,'08W Project List'!$H:$H,0))),$K2554,#N/A)</f>
        <v>#N/A</v>
      </c>
      <c r="M2554" s="35" t="e">
        <f>IF(ISNUMBER(L2554),#N/A,IF(ISNUMBER(INDEX('Approved CPZ List'!$I:$I,MATCH('HFTD CPZ'!$B2554,'Approved CPZ List'!$B:$B,0))),$K2554,#N/A))</f>
        <v>#N/A</v>
      </c>
    </row>
    <row r="2555" spans="1:13" ht="15.5" x14ac:dyDescent="0.35">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List'!$K:$K,MATCH('HFTD CPZ'!$B2555,'08W Project List'!$H:$H,0))),$K2555,#N/A)</f>
        <v>#N/A</v>
      </c>
      <c r="M2555" s="35" t="e">
        <f>IF(ISNUMBER(L2555),#N/A,IF(ISNUMBER(INDEX('Approved CPZ List'!$I:$I,MATCH('HFTD CPZ'!$B2555,'Approved CPZ List'!$B:$B,0))),$K2555,#N/A))</f>
        <v>#N/A</v>
      </c>
    </row>
    <row r="2556" spans="1:13" ht="15.5" x14ac:dyDescent="0.35">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List'!$K:$K,MATCH('HFTD CPZ'!$B2556,'08W Project List'!$H:$H,0))),$K2556,#N/A)</f>
        <v>#N/A</v>
      </c>
      <c r="M2556" s="35" t="e">
        <f>IF(ISNUMBER(L2556),#N/A,IF(ISNUMBER(INDEX('Approved CPZ List'!$I:$I,MATCH('HFTD CPZ'!$B2556,'Approved CPZ List'!$B:$B,0))),$K2556,#N/A))</f>
        <v>#N/A</v>
      </c>
    </row>
    <row r="2557" spans="1:13" ht="15.5" x14ac:dyDescent="0.35">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List'!$K:$K,MATCH('HFTD CPZ'!$B2557,'08W Project List'!$H:$H,0))),$K2557,#N/A)</f>
        <v>#N/A</v>
      </c>
      <c r="M2557" s="35" t="e">
        <f>IF(ISNUMBER(L2557),#N/A,IF(ISNUMBER(INDEX('Approved CPZ List'!$I:$I,MATCH('HFTD CPZ'!$B2557,'Approved CPZ List'!$B:$B,0))),$K2557,#N/A))</f>
        <v>#N/A</v>
      </c>
    </row>
    <row r="2558" spans="1:13" ht="15.5" x14ac:dyDescent="0.35">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List'!$K:$K,MATCH('HFTD CPZ'!$B2558,'08W Project List'!$H:$H,0))),$K2558,#N/A)</f>
        <v>#N/A</v>
      </c>
      <c r="M2558" s="35" t="e">
        <f>IF(ISNUMBER(L2558),#N/A,IF(ISNUMBER(INDEX('Approved CPZ List'!$I:$I,MATCH('HFTD CPZ'!$B2558,'Approved CPZ List'!$B:$B,0))),$K2558,#N/A))</f>
        <v>#N/A</v>
      </c>
    </row>
    <row r="2559" spans="1:13" ht="15.5" x14ac:dyDescent="0.35">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List'!$K:$K,MATCH('HFTD CPZ'!$B2559,'08W Project List'!$H:$H,0))),$K2559,#N/A)</f>
        <v>#N/A</v>
      </c>
      <c r="M2559" s="35" t="e">
        <f>IF(ISNUMBER(L2559),#N/A,IF(ISNUMBER(INDEX('Approved CPZ List'!$I:$I,MATCH('HFTD CPZ'!$B2559,'Approved CPZ List'!$B:$B,0))),$K2559,#N/A))</f>
        <v>#N/A</v>
      </c>
    </row>
    <row r="2560" spans="1:13" ht="15.5" x14ac:dyDescent="0.35">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List'!$K:$K,MATCH('HFTD CPZ'!$B2560,'08W Project List'!$H:$H,0))),$K2560,#N/A)</f>
        <v>#N/A</v>
      </c>
      <c r="M2560" s="35" t="e">
        <f>IF(ISNUMBER(L2560),#N/A,IF(ISNUMBER(INDEX('Approved CPZ List'!$I:$I,MATCH('HFTD CPZ'!$B2560,'Approved CPZ List'!$B:$B,0))),$K2560,#N/A))</f>
        <v>#N/A</v>
      </c>
    </row>
    <row r="2561" spans="1:13" ht="15.5" x14ac:dyDescent="0.35">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List'!$K:$K,MATCH('HFTD CPZ'!$B2561,'08W Project List'!$H:$H,0))),$K2561,#N/A)</f>
        <v>#N/A</v>
      </c>
      <c r="M2561" s="35" t="e">
        <f>IF(ISNUMBER(L2561),#N/A,IF(ISNUMBER(INDEX('Approved CPZ List'!$I:$I,MATCH('HFTD CPZ'!$B2561,'Approved CPZ List'!$B:$B,0))),$K2561,#N/A))</f>
        <v>#N/A</v>
      </c>
    </row>
    <row r="2562" spans="1:13" ht="15.5" x14ac:dyDescent="0.35">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List'!$K:$K,MATCH('HFTD CPZ'!$B2562,'08W Project List'!$H:$H,0))),$K2562,#N/A)</f>
        <v>#N/A</v>
      </c>
      <c r="M2562" s="35" t="e">
        <f>IF(ISNUMBER(L2562),#N/A,IF(ISNUMBER(INDEX('Approved CPZ List'!$I:$I,MATCH('HFTD CPZ'!$B2562,'Approved CPZ List'!$B:$B,0))),$K2562,#N/A))</f>
        <v>#N/A</v>
      </c>
    </row>
    <row r="2563" spans="1:13" ht="15.5" x14ac:dyDescent="0.35">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List'!$K:$K,MATCH('HFTD CPZ'!$B2563,'08W Project List'!$H:$H,0))),$K2563,#N/A)</f>
        <v>#N/A</v>
      </c>
      <c r="M2563" s="35" t="e">
        <f>IF(ISNUMBER(L2563),#N/A,IF(ISNUMBER(INDEX('Approved CPZ List'!$I:$I,MATCH('HFTD CPZ'!$B2563,'Approved CPZ List'!$B:$B,0))),$K2563,#N/A))</f>
        <v>#N/A</v>
      </c>
    </row>
    <row r="2564" spans="1:13" ht="15.5" x14ac:dyDescent="0.35">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List'!$K:$K,MATCH('HFTD CPZ'!$B2564,'08W Project List'!$H:$H,0))),$K2564,#N/A)</f>
        <v>#N/A</v>
      </c>
      <c r="M2564" s="35" t="e">
        <f>IF(ISNUMBER(L2564),#N/A,IF(ISNUMBER(INDEX('Approved CPZ List'!$I:$I,MATCH('HFTD CPZ'!$B2564,'Approved CPZ List'!$B:$B,0))),$K2564,#N/A))</f>
        <v>#N/A</v>
      </c>
    </row>
    <row r="2565" spans="1:13" ht="15.5" x14ac:dyDescent="0.35">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List'!$K:$K,MATCH('HFTD CPZ'!$B2565,'08W Project List'!$H:$H,0))),$K2565,#N/A)</f>
        <v>#N/A</v>
      </c>
      <c r="M2565" s="35" t="e">
        <f>IF(ISNUMBER(L2565),#N/A,IF(ISNUMBER(INDEX('Approved CPZ List'!$I:$I,MATCH('HFTD CPZ'!$B2565,'Approved CPZ List'!$B:$B,0))),$K2565,#N/A))</f>
        <v>#N/A</v>
      </c>
    </row>
    <row r="2566" spans="1:13" ht="15.5" x14ac:dyDescent="0.35">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List'!$K:$K,MATCH('HFTD CPZ'!$B2566,'08W Project List'!$H:$H,0))),$K2566,#N/A)</f>
        <v>#N/A</v>
      </c>
      <c r="M2566" s="35" t="e">
        <f>IF(ISNUMBER(L2566),#N/A,IF(ISNUMBER(INDEX('Approved CPZ List'!$I:$I,MATCH('HFTD CPZ'!$B2566,'Approved CPZ List'!$B:$B,0))),$K2566,#N/A))</f>
        <v>#N/A</v>
      </c>
    </row>
    <row r="2567" spans="1:13" ht="15.5" x14ac:dyDescent="0.35">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List'!$K:$K,MATCH('HFTD CPZ'!$B2567,'08W Project List'!$H:$H,0))),$K2567,#N/A)</f>
        <v>#N/A</v>
      </c>
      <c r="M2567" s="35" t="e">
        <f>IF(ISNUMBER(L2567),#N/A,IF(ISNUMBER(INDEX('Approved CPZ List'!$I:$I,MATCH('HFTD CPZ'!$B2567,'Approved CPZ List'!$B:$B,0))),$K2567,#N/A))</f>
        <v>#N/A</v>
      </c>
    </row>
    <row r="2568" spans="1:13" ht="15.5" x14ac:dyDescent="0.35">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List'!$K:$K,MATCH('HFTD CPZ'!$B2568,'08W Project List'!$H:$H,0))),$K2568,#N/A)</f>
        <v>#N/A</v>
      </c>
      <c r="M2568" s="35" t="e">
        <f>IF(ISNUMBER(L2568),#N/A,IF(ISNUMBER(INDEX('Approved CPZ List'!$I:$I,MATCH('HFTD CPZ'!$B2568,'Approved CPZ List'!$B:$B,0))),$K2568,#N/A))</f>
        <v>#N/A</v>
      </c>
    </row>
    <row r="2569" spans="1:13" ht="15.5" x14ac:dyDescent="0.35">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List'!$K:$K,MATCH('HFTD CPZ'!$B2569,'08W Project List'!$H:$H,0))),$K2569,#N/A)</f>
        <v>#N/A</v>
      </c>
      <c r="M2569" s="35" t="e">
        <f>IF(ISNUMBER(L2569),#N/A,IF(ISNUMBER(INDEX('Approved CPZ List'!$I:$I,MATCH('HFTD CPZ'!$B2569,'Approved CPZ List'!$B:$B,0))),$K2569,#N/A))</f>
        <v>#N/A</v>
      </c>
    </row>
    <row r="2570" spans="1:13" ht="15.5" x14ac:dyDescent="0.35">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List'!$K:$K,MATCH('HFTD CPZ'!$B2570,'08W Project List'!$H:$H,0))),$K2570,#N/A)</f>
        <v>#N/A</v>
      </c>
      <c r="M2570" s="35" t="e">
        <f>IF(ISNUMBER(L2570),#N/A,IF(ISNUMBER(INDEX('Approved CPZ List'!$I:$I,MATCH('HFTD CPZ'!$B2570,'Approved CPZ List'!$B:$B,0))),$K2570,#N/A))</f>
        <v>#N/A</v>
      </c>
    </row>
    <row r="2571" spans="1:13" ht="15.5" x14ac:dyDescent="0.35">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List'!$K:$K,MATCH('HFTD CPZ'!$B2571,'08W Project List'!$H:$H,0))),$K2571,#N/A)</f>
        <v>#N/A</v>
      </c>
      <c r="M2571" s="35" t="e">
        <f>IF(ISNUMBER(L2571),#N/A,IF(ISNUMBER(INDEX('Approved CPZ List'!$I:$I,MATCH('HFTD CPZ'!$B2571,'Approved CPZ List'!$B:$B,0))),$K2571,#N/A))</f>
        <v>#N/A</v>
      </c>
    </row>
    <row r="2572" spans="1:13" ht="15.5" x14ac:dyDescent="0.35">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List'!$K:$K,MATCH('HFTD CPZ'!$B2572,'08W Project List'!$H:$H,0))),$K2572,#N/A)</f>
        <v>#N/A</v>
      </c>
      <c r="M2572" s="35" t="e">
        <f>IF(ISNUMBER(L2572),#N/A,IF(ISNUMBER(INDEX('Approved CPZ List'!$I:$I,MATCH('HFTD CPZ'!$B2572,'Approved CPZ List'!$B:$B,0))),$K2572,#N/A))</f>
        <v>#N/A</v>
      </c>
    </row>
    <row r="2573" spans="1:13" ht="15.5" x14ac:dyDescent="0.35">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List'!$K:$K,MATCH('HFTD CPZ'!$B2573,'08W Project List'!$H:$H,0))),$K2573,#N/A)</f>
        <v>#N/A</v>
      </c>
      <c r="M2573" s="35" t="e">
        <f>IF(ISNUMBER(L2573),#N/A,IF(ISNUMBER(INDEX('Approved CPZ List'!$I:$I,MATCH('HFTD CPZ'!$B2573,'Approved CPZ List'!$B:$B,0))),$K2573,#N/A))</f>
        <v>#N/A</v>
      </c>
    </row>
    <row r="2574" spans="1:13" ht="15.5" x14ac:dyDescent="0.35">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List'!$K:$K,MATCH('HFTD CPZ'!$B2574,'08W Project List'!$H:$H,0))),$K2574,#N/A)</f>
        <v>#N/A</v>
      </c>
      <c r="M2574" s="35" t="e">
        <f>IF(ISNUMBER(L2574),#N/A,IF(ISNUMBER(INDEX('Approved CPZ List'!$I:$I,MATCH('HFTD CPZ'!$B2574,'Approved CPZ List'!$B:$B,0))),$K2574,#N/A))</f>
        <v>#N/A</v>
      </c>
    </row>
    <row r="2575" spans="1:13" ht="15.5" x14ac:dyDescent="0.35">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List'!$K:$K,MATCH('HFTD CPZ'!$B2575,'08W Project List'!$H:$H,0))),$K2575,#N/A)</f>
        <v>#N/A</v>
      </c>
      <c r="M2575" s="35" t="e">
        <f>IF(ISNUMBER(L2575),#N/A,IF(ISNUMBER(INDEX('Approved CPZ List'!$I:$I,MATCH('HFTD CPZ'!$B2575,'Approved CPZ List'!$B:$B,0))),$K2575,#N/A))</f>
        <v>#N/A</v>
      </c>
    </row>
    <row r="2576" spans="1:13" ht="15.5" x14ac:dyDescent="0.35">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List'!$K:$K,MATCH('HFTD CPZ'!$B2576,'08W Project List'!$H:$H,0))),$K2576,#N/A)</f>
        <v>#N/A</v>
      </c>
      <c r="M2576" s="35" t="e">
        <f>IF(ISNUMBER(L2576),#N/A,IF(ISNUMBER(INDEX('Approved CPZ List'!$I:$I,MATCH('HFTD CPZ'!$B2576,'Approved CPZ List'!$B:$B,0))),$K2576,#N/A))</f>
        <v>#N/A</v>
      </c>
    </row>
    <row r="2577" spans="1:13" ht="15.5" x14ac:dyDescent="0.35">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List'!$K:$K,MATCH('HFTD CPZ'!$B2577,'08W Project List'!$H:$H,0))),$K2577,#N/A)</f>
        <v>#N/A</v>
      </c>
      <c r="M2577" s="35" t="e">
        <f>IF(ISNUMBER(L2577),#N/A,IF(ISNUMBER(INDEX('Approved CPZ List'!$I:$I,MATCH('HFTD CPZ'!$B2577,'Approved CPZ List'!$B:$B,0))),$K2577,#N/A))</f>
        <v>#N/A</v>
      </c>
    </row>
    <row r="2578" spans="1:13" ht="15.5" x14ac:dyDescent="0.35">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List'!$K:$K,MATCH('HFTD CPZ'!$B2578,'08W Project List'!$H:$H,0))),$K2578,#N/A)</f>
        <v>#N/A</v>
      </c>
      <c r="M2578" s="35" t="e">
        <f>IF(ISNUMBER(L2578),#N/A,IF(ISNUMBER(INDEX('Approved CPZ List'!$I:$I,MATCH('HFTD CPZ'!$B2578,'Approved CPZ List'!$B:$B,0))),$K2578,#N/A))</f>
        <v>#N/A</v>
      </c>
    </row>
    <row r="2579" spans="1:13" ht="15.5" x14ac:dyDescent="0.35">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List'!$K:$K,MATCH('HFTD CPZ'!$B2579,'08W Project List'!$H:$H,0))),$K2579,#N/A)</f>
        <v>#N/A</v>
      </c>
      <c r="M2579" s="35" t="e">
        <f>IF(ISNUMBER(L2579),#N/A,IF(ISNUMBER(INDEX('Approved CPZ List'!$I:$I,MATCH('HFTD CPZ'!$B2579,'Approved CPZ List'!$B:$B,0))),$K2579,#N/A))</f>
        <v>#N/A</v>
      </c>
    </row>
    <row r="2580" spans="1:13" ht="15.5" x14ac:dyDescent="0.35">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List'!$K:$K,MATCH('HFTD CPZ'!$B2580,'08W Project List'!$H:$H,0))),$K2580,#N/A)</f>
        <v>#N/A</v>
      </c>
      <c r="M2580" s="35" t="e">
        <f>IF(ISNUMBER(L2580),#N/A,IF(ISNUMBER(INDEX('Approved CPZ List'!$I:$I,MATCH('HFTD CPZ'!$B2580,'Approved CPZ List'!$B:$B,0))),$K2580,#N/A))</f>
        <v>#N/A</v>
      </c>
    </row>
    <row r="2581" spans="1:13" ht="15.5" x14ac:dyDescent="0.35">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List'!$K:$K,MATCH('HFTD CPZ'!$B2581,'08W Project List'!$H:$H,0))),$K2581,#N/A)</f>
        <v>#N/A</v>
      </c>
      <c r="M2581" s="35" t="e">
        <f>IF(ISNUMBER(L2581),#N/A,IF(ISNUMBER(INDEX('Approved CPZ List'!$I:$I,MATCH('HFTD CPZ'!$B2581,'Approved CPZ List'!$B:$B,0))),$K2581,#N/A))</f>
        <v>#N/A</v>
      </c>
    </row>
    <row r="2582" spans="1:13" ht="15.5" x14ac:dyDescent="0.35">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List'!$K:$K,MATCH('HFTD CPZ'!$B2582,'08W Project List'!$H:$H,0))),$K2582,#N/A)</f>
        <v>#N/A</v>
      </c>
      <c r="M2582" s="35" t="e">
        <f>IF(ISNUMBER(L2582),#N/A,IF(ISNUMBER(INDEX('Approved CPZ List'!$I:$I,MATCH('HFTD CPZ'!$B2582,'Approved CPZ List'!$B:$B,0))),$K2582,#N/A))</f>
        <v>#N/A</v>
      </c>
    </row>
    <row r="2583" spans="1:13" ht="15.5" x14ac:dyDescent="0.35">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List'!$K:$K,MATCH('HFTD CPZ'!$B2583,'08W Project List'!$H:$H,0))),$K2583,#N/A)</f>
        <v>#N/A</v>
      </c>
      <c r="M2583" s="35" t="e">
        <f>IF(ISNUMBER(L2583),#N/A,IF(ISNUMBER(INDEX('Approved CPZ List'!$I:$I,MATCH('HFTD CPZ'!$B2583,'Approved CPZ List'!$B:$B,0))),$K2583,#N/A))</f>
        <v>#N/A</v>
      </c>
    </row>
    <row r="2584" spans="1:13" ht="15.5" x14ac:dyDescent="0.35">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List'!$K:$K,MATCH('HFTD CPZ'!$B2584,'08W Project List'!$H:$H,0))),$K2584,#N/A)</f>
        <v>#N/A</v>
      </c>
      <c r="M2584" s="35" t="e">
        <f>IF(ISNUMBER(L2584),#N/A,IF(ISNUMBER(INDEX('Approved CPZ List'!$I:$I,MATCH('HFTD CPZ'!$B2584,'Approved CPZ List'!$B:$B,0))),$K2584,#N/A))</f>
        <v>#N/A</v>
      </c>
    </row>
    <row r="2585" spans="1:13" ht="15.5" x14ac:dyDescent="0.35">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List'!$K:$K,MATCH('HFTD CPZ'!$B2585,'08W Project List'!$H:$H,0))),$K2585,#N/A)</f>
        <v>#N/A</v>
      </c>
      <c r="M2585" s="35" t="e">
        <f>IF(ISNUMBER(L2585),#N/A,IF(ISNUMBER(INDEX('Approved CPZ List'!$I:$I,MATCH('HFTD CPZ'!$B2585,'Approved CPZ List'!$B:$B,0))),$K2585,#N/A))</f>
        <v>#N/A</v>
      </c>
    </row>
    <row r="2586" spans="1:13" ht="15.5" x14ac:dyDescent="0.35">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List'!$K:$K,MATCH('HFTD CPZ'!$B2586,'08W Project List'!$H:$H,0))),$K2586,#N/A)</f>
        <v>#N/A</v>
      </c>
      <c r="M2586" s="35" t="e">
        <f>IF(ISNUMBER(L2586),#N/A,IF(ISNUMBER(INDEX('Approved CPZ List'!$I:$I,MATCH('HFTD CPZ'!$B2586,'Approved CPZ List'!$B:$B,0))),$K2586,#N/A))</f>
        <v>#N/A</v>
      </c>
    </row>
    <row r="2587" spans="1:13" ht="15.5" x14ac:dyDescent="0.35">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List'!$K:$K,MATCH('HFTD CPZ'!$B2587,'08W Project List'!$H:$H,0))),$K2587,#N/A)</f>
        <v>#N/A</v>
      </c>
      <c r="M2587" s="35" t="e">
        <f>IF(ISNUMBER(L2587),#N/A,IF(ISNUMBER(INDEX('Approved CPZ List'!$I:$I,MATCH('HFTD CPZ'!$B2587,'Approved CPZ List'!$B:$B,0))),$K2587,#N/A))</f>
        <v>#N/A</v>
      </c>
    </row>
    <row r="2588" spans="1:13" ht="15.5" x14ac:dyDescent="0.35">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List'!$K:$K,MATCH('HFTD CPZ'!$B2588,'08W Project List'!$H:$H,0))),$K2588,#N/A)</f>
        <v>#N/A</v>
      </c>
      <c r="M2588" s="35" t="e">
        <f>IF(ISNUMBER(L2588),#N/A,IF(ISNUMBER(INDEX('Approved CPZ List'!$I:$I,MATCH('HFTD CPZ'!$B2588,'Approved CPZ List'!$B:$B,0))),$K2588,#N/A))</f>
        <v>#N/A</v>
      </c>
    </row>
    <row r="2589" spans="1:13" ht="15.5" x14ac:dyDescent="0.35">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List'!$K:$K,MATCH('HFTD CPZ'!$B2589,'08W Project List'!$H:$H,0))),$K2589,#N/A)</f>
        <v>#N/A</v>
      </c>
      <c r="M2589" s="35" t="e">
        <f>IF(ISNUMBER(L2589),#N/A,IF(ISNUMBER(INDEX('Approved CPZ List'!$I:$I,MATCH('HFTD CPZ'!$B2589,'Approved CPZ List'!$B:$B,0))),$K2589,#N/A))</f>
        <v>#N/A</v>
      </c>
    </row>
    <row r="2590" spans="1:13" ht="15.5" x14ac:dyDescent="0.35">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List'!$K:$K,MATCH('HFTD CPZ'!$B2590,'08W Project List'!$H:$H,0))),$K2590,#N/A)</f>
        <v>#N/A</v>
      </c>
      <c r="M2590" s="35" t="e">
        <f>IF(ISNUMBER(L2590),#N/A,IF(ISNUMBER(INDEX('Approved CPZ List'!$I:$I,MATCH('HFTD CPZ'!$B2590,'Approved CPZ List'!$B:$B,0))),$K2590,#N/A))</f>
        <v>#N/A</v>
      </c>
    </row>
    <row r="2591" spans="1:13" ht="15.5" x14ac:dyDescent="0.35">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List'!$K:$K,MATCH('HFTD CPZ'!$B2591,'08W Project List'!$H:$H,0))),$K2591,#N/A)</f>
        <v>#N/A</v>
      </c>
      <c r="M2591" s="35" t="e">
        <f>IF(ISNUMBER(L2591),#N/A,IF(ISNUMBER(INDEX('Approved CPZ List'!$I:$I,MATCH('HFTD CPZ'!$B2591,'Approved CPZ List'!$B:$B,0))),$K2591,#N/A))</f>
        <v>#N/A</v>
      </c>
    </row>
    <row r="2592" spans="1:13" ht="15.5" x14ac:dyDescent="0.35">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List'!$K:$K,MATCH('HFTD CPZ'!$B2592,'08W Project List'!$H:$H,0))),$K2592,#N/A)</f>
        <v>#N/A</v>
      </c>
      <c r="M2592" s="35" t="e">
        <f>IF(ISNUMBER(L2592),#N/A,IF(ISNUMBER(INDEX('Approved CPZ List'!$I:$I,MATCH('HFTD CPZ'!$B2592,'Approved CPZ List'!$B:$B,0))),$K2592,#N/A))</f>
        <v>#N/A</v>
      </c>
    </row>
    <row r="2593" spans="1:13" ht="15.5" x14ac:dyDescent="0.35">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List'!$K:$K,MATCH('HFTD CPZ'!$B2593,'08W Project List'!$H:$H,0))),$K2593,#N/A)</f>
        <v>#N/A</v>
      </c>
      <c r="M2593" s="35" t="e">
        <f>IF(ISNUMBER(L2593),#N/A,IF(ISNUMBER(INDEX('Approved CPZ List'!$I:$I,MATCH('HFTD CPZ'!$B2593,'Approved CPZ List'!$B:$B,0))),$K2593,#N/A))</f>
        <v>#N/A</v>
      </c>
    </row>
    <row r="2594" spans="1:13" ht="15.5" x14ac:dyDescent="0.35">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List'!$K:$K,MATCH('HFTD CPZ'!$B2594,'08W Project List'!$H:$H,0))),$K2594,#N/A)</f>
        <v>#N/A</v>
      </c>
      <c r="M2594" s="35" t="e">
        <f>IF(ISNUMBER(L2594),#N/A,IF(ISNUMBER(INDEX('Approved CPZ List'!$I:$I,MATCH('HFTD CPZ'!$B2594,'Approved CPZ List'!$B:$B,0))),$K2594,#N/A))</f>
        <v>#N/A</v>
      </c>
    </row>
    <row r="2595" spans="1:13" ht="15.5" x14ac:dyDescent="0.35">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List'!$K:$K,MATCH('HFTD CPZ'!$B2595,'08W Project List'!$H:$H,0))),$K2595,#N/A)</f>
        <v>#N/A</v>
      </c>
      <c r="M2595" s="35" t="e">
        <f>IF(ISNUMBER(L2595),#N/A,IF(ISNUMBER(INDEX('Approved CPZ List'!$I:$I,MATCH('HFTD CPZ'!$B2595,'Approved CPZ List'!$B:$B,0))),$K2595,#N/A))</f>
        <v>#N/A</v>
      </c>
    </row>
    <row r="2596" spans="1:13" ht="15.5" x14ac:dyDescent="0.35">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List'!$K:$K,MATCH('HFTD CPZ'!$B2596,'08W Project List'!$H:$H,0))),$K2596,#N/A)</f>
        <v>#N/A</v>
      </c>
      <c r="M2596" s="35" t="e">
        <f>IF(ISNUMBER(L2596),#N/A,IF(ISNUMBER(INDEX('Approved CPZ List'!$I:$I,MATCH('HFTD CPZ'!$B2596,'Approved CPZ List'!$B:$B,0))),$K2596,#N/A))</f>
        <v>#N/A</v>
      </c>
    </row>
    <row r="2597" spans="1:13" ht="15.5" x14ac:dyDescent="0.35">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List'!$K:$K,MATCH('HFTD CPZ'!$B2597,'08W Project List'!$H:$H,0))),$K2597,#N/A)</f>
        <v>#N/A</v>
      </c>
      <c r="M2597" s="35" t="e">
        <f>IF(ISNUMBER(L2597),#N/A,IF(ISNUMBER(INDEX('Approved CPZ List'!$I:$I,MATCH('HFTD CPZ'!$B2597,'Approved CPZ List'!$B:$B,0))),$K2597,#N/A))</f>
        <v>#N/A</v>
      </c>
    </row>
    <row r="2598" spans="1:13" ht="15.5" x14ac:dyDescent="0.35">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List'!$K:$K,MATCH('HFTD CPZ'!$B2598,'08W Project List'!$H:$H,0))),$K2598,#N/A)</f>
        <v>#N/A</v>
      </c>
      <c r="M2598" s="35" t="e">
        <f>IF(ISNUMBER(L2598),#N/A,IF(ISNUMBER(INDEX('Approved CPZ List'!$I:$I,MATCH('HFTD CPZ'!$B2598,'Approved CPZ List'!$B:$B,0))),$K2598,#N/A))</f>
        <v>#N/A</v>
      </c>
    </row>
    <row r="2599" spans="1:13" ht="15.5" x14ac:dyDescent="0.35">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List'!$K:$K,MATCH('HFTD CPZ'!$B2599,'08W Project List'!$H:$H,0))),$K2599,#N/A)</f>
        <v>#N/A</v>
      </c>
      <c r="M2599" s="35" t="e">
        <f>IF(ISNUMBER(L2599),#N/A,IF(ISNUMBER(INDEX('Approved CPZ List'!$I:$I,MATCH('HFTD CPZ'!$B2599,'Approved CPZ List'!$B:$B,0))),$K2599,#N/A))</f>
        <v>#N/A</v>
      </c>
    </row>
    <row r="2600" spans="1:13" ht="15.5" x14ac:dyDescent="0.35">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List'!$K:$K,MATCH('HFTD CPZ'!$B2600,'08W Project List'!$H:$H,0))),$K2600,#N/A)</f>
        <v>#N/A</v>
      </c>
      <c r="M2600" s="35" t="e">
        <f>IF(ISNUMBER(L2600),#N/A,IF(ISNUMBER(INDEX('Approved CPZ List'!$I:$I,MATCH('HFTD CPZ'!$B2600,'Approved CPZ List'!$B:$B,0))),$K2600,#N/A))</f>
        <v>#N/A</v>
      </c>
    </row>
    <row r="2601" spans="1:13" ht="15.5" x14ac:dyDescent="0.35">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List'!$K:$K,MATCH('HFTD CPZ'!$B2601,'08W Project List'!$H:$H,0))),$K2601,#N/A)</f>
        <v>#N/A</v>
      </c>
      <c r="M2601" s="35" t="e">
        <f>IF(ISNUMBER(L2601),#N/A,IF(ISNUMBER(INDEX('Approved CPZ List'!$I:$I,MATCH('HFTD CPZ'!$B2601,'Approved CPZ List'!$B:$B,0))),$K2601,#N/A))</f>
        <v>#N/A</v>
      </c>
    </row>
    <row r="2602" spans="1:13" ht="15.5" x14ac:dyDescent="0.35">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List'!$K:$K,MATCH('HFTD CPZ'!$B2602,'08W Project List'!$H:$H,0))),$K2602,#N/A)</f>
        <v>#N/A</v>
      </c>
      <c r="M2602" s="35" t="e">
        <f>IF(ISNUMBER(L2602),#N/A,IF(ISNUMBER(INDEX('Approved CPZ List'!$I:$I,MATCH('HFTD CPZ'!$B2602,'Approved CPZ List'!$B:$B,0))),$K2602,#N/A))</f>
        <v>#N/A</v>
      </c>
    </row>
    <row r="2603" spans="1:13" ht="15.5" x14ac:dyDescent="0.35">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List'!$K:$K,MATCH('HFTD CPZ'!$B2603,'08W Project List'!$H:$H,0))),$K2603,#N/A)</f>
        <v>#N/A</v>
      </c>
      <c r="M2603" s="35" t="e">
        <f>IF(ISNUMBER(L2603),#N/A,IF(ISNUMBER(INDEX('Approved CPZ List'!$I:$I,MATCH('HFTD CPZ'!$B2603,'Approved CPZ List'!$B:$B,0))),$K2603,#N/A))</f>
        <v>#N/A</v>
      </c>
    </row>
    <row r="2604" spans="1:13" ht="15.5" x14ac:dyDescent="0.35">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List'!$K:$K,MATCH('HFTD CPZ'!$B2604,'08W Project List'!$H:$H,0))),$K2604,#N/A)</f>
        <v>#N/A</v>
      </c>
      <c r="M2604" s="35" t="e">
        <f>IF(ISNUMBER(L2604),#N/A,IF(ISNUMBER(INDEX('Approved CPZ List'!$I:$I,MATCH('HFTD CPZ'!$B2604,'Approved CPZ List'!$B:$B,0))),$K2604,#N/A))</f>
        <v>#N/A</v>
      </c>
    </row>
    <row r="2605" spans="1:13" ht="15.5" x14ac:dyDescent="0.35">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List'!$K:$K,MATCH('HFTD CPZ'!$B2605,'08W Project List'!$H:$H,0))),$K2605,#N/A)</f>
        <v>#N/A</v>
      </c>
      <c r="M2605" s="35" t="e">
        <f>IF(ISNUMBER(L2605),#N/A,IF(ISNUMBER(INDEX('Approved CPZ List'!$I:$I,MATCH('HFTD CPZ'!$B2605,'Approved CPZ List'!$B:$B,0))),$K2605,#N/A))</f>
        <v>#N/A</v>
      </c>
    </row>
    <row r="2606" spans="1:13" ht="15.5" x14ac:dyDescent="0.35">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List'!$K:$K,MATCH('HFTD CPZ'!$B2606,'08W Project List'!$H:$H,0))),$K2606,#N/A)</f>
        <v>#N/A</v>
      </c>
      <c r="M2606" s="35" t="e">
        <f>IF(ISNUMBER(L2606),#N/A,IF(ISNUMBER(INDEX('Approved CPZ List'!$I:$I,MATCH('HFTD CPZ'!$B2606,'Approved CPZ List'!$B:$B,0))),$K2606,#N/A))</f>
        <v>#N/A</v>
      </c>
    </row>
    <row r="2607" spans="1:13" ht="15.5" x14ac:dyDescent="0.35">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List'!$K:$K,MATCH('HFTD CPZ'!$B2607,'08W Project List'!$H:$H,0))),$K2607,#N/A)</f>
        <v>#N/A</v>
      </c>
      <c r="M2607" s="35" t="e">
        <f>IF(ISNUMBER(L2607),#N/A,IF(ISNUMBER(INDEX('Approved CPZ List'!$I:$I,MATCH('HFTD CPZ'!$B2607,'Approved CPZ List'!$B:$B,0))),$K2607,#N/A))</f>
        <v>#N/A</v>
      </c>
    </row>
    <row r="2608" spans="1:13" ht="15.5" x14ac:dyDescent="0.35">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List'!$K:$K,MATCH('HFTD CPZ'!$B2608,'08W Project List'!$H:$H,0))),$K2608,#N/A)</f>
        <v>#N/A</v>
      </c>
      <c r="M2608" s="35" t="e">
        <f>IF(ISNUMBER(L2608),#N/A,IF(ISNUMBER(INDEX('Approved CPZ List'!$I:$I,MATCH('HFTD CPZ'!$B2608,'Approved CPZ List'!$B:$B,0))),$K2608,#N/A))</f>
        <v>#N/A</v>
      </c>
    </row>
    <row r="2609" spans="1:13" ht="15.5" x14ac:dyDescent="0.35">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List'!$K:$K,MATCH('HFTD CPZ'!$B2609,'08W Project List'!$H:$H,0))),$K2609,#N/A)</f>
        <v>#N/A</v>
      </c>
      <c r="M2609" s="35" t="e">
        <f>IF(ISNUMBER(L2609),#N/A,IF(ISNUMBER(INDEX('Approved CPZ List'!$I:$I,MATCH('HFTD CPZ'!$B2609,'Approved CPZ List'!$B:$B,0))),$K2609,#N/A))</f>
        <v>#N/A</v>
      </c>
    </row>
    <row r="2610" spans="1:13" ht="15.5" x14ac:dyDescent="0.35">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List'!$K:$K,MATCH('HFTD CPZ'!$B2610,'08W Project List'!$H:$H,0))),$K2610,#N/A)</f>
        <v>#N/A</v>
      </c>
      <c r="M2610" s="35" t="e">
        <f>IF(ISNUMBER(L2610),#N/A,IF(ISNUMBER(INDEX('Approved CPZ List'!$I:$I,MATCH('HFTD CPZ'!$B2610,'Approved CPZ List'!$B:$B,0))),$K2610,#N/A))</f>
        <v>#N/A</v>
      </c>
    </row>
    <row r="2611" spans="1:13" ht="15.5" x14ac:dyDescent="0.35">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List'!$K:$K,MATCH('HFTD CPZ'!$B2611,'08W Project List'!$H:$H,0))),$K2611,#N/A)</f>
        <v>#N/A</v>
      </c>
      <c r="M2611" s="35" t="e">
        <f>IF(ISNUMBER(L2611),#N/A,IF(ISNUMBER(INDEX('Approved CPZ List'!$I:$I,MATCH('HFTD CPZ'!$B2611,'Approved CPZ List'!$B:$B,0))),$K2611,#N/A))</f>
        <v>#N/A</v>
      </c>
    </row>
    <row r="2612" spans="1:13" ht="15.5" x14ac:dyDescent="0.35">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List'!$K:$K,MATCH('HFTD CPZ'!$B2612,'08W Project List'!$H:$H,0))),$K2612,#N/A)</f>
        <v>#N/A</v>
      </c>
      <c r="M2612" s="35" t="e">
        <f>IF(ISNUMBER(L2612),#N/A,IF(ISNUMBER(INDEX('Approved CPZ List'!$I:$I,MATCH('HFTD CPZ'!$B2612,'Approved CPZ List'!$B:$B,0))),$K2612,#N/A))</f>
        <v>#N/A</v>
      </c>
    </row>
    <row r="2613" spans="1:13" ht="15.5" x14ac:dyDescent="0.35">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List'!$K:$K,MATCH('HFTD CPZ'!$B2613,'08W Project List'!$H:$H,0))),$K2613,#N/A)</f>
        <v>#N/A</v>
      </c>
      <c r="M2613" s="35" t="e">
        <f>IF(ISNUMBER(L2613),#N/A,IF(ISNUMBER(INDEX('Approved CPZ List'!$I:$I,MATCH('HFTD CPZ'!$B2613,'Approved CPZ List'!$B:$B,0))),$K2613,#N/A))</f>
        <v>#N/A</v>
      </c>
    </row>
    <row r="2614" spans="1:13" ht="15.5" x14ac:dyDescent="0.35">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List'!$K:$K,MATCH('HFTD CPZ'!$B2614,'08W Project List'!$H:$H,0))),$K2614,#N/A)</f>
        <v>#N/A</v>
      </c>
      <c r="M2614" s="35" t="e">
        <f>IF(ISNUMBER(L2614),#N/A,IF(ISNUMBER(INDEX('Approved CPZ List'!$I:$I,MATCH('HFTD CPZ'!$B2614,'Approved CPZ List'!$B:$B,0))),$K2614,#N/A))</f>
        <v>#N/A</v>
      </c>
    </row>
    <row r="2615" spans="1:13" ht="15.5" x14ac:dyDescent="0.35">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List'!$K:$K,MATCH('HFTD CPZ'!$B2615,'08W Project List'!$H:$H,0))),$K2615,#N/A)</f>
        <v>#N/A</v>
      </c>
      <c r="M2615" s="35" t="e">
        <f>IF(ISNUMBER(L2615),#N/A,IF(ISNUMBER(INDEX('Approved CPZ List'!$I:$I,MATCH('HFTD CPZ'!$B2615,'Approved CPZ List'!$B:$B,0))),$K2615,#N/A))</f>
        <v>#N/A</v>
      </c>
    </row>
    <row r="2616" spans="1:13" ht="15.5" x14ac:dyDescent="0.35">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List'!$K:$K,MATCH('HFTD CPZ'!$B2616,'08W Project List'!$H:$H,0))),$K2616,#N/A)</f>
        <v>#N/A</v>
      </c>
      <c r="M2616" s="35" t="e">
        <f>IF(ISNUMBER(L2616),#N/A,IF(ISNUMBER(INDEX('Approved CPZ List'!$I:$I,MATCH('HFTD CPZ'!$B2616,'Approved CPZ List'!$B:$B,0))),$K2616,#N/A))</f>
        <v>#N/A</v>
      </c>
    </row>
    <row r="2617" spans="1:13" ht="15.5" x14ac:dyDescent="0.35">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List'!$K:$K,MATCH('HFTD CPZ'!$B2617,'08W Project List'!$H:$H,0))),$K2617,#N/A)</f>
        <v>#N/A</v>
      </c>
      <c r="M2617" s="35" t="e">
        <f>IF(ISNUMBER(L2617),#N/A,IF(ISNUMBER(INDEX('Approved CPZ List'!$I:$I,MATCH('HFTD CPZ'!$B2617,'Approved CPZ List'!$B:$B,0))),$K2617,#N/A))</f>
        <v>#N/A</v>
      </c>
    </row>
    <row r="2618" spans="1:13" ht="15.5" x14ac:dyDescent="0.35">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List'!$K:$K,MATCH('HFTD CPZ'!$B2618,'08W Project List'!$H:$H,0))),$K2618,#N/A)</f>
        <v>#N/A</v>
      </c>
      <c r="M2618" s="35" t="e">
        <f>IF(ISNUMBER(L2618),#N/A,IF(ISNUMBER(INDEX('Approved CPZ List'!$I:$I,MATCH('HFTD CPZ'!$B2618,'Approved CPZ List'!$B:$B,0))),$K2618,#N/A))</f>
        <v>#N/A</v>
      </c>
    </row>
    <row r="2619" spans="1:13" ht="15.5" x14ac:dyDescent="0.35">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List'!$K:$K,MATCH('HFTD CPZ'!$B2619,'08W Project List'!$H:$H,0))),$K2619,#N/A)</f>
        <v>#N/A</v>
      </c>
      <c r="M2619" s="35" t="e">
        <f>IF(ISNUMBER(L2619),#N/A,IF(ISNUMBER(INDEX('Approved CPZ List'!$I:$I,MATCH('HFTD CPZ'!$B2619,'Approved CPZ List'!$B:$B,0))),$K2619,#N/A))</f>
        <v>#N/A</v>
      </c>
    </row>
    <row r="2620" spans="1:13" ht="15.5" x14ac:dyDescent="0.35">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List'!$K:$K,MATCH('HFTD CPZ'!$B2620,'08W Project List'!$H:$H,0))),$K2620,#N/A)</f>
        <v>#N/A</v>
      </c>
      <c r="M2620" s="35" t="e">
        <f>IF(ISNUMBER(L2620),#N/A,IF(ISNUMBER(INDEX('Approved CPZ List'!$I:$I,MATCH('HFTD CPZ'!$B2620,'Approved CPZ List'!$B:$B,0))),$K2620,#N/A))</f>
        <v>#N/A</v>
      </c>
    </row>
    <row r="2621" spans="1:13" ht="15.5" x14ac:dyDescent="0.35">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List'!$K:$K,MATCH('HFTD CPZ'!$B2621,'08W Project List'!$H:$H,0))),$K2621,#N/A)</f>
        <v>#N/A</v>
      </c>
      <c r="M2621" s="35" t="e">
        <f>IF(ISNUMBER(L2621),#N/A,IF(ISNUMBER(INDEX('Approved CPZ List'!$I:$I,MATCH('HFTD CPZ'!$B2621,'Approved CPZ List'!$B:$B,0))),$K2621,#N/A))</f>
        <v>#N/A</v>
      </c>
    </row>
    <row r="2622" spans="1:13" ht="15.5" x14ac:dyDescent="0.35">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List'!$K:$K,MATCH('HFTD CPZ'!$B2622,'08W Project List'!$H:$H,0))),$K2622,#N/A)</f>
        <v>#N/A</v>
      </c>
      <c r="M2622" s="35" t="e">
        <f>IF(ISNUMBER(L2622),#N/A,IF(ISNUMBER(INDEX('Approved CPZ List'!$I:$I,MATCH('HFTD CPZ'!$B2622,'Approved CPZ List'!$B:$B,0))),$K2622,#N/A))</f>
        <v>#N/A</v>
      </c>
    </row>
    <row r="2623" spans="1:13" ht="15.5" x14ac:dyDescent="0.35">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List'!$K:$K,MATCH('HFTD CPZ'!$B2623,'08W Project List'!$H:$H,0))),$K2623,#N/A)</f>
        <v>#N/A</v>
      </c>
      <c r="M2623" s="35" t="e">
        <f>IF(ISNUMBER(L2623),#N/A,IF(ISNUMBER(INDEX('Approved CPZ List'!$I:$I,MATCH('HFTD CPZ'!$B2623,'Approved CPZ List'!$B:$B,0))),$K2623,#N/A))</f>
        <v>#N/A</v>
      </c>
    </row>
    <row r="2624" spans="1:13" ht="15.5" x14ac:dyDescent="0.35">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List'!$K:$K,MATCH('HFTD CPZ'!$B2624,'08W Project List'!$H:$H,0))),$K2624,#N/A)</f>
        <v>#N/A</v>
      </c>
      <c r="M2624" s="35" t="e">
        <f>IF(ISNUMBER(L2624),#N/A,IF(ISNUMBER(INDEX('Approved CPZ List'!$I:$I,MATCH('HFTD CPZ'!$B2624,'Approved CPZ List'!$B:$B,0))),$K2624,#N/A))</f>
        <v>#N/A</v>
      </c>
    </row>
    <row r="2625" spans="1:13" ht="15.5" x14ac:dyDescent="0.35">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List'!$K:$K,MATCH('HFTD CPZ'!$B2625,'08W Project List'!$H:$H,0))),$K2625,#N/A)</f>
        <v>#N/A</v>
      </c>
      <c r="M2625" s="35" t="e">
        <f>IF(ISNUMBER(L2625),#N/A,IF(ISNUMBER(INDEX('Approved CPZ List'!$I:$I,MATCH('HFTD CPZ'!$B2625,'Approved CPZ List'!$B:$B,0))),$K2625,#N/A))</f>
        <v>#N/A</v>
      </c>
    </row>
    <row r="2626" spans="1:13" ht="15.5" x14ac:dyDescent="0.35">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List'!$K:$K,MATCH('HFTD CPZ'!$B2626,'08W Project List'!$H:$H,0))),$K2626,#N/A)</f>
        <v>#N/A</v>
      </c>
      <c r="M2626" s="35" t="e">
        <f>IF(ISNUMBER(L2626),#N/A,IF(ISNUMBER(INDEX('Approved CPZ List'!$I:$I,MATCH('HFTD CPZ'!$B2626,'Approved CPZ List'!$B:$B,0))),$K2626,#N/A))</f>
        <v>#N/A</v>
      </c>
    </row>
    <row r="2627" spans="1:13" ht="15.5" x14ac:dyDescent="0.35">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List'!$K:$K,MATCH('HFTD CPZ'!$B2627,'08W Project List'!$H:$H,0))),$K2627,#N/A)</f>
        <v>#N/A</v>
      </c>
      <c r="M2627" s="35" t="e">
        <f>IF(ISNUMBER(L2627),#N/A,IF(ISNUMBER(INDEX('Approved CPZ List'!$I:$I,MATCH('HFTD CPZ'!$B2627,'Approved CPZ List'!$B:$B,0))),$K2627,#N/A))</f>
        <v>#N/A</v>
      </c>
    </row>
    <row r="2628" spans="1:13" ht="15.5" x14ac:dyDescent="0.35">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List'!$K:$K,MATCH('HFTD CPZ'!$B2628,'08W Project List'!$H:$H,0))),$K2628,#N/A)</f>
        <v>#N/A</v>
      </c>
      <c r="M2628" s="35" t="e">
        <f>IF(ISNUMBER(L2628),#N/A,IF(ISNUMBER(INDEX('Approved CPZ List'!$I:$I,MATCH('HFTD CPZ'!$B2628,'Approved CPZ List'!$B:$B,0))),$K2628,#N/A))</f>
        <v>#N/A</v>
      </c>
    </row>
    <row r="2629" spans="1:13" ht="15.5" x14ac:dyDescent="0.35">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List'!$K:$K,MATCH('HFTD CPZ'!$B2629,'08W Project List'!$H:$H,0))),$K2629,#N/A)</f>
        <v>#N/A</v>
      </c>
      <c r="M2629" s="35" t="e">
        <f>IF(ISNUMBER(L2629),#N/A,IF(ISNUMBER(INDEX('Approved CPZ List'!$I:$I,MATCH('HFTD CPZ'!$B2629,'Approved CPZ List'!$B:$B,0))),$K2629,#N/A))</f>
        <v>#N/A</v>
      </c>
    </row>
    <row r="2630" spans="1:13" ht="15.5" x14ac:dyDescent="0.35">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List'!$K:$K,MATCH('HFTD CPZ'!$B2630,'08W Project List'!$H:$H,0))),$K2630,#N/A)</f>
        <v>#N/A</v>
      </c>
      <c r="M2630" s="35" t="e">
        <f>IF(ISNUMBER(L2630),#N/A,IF(ISNUMBER(INDEX('Approved CPZ List'!$I:$I,MATCH('HFTD CPZ'!$B2630,'Approved CPZ List'!$B:$B,0))),$K2630,#N/A))</f>
        <v>#N/A</v>
      </c>
    </row>
    <row r="2631" spans="1:13" ht="15.5" x14ac:dyDescent="0.35">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List'!$K:$K,MATCH('HFTD CPZ'!$B2631,'08W Project List'!$H:$H,0))),$K2631,#N/A)</f>
        <v>#N/A</v>
      </c>
      <c r="M2631" s="35" t="e">
        <f>IF(ISNUMBER(L2631),#N/A,IF(ISNUMBER(INDEX('Approved CPZ List'!$I:$I,MATCH('HFTD CPZ'!$B2631,'Approved CPZ List'!$B:$B,0))),$K2631,#N/A))</f>
        <v>#N/A</v>
      </c>
    </row>
    <row r="2632" spans="1:13" ht="15.5" x14ac:dyDescent="0.35">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List'!$K:$K,MATCH('HFTD CPZ'!$B2632,'08W Project List'!$H:$H,0))),$K2632,#N/A)</f>
        <v>#N/A</v>
      </c>
      <c r="M2632" s="35" t="e">
        <f>IF(ISNUMBER(L2632),#N/A,IF(ISNUMBER(INDEX('Approved CPZ List'!$I:$I,MATCH('HFTD CPZ'!$B2632,'Approved CPZ List'!$B:$B,0))),$K2632,#N/A))</f>
        <v>#N/A</v>
      </c>
    </row>
    <row r="2633" spans="1:13" ht="15.5" x14ac:dyDescent="0.35">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List'!$K:$K,MATCH('HFTD CPZ'!$B2633,'08W Project List'!$H:$H,0))),$K2633,#N/A)</f>
        <v>#N/A</v>
      </c>
      <c r="M2633" s="35" t="e">
        <f>IF(ISNUMBER(L2633),#N/A,IF(ISNUMBER(INDEX('Approved CPZ List'!$I:$I,MATCH('HFTD CPZ'!$B2633,'Approved CPZ List'!$B:$B,0))),$K2633,#N/A))</f>
        <v>#N/A</v>
      </c>
    </row>
    <row r="2634" spans="1:13" ht="15.5" x14ac:dyDescent="0.35">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List'!$K:$K,MATCH('HFTD CPZ'!$B2634,'08W Project List'!$H:$H,0))),$K2634,#N/A)</f>
        <v>#N/A</v>
      </c>
      <c r="M2634" s="35" t="e">
        <f>IF(ISNUMBER(L2634),#N/A,IF(ISNUMBER(INDEX('Approved CPZ List'!$I:$I,MATCH('HFTD CPZ'!$B2634,'Approved CPZ List'!$B:$B,0))),$K2634,#N/A))</f>
        <v>#N/A</v>
      </c>
    </row>
    <row r="2635" spans="1:13" ht="15.5" x14ac:dyDescent="0.35">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List'!$K:$K,MATCH('HFTD CPZ'!$B2635,'08W Project List'!$H:$H,0))),$K2635,#N/A)</f>
        <v>#N/A</v>
      </c>
      <c r="M2635" s="35" t="e">
        <f>IF(ISNUMBER(L2635),#N/A,IF(ISNUMBER(INDEX('Approved CPZ List'!$I:$I,MATCH('HFTD CPZ'!$B2635,'Approved CPZ List'!$B:$B,0))),$K2635,#N/A))</f>
        <v>#N/A</v>
      </c>
    </row>
    <row r="2636" spans="1:13" ht="15.5" x14ac:dyDescent="0.35">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List'!$K:$K,MATCH('HFTD CPZ'!$B2636,'08W Project List'!$H:$H,0))),$K2636,#N/A)</f>
        <v>#N/A</v>
      </c>
      <c r="M2636" s="35" t="e">
        <f>IF(ISNUMBER(L2636),#N/A,IF(ISNUMBER(INDEX('Approved CPZ List'!$I:$I,MATCH('HFTD CPZ'!$B2636,'Approved CPZ List'!$B:$B,0))),$K2636,#N/A))</f>
        <v>#N/A</v>
      </c>
    </row>
    <row r="2637" spans="1:13" ht="15.5" x14ac:dyDescent="0.35">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List'!$K:$K,MATCH('HFTD CPZ'!$B2637,'08W Project List'!$H:$H,0))),$K2637,#N/A)</f>
        <v>#N/A</v>
      </c>
      <c r="M2637" s="35" t="e">
        <f>IF(ISNUMBER(L2637),#N/A,IF(ISNUMBER(INDEX('Approved CPZ List'!$I:$I,MATCH('HFTD CPZ'!$B2637,'Approved CPZ List'!$B:$B,0))),$K2637,#N/A))</f>
        <v>#N/A</v>
      </c>
    </row>
    <row r="2638" spans="1:13" ht="15.5" x14ac:dyDescent="0.35">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List'!$K:$K,MATCH('HFTD CPZ'!$B2638,'08W Project List'!$H:$H,0))),$K2638,#N/A)</f>
        <v>#N/A</v>
      </c>
      <c r="M2638" s="35" t="e">
        <f>IF(ISNUMBER(L2638),#N/A,IF(ISNUMBER(INDEX('Approved CPZ List'!$I:$I,MATCH('HFTD CPZ'!$B2638,'Approved CPZ List'!$B:$B,0))),$K2638,#N/A))</f>
        <v>#N/A</v>
      </c>
    </row>
    <row r="2639" spans="1:13" ht="15.5" x14ac:dyDescent="0.35">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List'!$K:$K,MATCH('HFTD CPZ'!$B2639,'08W Project List'!$H:$H,0))),$K2639,#N/A)</f>
        <v>#N/A</v>
      </c>
      <c r="M2639" s="35" t="e">
        <f>IF(ISNUMBER(L2639),#N/A,IF(ISNUMBER(INDEX('Approved CPZ List'!$I:$I,MATCH('HFTD CPZ'!$B2639,'Approved CPZ List'!$B:$B,0))),$K2639,#N/A))</f>
        <v>#N/A</v>
      </c>
    </row>
    <row r="2640" spans="1:13" ht="15.5" x14ac:dyDescent="0.35">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List'!$K:$K,MATCH('HFTD CPZ'!$B2640,'08W Project List'!$H:$H,0))),$K2640,#N/A)</f>
        <v>#N/A</v>
      </c>
      <c r="M2640" s="35" t="e">
        <f>IF(ISNUMBER(L2640),#N/A,IF(ISNUMBER(INDEX('Approved CPZ List'!$I:$I,MATCH('HFTD CPZ'!$B2640,'Approved CPZ List'!$B:$B,0))),$K2640,#N/A))</f>
        <v>#N/A</v>
      </c>
    </row>
    <row r="2641" spans="1:13" ht="15.5" x14ac:dyDescent="0.35">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List'!$K:$K,MATCH('HFTD CPZ'!$B2641,'08W Project List'!$H:$H,0))),$K2641,#N/A)</f>
        <v>#N/A</v>
      </c>
      <c r="M2641" s="35" t="e">
        <f>IF(ISNUMBER(L2641),#N/A,IF(ISNUMBER(INDEX('Approved CPZ List'!$I:$I,MATCH('HFTD CPZ'!$B2641,'Approved CPZ List'!$B:$B,0))),$K2641,#N/A))</f>
        <v>#N/A</v>
      </c>
    </row>
    <row r="2642" spans="1:13" ht="15.5" x14ac:dyDescent="0.35">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List'!$K:$K,MATCH('HFTD CPZ'!$B2642,'08W Project List'!$H:$H,0))),$K2642,#N/A)</f>
        <v>#N/A</v>
      </c>
      <c r="M2642" s="35" t="e">
        <f>IF(ISNUMBER(L2642),#N/A,IF(ISNUMBER(INDEX('Approved CPZ List'!$I:$I,MATCH('HFTD CPZ'!$B2642,'Approved CPZ List'!$B:$B,0))),$K2642,#N/A))</f>
        <v>#N/A</v>
      </c>
    </row>
    <row r="2643" spans="1:13" ht="15.5" x14ac:dyDescent="0.35">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List'!$K:$K,MATCH('HFTD CPZ'!$B2643,'08W Project List'!$H:$H,0))),$K2643,#N/A)</f>
        <v>#N/A</v>
      </c>
      <c r="M2643" s="35" t="e">
        <f>IF(ISNUMBER(L2643),#N/A,IF(ISNUMBER(INDEX('Approved CPZ List'!$I:$I,MATCH('HFTD CPZ'!$B2643,'Approved CPZ List'!$B:$B,0))),$K2643,#N/A))</f>
        <v>#N/A</v>
      </c>
    </row>
    <row r="2644" spans="1:13" ht="15.5" x14ac:dyDescent="0.35">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List'!$K:$K,MATCH('HFTD CPZ'!$B2644,'08W Project List'!$H:$H,0))),$K2644,#N/A)</f>
        <v>#N/A</v>
      </c>
      <c r="M2644" s="35" t="e">
        <f>IF(ISNUMBER(L2644),#N/A,IF(ISNUMBER(INDEX('Approved CPZ List'!$I:$I,MATCH('HFTD CPZ'!$B2644,'Approved CPZ List'!$B:$B,0))),$K2644,#N/A))</f>
        <v>#N/A</v>
      </c>
    </row>
    <row r="2645" spans="1:13" ht="15.5" x14ac:dyDescent="0.35">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List'!$K:$K,MATCH('HFTD CPZ'!$B2645,'08W Project List'!$H:$H,0))),$K2645,#N/A)</f>
        <v>#N/A</v>
      </c>
      <c r="M2645" s="35" t="e">
        <f>IF(ISNUMBER(L2645),#N/A,IF(ISNUMBER(INDEX('Approved CPZ List'!$I:$I,MATCH('HFTD CPZ'!$B2645,'Approved CPZ List'!$B:$B,0))),$K2645,#N/A))</f>
        <v>#N/A</v>
      </c>
    </row>
    <row r="2646" spans="1:13" ht="15.5" x14ac:dyDescent="0.35">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List'!$K:$K,MATCH('HFTD CPZ'!$B2646,'08W Project List'!$H:$H,0))),$K2646,#N/A)</f>
        <v>#N/A</v>
      </c>
      <c r="M2646" s="35" t="e">
        <f>IF(ISNUMBER(L2646),#N/A,IF(ISNUMBER(INDEX('Approved CPZ List'!$I:$I,MATCH('HFTD CPZ'!$B2646,'Approved CPZ List'!$B:$B,0))),$K2646,#N/A))</f>
        <v>#N/A</v>
      </c>
    </row>
    <row r="2647" spans="1:13" ht="15.5" x14ac:dyDescent="0.35">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List'!$K:$K,MATCH('HFTD CPZ'!$B2647,'08W Project List'!$H:$H,0))),$K2647,#N/A)</f>
        <v>#N/A</v>
      </c>
      <c r="M2647" s="35" t="e">
        <f>IF(ISNUMBER(L2647),#N/A,IF(ISNUMBER(INDEX('Approved CPZ List'!$I:$I,MATCH('HFTD CPZ'!$B2647,'Approved CPZ List'!$B:$B,0))),$K2647,#N/A))</f>
        <v>#N/A</v>
      </c>
    </row>
    <row r="2648" spans="1:13" ht="15.5" x14ac:dyDescent="0.35">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List'!$K:$K,MATCH('HFTD CPZ'!$B2648,'08W Project List'!$H:$H,0))),$K2648,#N/A)</f>
        <v>#N/A</v>
      </c>
      <c r="M2648" s="35" t="e">
        <f>IF(ISNUMBER(L2648),#N/A,IF(ISNUMBER(INDEX('Approved CPZ List'!$I:$I,MATCH('HFTD CPZ'!$B2648,'Approved CPZ List'!$B:$B,0))),$K2648,#N/A))</f>
        <v>#N/A</v>
      </c>
    </row>
    <row r="2649" spans="1:13" ht="15.5" x14ac:dyDescent="0.35">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List'!$K:$K,MATCH('HFTD CPZ'!$B2649,'08W Project List'!$H:$H,0))),$K2649,#N/A)</f>
        <v>#N/A</v>
      </c>
      <c r="M2649" s="35" t="e">
        <f>IF(ISNUMBER(L2649),#N/A,IF(ISNUMBER(INDEX('Approved CPZ List'!$I:$I,MATCH('HFTD CPZ'!$B2649,'Approved CPZ List'!$B:$B,0))),$K2649,#N/A))</f>
        <v>#N/A</v>
      </c>
    </row>
    <row r="2650" spans="1:13" ht="15.5" x14ac:dyDescent="0.35">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List'!$K:$K,MATCH('HFTD CPZ'!$B2650,'08W Project List'!$H:$H,0))),$K2650,#N/A)</f>
        <v>#N/A</v>
      </c>
      <c r="M2650" s="35" t="e">
        <f>IF(ISNUMBER(L2650),#N/A,IF(ISNUMBER(INDEX('Approved CPZ List'!$I:$I,MATCH('HFTD CPZ'!$B2650,'Approved CPZ List'!$B:$B,0))),$K2650,#N/A))</f>
        <v>#N/A</v>
      </c>
    </row>
    <row r="2651" spans="1:13" ht="15.5" x14ac:dyDescent="0.35">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List'!$K:$K,MATCH('HFTD CPZ'!$B2651,'08W Project List'!$H:$H,0))),$K2651,#N/A)</f>
        <v>#N/A</v>
      </c>
      <c r="M2651" s="35" t="e">
        <f>IF(ISNUMBER(L2651),#N/A,IF(ISNUMBER(INDEX('Approved CPZ List'!$I:$I,MATCH('HFTD CPZ'!$B2651,'Approved CPZ List'!$B:$B,0))),$K2651,#N/A))</f>
        <v>#N/A</v>
      </c>
    </row>
    <row r="2652" spans="1:13" ht="15.5" x14ac:dyDescent="0.35">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List'!$K:$K,MATCH('HFTD CPZ'!$B2652,'08W Project List'!$H:$H,0))),$K2652,#N/A)</f>
        <v>#N/A</v>
      </c>
      <c r="M2652" s="35" t="e">
        <f>IF(ISNUMBER(L2652),#N/A,IF(ISNUMBER(INDEX('Approved CPZ List'!$I:$I,MATCH('HFTD CPZ'!$B2652,'Approved CPZ List'!$B:$B,0))),$K2652,#N/A))</f>
        <v>#N/A</v>
      </c>
    </row>
    <row r="2653" spans="1:13" ht="15.5" x14ac:dyDescent="0.35">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List'!$K:$K,MATCH('HFTD CPZ'!$B2653,'08W Project List'!$H:$H,0))),$K2653,#N/A)</f>
        <v>#N/A</v>
      </c>
      <c r="M2653" s="35" t="e">
        <f>IF(ISNUMBER(L2653),#N/A,IF(ISNUMBER(INDEX('Approved CPZ List'!$I:$I,MATCH('HFTD CPZ'!$B2653,'Approved CPZ List'!$B:$B,0))),$K2653,#N/A))</f>
        <v>#N/A</v>
      </c>
    </row>
    <row r="2654" spans="1:13" ht="15.5" x14ac:dyDescent="0.35">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List'!$K:$K,MATCH('HFTD CPZ'!$B2654,'08W Project List'!$H:$H,0))),$K2654,#N/A)</f>
        <v>#N/A</v>
      </c>
      <c r="M2654" s="35" t="e">
        <f>IF(ISNUMBER(L2654),#N/A,IF(ISNUMBER(INDEX('Approved CPZ List'!$I:$I,MATCH('HFTD CPZ'!$B2654,'Approved CPZ List'!$B:$B,0))),$K2654,#N/A))</f>
        <v>#N/A</v>
      </c>
    </row>
    <row r="2655" spans="1:13" ht="15.5" x14ac:dyDescent="0.35">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List'!$K:$K,MATCH('HFTD CPZ'!$B2655,'08W Project List'!$H:$H,0))),$K2655,#N/A)</f>
        <v>#N/A</v>
      </c>
      <c r="M2655" s="35" t="e">
        <f>IF(ISNUMBER(L2655),#N/A,IF(ISNUMBER(INDEX('Approved CPZ List'!$I:$I,MATCH('HFTD CPZ'!$B2655,'Approved CPZ List'!$B:$B,0))),$K2655,#N/A))</f>
        <v>#N/A</v>
      </c>
    </row>
    <row r="2656" spans="1:13" ht="15.5" x14ac:dyDescent="0.35">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List'!$K:$K,MATCH('HFTD CPZ'!$B2656,'08W Project List'!$H:$H,0))),$K2656,#N/A)</f>
        <v>#N/A</v>
      </c>
      <c r="M2656" s="35" t="e">
        <f>IF(ISNUMBER(L2656),#N/A,IF(ISNUMBER(INDEX('Approved CPZ List'!$I:$I,MATCH('HFTD CPZ'!$B2656,'Approved CPZ List'!$B:$B,0))),$K2656,#N/A))</f>
        <v>#N/A</v>
      </c>
    </row>
    <row r="2657" spans="1:13" ht="15.5" x14ac:dyDescent="0.35">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List'!$K:$K,MATCH('HFTD CPZ'!$B2657,'08W Project List'!$H:$H,0))),$K2657,#N/A)</f>
        <v>#N/A</v>
      </c>
      <c r="M2657" s="35" t="e">
        <f>IF(ISNUMBER(L2657),#N/A,IF(ISNUMBER(INDEX('Approved CPZ List'!$I:$I,MATCH('HFTD CPZ'!$B2657,'Approved CPZ List'!$B:$B,0))),$K2657,#N/A))</f>
        <v>#N/A</v>
      </c>
    </row>
    <row r="2658" spans="1:13" ht="15.5" x14ac:dyDescent="0.35">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List'!$K:$K,MATCH('HFTD CPZ'!$B2658,'08W Project List'!$H:$H,0))),$K2658,#N/A)</f>
        <v>#N/A</v>
      </c>
      <c r="M2658" s="35" t="e">
        <f>IF(ISNUMBER(L2658),#N/A,IF(ISNUMBER(INDEX('Approved CPZ List'!$I:$I,MATCH('HFTD CPZ'!$B2658,'Approved CPZ List'!$B:$B,0))),$K2658,#N/A))</f>
        <v>#N/A</v>
      </c>
    </row>
    <row r="2659" spans="1:13" ht="15.5" x14ac:dyDescent="0.35">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List'!$K:$K,MATCH('HFTD CPZ'!$B2659,'08W Project List'!$H:$H,0))),$K2659,#N/A)</f>
        <v>#N/A</v>
      </c>
      <c r="M2659" s="35" t="e">
        <f>IF(ISNUMBER(L2659),#N/A,IF(ISNUMBER(INDEX('Approved CPZ List'!$I:$I,MATCH('HFTD CPZ'!$B2659,'Approved CPZ List'!$B:$B,0))),$K2659,#N/A))</f>
        <v>#N/A</v>
      </c>
    </row>
    <row r="2660" spans="1:13" ht="15.5" x14ac:dyDescent="0.35">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List'!$K:$K,MATCH('HFTD CPZ'!$B2660,'08W Project List'!$H:$H,0))),$K2660,#N/A)</f>
        <v>#N/A</v>
      </c>
      <c r="M2660" s="35" t="e">
        <f>IF(ISNUMBER(L2660),#N/A,IF(ISNUMBER(INDEX('Approved CPZ List'!$I:$I,MATCH('HFTD CPZ'!$B2660,'Approved CPZ List'!$B:$B,0))),$K2660,#N/A))</f>
        <v>#N/A</v>
      </c>
    </row>
    <row r="2661" spans="1:13" ht="15.5" x14ac:dyDescent="0.35">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List'!$K:$K,MATCH('HFTD CPZ'!$B2661,'08W Project List'!$H:$H,0))),$K2661,#N/A)</f>
        <v>#N/A</v>
      </c>
      <c r="M2661" s="35" t="e">
        <f>IF(ISNUMBER(L2661),#N/A,IF(ISNUMBER(INDEX('Approved CPZ List'!$I:$I,MATCH('HFTD CPZ'!$B2661,'Approved CPZ List'!$B:$B,0))),$K2661,#N/A))</f>
        <v>#N/A</v>
      </c>
    </row>
    <row r="2662" spans="1:13" ht="15.5" x14ac:dyDescent="0.35">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List'!$K:$K,MATCH('HFTD CPZ'!$B2662,'08W Project List'!$H:$H,0))),$K2662,#N/A)</f>
        <v>#N/A</v>
      </c>
      <c r="M2662" s="35" t="e">
        <f>IF(ISNUMBER(L2662),#N/A,IF(ISNUMBER(INDEX('Approved CPZ List'!$I:$I,MATCH('HFTD CPZ'!$B2662,'Approved CPZ List'!$B:$B,0))),$K2662,#N/A))</f>
        <v>#N/A</v>
      </c>
    </row>
    <row r="2663" spans="1:13" ht="15.5" x14ac:dyDescent="0.35">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List'!$K:$K,MATCH('HFTD CPZ'!$B2663,'08W Project List'!$H:$H,0))),$K2663,#N/A)</f>
        <v>#N/A</v>
      </c>
      <c r="M2663" s="35" t="e">
        <f>IF(ISNUMBER(L2663),#N/A,IF(ISNUMBER(INDEX('Approved CPZ List'!$I:$I,MATCH('HFTD CPZ'!$B2663,'Approved CPZ List'!$B:$B,0))),$K2663,#N/A))</f>
        <v>#N/A</v>
      </c>
    </row>
    <row r="2664" spans="1:13" ht="15.5" x14ac:dyDescent="0.35">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List'!$K:$K,MATCH('HFTD CPZ'!$B2664,'08W Project List'!$H:$H,0))),$K2664,#N/A)</f>
        <v>#N/A</v>
      </c>
      <c r="M2664" s="35" t="e">
        <f>IF(ISNUMBER(L2664),#N/A,IF(ISNUMBER(INDEX('Approved CPZ List'!$I:$I,MATCH('HFTD CPZ'!$B2664,'Approved CPZ List'!$B:$B,0))),$K2664,#N/A))</f>
        <v>#N/A</v>
      </c>
    </row>
    <row r="2665" spans="1:13" ht="15.5" x14ac:dyDescent="0.35">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List'!$K:$K,MATCH('HFTD CPZ'!$B2665,'08W Project List'!$H:$H,0))),$K2665,#N/A)</f>
        <v>#N/A</v>
      </c>
      <c r="M2665" s="35" t="e">
        <f>IF(ISNUMBER(L2665),#N/A,IF(ISNUMBER(INDEX('Approved CPZ List'!$I:$I,MATCH('HFTD CPZ'!$B2665,'Approved CPZ List'!$B:$B,0))),$K2665,#N/A))</f>
        <v>#N/A</v>
      </c>
    </row>
    <row r="2666" spans="1:13" ht="15.5" x14ac:dyDescent="0.35">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List'!$K:$K,MATCH('HFTD CPZ'!$B2666,'08W Project List'!$H:$H,0))),$K2666,#N/A)</f>
        <v>#N/A</v>
      </c>
      <c r="M2666" s="35" t="e">
        <f>IF(ISNUMBER(L2666),#N/A,IF(ISNUMBER(INDEX('Approved CPZ List'!$I:$I,MATCH('HFTD CPZ'!$B2666,'Approved CPZ List'!$B:$B,0))),$K2666,#N/A))</f>
        <v>#N/A</v>
      </c>
    </row>
    <row r="2667" spans="1:13" ht="15.5" x14ac:dyDescent="0.35">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List'!$K:$K,MATCH('HFTD CPZ'!$B2667,'08W Project List'!$H:$H,0))),$K2667,#N/A)</f>
        <v>#N/A</v>
      </c>
      <c r="M2667" s="35" t="e">
        <f>IF(ISNUMBER(L2667),#N/A,IF(ISNUMBER(INDEX('Approved CPZ List'!$I:$I,MATCH('HFTD CPZ'!$B2667,'Approved CPZ List'!$B:$B,0))),$K2667,#N/A))</f>
        <v>#N/A</v>
      </c>
    </row>
    <row r="2668" spans="1:13" ht="15.5" x14ac:dyDescent="0.35">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List'!$K:$K,MATCH('HFTD CPZ'!$B2668,'08W Project List'!$H:$H,0))),$K2668,#N/A)</f>
        <v>#N/A</v>
      </c>
      <c r="M2668" s="35" t="e">
        <f>IF(ISNUMBER(L2668),#N/A,IF(ISNUMBER(INDEX('Approved CPZ List'!$I:$I,MATCH('HFTD CPZ'!$B2668,'Approved CPZ List'!$B:$B,0))),$K2668,#N/A))</f>
        <v>#N/A</v>
      </c>
    </row>
    <row r="2669" spans="1:13" ht="15.5" x14ac:dyDescent="0.35">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List'!$K:$K,MATCH('HFTD CPZ'!$B2669,'08W Project List'!$H:$H,0))),$K2669,#N/A)</f>
        <v>#N/A</v>
      </c>
      <c r="M2669" s="35" t="e">
        <f>IF(ISNUMBER(L2669),#N/A,IF(ISNUMBER(INDEX('Approved CPZ List'!$I:$I,MATCH('HFTD CPZ'!$B2669,'Approved CPZ List'!$B:$B,0))),$K2669,#N/A))</f>
        <v>#N/A</v>
      </c>
    </row>
    <row r="2670" spans="1:13" ht="15.5" x14ac:dyDescent="0.35">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List'!$K:$K,MATCH('HFTD CPZ'!$B2670,'08W Project List'!$H:$H,0))),$K2670,#N/A)</f>
        <v>#N/A</v>
      </c>
      <c r="M2670" s="35" t="e">
        <f>IF(ISNUMBER(L2670),#N/A,IF(ISNUMBER(INDEX('Approved CPZ List'!$I:$I,MATCH('HFTD CPZ'!$B2670,'Approved CPZ List'!$B:$B,0))),$K2670,#N/A))</f>
        <v>#N/A</v>
      </c>
    </row>
    <row r="2671" spans="1:13" ht="15.5" x14ac:dyDescent="0.35">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List'!$K:$K,MATCH('HFTD CPZ'!$B2671,'08W Project List'!$H:$H,0))),$K2671,#N/A)</f>
        <v>#N/A</v>
      </c>
      <c r="M2671" s="35" t="e">
        <f>IF(ISNUMBER(L2671),#N/A,IF(ISNUMBER(INDEX('Approved CPZ List'!$I:$I,MATCH('HFTD CPZ'!$B2671,'Approved CPZ List'!$B:$B,0))),$K2671,#N/A))</f>
        <v>#N/A</v>
      </c>
    </row>
    <row r="2672" spans="1:13" ht="15.5" x14ac:dyDescent="0.35">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List'!$K:$K,MATCH('HFTD CPZ'!$B2672,'08W Project List'!$H:$H,0))),$K2672,#N/A)</f>
        <v>#N/A</v>
      </c>
      <c r="M2672" s="35" t="e">
        <f>IF(ISNUMBER(L2672),#N/A,IF(ISNUMBER(INDEX('Approved CPZ List'!$I:$I,MATCH('HFTD CPZ'!$B2672,'Approved CPZ List'!$B:$B,0))),$K2672,#N/A))</f>
        <v>#N/A</v>
      </c>
    </row>
    <row r="2673" spans="1:13" ht="15.5" x14ac:dyDescent="0.35">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List'!$K:$K,MATCH('HFTD CPZ'!$B2673,'08W Project List'!$H:$H,0))),$K2673,#N/A)</f>
        <v>#N/A</v>
      </c>
      <c r="M2673" s="35" t="e">
        <f>IF(ISNUMBER(L2673),#N/A,IF(ISNUMBER(INDEX('Approved CPZ List'!$I:$I,MATCH('HFTD CPZ'!$B2673,'Approved CPZ List'!$B:$B,0))),$K2673,#N/A))</f>
        <v>#N/A</v>
      </c>
    </row>
    <row r="2674" spans="1:13" ht="15.5" x14ac:dyDescent="0.35">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List'!$K:$K,MATCH('HFTD CPZ'!$B2674,'08W Project List'!$H:$H,0))),$K2674,#N/A)</f>
        <v>#N/A</v>
      </c>
      <c r="M2674" s="35" t="e">
        <f>IF(ISNUMBER(L2674),#N/A,IF(ISNUMBER(INDEX('Approved CPZ List'!$I:$I,MATCH('HFTD CPZ'!$B2674,'Approved CPZ List'!$B:$B,0))),$K2674,#N/A))</f>
        <v>#N/A</v>
      </c>
    </row>
    <row r="2675" spans="1:13" ht="15.5" x14ac:dyDescent="0.35">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List'!$K:$K,MATCH('HFTD CPZ'!$B2675,'08W Project List'!$H:$H,0))),$K2675,#N/A)</f>
        <v>#N/A</v>
      </c>
      <c r="M2675" s="35" t="e">
        <f>IF(ISNUMBER(L2675),#N/A,IF(ISNUMBER(INDEX('Approved CPZ List'!$I:$I,MATCH('HFTD CPZ'!$B2675,'Approved CPZ List'!$B:$B,0))),$K2675,#N/A))</f>
        <v>#N/A</v>
      </c>
    </row>
    <row r="2676" spans="1:13" ht="15.5" x14ac:dyDescent="0.35">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List'!$K:$K,MATCH('HFTD CPZ'!$B2676,'08W Project List'!$H:$H,0))),$K2676,#N/A)</f>
        <v>#N/A</v>
      </c>
      <c r="M2676" s="35" t="e">
        <f>IF(ISNUMBER(L2676),#N/A,IF(ISNUMBER(INDEX('Approved CPZ List'!$I:$I,MATCH('HFTD CPZ'!$B2676,'Approved CPZ List'!$B:$B,0))),$K2676,#N/A))</f>
        <v>#N/A</v>
      </c>
    </row>
    <row r="2677" spans="1:13" ht="15.5" x14ac:dyDescent="0.35">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List'!$K:$K,MATCH('HFTD CPZ'!$B2677,'08W Project List'!$H:$H,0))),$K2677,#N/A)</f>
        <v>#N/A</v>
      </c>
      <c r="M2677" s="35" t="e">
        <f>IF(ISNUMBER(L2677),#N/A,IF(ISNUMBER(INDEX('Approved CPZ List'!$I:$I,MATCH('HFTD CPZ'!$B2677,'Approved CPZ List'!$B:$B,0))),$K2677,#N/A))</f>
        <v>#N/A</v>
      </c>
    </row>
    <row r="2678" spans="1:13" ht="15.5" x14ac:dyDescent="0.35">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List'!$K:$K,MATCH('HFTD CPZ'!$B2678,'08W Project List'!$H:$H,0))),$K2678,#N/A)</f>
        <v>#N/A</v>
      </c>
      <c r="M2678" s="35" t="e">
        <f>IF(ISNUMBER(L2678),#N/A,IF(ISNUMBER(INDEX('Approved CPZ List'!$I:$I,MATCH('HFTD CPZ'!$B2678,'Approved CPZ List'!$B:$B,0))),$K2678,#N/A))</f>
        <v>#N/A</v>
      </c>
    </row>
    <row r="2679" spans="1:13" ht="15.5" x14ac:dyDescent="0.35">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List'!$K:$K,MATCH('HFTD CPZ'!$B2679,'08W Project List'!$H:$H,0))),$K2679,#N/A)</f>
        <v>5.5516659142329789</v>
      </c>
      <c r="M2679" s="35" t="e">
        <f>IF(ISNUMBER(L2679),#N/A,IF(ISNUMBER(INDEX('Approved CPZ List'!$I:$I,MATCH('HFTD CPZ'!$B2679,'Approved CPZ List'!$B:$B,0))),$K2679,#N/A))</f>
        <v>#N/A</v>
      </c>
    </row>
    <row r="2680" spans="1:13" ht="15.5" x14ac:dyDescent="0.35">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List'!$K:$K,MATCH('HFTD CPZ'!$B2680,'08W Project List'!$H:$H,0))),$K2680,#N/A)</f>
        <v>#N/A</v>
      </c>
      <c r="M2680" s="35" t="e">
        <f>IF(ISNUMBER(L2680),#N/A,IF(ISNUMBER(INDEX('Approved CPZ List'!$I:$I,MATCH('HFTD CPZ'!$B2680,'Approved CPZ List'!$B:$B,0))),$K2680,#N/A))</f>
        <v>#N/A</v>
      </c>
    </row>
    <row r="2681" spans="1:13" ht="15.5" x14ac:dyDescent="0.35">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List'!$K:$K,MATCH('HFTD CPZ'!$B2681,'08W Project List'!$H:$H,0))),$K2681,#N/A)</f>
        <v>#N/A</v>
      </c>
      <c r="M2681" s="35" t="e">
        <f>IF(ISNUMBER(L2681),#N/A,IF(ISNUMBER(INDEX('Approved CPZ List'!$I:$I,MATCH('HFTD CPZ'!$B2681,'Approved CPZ List'!$B:$B,0))),$K2681,#N/A))</f>
        <v>#N/A</v>
      </c>
    </row>
    <row r="2682" spans="1:13" ht="15.5" x14ac:dyDescent="0.35">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List'!$K:$K,MATCH('HFTD CPZ'!$B2682,'08W Project List'!$H:$H,0))),$K2682,#N/A)</f>
        <v>#N/A</v>
      </c>
      <c r="M2682" s="35" t="e">
        <f>IF(ISNUMBER(L2682),#N/A,IF(ISNUMBER(INDEX('Approved CPZ List'!$I:$I,MATCH('HFTD CPZ'!$B2682,'Approved CPZ List'!$B:$B,0))),$K2682,#N/A))</f>
        <v>#N/A</v>
      </c>
    </row>
    <row r="2683" spans="1:13" ht="15.5" x14ac:dyDescent="0.35">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List'!$K:$K,MATCH('HFTD CPZ'!$B2683,'08W Project List'!$H:$H,0))),$K2683,#N/A)</f>
        <v>#N/A</v>
      </c>
      <c r="M2683" s="35" t="e">
        <f>IF(ISNUMBER(L2683),#N/A,IF(ISNUMBER(INDEX('Approved CPZ List'!$I:$I,MATCH('HFTD CPZ'!$B2683,'Approved CPZ List'!$B:$B,0))),$K2683,#N/A))</f>
        <v>#N/A</v>
      </c>
    </row>
    <row r="2684" spans="1:13" ht="15.5" x14ac:dyDescent="0.35">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List'!$K:$K,MATCH('HFTD CPZ'!$B2684,'08W Project List'!$H:$H,0))),$K2684,#N/A)</f>
        <v>#N/A</v>
      </c>
      <c r="M2684" s="35" t="e">
        <f>IF(ISNUMBER(L2684),#N/A,IF(ISNUMBER(INDEX('Approved CPZ List'!$I:$I,MATCH('HFTD CPZ'!$B2684,'Approved CPZ List'!$B:$B,0))),$K2684,#N/A))</f>
        <v>#N/A</v>
      </c>
    </row>
    <row r="2685" spans="1:13" ht="15.5" x14ac:dyDescent="0.35">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List'!$K:$K,MATCH('HFTD CPZ'!$B2685,'08W Project List'!$H:$H,0))),$K2685,#N/A)</f>
        <v>#N/A</v>
      </c>
      <c r="M2685" s="35" t="e">
        <f>IF(ISNUMBER(L2685),#N/A,IF(ISNUMBER(INDEX('Approved CPZ List'!$I:$I,MATCH('HFTD CPZ'!$B2685,'Approved CPZ List'!$B:$B,0))),$K2685,#N/A))</f>
        <v>#N/A</v>
      </c>
    </row>
    <row r="2686" spans="1:13" ht="15.5" x14ac:dyDescent="0.35">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List'!$K:$K,MATCH('HFTD CPZ'!$B2686,'08W Project List'!$H:$H,0))),$K2686,#N/A)</f>
        <v>#N/A</v>
      </c>
      <c r="M2686" s="35" t="e">
        <f>IF(ISNUMBER(L2686),#N/A,IF(ISNUMBER(INDEX('Approved CPZ List'!$I:$I,MATCH('HFTD CPZ'!$B2686,'Approved CPZ List'!$B:$B,0))),$K2686,#N/A))</f>
        <v>#N/A</v>
      </c>
    </row>
    <row r="2687" spans="1:13" ht="15.5" x14ac:dyDescent="0.35">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List'!$K:$K,MATCH('HFTD CPZ'!$B2687,'08W Project List'!$H:$H,0))),$K2687,#N/A)</f>
        <v>#N/A</v>
      </c>
      <c r="M2687" s="35" t="e">
        <f>IF(ISNUMBER(L2687),#N/A,IF(ISNUMBER(INDEX('Approved CPZ List'!$I:$I,MATCH('HFTD CPZ'!$B2687,'Approved CPZ List'!$B:$B,0))),$K2687,#N/A))</f>
        <v>#N/A</v>
      </c>
    </row>
    <row r="2688" spans="1:13" ht="15.5" x14ac:dyDescent="0.35">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List'!$K:$K,MATCH('HFTD CPZ'!$B2688,'08W Project List'!$H:$H,0))),$K2688,#N/A)</f>
        <v>#N/A</v>
      </c>
      <c r="M2688" s="35" t="e">
        <f>IF(ISNUMBER(L2688),#N/A,IF(ISNUMBER(INDEX('Approved CPZ List'!$I:$I,MATCH('HFTD CPZ'!$B2688,'Approved CPZ List'!$B:$B,0))),$K2688,#N/A))</f>
        <v>#N/A</v>
      </c>
    </row>
    <row r="2689" spans="1:13" ht="15.5" x14ac:dyDescent="0.35">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List'!$K:$K,MATCH('HFTD CPZ'!$B2689,'08W Project List'!$H:$H,0))),$K2689,#N/A)</f>
        <v>#N/A</v>
      </c>
      <c r="M2689" s="35" t="e">
        <f>IF(ISNUMBER(L2689),#N/A,IF(ISNUMBER(INDEX('Approved CPZ List'!$I:$I,MATCH('HFTD CPZ'!$B2689,'Approved CPZ List'!$B:$B,0))),$K2689,#N/A))</f>
        <v>#N/A</v>
      </c>
    </row>
    <row r="2690" spans="1:13" ht="15.5" x14ac:dyDescent="0.35">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List'!$K:$K,MATCH('HFTD CPZ'!$B2690,'08W Project List'!$H:$H,0))),$K2690,#N/A)</f>
        <v>#N/A</v>
      </c>
      <c r="M2690" s="35" t="e">
        <f>IF(ISNUMBER(L2690),#N/A,IF(ISNUMBER(INDEX('Approved CPZ List'!$I:$I,MATCH('HFTD CPZ'!$B2690,'Approved CPZ List'!$B:$B,0))),$K2690,#N/A))</f>
        <v>#N/A</v>
      </c>
    </row>
    <row r="2691" spans="1:13" ht="15.5" x14ac:dyDescent="0.35">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List'!$K:$K,MATCH('HFTD CPZ'!$B2691,'08W Project List'!$H:$H,0))),$K2691,#N/A)</f>
        <v>#N/A</v>
      </c>
      <c r="M2691" s="35" t="e">
        <f>IF(ISNUMBER(L2691),#N/A,IF(ISNUMBER(INDEX('Approved CPZ List'!$I:$I,MATCH('HFTD CPZ'!$B2691,'Approved CPZ List'!$B:$B,0))),$K2691,#N/A))</f>
        <v>#N/A</v>
      </c>
    </row>
    <row r="2692" spans="1:13" ht="15.5" x14ac:dyDescent="0.35">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List'!$K:$K,MATCH('HFTD CPZ'!$B2692,'08W Project List'!$H:$H,0))),$K2692,#N/A)</f>
        <v>#N/A</v>
      </c>
      <c r="M2692" s="35" t="e">
        <f>IF(ISNUMBER(L2692),#N/A,IF(ISNUMBER(INDEX('Approved CPZ List'!$I:$I,MATCH('HFTD CPZ'!$B2692,'Approved CPZ List'!$B:$B,0))),$K2692,#N/A))</f>
        <v>#N/A</v>
      </c>
    </row>
    <row r="2693" spans="1:13" ht="15.5" x14ac:dyDescent="0.35">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List'!$K:$K,MATCH('HFTD CPZ'!$B2693,'08W Project List'!$H:$H,0))),$K2693,#N/A)</f>
        <v>#N/A</v>
      </c>
      <c r="M2693" s="35" t="e">
        <f>IF(ISNUMBER(L2693),#N/A,IF(ISNUMBER(INDEX('Approved CPZ List'!$I:$I,MATCH('HFTD CPZ'!$B2693,'Approved CPZ List'!$B:$B,0))),$K2693,#N/A))</f>
        <v>#N/A</v>
      </c>
    </row>
    <row r="2694" spans="1:13" ht="15.5" x14ac:dyDescent="0.35">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List'!$K:$K,MATCH('HFTD CPZ'!$B2694,'08W Project List'!$H:$H,0))),$K2694,#N/A)</f>
        <v>#N/A</v>
      </c>
      <c r="M2694" s="35" t="e">
        <f>IF(ISNUMBER(L2694),#N/A,IF(ISNUMBER(INDEX('Approved CPZ List'!$I:$I,MATCH('HFTD CPZ'!$B2694,'Approved CPZ List'!$B:$B,0))),$K2694,#N/A))</f>
        <v>#N/A</v>
      </c>
    </row>
    <row r="2695" spans="1:13" ht="15.5" x14ac:dyDescent="0.35">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List'!$K:$K,MATCH('HFTD CPZ'!$B2695,'08W Project List'!$H:$H,0))),$K2695,#N/A)</f>
        <v>#N/A</v>
      </c>
      <c r="M2695" s="35" t="e">
        <f>IF(ISNUMBER(L2695),#N/A,IF(ISNUMBER(INDEX('Approved CPZ List'!$I:$I,MATCH('HFTD CPZ'!$B2695,'Approved CPZ List'!$B:$B,0))),$K2695,#N/A))</f>
        <v>#N/A</v>
      </c>
    </row>
    <row r="2696" spans="1:13" ht="15.5" x14ac:dyDescent="0.35">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List'!$K:$K,MATCH('HFTD CPZ'!$B2696,'08W Project List'!$H:$H,0))),$K2696,#N/A)</f>
        <v>#N/A</v>
      </c>
      <c r="M2696" s="35" t="e">
        <f>IF(ISNUMBER(L2696),#N/A,IF(ISNUMBER(INDEX('Approved CPZ List'!$I:$I,MATCH('HFTD CPZ'!$B2696,'Approved CPZ List'!$B:$B,0))),$K2696,#N/A))</f>
        <v>#N/A</v>
      </c>
    </row>
    <row r="2697" spans="1:13" ht="15.5" x14ac:dyDescent="0.35">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List'!$K:$K,MATCH('HFTD CPZ'!$B2697,'08W Project List'!$H:$H,0))),$K2697,#N/A)</f>
        <v>#N/A</v>
      </c>
      <c r="M2697" s="35" t="e">
        <f>IF(ISNUMBER(L2697),#N/A,IF(ISNUMBER(INDEX('Approved CPZ List'!$I:$I,MATCH('HFTD CPZ'!$B2697,'Approved CPZ List'!$B:$B,0))),$K2697,#N/A))</f>
        <v>#N/A</v>
      </c>
    </row>
    <row r="2698" spans="1:13" ht="15.5" x14ac:dyDescent="0.35">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List'!$K:$K,MATCH('HFTD CPZ'!$B2698,'08W Project List'!$H:$H,0))),$K2698,#N/A)</f>
        <v>#N/A</v>
      </c>
      <c r="M2698" s="35" t="e">
        <f>IF(ISNUMBER(L2698),#N/A,IF(ISNUMBER(INDEX('Approved CPZ List'!$I:$I,MATCH('HFTD CPZ'!$B2698,'Approved CPZ List'!$B:$B,0))),$K2698,#N/A))</f>
        <v>#N/A</v>
      </c>
    </row>
    <row r="2699" spans="1:13" ht="15.5" x14ac:dyDescent="0.35">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List'!$K:$K,MATCH('HFTD CPZ'!$B2699,'08W Project List'!$H:$H,0))),$K2699,#N/A)</f>
        <v>#N/A</v>
      </c>
      <c r="M2699" s="35" t="e">
        <f>IF(ISNUMBER(L2699),#N/A,IF(ISNUMBER(INDEX('Approved CPZ List'!$I:$I,MATCH('HFTD CPZ'!$B2699,'Approved CPZ List'!$B:$B,0))),$K2699,#N/A))</f>
        <v>#N/A</v>
      </c>
    </row>
    <row r="2700" spans="1:13" ht="15.5" x14ac:dyDescent="0.35">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List'!$K:$K,MATCH('HFTD CPZ'!$B2700,'08W Project List'!$H:$H,0))),$K2700,#N/A)</f>
        <v>#N/A</v>
      </c>
      <c r="M2700" s="35" t="e">
        <f>IF(ISNUMBER(L2700),#N/A,IF(ISNUMBER(INDEX('Approved CPZ List'!$I:$I,MATCH('HFTD CPZ'!$B2700,'Approved CPZ List'!$B:$B,0))),$K2700,#N/A))</f>
        <v>#N/A</v>
      </c>
    </row>
    <row r="2701" spans="1:13" ht="15.5" x14ac:dyDescent="0.35">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List'!$K:$K,MATCH('HFTD CPZ'!$B2701,'08W Project List'!$H:$H,0))),$K2701,#N/A)</f>
        <v>#N/A</v>
      </c>
      <c r="M2701" s="35" t="e">
        <f>IF(ISNUMBER(L2701),#N/A,IF(ISNUMBER(INDEX('Approved CPZ List'!$I:$I,MATCH('HFTD CPZ'!$B2701,'Approved CPZ List'!$B:$B,0))),$K2701,#N/A))</f>
        <v>#N/A</v>
      </c>
    </row>
    <row r="2702" spans="1:13" ht="15.5" x14ac:dyDescent="0.35">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List'!$K:$K,MATCH('HFTD CPZ'!$B2702,'08W Project List'!$H:$H,0))),$K2702,#N/A)</f>
        <v>#N/A</v>
      </c>
      <c r="M2702" s="35" t="e">
        <f>IF(ISNUMBER(L2702),#N/A,IF(ISNUMBER(INDEX('Approved CPZ List'!$I:$I,MATCH('HFTD CPZ'!$B2702,'Approved CPZ List'!$B:$B,0))),$K2702,#N/A))</f>
        <v>#N/A</v>
      </c>
    </row>
    <row r="2703" spans="1:13" ht="15.5" x14ac:dyDescent="0.35">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List'!$K:$K,MATCH('HFTD CPZ'!$B2703,'08W Project List'!$H:$H,0))),$K2703,#N/A)</f>
        <v>#N/A</v>
      </c>
      <c r="M2703" s="35" t="e">
        <f>IF(ISNUMBER(L2703),#N/A,IF(ISNUMBER(INDEX('Approved CPZ List'!$I:$I,MATCH('HFTD CPZ'!$B2703,'Approved CPZ List'!$B:$B,0))),$K2703,#N/A))</f>
        <v>#N/A</v>
      </c>
    </row>
    <row r="2704" spans="1:13" ht="15.5" x14ac:dyDescent="0.35">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List'!$K:$K,MATCH('HFTD CPZ'!$B2704,'08W Project List'!$H:$H,0))),$K2704,#N/A)</f>
        <v>#N/A</v>
      </c>
      <c r="M2704" s="35" t="e">
        <f>IF(ISNUMBER(L2704),#N/A,IF(ISNUMBER(INDEX('Approved CPZ List'!$I:$I,MATCH('HFTD CPZ'!$B2704,'Approved CPZ List'!$B:$B,0))),$K2704,#N/A))</f>
        <v>#N/A</v>
      </c>
    </row>
    <row r="2705" spans="1:13" ht="15.5" x14ac:dyDescent="0.35">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List'!$K:$K,MATCH('HFTD CPZ'!$B2705,'08W Project List'!$H:$H,0))),$K2705,#N/A)</f>
        <v>#N/A</v>
      </c>
      <c r="M2705" s="35" t="e">
        <f>IF(ISNUMBER(L2705),#N/A,IF(ISNUMBER(INDEX('Approved CPZ List'!$I:$I,MATCH('HFTD CPZ'!$B2705,'Approved CPZ List'!$B:$B,0))),$K2705,#N/A))</f>
        <v>#N/A</v>
      </c>
    </row>
    <row r="2706" spans="1:13" ht="15.5" x14ac:dyDescent="0.35">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List'!$K:$K,MATCH('HFTD CPZ'!$B2706,'08W Project List'!$H:$H,0))),$K2706,#N/A)</f>
        <v>#N/A</v>
      </c>
      <c r="M2706" s="35" t="e">
        <f>IF(ISNUMBER(L2706),#N/A,IF(ISNUMBER(INDEX('Approved CPZ List'!$I:$I,MATCH('HFTD CPZ'!$B2706,'Approved CPZ List'!$B:$B,0))),$K2706,#N/A))</f>
        <v>#N/A</v>
      </c>
    </row>
    <row r="2707" spans="1:13" ht="15.5" x14ac:dyDescent="0.35">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List'!$K:$K,MATCH('HFTD CPZ'!$B2707,'08W Project List'!$H:$H,0))),$K2707,#N/A)</f>
        <v>#N/A</v>
      </c>
      <c r="M2707" s="35" t="e">
        <f>IF(ISNUMBER(L2707),#N/A,IF(ISNUMBER(INDEX('Approved CPZ List'!$I:$I,MATCH('HFTD CPZ'!$B2707,'Approved CPZ List'!$B:$B,0))),$K2707,#N/A))</f>
        <v>#N/A</v>
      </c>
    </row>
    <row r="2708" spans="1:13" ht="15.5" x14ac:dyDescent="0.35">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List'!$K:$K,MATCH('HFTD CPZ'!$B2708,'08W Project List'!$H:$H,0))),$K2708,#N/A)</f>
        <v>#N/A</v>
      </c>
      <c r="M2708" s="35" t="e">
        <f>IF(ISNUMBER(L2708),#N/A,IF(ISNUMBER(INDEX('Approved CPZ List'!$I:$I,MATCH('HFTD CPZ'!$B2708,'Approved CPZ List'!$B:$B,0))),$K2708,#N/A))</f>
        <v>#N/A</v>
      </c>
    </row>
    <row r="2709" spans="1:13" ht="15.5" x14ac:dyDescent="0.35">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List'!$K:$K,MATCH('HFTD CPZ'!$B2709,'08W Project List'!$H:$H,0))),$K2709,#N/A)</f>
        <v>#N/A</v>
      </c>
      <c r="M2709" s="35" t="e">
        <f>IF(ISNUMBER(L2709),#N/A,IF(ISNUMBER(INDEX('Approved CPZ List'!$I:$I,MATCH('HFTD CPZ'!$B2709,'Approved CPZ List'!$B:$B,0))),$K2709,#N/A))</f>
        <v>#N/A</v>
      </c>
    </row>
    <row r="2710" spans="1:13" ht="15.5" x14ac:dyDescent="0.35">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List'!$K:$K,MATCH('HFTD CPZ'!$B2710,'08W Project List'!$H:$H,0))),$K2710,#N/A)</f>
        <v>#N/A</v>
      </c>
      <c r="M2710" s="35" t="e">
        <f>IF(ISNUMBER(L2710),#N/A,IF(ISNUMBER(INDEX('Approved CPZ List'!$I:$I,MATCH('HFTD CPZ'!$B2710,'Approved CPZ List'!$B:$B,0))),$K2710,#N/A))</f>
        <v>#N/A</v>
      </c>
    </row>
    <row r="2711" spans="1:13" ht="15.5" x14ac:dyDescent="0.35">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List'!$K:$K,MATCH('HFTD CPZ'!$B2711,'08W Project List'!$H:$H,0))),$K2711,#N/A)</f>
        <v>#N/A</v>
      </c>
      <c r="M2711" s="35" t="e">
        <f>IF(ISNUMBER(L2711),#N/A,IF(ISNUMBER(INDEX('Approved CPZ List'!$I:$I,MATCH('HFTD CPZ'!$B2711,'Approved CPZ List'!$B:$B,0))),$K2711,#N/A))</f>
        <v>#N/A</v>
      </c>
    </row>
    <row r="2712" spans="1:13" ht="15.5" x14ac:dyDescent="0.35">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List'!$K:$K,MATCH('HFTD CPZ'!$B2712,'08W Project List'!$H:$H,0))),$K2712,#N/A)</f>
        <v>#N/A</v>
      </c>
      <c r="M2712" s="35" t="e">
        <f>IF(ISNUMBER(L2712),#N/A,IF(ISNUMBER(INDEX('Approved CPZ List'!$I:$I,MATCH('HFTD CPZ'!$B2712,'Approved CPZ List'!$B:$B,0))),$K2712,#N/A))</f>
        <v>#N/A</v>
      </c>
    </row>
    <row r="2713" spans="1:13" ht="15.5" x14ac:dyDescent="0.35">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List'!$K:$K,MATCH('HFTD CPZ'!$B2713,'08W Project List'!$H:$H,0))),$K2713,#N/A)</f>
        <v>3.7312966989585377</v>
      </c>
      <c r="M2713" s="35" t="e">
        <f>IF(ISNUMBER(L2713),#N/A,IF(ISNUMBER(INDEX('Approved CPZ List'!$I:$I,MATCH('HFTD CPZ'!$B2713,'Approved CPZ List'!$B:$B,0))),$K2713,#N/A))</f>
        <v>#N/A</v>
      </c>
    </row>
    <row r="2714" spans="1:13" ht="15.5" x14ac:dyDescent="0.35">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List'!$K:$K,MATCH('HFTD CPZ'!$B2714,'08W Project List'!$H:$H,0))),$K2714,#N/A)</f>
        <v>#N/A</v>
      </c>
      <c r="M2714" s="35" t="e">
        <f>IF(ISNUMBER(L2714),#N/A,IF(ISNUMBER(INDEX('Approved CPZ List'!$I:$I,MATCH('HFTD CPZ'!$B2714,'Approved CPZ List'!$B:$B,0))),$K2714,#N/A))</f>
        <v>#N/A</v>
      </c>
    </row>
    <row r="2715" spans="1:13" ht="15.5" x14ac:dyDescent="0.35">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List'!$K:$K,MATCH('HFTD CPZ'!$B2715,'08W Project List'!$H:$H,0))),$K2715,#N/A)</f>
        <v>#N/A</v>
      </c>
      <c r="M2715" s="35" t="e">
        <f>IF(ISNUMBER(L2715),#N/A,IF(ISNUMBER(INDEX('Approved CPZ List'!$I:$I,MATCH('HFTD CPZ'!$B2715,'Approved CPZ List'!$B:$B,0))),$K2715,#N/A))</f>
        <v>#N/A</v>
      </c>
    </row>
    <row r="2716" spans="1:13" ht="15.5" x14ac:dyDescent="0.35">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List'!$K:$K,MATCH('HFTD CPZ'!$B2716,'08W Project List'!$H:$H,0))),$K2716,#N/A)</f>
        <v>#N/A</v>
      </c>
      <c r="M2716" s="35" t="e">
        <f>IF(ISNUMBER(L2716),#N/A,IF(ISNUMBER(INDEX('Approved CPZ List'!$I:$I,MATCH('HFTD CPZ'!$B2716,'Approved CPZ List'!$B:$B,0))),$K2716,#N/A))</f>
        <v>#N/A</v>
      </c>
    </row>
    <row r="2717" spans="1:13" ht="15.5" x14ac:dyDescent="0.35">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List'!$K:$K,MATCH('HFTD CPZ'!$B2717,'08W Project List'!$H:$H,0))),$K2717,#N/A)</f>
        <v>#N/A</v>
      </c>
      <c r="M2717" s="35" t="e">
        <f>IF(ISNUMBER(L2717),#N/A,IF(ISNUMBER(INDEX('Approved CPZ List'!$I:$I,MATCH('HFTD CPZ'!$B2717,'Approved CPZ List'!$B:$B,0))),$K2717,#N/A))</f>
        <v>#N/A</v>
      </c>
    </row>
    <row r="2718" spans="1:13" ht="15.5" x14ac:dyDescent="0.35">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List'!$K:$K,MATCH('HFTD CPZ'!$B2718,'08W Project List'!$H:$H,0))),$K2718,#N/A)</f>
        <v>#N/A</v>
      </c>
      <c r="M2718" s="35" t="e">
        <f>IF(ISNUMBER(L2718),#N/A,IF(ISNUMBER(INDEX('Approved CPZ List'!$I:$I,MATCH('HFTD CPZ'!$B2718,'Approved CPZ List'!$B:$B,0))),$K2718,#N/A))</f>
        <v>#N/A</v>
      </c>
    </row>
    <row r="2719" spans="1:13" ht="15.5" x14ac:dyDescent="0.35">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List'!$K:$K,MATCH('HFTD CPZ'!$B2719,'08W Project List'!$H:$H,0))),$K2719,#N/A)</f>
        <v>#N/A</v>
      </c>
      <c r="M2719" s="35" t="e">
        <f>IF(ISNUMBER(L2719),#N/A,IF(ISNUMBER(INDEX('Approved CPZ List'!$I:$I,MATCH('HFTD CPZ'!$B2719,'Approved CPZ List'!$B:$B,0))),$K2719,#N/A))</f>
        <v>#N/A</v>
      </c>
    </row>
    <row r="2720" spans="1:13" ht="15.5" x14ac:dyDescent="0.35">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List'!$K:$K,MATCH('HFTD CPZ'!$B2720,'08W Project List'!$H:$H,0))),$K2720,#N/A)</f>
        <v>#N/A</v>
      </c>
      <c r="M2720" s="35" t="e">
        <f>IF(ISNUMBER(L2720),#N/A,IF(ISNUMBER(INDEX('Approved CPZ List'!$I:$I,MATCH('HFTD CPZ'!$B2720,'Approved CPZ List'!$B:$B,0))),$K2720,#N/A))</f>
        <v>#N/A</v>
      </c>
    </row>
    <row r="2721" spans="1:13" ht="15.5" x14ac:dyDescent="0.35">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List'!$K:$K,MATCH('HFTD CPZ'!$B2721,'08W Project List'!$H:$H,0))),$K2721,#N/A)</f>
        <v>#N/A</v>
      </c>
      <c r="M2721" s="35" t="e">
        <f>IF(ISNUMBER(L2721),#N/A,IF(ISNUMBER(INDEX('Approved CPZ List'!$I:$I,MATCH('HFTD CPZ'!$B2721,'Approved CPZ List'!$B:$B,0))),$K2721,#N/A))</f>
        <v>#N/A</v>
      </c>
    </row>
    <row r="2722" spans="1:13" ht="15.5" x14ac:dyDescent="0.35">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List'!$K:$K,MATCH('HFTD CPZ'!$B2722,'08W Project List'!$H:$H,0))),$K2722,#N/A)</f>
        <v>#N/A</v>
      </c>
      <c r="M2722" s="35" t="e">
        <f>IF(ISNUMBER(L2722),#N/A,IF(ISNUMBER(INDEX('Approved CPZ List'!$I:$I,MATCH('HFTD CPZ'!$B2722,'Approved CPZ List'!$B:$B,0))),$K2722,#N/A))</f>
        <v>#N/A</v>
      </c>
    </row>
    <row r="2723" spans="1:13" ht="15.5" x14ac:dyDescent="0.35">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List'!$K:$K,MATCH('HFTD CPZ'!$B2723,'08W Project List'!$H:$H,0))),$K2723,#N/A)</f>
        <v>#N/A</v>
      </c>
      <c r="M2723" s="35" t="e">
        <f>IF(ISNUMBER(L2723),#N/A,IF(ISNUMBER(INDEX('Approved CPZ List'!$I:$I,MATCH('HFTD CPZ'!$B2723,'Approved CPZ List'!$B:$B,0))),$K2723,#N/A))</f>
        <v>#N/A</v>
      </c>
    </row>
    <row r="2724" spans="1:13" ht="15.5" x14ac:dyDescent="0.35">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List'!$K:$K,MATCH('HFTD CPZ'!$B2724,'08W Project List'!$H:$H,0))),$K2724,#N/A)</f>
        <v>#N/A</v>
      </c>
      <c r="M2724" s="35" t="e">
        <f>IF(ISNUMBER(L2724),#N/A,IF(ISNUMBER(INDEX('Approved CPZ List'!$I:$I,MATCH('HFTD CPZ'!$B2724,'Approved CPZ List'!$B:$B,0))),$K2724,#N/A))</f>
        <v>#N/A</v>
      </c>
    </row>
    <row r="2725" spans="1:13" ht="15.5" x14ac:dyDescent="0.35">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List'!$K:$K,MATCH('HFTD CPZ'!$B2725,'08W Project List'!$H:$H,0))),$K2725,#N/A)</f>
        <v>#N/A</v>
      </c>
      <c r="M2725" s="35" t="e">
        <f>IF(ISNUMBER(L2725),#N/A,IF(ISNUMBER(INDEX('Approved CPZ List'!$I:$I,MATCH('HFTD CPZ'!$B2725,'Approved CPZ List'!$B:$B,0))),$K2725,#N/A))</f>
        <v>#N/A</v>
      </c>
    </row>
    <row r="2726" spans="1:13" ht="15.5" x14ac:dyDescent="0.35">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List'!$K:$K,MATCH('HFTD CPZ'!$B2726,'08W Project List'!$H:$H,0))),$K2726,#N/A)</f>
        <v>#N/A</v>
      </c>
      <c r="M2726" s="35" t="e">
        <f>IF(ISNUMBER(L2726),#N/A,IF(ISNUMBER(INDEX('Approved CPZ List'!$I:$I,MATCH('HFTD CPZ'!$B2726,'Approved CPZ List'!$B:$B,0))),$K2726,#N/A))</f>
        <v>#N/A</v>
      </c>
    </row>
    <row r="2727" spans="1:13" ht="15.5" x14ac:dyDescent="0.35">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List'!$K:$K,MATCH('HFTD CPZ'!$B2727,'08W Project List'!$H:$H,0))),$K2727,#N/A)</f>
        <v>#N/A</v>
      </c>
      <c r="M2727" s="35" t="e">
        <f>IF(ISNUMBER(L2727),#N/A,IF(ISNUMBER(INDEX('Approved CPZ List'!$I:$I,MATCH('HFTD CPZ'!$B2727,'Approved CPZ List'!$B:$B,0))),$K2727,#N/A))</f>
        <v>#N/A</v>
      </c>
    </row>
    <row r="2728" spans="1:13" ht="15.5" x14ac:dyDescent="0.35">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List'!$K:$K,MATCH('HFTD CPZ'!$B2728,'08W Project List'!$H:$H,0))),$K2728,#N/A)</f>
        <v>#N/A</v>
      </c>
      <c r="M2728" s="35" t="e">
        <f>IF(ISNUMBER(L2728),#N/A,IF(ISNUMBER(INDEX('Approved CPZ List'!$I:$I,MATCH('HFTD CPZ'!$B2728,'Approved CPZ List'!$B:$B,0))),$K2728,#N/A))</f>
        <v>#N/A</v>
      </c>
    </row>
    <row r="2729" spans="1:13" ht="15.5" x14ac:dyDescent="0.35">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List'!$K:$K,MATCH('HFTD CPZ'!$B2729,'08W Project List'!$H:$H,0))),$K2729,#N/A)</f>
        <v>#N/A</v>
      </c>
      <c r="M2729" s="35" t="e">
        <f>IF(ISNUMBER(L2729),#N/A,IF(ISNUMBER(INDEX('Approved CPZ List'!$I:$I,MATCH('HFTD CPZ'!$B2729,'Approved CPZ List'!$B:$B,0))),$K2729,#N/A))</f>
        <v>#N/A</v>
      </c>
    </row>
    <row r="2730" spans="1:13" ht="15.5" x14ac:dyDescent="0.35">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List'!$K:$K,MATCH('HFTD CPZ'!$B2730,'08W Project List'!$H:$H,0))),$K2730,#N/A)</f>
        <v>#N/A</v>
      </c>
      <c r="M2730" s="35" t="e">
        <f>IF(ISNUMBER(L2730),#N/A,IF(ISNUMBER(INDEX('Approved CPZ List'!$I:$I,MATCH('HFTD CPZ'!$B2730,'Approved CPZ List'!$B:$B,0))),$K2730,#N/A))</f>
        <v>#N/A</v>
      </c>
    </row>
    <row r="2731" spans="1:13" ht="15.5" x14ac:dyDescent="0.35">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List'!$K:$K,MATCH('HFTD CPZ'!$B2731,'08W Project List'!$H:$H,0))),$K2731,#N/A)</f>
        <v>#N/A</v>
      </c>
      <c r="M2731" s="35" t="e">
        <f>IF(ISNUMBER(L2731),#N/A,IF(ISNUMBER(INDEX('Approved CPZ List'!$I:$I,MATCH('HFTD CPZ'!$B2731,'Approved CPZ List'!$B:$B,0))),$K2731,#N/A))</f>
        <v>#N/A</v>
      </c>
    </row>
    <row r="2732" spans="1:13" ht="15.5" x14ac:dyDescent="0.35">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List'!$K:$K,MATCH('HFTD CPZ'!$B2732,'08W Project List'!$H:$H,0))),$K2732,#N/A)</f>
        <v>#N/A</v>
      </c>
      <c r="M2732" s="35" t="e">
        <f>IF(ISNUMBER(L2732),#N/A,IF(ISNUMBER(INDEX('Approved CPZ List'!$I:$I,MATCH('HFTD CPZ'!$B2732,'Approved CPZ List'!$B:$B,0))),$K2732,#N/A))</f>
        <v>#N/A</v>
      </c>
    </row>
    <row r="2733" spans="1:13" ht="15.5" x14ac:dyDescent="0.35">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List'!$K:$K,MATCH('HFTD CPZ'!$B2733,'08W Project List'!$H:$H,0))),$K2733,#N/A)</f>
        <v>#N/A</v>
      </c>
      <c r="M2733" s="35" t="e">
        <f>IF(ISNUMBER(L2733),#N/A,IF(ISNUMBER(INDEX('Approved CPZ List'!$I:$I,MATCH('HFTD CPZ'!$B2733,'Approved CPZ List'!$B:$B,0))),$K2733,#N/A))</f>
        <v>#N/A</v>
      </c>
    </row>
    <row r="2734" spans="1:13" ht="15.5" x14ac:dyDescent="0.35">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List'!$K:$K,MATCH('HFTD CPZ'!$B2734,'08W Project List'!$H:$H,0))),$K2734,#N/A)</f>
        <v>#N/A</v>
      </c>
      <c r="M2734" s="35" t="e">
        <f>IF(ISNUMBER(L2734),#N/A,IF(ISNUMBER(INDEX('Approved CPZ List'!$I:$I,MATCH('HFTD CPZ'!$B2734,'Approved CPZ List'!$B:$B,0))),$K2734,#N/A))</f>
        <v>#N/A</v>
      </c>
    </row>
    <row r="2735" spans="1:13" ht="15.5" x14ac:dyDescent="0.35">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List'!$K:$K,MATCH('HFTD CPZ'!$B2735,'08W Project List'!$H:$H,0))),$K2735,#N/A)</f>
        <v>#N/A</v>
      </c>
      <c r="M2735" s="35" t="e">
        <f>IF(ISNUMBER(L2735),#N/A,IF(ISNUMBER(INDEX('Approved CPZ List'!$I:$I,MATCH('HFTD CPZ'!$B2735,'Approved CPZ List'!$B:$B,0))),$K2735,#N/A))</f>
        <v>#N/A</v>
      </c>
    </row>
    <row r="2736" spans="1:13" ht="15.5" x14ac:dyDescent="0.35">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List'!$K:$K,MATCH('HFTD CPZ'!$B2736,'08W Project List'!$H:$H,0))),$K2736,#N/A)</f>
        <v>#N/A</v>
      </c>
      <c r="M2736" s="35" t="e">
        <f>IF(ISNUMBER(L2736),#N/A,IF(ISNUMBER(INDEX('Approved CPZ List'!$I:$I,MATCH('HFTD CPZ'!$B2736,'Approved CPZ List'!$B:$B,0))),$K2736,#N/A))</f>
        <v>#N/A</v>
      </c>
    </row>
    <row r="2737" spans="1:13" ht="15.5" x14ac:dyDescent="0.35">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List'!$K:$K,MATCH('HFTD CPZ'!$B2737,'08W Project List'!$H:$H,0))),$K2737,#N/A)</f>
        <v>#N/A</v>
      </c>
      <c r="M2737" s="35" t="e">
        <f>IF(ISNUMBER(L2737),#N/A,IF(ISNUMBER(INDEX('Approved CPZ List'!$I:$I,MATCH('HFTD CPZ'!$B2737,'Approved CPZ List'!$B:$B,0))),$K2737,#N/A))</f>
        <v>#N/A</v>
      </c>
    </row>
    <row r="2738" spans="1:13" ht="15.5" x14ac:dyDescent="0.35">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List'!$K:$K,MATCH('HFTD CPZ'!$B2738,'08W Project List'!$H:$H,0))),$K2738,#N/A)</f>
        <v>2.9155515264776488</v>
      </c>
      <c r="M2738" s="35" t="e">
        <f>IF(ISNUMBER(L2738),#N/A,IF(ISNUMBER(INDEX('Approved CPZ List'!$I:$I,MATCH('HFTD CPZ'!$B2738,'Approved CPZ List'!$B:$B,0))),$K2738,#N/A))</f>
        <v>#N/A</v>
      </c>
    </row>
    <row r="2739" spans="1:13" ht="15.5" x14ac:dyDescent="0.35">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List'!$K:$K,MATCH('HFTD CPZ'!$B2739,'08W Project List'!$H:$H,0))),$K2739,#N/A)</f>
        <v>2.9130970120124742</v>
      </c>
      <c r="M2739" s="35" t="e">
        <f>IF(ISNUMBER(L2739),#N/A,IF(ISNUMBER(INDEX('Approved CPZ List'!$I:$I,MATCH('HFTD CPZ'!$B2739,'Approved CPZ List'!$B:$B,0))),$K2739,#N/A))</f>
        <v>#N/A</v>
      </c>
    </row>
    <row r="2740" spans="1:13" ht="15.5" x14ac:dyDescent="0.35">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List'!$K:$K,MATCH('HFTD CPZ'!$B2740,'08W Project List'!$H:$H,0))),$K2740,#N/A)</f>
        <v>#N/A</v>
      </c>
      <c r="M2740" s="35" t="e">
        <f>IF(ISNUMBER(L2740),#N/A,IF(ISNUMBER(INDEX('Approved CPZ List'!$I:$I,MATCH('HFTD CPZ'!$B2740,'Approved CPZ List'!$B:$B,0))),$K2740,#N/A))</f>
        <v>#N/A</v>
      </c>
    </row>
    <row r="2741" spans="1:13" ht="15.5" x14ac:dyDescent="0.35">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List'!$K:$K,MATCH('HFTD CPZ'!$B2741,'08W Project List'!$H:$H,0))),$K2741,#N/A)</f>
        <v>#N/A</v>
      </c>
      <c r="M2741" s="35" t="e">
        <f>IF(ISNUMBER(L2741),#N/A,IF(ISNUMBER(INDEX('Approved CPZ List'!$I:$I,MATCH('HFTD CPZ'!$B2741,'Approved CPZ List'!$B:$B,0))),$K2741,#N/A))</f>
        <v>#N/A</v>
      </c>
    </row>
    <row r="2742" spans="1:13" ht="15.5" x14ac:dyDescent="0.35">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List'!$K:$K,MATCH('HFTD CPZ'!$B2742,'08W Project List'!$H:$H,0))),$K2742,#N/A)</f>
        <v>#N/A</v>
      </c>
      <c r="M2742" s="35" t="e">
        <f>IF(ISNUMBER(L2742),#N/A,IF(ISNUMBER(INDEX('Approved CPZ List'!$I:$I,MATCH('HFTD CPZ'!$B2742,'Approved CPZ List'!$B:$B,0))),$K2742,#N/A))</f>
        <v>#N/A</v>
      </c>
    </row>
    <row r="2743" spans="1:13" ht="15.5" x14ac:dyDescent="0.35">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List'!$K:$K,MATCH('HFTD CPZ'!$B2743,'08W Project List'!$H:$H,0))),$K2743,#N/A)</f>
        <v>#N/A</v>
      </c>
      <c r="M2743" s="35" t="e">
        <f>IF(ISNUMBER(L2743),#N/A,IF(ISNUMBER(INDEX('Approved CPZ List'!$I:$I,MATCH('HFTD CPZ'!$B2743,'Approved CPZ List'!$B:$B,0))),$K2743,#N/A))</f>
        <v>#N/A</v>
      </c>
    </row>
    <row r="2744" spans="1:13" ht="15.5" x14ac:dyDescent="0.35">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List'!$K:$K,MATCH('HFTD CPZ'!$B2744,'08W Project List'!$H:$H,0))),$K2744,#N/A)</f>
        <v>#N/A</v>
      </c>
      <c r="M2744" s="35" t="e">
        <f>IF(ISNUMBER(L2744),#N/A,IF(ISNUMBER(INDEX('Approved CPZ List'!$I:$I,MATCH('HFTD CPZ'!$B2744,'Approved CPZ List'!$B:$B,0))),$K2744,#N/A))</f>
        <v>#N/A</v>
      </c>
    </row>
    <row r="2745" spans="1:13" ht="15.5" x14ac:dyDescent="0.35">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List'!$K:$K,MATCH('HFTD CPZ'!$B2745,'08W Project List'!$H:$H,0))),$K2745,#N/A)</f>
        <v>#N/A</v>
      </c>
      <c r="M2745" s="35" t="e">
        <f>IF(ISNUMBER(L2745),#N/A,IF(ISNUMBER(INDEX('Approved CPZ List'!$I:$I,MATCH('HFTD CPZ'!$B2745,'Approved CPZ List'!$B:$B,0))),$K2745,#N/A))</f>
        <v>#N/A</v>
      </c>
    </row>
    <row r="2746" spans="1:13" ht="15.5" x14ac:dyDescent="0.35">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List'!$K:$K,MATCH('HFTD CPZ'!$B2746,'08W Project List'!$H:$H,0))),$K2746,#N/A)</f>
        <v>#N/A</v>
      </c>
      <c r="M2746" s="35" t="e">
        <f>IF(ISNUMBER(L2746),#N/A,IF(ISNUMBER(INDEX('Approved CPZ List'!$I:$I,MATCH('HFTD CPZ'!$B2746,'Approved CPZ List'!$B:$B,0))),$K2746,#N/A))</f>
        <v>#N/A</v>
      </c>
    </row>
    <row r="2747" spans="1:13" ht="15.5" x14ac:dyDescent="0.35">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List'!$K:$K,MATCH('HFTD CPZ'!$B2747,'08W Project List'!$H:$H,0))),$K2747,#N/A)</f>
        <v>#N/A</v>
      </c>
      <c r="M2747" s="35" t="e">
        <f>IF(ISNUMBER(L2747),#N/A,IF(ISNUMBER(INDEX('Approved CPZ List'!$I:$I,MATCH('HFTD CPZ'!$B2747,'Approved CPZ List'!$B:$B,0))),$K2747,#N/A))</f>
        <v>#N/A</v>
      </c>
    </row>
    <row r="2748" spans="1:13" ht="15.5" x14ac:dyDescent="0.35">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List'!$K:$K,MATCH('HFTD CPZ'!$B2748,'08W Project List'!$H:$H,0))),$K2748,#N/A)</f>
        <v>#N/A</v>
      </c>
      <c r="M2748" s="35" t="e">
        <f>IF(ISNUMBER(L2748),#N/A,IF(ISNUMBER(INDEX('Approved CPZ List'!$I:$I,MATCH('HFTD CPZ'!$B2748,'Approved CPZ List'!$B:$B,0))),$K2748,#N/A))</f>
        <v>#N/A</v>
      </c>
    </row>
    <row r="2749" spans="1:13" ht="15.5" x14ac:dyDescent="0.35">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List'!$K:$K,MATCH('HFTD CPZ'!$B2749,'08W Project List'!$H:$H,0))),$K2749,#N/A)</f>
        <v>#N/A</v>
      </c>
      <c r="M2749" s="35" t="e">
        <f>IF(ISNUMBER(L2749),#N/A,IF(ISNUMBER(INDEX('Approved CPZ List'!$I:$I,MATCH('HFTD CPZ'!$B2749,'Approved CPZ List'!$B:$B,0))),$K2749,#N/A))</f>
        <v>#N/A</v>
      </c>
    </row>
    <row r="2750" spans="1:13" ht="15.5" x14ac:dyDescent="0.35">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List'!$K:$K,MATCH('HFTD CPZ'!$B2750,'08W Project List'!$H:$H,0))),$K2750,#N/A)</f>
        <v>#N/A</v>
      </c>
      <c r="M2750" s="35" t="e">
        <f>IF(ISNUMBER(L2750),#N/A,IF(ISNUMBER(INDEX('Approved CPZ List'!$I:$I,MATCH('HFTD CPZ'!$B2750,'Approved CPZ List'!$B:$B,0))),$K2750,#N/A))</f>
        <v>#N/A</v>
      </c>
    </row>
    <row r="2751" spans="1:13" ht="15.5" x14ac:dyDescent="0.35">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List'!$K:$K,MATCH('HFTD CPZ'!$B2751,'08W Project List'!$H:$H,0))),$K2751,#N/A)</f>
        <v>#N/A</v>
      </c>
      <c r="M2751" s="35" t="e">
        <f>IF(ISNUMBER(L2751),#N/A,IF(ISNUMBER(INDEX('Approved CPZ List'!$I:$I,MATCH('HFTD CPZ'!$B2751,'Approved CPZ List'!$B:$B,0))),$K2751,#N/A))</f>
        <v>#N/A</v>
      </c>
    </row>
    <row r="2752" spans="1:13" ht="15.5" x14ac:dyDescent="0.35">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List'!$K:$K,MATCH('HFTD CPZ'!$B2752,'08W Project List'!$H:$H,0))),$K2752,#N/A)</f>
        <v>#N/A</v>
      </c>
      <c r="M2752" s="35" t="e">
        <f>IF(ISNUMBER(L2752),#N/A,IF(ISNUMBER(INDEX('Approved CPZ List'!$I:$I,MATCH('HFTD CPZ'!$B2752,'Approved CPZ List'!$B:$B,0))),$K2752,#N/A))</f>
        <v>#N/A</v>
      </c>
    </row>
    <row r="2753" spans="1:13" ht="15.5" x14ac:dyDescent="0.35">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List'!$K:$K,MATCH('HFTD CPZ'!$B2753,'08W Project List'!$H:$H,0))),$K2753,#N/A)</f>
        <v>#N/A</v>
      </c>
      <c r="M2753" s="35" t="e">
        <f>IF(ISNUMBER(L2753),#N/A,IF(ISNUMBER(INDEX('Approved CPZ List'!$I:$I,MATCH('HFTD CPZ'!$B2753,'Approved CPZ List'!$B:$B,0))),$K2753,#N/A))</f>
        <v>#N/A</v>
      </c>
    </row>
    <row r="2754" spans="1:13" ht="15.5" x14ac:dyDescent="0.35">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List'!$K:$K,MATCH('HFTD CPZ'!$B2754,'08W Project List'!$H:$H,0))),$K2754,#N/A)</f>
        <v>#N/A</v>
      </c>
      <c r="M2754" s="35" t="e">
        <f>IF(ISNUMBER(L2754),#N/A,IF(ISNUMBER(INDEX('Approved CPZ List'!$I:$I,MATCH('HFTD CPZ'!$B2754,'Approved CPZ List'!$B:$B,0))),$K2754,#N/A))</f>
        <v>#N/A</v>
      </c>
    </row>
    <row r="2755" spans="1:13" ht="15.5" x14ac:dyDescent="0.35">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List'!$K:$K,MATCH('HFTD CPZ'!$B2755,'08W Project List'!$H:$H,0))),$K2755,#N/A)</f>
        <v>#N/A</v>
      </c>
      <c r="M2755" s="35" t="e">
        <f>IF(ISNUMBER(L2755),#N/A,IF(ISNUMBER(INDEX('Approved CPZ List'!$I:$I,MATCH('HFTD CPZ'!$B2755,'Approved CPZ List'!$B:$B,0))),$K2755,#N/A))</f>
        <v>#N/A</v>
      </c>
    </row>
    <row r="2756" spans="1:13" ht="15.5" x14ac:dyDescent="0.35">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List'!$K:$K,MATCH('HFTD CPZ'!$B2756,'08W Project List'!$H:$H,0))),$K2756,#N/A)</f>
        <v>#N/A</v>
      </c>
      <c r="M2756" s="35" t="e">
        <f>IF(ISNUMBER(L2756),#N/A,IF(ISNUMBER(INDEX('Approved CPZ List'!$I:$I,MATCH('HFTD CPZ'!$B2756,'Approved CPZ List'!$B:$B,0))),$K2756,#N/A))</f>
        <v>#N/A</v>
      </c>
    </row>
    <row r="2757" spans="1:13" ht="15.5" x14ac:dyDescent="0.35">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List'!$K:$K,MATCH('HFTD CPZ'!$B2757,'08W Project List'!$H:$H,0))),$K2757,#N/A)</f>
        <v>#N/A</v>
      </c>
      <c r="M2757" s="35" t="e">
        <f>IF(ISNUMBER(L2757),#N/A,IF(ISNUMBER(INDEX('Approved CPZ List'!$I:$I,MATCH('HFTD CPZ'!$B2757,'Approved CPZ List'!$B:$B,0))),$K2757,#N/A))</f>
        <v>#N/A</v>
      </c>
    </row>
    <row r="2758" spans="1:13" ht="15.5" x14ac:dyDescent="0.35">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List'!$K:$K,MATCH('HFTD CPZ'!$B2758,'08W Project List'!$H:$H,0))),$K2758,#N/A)</f>
        <v>#N/A</v>
      </c>
      <c r="M2758" s="35" t="e">
        <f>IF(ISNUMBER(L2758),#N/A,IF(ISNUMBER(INDEX('Approved CPZ List'!$I:$I,MATCH('HFTD CPZ'!$B2758,'Approved CPZ List'!$B:$B,0))),$K2758,#N/A))</f>
        <v>#N/A</v>
      </c>
    </row>
    <row r="2759" spans="1:13" ht="15.5" x14ac:dyDescent="0.35">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List'!$K:$K,MATCH('HFTD CPZ'!$B2759,'08W Project List'!$H:$H,0))),$K2759,#N/A)</f>
        <v>#N/A</v>
      </c>
      <c r="M2759" s="35" t="e">
        <f>IF(ISNUMBER(L2759),#N/A,IF(ISNUMBER(INDEX('Approved CPZ List'!$I:$I,MATCH('HFTD CPZ'!$B2759,'Approved CPZ List'!$B:$B,0))),$K2759,#N/A))</f>
        <v>#N/A</v>
      </c>
    </row>
    <row r="2760" spans="1:13" ht="15.5" x14ac:dyDescent="0.35">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List'!$K:$K,MATCH('HFTD CPZ'!$B2760,'08W Project List'!$H:$H,0))),$K2760,#N/A)</f>
        <v>#N/A</v>
      </c>
      <c r="M2760" s="35" t="e">
        <f>IF(ISNUMBER(L2760),#N/A,IF(ISNUMBER(INDEX('Approved CPZ List'!$I:$I,MATCH('HFTD CPZ'!$B2760,'Approved CPZ List'!$B:$B,0))),$K2760,#N/A))</f>
        <v>#N/A</v>
      </c>
    </row>
    <row r="2761" spans="1:13" ht="15.5" x14ac:dyDescent="0.35">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List'!$K:$K,MATCH('HFTD CPZ'!$B2761,'08W Project List'!$H:$H,0))),$K2761,#N/A)</f>
        <v>#N/A</v>
      </c>
      <c r="M2761" s="35" t="e">
        <f>IF(ISNUMBER(L2761),#N/A,IF(ISNUMBER(INDEX('Approved CPZ List'!$I:$I,MATCH('HFTD CPZ'!$B2761,'Approved CPZ List'!$B:$B,0))),$K2761,#N/A))</f>
        <v>#N/A</v>
      </c>
    </row>
    <row r="2762" spans="1:13" ht="15.5" x14ac:dyDescent="0.35">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List'!$K:$K,MATCH('HFTD CPZ'!$B2762,'08W Project List'!$H:$H,0))),$K2762,#N/A)</f>
        <v>#N/A</v>
      </c>
      <c r="M2762" s="35" t="e">
        <f>IF(ISNUMBER(L2762),#N/A,IF(ISNUMBER(INDEX('Approved CPZ List'!$I:$I,MATCH('HFTD CPZ'!$B2762,'Approved CPZ List'!$B:$B,0))),$K2762,#N/A))</f>
        <v>#N/A</v>
      </c>
    </row>
    <row r="2763" spans="1:13" ht="15.5" x14ac:dyDescent="0.35">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List'!$K:$K,MATCH('HFTD CPZ'!$B2763,'08W Project List'!$H:$H,0))),$K2763,#N/A)</f>
        <v>#N/A</v>
      </c>
      <c r="M2763" s="35" t="e">
        <f>IF(ISNUMBER(L2763),#N/A,IF(ISNUMBER(INDEX('Approved CPZ List'!$I:$I,MATCH('HFTD CPZ'!$B2763,'Approved CPZ List'!$B:$B,0))),$K2763,#N/A))</f>
        <v>#N/A</v>
      </c>
    </row>
    <row r="2764" spans="1:13" ht="15.5" x14ac:dyDescent="0.35">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List'!$K:$K,MATCH('HFTD CPZ'!$B2764,'08W Project List'!$H:$H,0))),$K2764,#N/A)</f>
        <v>#N/A</v>
      </c>
      <c r="M2764" s="35" t="e">
        <f>IF(ISNUMBER(L2764),#N/A,IF(ISNUMBER(INDEX('Approved CPZ List'!$I:$I,MATCH('HFTD CPZ'!$B2764,'Approved CPZ List'!$B:$B,0))),$K2764,#N/A))</f>
        <v>#N/A</v>
      </c>
    </row>
    <row r="2765" spans="1:13" ht="15.5" x14ac:dyDescent="0.35">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List'!$K:$K,MATCH('HFTD CPZ'!$B2765,'08W Project List'!$H:$H,0))),$K2765,#N/A)</f>
        <v>#N/A</v>
      </c>
      <c r="M2765" s="35" t="e">
        <f>IF(ISNUMBER(L2765),#N/A,IF(ISNUMBER(INDEX('Approved CPZ List'!$I:$I,MATCH('HFTD CPZ'!$B2765,'Approved CPZ List'!$B:$B,0))),$K2765,#N/A))</f>
        <v>#N/A</v>
      </c>
    </row>
    <row r="2766" spans="1:13" ht="15.5" x14ac:dyDescent="0.35">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List'!$K:$K,MATCH('HFTD CPZ'!$B2766,'08W Project List'!$H:$H,0))),$K2766,#N/A)</f>
        <v>#N/A</v>
      </c>
      <c r="M2766" s="35" t="e">
        <f>IF(ISNUMBER(L2766),#N/A,IF(ISNUMBER(INDEX('Approved CPZ List'!$I:$I,MATCH('HFTD CPZ'!$B2766,'Approved CPZ List'!$B:$B,0))),$K2766,#N/A))</f>
        <v>#N/A</v>
      </c>
    </row>
    <row r="2767" spans="1:13" ht="15.5" x14ac:dyDescent="0.35">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List'!$K:$K,MATCH('HFTD CPZ'!$B2767,'08W Project List'!$H:$H,0))),$K2767,#N/A)</f>
        <v>#N/A</v>
      </c>
      <c r="M2767" s="35" t="e">
        <f>IF(ISNUMBER(L2767),#N/A,IF(ISNUMBER(INDEX('Approved CPZ List'!$I:$I,MATCH('HFTD CPZ'!$B2767,'Approved CPZ List'!$B:$B,0))),$K2767,#N/A))</f>
        <v>#N/A</v>
      </c>
    </row>
    <row r="2768" spans="1:13" ht="15.5" x14ac:dyDescent="0.35">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List'!$K:$K,MATCH('HFTD CPZ'!$B2768,'08W Project List'!$H:$H,0))),$K2768,#N/A)</f>
        <v>#N/A</v>
      </c>
      <c r="M2768" s="35" t="e">
        <f>IF(ISNUMBER(L2768),#N/A,IF(ISNUMBER(INDEX('Approved CPZ List'!$I:$I,MATCH('HFTD CPZ'!$B2768,'Approved CPZ List'!$B:$B,0))),$K2768,#N/A))</f>
        <v>#N/A</v>
      </c>
    </row>
    <row r="2769" spans="1:13" ht="15.5" x14ac:dyDescent="0.35">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List'!$K:$K,MATCH('HFTD CPZ'!$B2769,'08W Project List'!$H:$H,0))),$K2769,#N/A)</f>
        <v>#N/A</v>
      </c>
      <c r="M2769" s="35" t="e">
        <f>IF(ISNUMBER(L2769),#N/A,IF(ISNUMBER(INDEX('Approved CPZ List'!$I:$I,MATCH('HFTD CPZ'!$B2769,'Approved CPZ List'!$B:$B,0))),$K2769,#N/A))</f>
        <v>#N/A</v>
      </c>
    </row>
    <row r="2770" spans="1:13" ht="15.5" x14ac:dyDescent="0.35">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List'!$K:$K,MATCH('HFTD CPZ'!$B2770,'08W Project List'!$H:$H,0))),$K2770,#N/A)</f>
        <v>#N/A</v>
      </c>
      <c r="M2770" s="35" t="e">
        <f>IF(ISNUMBER(L2770),#N/A,IF(ISNUMBER(INDEX('Approved CPZ List'!$I:$I,MATCH('HFTD CPZ'!$B2770,'Approved CPZ List'!$B:$B,0))),$K2770,#N/A))</f>
        <v>#N/A</v>
      </c>
    </row>
    <row r="2771" spans="1:13" ht="15.5" x14ac:dyDescent="0.35">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List'!$K:$K,MATCH('HFTD CPZ'!$B2771,'08W Project List'!$H:$H,0))),$K2771,#N/A)</f>
        <v>#N/A</v>
      </c>
      <c r="M2771" s="35" t="e">
        <f>IF(ISNUMBER(L2771),#N/A,IF(ISNUMBER(INDEX('Approved CPZ List'!$I:$I,MATCH('HFTD CPZ'!$B2771,'Approved CPZ List'!$B:$B,0))),$K2771,#N/A))</f>
        <v>#N/A</v>
      </c>
    </row>
    <row r="2772" spans="1:13" ht="15.5" x14ac:dyDescent="0.35">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List'!$K:$K,MATCH('HFTD CPZ'!$B2772,'08W Project List'!$H:$H,0))),$K2772,#N/A)</f>
        <v>#N/A</v>
      </c>
      <c r="M2772" s="35" t="e">
        <f>IF(ISNUMBER(L2772),#N/A,IF(ISNUMBER(INDEX('Approved CPZ List'!$I:$I,MATCH('HFTD CPZ'!$B2772,'Approved CPZ List'!$B:$B,0))),$K2772,#N/A))</f>
        <v>#N/A</v>
      </c>
    </row>
    <row r="2773" spans="1:13" ht="15.5" x14ac:dyDescent="0.35">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List'!$K:$K,MATCH('HFTD CPZ'!$B2773,'08W Project List'!$H:$H,0))),$K2773,#N/A)</f>
        <v>#N/A</v>
      </c>
      <c r="M2773" s="35" t="e">
        <f>IF(ISNUMBER(L2773),#N/A,IF(ISNUMBER(INDEX('Approved CPZ List'!$I:$I,MATCH('HFTD CPZ'!$B2773,'Approved CPZ List'!$B:$B,0))),$K2773,#N/A))</f>
        <v>#N/A</v>
      </c>
    </row>
    <row r="2774" spans="1:13" ht="15.5" x14ac:dyDescent="0.35">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List'!$K:$K,MATCH('HFTD CPZ'!$B2774,'08W Project List'!$H:$H,0))),$K2774,#N/A)</f>
        <v>#N/A</v>
      </c>
      <c r="M2774" s="35" t="e">
        <f>IF(ISNUMBER(L2774),#N/A,IF(ISNUMBER(INDEX('Approved CPZ List'!$I:$I,MATCH('HFTD CPZ'!$B2774,'Approved CPZ List'!$B:$B,0))),$K2774,#N/A))</f>
        <v>#N/A</v>
      </c>
    </row>
    <row r="2775" spans="1:13" ht="15.5" x14ac:dyDescent="0.35">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List'!$K:$K,MATCH('HFTD CPZ'!$B2775,'08W Project List'!$H:$H,0))),$K2775,#N/A)</f>
        <v>#N/A</v>
      </c>
      <c r="M2775" s="35" t="e">
        <f>IF(ISNUMBER(L2775),#N/A,IF(ISNUMBER(INDEX('Approved CPZ List'!$I:$I,MATCH('HFTD CPZ'!$B2775,'Approved CPZ List'!$B:$B,0))),$K2775,#N/A))</f>
        <v>#N/A</v>
      </c>
    </row>
    <row r="2776" spans="1:13" ht="15.5" x14ac:dyDescent="0.35">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List'!$K:$K,MATCH('HFTD CPZ'!$B2776,'08W Project List'!$H:$H,0))),$K2776,#N/A)</f>
        <v>#N/A</v>
      </c>
      <c r="M2776" s="35" t="e">
        <f>IF(ISNUMBER(L2776),#N/A,IF(ISNUMBER(INDEX('Approved CPZ List'!$I:$I,MATCH('HFTD CPZ'!$B2776,'Approved CPZ List'!$B:$B,0))),$K2776,#N/A))</f>
        <v>#N/A</v>
      </c>
    </row>
    <row r="2777" spans="1:13" ht="15.5" x14ac:dyDescent="0.35">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List'!$K:$K,MATCH('HFTD CPZ'!$B2777,'08W Project List'!$H:$H,0))),$K2777,#N/A)</f>
        <v>#N/A</v>
      </c>
      <c r="M2777" s="35" t="e">
        <f>IF(ISNUMBER(L2777),#N/A,IF(ISNUMBER(INDEX('Approved CPZ List'!$I:$I,MATCH('HFTD CPZ'!$B2777,'Approved CPZ List'!$B:$B,0))),$K2777,#N/A))</f>
        <v>#N/A</v>
      </c>
    </row>
    <row r="2778" spans="1:13" ht="15.5" x14ac:dyDescent="0.35">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List'!$K:$K,MATCH('HFTD CPZ'!$B2778,'08W Project List'!$H:$H,0))),$K2778,#N/A)</f>
        <v>#N/A</v>
      </c>
      <c r="M2778" s="35" t="e">
        <f>IF(ISNUMBER(L2778),#N/A,IF(ISNUMBER(INDEX('Approved CPZ List'!$I:$I,MATCH('HFTD CPZ'!$B2778,'Approved CPZ List'!$B:$B,0))),$K2778,#N/A))</f>
        <v>#N/A</v>
      </c>
    </row>
    <row r="2779" spans="1:13" ht="15.5" x14ac:dyDescent="0.35">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List'!$K:$K,MATCH('HFTD CPZ'!$B2779,'08W Project List'!$H:$H,0))),$K2779,#N/A)</f>
        <v>#N/A</v>
      </c>
      <c r="M2779" s="35" t="e">
        <f>IF(ISNUMBER(L2779),#N/A,IF(ISNUMBER(INDEX('Approved CPZ List'!$I:$I,MATCH('HFTD CPZ'!$B2779,'Approved CPZ List'!$B:$B,0))),$K2779,#N/A))</f>
        <v>#N/A</v>
      </c>
    </row>
    <row r="2780" spans="1:13" ht="15.5" x14ac:dyDescent="0.35">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List'!$K:$K,MATCH('HFTD CPZ'!$B2780,'08W Project List'!$H:$H,0))),$K2780,#N/A)</f>
        <v>#N/A</v>
      </c>
      <c r="M2780" s="35" t="e">
        <f>IF(ISNUMBER(L2780),#N/A,IF(ISNUMBER(INDEX('Approved CPZ List'!$I:$I,MATCH('HFTD CPZ'!$B2780,'Approved CPZ List'!$B:$B,0))),$K2780,#N/A))</f>
        <v>#N/A</v>
      </c>
    </row>
    <row r="2781" spans="1:13" ht="15.5" x14ac:dyDescent="0.35">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List'!$K:$K,MATCH('HFTD CPZ'!$B2781,'08W Project List'!$H:$H,0))),$K2781,#N/A)</f>
        <v>#N/A</v>
      </c>
      <c r="M2781" s="35" t="e">
        <f>IF(ISNUMBER(L2781),#N/A,IF(ISNUMBER(INDEX('Approved CPZ List'!$I:$I,MATCH('HFTD CPZ'!$B2781,'Approved CPZ List'!$B:$B,0))),$K2781,#N/A))</f>
        <v>#N/A</v>
      </c>
    </row>
    <row r="2782" spans="1:13" ht="15.5" x14ac:dyDescent="0.35">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List'!$K:$K,MATCH('HFTD CPZ'!$B2782,'08W Project List'!$H:$H,0))),$K2782,#N/A)</f>
        <v>#N/A</v>
      </c>
      <c r="M2782" s="35" t="e">
        <f>IF(ISNUMBER(L2782),#N/A,IF(ISNUMBER(INDEX('Approved CPZ List'!$I:$I,MATCH('HFTD CPZ'!$B2782,'Approved CPZ List'!$B:$B,0))),$K2782,#N/A))</f>
        <v>#N/A</v>
      </c>
    </row>
    <row r="2783" spans="1:13" ht="15.5" x14ac:dyDescent="0.35">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List'!$K:$K,MATCH('HFTD CPZ'!$B2783,'08W Project List'!$H:$H,0))),$K2783,#N/A)</f>
        <v>#N/A</v>
      </c>
      <c r="M2783" s="35" t="e">
        <f>IF(ISNUMBER(L2783),#N/A,IF(ISNUMBER(INDEX('Approved CPZ List'!$I:$I,MATCH('HFTD CPZ'!$B2783,'Approved CPZ List'!$B:$B,0))),$K2783,#N/A))</f>
        <v>#N/A</v>
      </c>
    </row>
    <row r="2784" spans="1:13" ht="15.5" x14ac:dyDescent="0.35">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List'!$K:$K,MATCH('HFTD CPZ'!$B2784,'08W Project List'!$H:$H,0))),$K2784,#N/A)</f>
        <v>#N/A</v>
      </c>
      <c r="M2784" s="35" t="e">
        <f>IF(ISNUMBER(L2784),#N/A,IF(ISNUMBER(INDEX('Approved CPZ List'!$I:$I,MATCH('HFTD CPZ'!$B2784,'Approved CPZ List'!$B:$B,0))),$K2784,#N/A))</f>
        <v>#N/A</v>
      </c>
    </row>
    <row r="2785" spans="1:13" ht="15.5" x14ac:dyDescent="0.35">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List'!$K:$K,MATCH('HFTD CPZ'!$B2785,'08W Project List'!$H:$H,0))),$K2785,#N/A)</f>
        <v>#N/A</v>
      </c>
      <c r="M2785" s="35" t="e">
        <f>IF(ISNUMBER(L2785),#N/A,IF(ISNUMBER(INDEX('Approved CPZ List'!$I:$I,MATCH('HFTD CPZ'!$B2785,'Approved CPZ List'!$B:$B,0))),$K2785,#N/A))</f>
        <v>#N/A</v>
      </c>
    </row>
    <row r="2786" spans="1:13" ht="15.5" x14ac:dyDescent="0.35">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List'!$K:$K,MATCH('HFTD CPZ'!$B2786,'08W Project List'!$H:$H,0))),$K2786,#N/A)</f>
        <v>#N/A</v>
      </c>
      <c r="M2786" s="35" t="e">
        <f>IF(ISNUMBER(L2786),#N/A,IF(ISNUMBER(INDEX('Approved CPZ List'!$I:$I,MATCH('HFTD CPZ'!$B2786,'Approved CPZ List'!$B:$B,0))),$K2786,#N/A))</f>
        <v>#N/A</v>
      </c>
    </row>
    <row r="2787" spans="1:13" ht="15.5" x14ac:dyDescent="0.35">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List'!$K:$K,MATCH('HFTD CPZ'!$B2787,'08W Project List'!$H:$H,0))),$K2787,#N/A)</f>
        <v>#N/A</v>
      </c>
      <c r="M2787" s="35" t="e">
        <f>IF(ISNUMBER(L2787),#N/A,IF(ISNUMBER(INDEX('Approved CPZ List'!$I:$I,MATCH('HFTD CPZ'!$B2787,'Approved CPZ List'!$B:$B,0))),$K2787,#N/A))</f>
        <v>#N/A</v>
      </c>
    </row>
    <row r="2788" spans="1:13" ht="15.5" x14ac:dyDescent="0.35">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List'!$K:$K,MATCH('HFTD CPZ'!$B2788,'08W Project List'!$H:$H,0))),$K2788,#N/A)</f>
        <v>#N/A</v>
      </c>
      <c r="M2788" s="35" t="e">
        <f>IF(ISNUMBER(L2788),#N/A,IF(ISNUMBER(INDEX('Approved CPZ List'!$I:$I,MATCH('HFTD CPZ'!$B2788,'Approved CPZ List'!$B:$B,0))),$K2788,#N/A))</f>
        <v>#N/A</v>
      </c>
    </row>
    <row r="2789" spans="1:13" ht="15.5" x14ac:dyDescent="0.35">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List'!$K:$K,MATCH('HFTD CPZ'!$B2789,'08W Project List'!$H:$H,0))),$K2789,#N/A)</f>
        <v>#N/A</v>
      </c>
      <c r="M2789" s="35" t="e">
        <f>IF(ISNUMBER(L2789),#N/A,IF(ISNUMBER(INDEX('Approved CPZ List'!$I:$I,MATCH('HFTD CPZ'!$B2789,'Approved CPZ List'!$B:$B,0))),$K2789,#N/A))</f>
        <v>#N/A</v>
      </c>
    </row>
    <row r="2790" spans="1:13" ht="15.5" x14ac:dyDescent="0.35">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List'!$K:$K,MATCH('HFTD CPZ'!$B2790,'08W Project List'!$H:$H,0))),$K2790,#N/A)</f>
        <v>#N/A</v>
      </c>
      <c r="M2790" s="35" t="e">
        <f>IF(ISNUMBER(L2790),#N/A,IF(ISNUMBER(INDEX('Approved CPZ List'!$I:$I,MATCH('HFTD CPZ'!$B2790,'Approved CPZ List'!$B:$B,0))),$K2790,#N/A))</f>
        <v>#N/A</v>
      </c>
    </row>
    <row r="2791" spans="1:13" ht="15.5" x14ac:dyDescent="0.35">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List'!$K:$K,MATCH('HFTD CPZ'!$B2791,'08W Project List'!$H:$H,0))),$K2791,#N/A)</f>
        <v>#N/A</v>
      </c>
      <c r="M2791" s="35" t="e">
        <f>IF(ISNUMBER(L2791),#N/A,IF(ISNUMBER(INDEX('Approved CPZ List'!$I:$I,MATCH('HFTD CPZ'!$B2791,'Approved CPZ List'!$B:$B,0))),$K2791,#N/A))</f>
        <v>#N/A</v>
      </c>
    </row>
    <row r="2792" spans="1:13" ht="15.5" x14ac:dyDescent="0.35">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List'!$K:$K,MATCH('HFTD CPZ'!$B2792,'08W Project List'!$H:$H,0))),$K2792,#N/A)</f>
        <v>#N/A</v>
      </c>
      <c r="M2792" s="35" t="e">
        <f>IF(ISNUMBER(L2792),#N/A,IF(ISNUMBER(INDEX('Approved CPZ List'!$I:$I,MATCH('HFTD CPZ'!$B2792,'Approved CPZ List'!$B:$B,0))),$K2792,#N/A))</f>
        <v>#N/A</v>
      </c>
    </row>
    <row r="2793" spans="1:13" ht="15.5" x14ac:dyDescent="0.35">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List'!$K:$K,MATCH('HFTD CPZ'!$B2793,'08W Project List'!$H:$H,0))),$K2793,#N/A)</f>
        <v>#N/A</v>
      </c>
      <c r="M2793" s="35" t="e">
        <f>IF(ISNUMBER(L2793),#N/A,IF(ISNUMBER(INDEX('Approved CPZ List'!$I:$I,MATCH('HFTD CPZ'!$B2793,'Approved CPZ List'!$B:$B,0))),$K2793,#N/A))</f>
        <v>#N/A</v>
      </c>
    </row>
    <row r="2794" spans="1:13" ht="15.5" x14ac:dyDescent="0.35">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List'!$K:$K,MATCH('HFTD CPZ'!$B2794,'08W Project List'!$H:$H,0))),$K2794,#N/A)</f>
        <v>#N/A</v>
      </c>
      <c r="M2794" s="35" t="e">
        <f>IF(ISNUMBER(L2794),#N/A,IF(ISNUMBER(INDEX('Approved CPZ List'!$I:$I,MATCH('HFTD CPZ'!$B2794,'Approved CPZ List'!$B:$B,0))),$K2794,#N/A))</f>
        <v>#N/A</v>
      </c>
    </row>
    <row r="2795" spans="1:13" ht="15.5" x14ac:dyDescent="0.35">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List'!$K:$K,MATCH('HFTD CPZ'!$B2795,'08W Project List'!$H:$H,0))),$K2795,#N/A)</f>
        <v>#N/A</v>
      </c>
      <c r="M2795" s="35" t="e">
        <f>IF(ISNUMBER(L2795),#N/A,IF(ISNUMBER(INDEX('Approved CPZ List'!$I:$I,MATCH('HFTD CPZ'!$B2795,'Approved CPZ List'!$B:$B,0))),$K2795,#N/A))</f>
        <v>#N/A</v>
      </c>
    </row>
    <row r="2796" spans="1:13" ht="15.5" x14ac:dyDescent="0.35">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List'!$K:$K,MATCH('HFTD CPZ'!$B2796,'08W Project List'!$H:$H,0))),$K2796,#N/A)</f>
        <v>#N/A</v>
      </c>
      <c r="M2796" s="35" t="e">
        <f>IF(ISNUMBER(L2796),#N/A,IF(ISNUMBER(INDEX('Approved CPZ List'!$I:$I,MATCH('HFTD CPZ'!$B2796,'Approved CPZ List'!$B:$B,0))),$K2796,#N/A))</f>
        <v>#N/A</v>
      </c>
    </row>
    <row r="2797" spans="1:13" ht="15.5" x14ac:dyDescent="0.35">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List'!$K:$K,MATCH('HFTD CPZ'!$B2797,'08W Project List'!$H:$H,0))),$K2797,#N/A)</f>
        <v>#N/A</v>
      </c>
      <c r="M2797" s="35" t="e">
        <f>IF(ISNUMBER(L2797),#N/A,IF(ISNUMBER(INDEX('Approved CPZ List'!$I:$I,MATCH('HFTD CPZ'!$B2797,'Approved CPZ List'!$B:$B,0))),$K2797,#N/A))</f>
        <v>#N/A</v>
      </c>
    </row>
    <row r="2798" spans="1:13" ht="15.5" x14ac:dyDescent="0.35">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List'!$K:$K,MATCH('HFTD CPZ'!$B2798,'08W Project List'!$H:$H,0))),$K2798,#N/A)</f>
        <v>#N/A</v>
      </c>
      <c r="M2798" s="35" t="e">
        <f>IF(ISNUMBER(L2798),#N/A,IF(ISNUMBER(INDEX('Approved CPZ List'!$I:$I,MATCH('HFTD CPZ'!$B2798,'Approved CPZ List'!$B:$B,0))),$K2798,#N/A))</f>
        <v>#N/A</v>
      </c>
    </row>
    <row r="2799" spans="1:13" ht="15.5" x14ac:dyDescent="0.35">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List'!$K:$K,MATCH('HFTD CPZ'!$B2799,'08W Project List'!$H:$H,0))),$K2799,#N/A)</f>
        <v>#N/A</v>
      </c>
      <c r="M2799" s="35" t="e">
        <f>IF(ISNUMBER(L2799),#N/A,IF(ISNUMBER(INDEX('Approved CPZ List'!$I:$I,MATCH('HFTD CPZ'!$B2799,'Approved CPZ List'!$B:$B,0))),$K2799,#N/A))</f>
        <v>#N/A</v>
      </c>
    </row>
    <row r="2800" spans="1:13" ht="15.5" x14ac:dyDescent="0.35">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List'!$K:$K,MATCH('HFTD CPZ'!$B2800,'08W Project List'!$H:$H,0))),$K2800,#N/A)</f>
        <v>#N/A</v>
      </c>
      <c r="M2800" s="35" t="e">
        <f>IF(ISNUMBER(L2800),#N/A,IF(ISNUMBER(INDEX('Approved CPZ List'!$I:$I,MATCH('HFTD CPZ'!$B2800,'Approved CPZ List'!$B:$B,0))),$K2800,#N/A))</f>
        <v>#N/A</v>
      </c>
    </row>
    <row r="2801" spans="1:13" ht="15.5" x14ac:dyDescent="0.35">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List'!$K:$K,MATCH('HFTD CPZ'!$B2801,'08W Project List'!$H:$H,0))),$K2801,#N/A)</f>
        <v>#N/A</v>
      </c>
      <c r="M2801" s="35" t="e">
        <f>IF(ISNUMBER(L2801),#N/A,IF(ISNUMBER(INDEX('Approved CPZ List'!$I:$I,MATCH('HFTD CPZ'!$B2801,'Approved CPZ List'!$B:$B,0))),$K2801,#N/A))</f>
        <v>#N/A</v>
      </c>
    </row>
    <row r="2802" spans="1:13" ht="15.5" x14ac:dyDescent="0.35">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List'!$K:$K,MATCH('HFTD CPZ'!$B2802,'08W Project List'!$H:$H,0))),$K2802,#N/A)</f>
        <v>#N/A</v>
      </c>
      <c r="M2802" s="35" t="e">
        <f>IF(ISNUMBER(L2802),#N/A,IF(ISNUMBER(INDEX('Approved CPZ List'!$I:$I,MATCH('HFTD CPZ'!$B2802,'Approved CPZ List'!$B:$B,0))),$K2802,#N/A))</f>
        <v>#N/A</v>
      </c>
    </row>
    <row r="2803" spans="1:13" ht="15.5" x14ac:dyDescent="0.35">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List'!$K:$K,MATCH('HFTD CPZ'!$B2803,'08W Project List'!$H:$H,0))),$K2803,#N/A)</f>
        <v>#N/A</v>
      </c>
      <c r="M2803" s="35" t="e">
        <f>IF(ISNUMBER(L2803),#N/A,IF(ISNUMBER(INDEX('Approved CPZ List'!$I:$I,MATCH('HFTD CPZ'!$B2803,'Approved CPZ List'!$B:$B,0))),$K2803,#N/A))</f>
        <v>#N/A</v>
      </c>
    </row>
    <row r="2804" spans="1:13" ht="15.5" x14ac:dyDescent="0.35">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List'!$K:$K,MATCH('HFTD CPZ'!$B2804,'08W Project List'!$H:$H,0))),$K2804,#N/A)</f>
        <v>#N/A</v>
      </c>
      <c r="M2804" s="35" t="e">
        <f>IF(ISNUMBER(L2804),#N/A,IF(ISNUMBER(INDEX('Approved CPZ List'!$I:$I,MATCH('HFTD CPZ'!$B2804,'Approved CPZ List'!$B:$B,0))),$K2804,#N/A))</f>
        <v>#N/A</v>
      </c>
    </row>
    <row r="2805" spans="1:13" ht="15.5" x14ac:dyDescent="0.35">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List'!$K:$K,MATCH('HFTD CPZ'!$B2805,'08W Project List'!$H:$H,0))),$K2805,#N/A)</f>
        <v>#N/A</v>
      </c>
      <c r="M2805" s="35" t="e">
        <f>IF(ISNUMBER(L2805),#N/A,IF(ISNUMBER(INDEX('Approved CPZ List'!$I:$I,MATCH('HFTD CPZ'!$B2805,'Approved CPZ List'!$B:$B,0))),$K2805,#N/A))</f>
        <v>#N/A</v>
      </c>
    </row>
    <row r="2806" spans="1:13" ht="15.5" x14ac:dyDescent="0.35">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List'!$K:$K,MATCH('HFTD CPZ'!$B2806,'08W Project List'!$H:$H,0))),$K2806,#N/A)</f>
        <v>#N/A</v>
      </c>
      <c r="M2806" s="35" t="e">
        <f>IF(ISNUMBER(L2806),#N/A,IF(ISNUMBER(INDEX('Approved CPZ List'!$I:$I,MATCH('HFTD CPZ'!$B2806,'Approved CPZ List'!$B:$B,0))),$K2806,#N/A))</f>
        <v>#N/A</v>
      </c>
    </row>
    <row r="2807" spans="1:13" ht="15.5" x14ac:dyDescent="0.35">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List'!$K:$K,MATCH('HFTD CPZ'!$B2807,'08W Project List'!$H:$H,0))),$K2807,#N/A)</f>
        <v>#N/A</v>
      </c>
      <c r="M2807" s="35" t="e">
        <f>IF(ISNUMBER(L2807),#N/A,IF(ISNUMBER(INDEX('Approved CPZ List'!$I:$I,MATCH('HFTD CPZ'!$B2807,'Approved CPZ List'!$B:$B,0))),$K2807,#N/A))</f>
        <v>#N/A</v>
      </c>
    </row>
    <row r="2808" spans="1:13" ht="15.5" x14ac:dyDescent="0.35">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List'!$K:$K,MATCH('HFTD CPZ'!$B2808,'08W Project List'!$H:$H,0))),$K2808,#N/A)</f>
        <v>#N/A</v>
      </c>
      <c r="M2808" s="35" t="e">
        <f>IF(ISNUMBER(L2808),#N/A,IF(ISNUMBER(INDEX('Approved CPZ List'!$I:$I,MATCH('HFTD CPZ'!$B2808,'Approved CPZ List'!$B:$B,0))),$K2808,#N/A))</f>
        <v>#N/A</v>
      </c>
    </row>
    <row r="2809" spans="1:13" ht="15.5" x14ac:dyDescent="0.35">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List'!$K:$K,MATCH('HFTD CPZ'!$B2809,'08W Project List'!$H:$H,0))),$K2809,#N/A)</f>
        <v>#N/A</v>
      </c>
      <c r="M2809" s="35" t="e">
        <f>IF(ISNUMBER(L2809),#N/A,IF(ISNUMBER(INDEX('Approved CPZ List'!$I:$I,MATCH('HFTD CPZ'!$B2809,'Approved CPZ List'!$B:$B,0))),$K2809,#N/A))</f>
        <v>#N/A</v>
      </c>
    </row>
    <row r="2810" spans="1:13" ht="15.5" x14ac:dyDescent="0.35">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List'!$K:$K,MATCH('HFTD CPZ'!$B2810,'08W Project List'!$H:$H,0))),$K2810,#N/A)</f>
        <v>#N/A</v>
      </c>
      <c r="M2810" s="35" t="e">
        <f>IF(ISNUMBER(L2810),#N/A,IF(ISNUMBER(INDEX('Approved CPZ List'!$I:$I,MATCH('HFTD CPZ'!$B2810,'Approved CPZ List'!$B:$B,0))),$K2810,#N/A))</f>
        <v>#N/A</v>
      </c>
    </row>
    <row r="2811" spans="1:13" ht="15.5" x14ac:dyDescent="0.35">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List'!$K:$K,MATCH('HFTD CPZ'!$B2811,'08W Project List'!$H:$H,0))),$K2811,#N/A)</f>
        <v>#N/A</v>
      </c>
      <c r="M2811" s="35" t="e">
        <f>IF(ISNUMBER(L2811),#N/A,IF(ISNUMBER(INDEX('Approved CPZ List'!$I:$I,MATCH('HFTD CPZ'!$B2811,'Approved CPZ List'!$B:$B,0))),$K2811,#N/A))</f>
        <v>#N/A</v>
      </c>
    </row>
    <row r="2812" spans="1:13" ht="15.5" x14ac:dyDescent="0.35">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List'!$K:$K,MATCH('HFTD CPZ'!$B2812,'08W Project List'!$H:$H,0))),$K2812,#N/A)</f>
        <v>#N/A</v>
      </c>
      <c r="M2812" s="35" t="e">
        <f>IF(ISNUMBER(L2812),#N/A,IF(ISNUMBER(INDEX('Approved CPZ List'!$I:$I,MATCH('HFTD CPZ'!$B2812,'Approved CPZ List'!$B:$B,0))),$K2812,#N/A))</f>
        <v>#N/A</v>
      </c>
    </row>
    <row r="2813" spans="1:13" ht="15.5" x14ac:dyDescent="0.35">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List'!$K:$K,MATCH('HFTD CPZ'!$B2813,'08W Project List'!$H:$H,0))),$K2813,#N/A)</f>
        <v>#N/A</v>
      </c>
      <c r="M2813" s="35" t="e">
        <f>IF(ISNUMBER(L2813),#N/A,IF(ISNUMBER(INDEX('Approved CPZ List'!$I:$I,MATCH('HFTD CPZ'!$B2813,'Approved CPZ List'!$B:$B,0))),$K2813,#N/A))</f>
        <v>#N/A</v>
      </c>
    </row>
    <row r="2814" spans="1:13" ht="15.5" x14ac:dyDescent="0.35">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List'!$K:$K,MATCH('HFTD CPZ'!$B2814,'08W Project List'!$H:$H,0))),$K2814,#N/A)</f>
        <v>#N/A</v>
      </c>
      <c r="M2814" s="35" t="e">
        <f>IF(ISNUMBER(L2814),#N/A,IF(ISNUMBER(INDEX('Approved CPZ List'!$I:$I,MATCH('HFTD CPZ'!$B2814,'Approved CPZ List'!$B:$B,0))),$K2814,#N/A))</f>
        <v>#N/A</v>
      </c>
    </row>
    <row r="2815" spans="1:13" ht="15.5" x14ac:dyDescent="0.35">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List'!$K:$K,MATCH('HFTD CPZ'!$B2815,'08W Project List'!$H:$H,0))),$K2815,#N/A)</f>
        <v>#N/A</v>
      </c>
      <c r="M2815" s="35" t="e">
        <f>IF(ISNUMBER(L2815),#N/A,IF(ISNUMBER(INDEX('Approved CPZ List'!$I:$I,MATCH('HFTD CPZ'!$B2815,'Approved CPZ List'!$B:$B,0))),$K2815,#N/A))</f>
        <v>#N/A</v>
      </c>
    </row>
    <row r="2816" spans="1:13" ht="15.5" x14ac:dyDescent="0.35">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List'!$K:$K,MATCH('HFTD CPZ'!$B2816,'08W Project List'!$H:$H,0))),$K2816,#N/A)</f>
        <v>#N/A</v>
      </c>
      <c r="M2816" s="35" t="e">
        <f>IF(ISNUMBER(L2816),#N/A,IF(ISNUMBER(INDEX('Approved CPZ List'!$I:$I,MATCH('HFTD CPZ'!$B2816,'Approved CPZ List'!$B:$B,0))),$K2816,#N/A))</f>
        <v>#N/A</v>
      </c>
    </row>
    <row r="2817" spans="1:13" ht="15.5" x14ac:dyDescent="0.35">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List'!$K:$K,MATCH('HFTD CPZ'!$B2817,'08W Project List'!$H:$H,0))),$K2817,#N/A)</f>
        <v>#N/A</v>
      </c>
      <c r="M2817" s="35" t="e">
        <f>IF(ISNUMBER(L2817),#N/A,IF(ISNUMBER(INDEX('Approved CPZ List'!$I:$I,MATCH('HFTD CPZ'!$B2817,'Approved CPZ List'!$B:$B,0))),$K2817,#N/A))</f>
        <v>#N/A</v>
      </c>
    </row>
    <row r="2818" spans="1:13" ht="15.5" x14ac:dyDescent="0.35">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List'!$K:$K,MATCH('HFTD CPZ'!$B2818,'08W Project List'!$H:$H,0))),$K2818,#N/A)</f>
        <v>#N/A</v>
      </c>
      <c r="M2818" s="35" t="e">
        <f>IF(ISNUMBER(L2818),#N/A,IF(ISNUMBER(INDEX('Approved CPZ List'!$I:$I,MATCH('HFTD CPZ'!$B2818,'Approved CPZ List'!$B:$B,0))),$K2818,#N/A))</f>
        <v>#N/A</v>
      </c>
    </row>
    <row r="2819" spans="1:13" ht="15.5" x14ac:dyDescent="0.35">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List'!$K:$K,MATCH('HFTD CPZ'!$B2819,'08W Project List'!$H:$H,0))),$K2819,#N/A)</f>
        <v>#N/A</v>
      </c>
      <c r="M2819" s="35" t="e">
        <f>IF(ISNUMBER(L2819),#N/A,IF(ISNUMBER(INDEX('Approved CPZ List'!$I:$I,MATCH('HFTD CPZ'!$B2819,'Approved CPZ List'!$B:$B,0))),$K2819,#N/A))</f>
        <v>#N/A</v>
      </c>
    </row>
    <row r="2820" spans="1:13" ht="15.5" x14ac:dyDescent="0.35">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List'!$K:$K,MATCH('HFTD CPZ'!$B2820,'08W Project List'!$H:$H,0))),$K2820,#N/A)</f>
        <v>#N/A</v>
      </c>
      <c r="M2820" s="35" t="e">
        <f>IF(ISNUMBER(L2820),#N/A,IF(ISNUMBER(INDEX('Approved CPZ List'!$I:$I,MATCH('HFTD CPZ'!$B2820,'Approved CPZ List'!$B:$B,0))),$K2820,#N/A))</f>
        <v>#N/A</v>
      </c>
    </row>
    <row r="2821" spans="1:13" ht="15.5" x14ac:dyDescent="0.35">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List'!$K:$K,MATCH('HFTD CPZ'!$B2821,'08W Project List'!$H:$H,0))),$K2821,#N/A)</f>
        <v>#N/A</v>
      </c>
      <c r="M2821" s="35" t="e">
        <f>IF(ISNUMBER(L2821),#N/A,IF(ISNUMBER(INDEX('Approved CPZ List'!$I:$I,MATCH('HFTD CPZ'!$B2821,'Approved CPZ List'!$B:$B,0))),$K2821,#N/A))</f>
        <v>#N/A</v>
      </c>
    </row>
    <row r="2822" spans="1:13" ht="15.5" x14ac:dyDescent="0.35">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List'!$K:$K,MATCH('HFTD CPZ'!$B2822,'08W Project List'!$H:$H,0))),$K2822,#N/A)</f>
        <v>#N/A</v>
      </c>
      <c r="M2822" s="35" t="e">
        <f>IF(ISNUMBER(L2822),#N/A,IF(ISNUMBER(INDEX('Approved CPZ List'!$I:$I,MATCH('HFTD CPZ'!$B2822,'Approved CPZ List'!$B:$B,0))),$K2822,#N/A))</f>
        <v>#N/A</v>
      </c>
    </row>
    <row r="2823" spans="1:13" ht="15.5" x14ac:dyDescent="0.35">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List'!$K:$K,MATCH('HFTD CPZ'!$B2823,'08W Project List'!$H:$H,0))),$K2823,#N/A)</f>
        <v>#N/A</v>
      </c>
      <c r="M2823" s="35" t="e">
        <f>IF(ISNUMBER(L2823),#N/A,IF(ISNUMBER(INDEX('Approved CPZ List'!$I:$I,MATCH('HFTD CPZ'!$B2823,'Approved CPZ List'!$B:$B,0))),$K2823,#N/A))</f>
        <v>#N/A</v>
      </c>
    </row>
    <row r="2824" spans="1:13" ht="15.5" x14ac:dyDescent="0.35">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List'!$K:$K,MATCH('HFTD CPZ'!$B2824,'08W Project List'!$H:$H,0))),$K2824,#N/A)</f>
        <v>#N/A</v>
      </c>
      <c r="M2824" s="35" t="e">
        <f>IF(ISNUMBER(L2824),#N/A,IF(ISNUMBER(INDEX('Approved CPZ List'!$I:$I,MATCH('HFTD CPZ'!$B2824,'Approved CPZ List'!$B:$B,0))),$K2824,#N/A))</f>
        <v>#N/A</v>
      </c>
    </row>
    <row r="2825" spans="1:13" ht="15.5" x14ac:dyDescent="0.35">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List'!$K:$K,MATCH('HFTD CPZ'!$B2825,'08W Project List'!$H:$H,0))),$K2825,#N/A)</f>
        <v>#N/A</v>
      </c>
      <c r="M2825" s="35" t="e">
        <f>IF(ISNUMBER(L2825),#N/A,IF(ISNUMBER(INDEX('Approved CPZ List'!$I:$I,MATCH('HFTD CPZ'!$B2825,'Approved CPZ List'!$B:$B,0))),$K2825,#N/A))</f>
        <v>#N/A</v>
      </c>
    </row>
    <row r="2826" spans="1:13" ht="15.5" x14ac:dyDescent="0.35">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List'!$K:$K,MATCH('HFTD CPZ'!$B2826,'08W Project List'!$H:$H,0))),$K2826,#N/A)</f>
        <v>#N/A</v>
      </c>
      <c r="M2826" s="35" t="e">
        <f>IF(ISNUMBER(L2826),#N/A,IF(ISNUMBER(INDEX('Approved CPZ List'!$I:$I,MATCH('HFTD CPZ'!$B2826,'Approved CPZ List'!$B:$B,0))),$K2826,#N/A))</f>
        <v>#N/A</v>
      </c>
    </row>
    <row r="2827" spans="1:13" ht="15.5" x14ac:dyDescent="0.35">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List'!$K:$K,MATCH('HFTD CPZ'!$B2827,'08W Project List'!$H:$H,0))),$K2827,#N/A)</f>
        <v>#N/A</v>
      </c>
      <c r="M2827" s="35" t="e">
        <f>IF(ISNUMBER(L2827),#N/A,IF(ISNUMBER(INDEX('Approved CPZ List'!$I:$I,MATCH('HFTD CPZ'!$B2827,'Approved CPZ List'!$B:$B,0))),$K2827,#N/A))</f>
        <v>#N/A</v>
      </c>
    </row>
    <row r="2828" spans="1:13" ht="15.5" x14ac:dyDescent="0.35">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List'!$K:$K,MATCH('HFTD CPZ'!$B2828,'08W Project List'!$H:$H,0))),$K2828,#N/A)</f>
        <v>#N/A</v>
      </c>
      <c r="M2828" s="35" t="e">
        <f>IF(ISNUMBER(L2828),#N/A,IF(ISNUMBER(INDEX('Approved CPZ List'!$I:$I,MATCH('HFTD CPZ'!$B2828,'Approved CPZ List'!$B:$B,0))),$K2828,#N/A))</f>
        <v>#N/A</v>
      </c>
    </row>
    <row r="2829" spans="1:13" ht="15.5" x14ac:dyDescent="0.35">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List'!$K:$K,MATCH('HFTD CPZ'!$B2829,'08W Project List'!$H:$H,0))),$K2829,#N/A)</f>
        <v>#N/A</v>
      </c>
      <c r="M2829" s="35" t="e">
        <f>IF(ISNUMBER(L2829),#N/A,IF(ISNUMBER(INDEX('Approved CPZ List'!$I:$I,MATCH('HFTD CPZ'!$B2829,'Approved CPZ List'!$B:$B,0))),$K2829,#N/A))</f>
        <v>#N/A</v>
      </c>
    </row>
    <row r="2830" spans="1:13" ht="15.5" x14ac:dyDescent="0.35">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List'!$K:$K,MATCH('HFTD CPZ'!$B2830,'08W Project List'!$H:$H,0))),$K2830,#N/A)</f>
        <v>#N/A</v>
      </c>
      <c r="M2830" s="35" t="e">
        <f>IF(ISNUMBER(L2830),#N/A,IF(ISNUMBER(INDEX('Approved CPZ List'!$I:$I,MATCH('HFTD CPZ'!$B2830,'Approved CPZ List'!$B:$B,0))),$K2830,#N/A))</f>
        <v>#N/A</v>
      </c>
    </row>
    <row r="2831" spans="1:13" ht="15.5" x14ac:dyDescent="0.35">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List'!$K:$K,MATCH('HFTD CPZ'!$B2831,'08W Project List'!$H:$H,0))),$K2831,#N/A)</f>
        <v>#N/A</v>
      </c>
      <c r="M2831" s="35" t="e">
        <f>IF(ISNUMBER(L2831),#N/A,IF(ISNUMBER(INDEX('Approved CPZ List'!$I:$I,MATCH('HFTD CPZ'!$B2831,'Approved CPZ List'!$B:$B,0))),$K2831,#N/A))</f>
        <v>#N/A</v>
      </c>
    </row>
    <row r="2832" spans="1:13" ht="15.5" x14ac:dyDescent="0.35">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List'!$K:$K,MATCH('HFTD CPZ'!$B2832,'08W Project List'!$H:$H,0))),$K2832,#N/A)</f>
        <v>#N/A</v>
      </c>
      <c r="M2832" s="35" t="e">
        <f>IF(ISNUMBER(L2832),#N/A,IF(ISNUMBER(INDEX('Approved CPZ List'!$I:$I,MATCH('HFTD CPZ'!$B2832,'Approved CPZ List'!$B:$B,0))),$K2832,#N/A))</f>
        <v>#N/A</v>
      </c>
    </row>
    <row r="2833" spans="1:13" ht="15.5" x14ac:dyDescent="0.35">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List'!$K:$K,MATCH('HFTD CPZ'!$B2833,'08W Project List'!$H:$H,0))),$K2833,#N/A)</f>
        <v>#N/A</v>
      </c>
      <c r="M2833" s="35" t="e">
        <f>IF(ISNUMBER(L2833),#N/A,IF(ISNUMBER(INDEX('Approved CPZ List'!$I:$I,MATCH('HFTD CPZ'!$B2833,'Approved CPZ List'!$B:$B,0))),$K2833,#N/A))</f>
        <v>#N/A</v>
      </c>
    </row>
    <row r="2834" spans="1:13" ht="15.5" x14ac:dyDescent="0.35">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List'!$K:$K,MATCH('HFTD CPZ'!$B2834,'08W Project List'!$H:$H,0))),$K2834,#N/A)</f>
        <v>#N/A</v>
      </c>
      <c r="M2834" s="35" t="e">
        <f>IF(ISNUMBER(L2834),#N/A,IF(ISNUMBER(INDEX('Approved CPZ List'!$I:$I,MATCH('HFTD CPZ'!$B2834,'Approved CPZ List'!$B:$B,0))),$K2834,#N/A))</f>
        <v>#N/A</v>
      </c>
    </row>
    <row r="2835" spans="1:13" ht="15.5" x14ac:dyDescent="0.35">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List'!$K:$K,MATCH('HFTD CPZ'!$B2835,'08W Project List'!$H:$H,0))),$K2835,#N/A)</f>
        <v>#N/A</v>
      </c>
      <c r="M2835" s="35" t="e">
        <f>IF(ISNUMBER(L2835),#N/A,IF(ISNUMBER(INDEX('Approved CPZ List'!$I:$I,MATCH('HFTD CPZ'!$B2835,'Approved CPZ List'!$B:$B,0))),$K2835,#N/A))</f>
        <v>#N/A</v>
      </c>
    </row>
    <row r="2836" spans="1:13" ht="15.5" x14ac:dyDescent="0.35">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List'!$K:$K,MATCH('HFTD CPZ'!$B2836,'08W Project List'!$H:$H,0))),$K2836,#N/A)</f>
        <v>#N/A</v>
      </c>
      <c r="M2836" s="35" t="e">
        <f>IF(ISNUMBER(L2836),#N/A,IF(ISNUMBER(INDEX('Approved CPZ List'!$I:$I,MATCH('HFTD CPZ'!$B2836,'Approved CPZ List'!$B:$B,0))),$K2836,#N/A))</f>
        <v>#N/A</v>
      </c>
    </row>
    <row r="2837" spans="1:13" ht="15.5" x14ac:dyDescent="0.35">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List'!$K:$K,MATCH('HFTD CPZ'!$B2837,'08W Project List'!$H:$H,0))),$K2837,#N/A)</f>
        <v>#N/A</v>
      </c>
      <c r="M2837" s="35" t="e">
        <f>IF(ISNUMBER(L2837),#N/A,IF(ISNUMBER(INDEX('Approved CPZ List'!$I:$I,MATCH('HFTD CPZ'!$B2837,'Approved CPZ List'!$B:$B,0))),$K2837,#N/A))</f>
        <v>#N/A</v>
      </c>
    </row>
    <row r="2838" spans="1:13" ht="15.5" x14ac:dyDescent="0.35">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List'!$K:$K,MATCH('HFTD CPZ'!$B2838,'08W Project List'!$H:$H,0))),$K2838,#N/A)</f>
        <v>#N/A</v>
      </c>
      <c r="M2838" s="35" t="e">
        <f>IF(ISNUMBER(L2838),#N/A,IF(ISNUMBER(INDEX('Approved CPZ List'!$I:$I,MATCH('HFTD CPZ'!$B2838,'Approved CPZ List'!$B:$B,0))),$K2838,#N/A))</f>
        <v>#N/A</v>
      </c>
    </row>
    <row r="2839" spans="1:13" ht="15.5" x14ac:dyDescent="0.35">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List'!$K:$K,MATCH('HFTD CPZ'!$B2839,'08W Project List'!$H:$H,0))),$K2839,#N/A)</f>
        <v>#N/A</v>
      </c>
      <c r="M2839" s="35" t="e">
        <f>IF(ISNUMBER(L2839),#N/A,IF(ISNUMBER(INDEX('Approved CPZ List'!$I:$I,MATCH('HFTD CPZ'!$B2839,'Approved CPZ List'!$B:$B,0))),$K2839,#N/A))</f>
        <v>#N/A</v>
      </c>
    </row>
    <row r="2840" spans="1:13" ht="15.5" x14ac:dyDescent="0.35">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List'!$K:$K,MATCH('HFTD CPZ'!$B2840,'08W Project List'!$H:$H,0))),$K2840,#N/A)</f>
        <v>#N/A</v>
      </c>
      <c r="M2840" s="35" t="e">
        <f>IF(ISNUMBER(L2840),#N/A,IF(ISNUMBER(INDEX('Approved CPZ List'!$I:$I,MATCH('HFTD CPZ'!$B2840,'Approved CPZ List'!$B:$B,0))),$K2840,#N/A))</f>
        <v>#N/A</v>
      </c>
    </row>
    <row r="2841" spans="1:13" ht="15.5" x14ac:dyDescent="0.35">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List'!$K:$K,MATCH('HFTD CPZ'!$B2841,'08W Project List'!$H:$H,0))),$K2841,#N/A)</f>
        <v>#N/A</v>
      </c>
      <c r="M2841" s="35" t="e">
        <f>IF(ISNUMBER(L2841),#N/A,IF(ISNUMBER(INDEX('Approved CPZ List'!$I:$I,MATCH('HFTD CPZ'!$B2841,'Approved CPZ List'!$B:$B,0))),$K2841,#N/A))</f>
        <v>#N/A</v>
      </c>
    </row>
    <row r="2842" spans="1:13" ht="15.5" x14ac:dyDescent="0.35">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List'!$K:$K,MATCH('HFTD CPZ'!$B2842,'08W Project List'!$H:$H,0))),$K2842,#N/A)</f>
        <v>#N/A</v>
      </c>
      <c r="M2842" s="35" t="e">
        <f>IF(ISNUMBER(L2842),#N/A,IF(ISNUMBER(INDEX('Approved CPZ List'!$I:$I,MATCH('HFTD CPZ'!$B2842,'Approved CPZ List'!$B:$B,0))),$K2842,#N/A))</f>
        <v>#N/A</v>
      </c>
    </row>
    <row r="2843" spans="1:13" ht="15.5" x14ac:dyDescent="0.35">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List'!$K:$K,MATCH('HFTD CPZ'!$B2843,'08W Project List'!$H:$H,0))),$K2843,#N/A)</f>
        <v>#N/A</v>
      </c>
      <c r="M2843" s="35" t="e">
        <f>IF(ISNUMBER(L2843),#N/A,IF(ISNUMBER(INDEX('Approved CPZ List'!$I:$I,MATCH('HFTD CPZ'!$B2843,'Approved CPZ List'!$B:$B,0))),$K2843,#N/A))</f>
        <v>#N/A</v>
      </c>
    </row>
    <row r="2844" spans="1:13" ht="15.5" x14ac:dyDescent="0.35">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List'!$K:$K,MATCH('HFTD CPZ'!$B2844,'08W Project List'!$H:$H,0))),$K2844,#N/A)</f>
        <v>#N/A</v>
      </c>
      <c r="M2844" s="35" t="e">
        <f>IF(ISNUMBER(L2844),#N/A,IF(ISNUMBER(INDEX('Approved CPZ List'!$I:$I,MATCH('HFTD CPZ'!$B2844,'Approved CPZ List'!$B:$B,0))),$K2844,#N/A))</f>
        <v>#N/A</v>
      </c>
    </row>
    <row r="2845" spans="1:13" ht="15.5" x14ac:dyDescent="0.35">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List'!$K:$K,MATCH('HFTD CPZ'!$B2845,'08W Project List'!$H:$H,0))),$K2845,#N/A)</f>
        <v>#N/A</v>
      </c>
      <c r="M2845" s="35" t="e">
        <f>IF(ISNUMBER(L2845),#N/A,IF(ISNUMBER(INDEX('Approved CPZ List'!$I:$I,MATCH('HFTD CPZ'!$B2845,'Approved CPZ List'!$B:$B,0))),$K2845,#N/A))</f>
        <v>#N/A</v>
      </c>
    </row>
    <row r="2846" spans="1:13" ht="15.5" x14ac:dyDescent="0.35">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List'!$K:$K,MATCH('HFTD CPZ'!$B2846,'08W Project List'!$H:$H,0))),$K2846,#N/A)</f>
        <v>#N/A</v>
      </c>
      <c r="M2846" s="35" t="e">
        <f>IF(ISNUMBER(L2846),#N/A,IF(ISNUMBER(INDEX('Approved CPZ List'!$I:$I,MATCH('HFTD CPZ'!$B2846,'Approved CPZ List'!$B:$B,0))),$K2846,#N/A))</f>
        <v>#N/A</v>
      </c>
    </row>
    <row r="2847" spans="1:13" ht="15.5" x14ac:dyDescent="0.35">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List'!$K:$K,MATCH('HFTD CPZ'!$B2847,'08W Project List'!$H:$H,0))),$K2847,#N/A)</f>
        <v>#N/A</v>
      </c>
      <c r="M2847" s="35" t="e">
        <f>IF(ISNUMBER(L2847),#N/A,IF(ISNUMBER(INDEX('Approved CPZ List'!$I:$I,MATCH('HFTD CPZ'!$B2847,'Approved CPZ List'!$B:$B,0))),$K2847,#N/A))</f>
        <v>#N/A</v>
      </c>
    </row>
    <row r="2848" spans="1:13" ht="15.5" x14ac:dyDescent="0.35">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List'!$K:$K,MATCH('HFTD CPZ'!$B2848,'08W Project List'!$H:$H,0))),$K2848,#N/A)</f>
        <v>#N/A</v>
      </c>
      <c r="M2848" s="35" t="e">
        <f>IF(ISNUMBER(L2848),#N/A,IF(ISNUMBER(INDEX('Approved CPZ List'!$I:$I,MATCH('HFTD CPZ'!$B2848,'Approved CPZ List'!$B:$B,0))),$K2848,#N/A))</f>
        <v>#N/A</v>
      </c>
    </row>
    <row r="2849" spans="1:13" ht="15.5" x14ac:dyDescent="0.35">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List'!$K:$K,MATCH('HFTD CPZ'!$B2849,'08W Project List'!$H:$H,0))),$K2849,#N/A)</f>
        <v>#N/A</v>
      </c>
      <c r="M2849" s="35" t="e">
        <f>IF(ISNUMBER(L2849),#N/A,IF(ISNUMBER(INDEX('Approved CPZ List'!$I:$I,MATCH('HFTD CPZ'!$B2849,'Approved CPZ List'!$B:$B,0))),$K2849,#N/A))</f>
        <v>#N/A</v>
      </c>
    </row>
    <row r="2850" spans="1:13" ht="15.5" x14ac:dyDescent="0.35">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List'!$K:$K,MATCH('HFTD CPZ'!$B2850,'08W Project List'!$H:$H,0))),$K2850,#N/A)</f>
        <v>#N/A</v>
      </c>
      <c r="M2850" s="35" t="e">
        <f>IF(ISNUMBER(L2850),#N/A,IF(ISNUMBER(INDEX('Approved CPZ List'!$I:$I,MATCH('HFTD CPZ'!$B2850,'Approved CPZ List'!$B:$B,0))),$K2850,#N/A))</f>
        <v>#N/A</v>
      </c>
    </row>
    <row r="2851" spans="1:13" ht="15.5" x14ac:dyDescent="0.35">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List'!$K:$K,MATCH('HFTD CPZ'!$B2851,'08W Project List'!$H:$H,0))),$K2851,#N/A)</f>
        <v>#N/A</v>
      </c>
      <c r="M2851" s="35" t="e">
        <f>IF(ISNUMBER(L2851),#N/A,IF(ISNUMBER(INDEX('Approved CPZ List'!$I:$I,MATCH('HFTD CPZ'!$B2851,'Approved CPZ List'!$B:$B,0))),$K2851,#N/A))</f>
        <v>#N/A</v>
      </c>
    </row>
    <row r="2852" spans="1:13" ht="15.5" x14ac:dyDescent="0.35">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List'!$K:$K,MATCH('HFTD CPZ'!$B2852,'08W Project List'!$H:$H,0))),$K2852,#N/A)</f>
        <v>#N/A</v>
      </c>
      <c r="M2852" s="35" t="e">
        <f>IF(ISNUMBER(L2852),#N/A,IF(ISNUMBER(INDEX('Approved CPZ List'!$I:$I,MATCH('HFTD CPZ'!$B2852,'Approved CPZ List'!$B:$B,0))),$K2852,#N/A))</f>
        <v>#N/A</v>
      </c>
    </row>
    <row r="2853" spans="1:13" ht="15.5" x14ac:dyDescent="0.35">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List'!$K:$K,MATCH('HFTD CPZ'!$B2853,'08W Project List'!$H:$H,0))),$K2853,#N/A)</f>
        <v>#N/A</v>
      </c>
      <c r="M2853" s="35" t="e">
        <f>IF(ISNUMBER(L2853),#N/A,IF(ISNUMBER(INDEX('Approved CPZ List'!$I:$I,MATCH('HFTD CPZ'!$B2853,'Approved CPZ List'!$B:$B,0))),$K2853,#N/A))</f>
        <v>#N/A</v>
      </c>
    </row>
    <row r="2854" spans="1:13" ht="15.5" x14ac:dyDescent="0.35">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List'!$K:$K,MATCH('HFTD CPZ'!$B2854,'08W Project List'!$H:$H,0))),$K2854,#N/A)</f>
        <v>#N/A</v>
      </c>
      <c r="M2854" s="35" t="e">
        <f>IF(ISNUMBER(L2854),#N/A,IF(ISNUMBER(INDEX('Approved CPZ List'!$I:$I,MATCH('HFTD CPZ'!$B2854,'Approved CPZ List'!$B:$B,0))),$K2854,#N/A))</f>
        <v>#N/A</v>
      </c>
    </row>
    <row r="2855" spans="1:13" ht="15.5" x14ac:dyDescent="0.35">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List'!$K:$K,MATCH('HFTD CPZ'!$B2855,'08W Project List'!$H:$H,0))),$K2855,#N/A)</f>
        <v>#N/A</v>
      </c>
      <c r="M2855" s="35" t="e">
        <f>IF(ISNUMBER(L2855),#N/A,IF(ISNUMBER(INDEX('Approved CPZ List'!$I:$I,MATCH('HFTD CPZ'!$B2855,'Approved CPZ List'!$B:$B,0))),$K2855,#N/A))</f>
        <v>#N/A</v>
      </c>
    </row>
    <row r="2856" spans="1:13" ht="15.5" x14ac:dyDescent="0.35">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List'!$K:$K,MATCH('HFTD CPZ'!$B2856,'08W Project List'!$H:$H,0))),$K2856,#N/A)</f>
        <v>#N/A</v>
      </c>
      <c r="M2856" s="35" t="e">
        <f>IF(ISNUMBER(L2856),#N/A,IF(ISNUMBER(INDEX('Approved CPZ List'!$I:$I,MATCH('HFTD CPZ'!$B2856,'Approved CPZ List'!$B:$B,0))),$K2856,#N/A))</f>
        <v>#N/A</v>
      </c>
    </row>
    <row r="2857" spans="1:13" ht="15.5" x14ac:dyDescent="0.35">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List'!$K:$K,MATCH('HFTD CPZ'!$B2857,'08W Project List'!$H:$H,0))),$K2857,#N/A)</f>
        <v>#N/A</v>
      </c>
      <c r="M2857" s="35" t="e">
        <f>IF(ISNUMBER(L2857),#N/A,IF(ISNUMBER(INDEX('Approved CPZ List'!$I:$I,MATCH('HFTD CPZ'!$B2857,'Approved CPZ List'!$B:$B,0))),$K2857,#N/A))</f>
        <v>#N/A</v>
      </c>
    </row>
    <row r="2858" spans="1:13" ht="15.5" x14ac:dyDescent="0.35">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List'!$K:$K,MATCH('HFTD CPZ'!$B2858,'08W Project List'!$H:$H,0))),$K2858,#N/A)</f>
        <v>#N/A</v>
      </c>
      <c r="M2858" s="35" t="e">
        <f>IF(ISNUMBER(L2858),#N/A,IF(ISNUMBER(INDEX('Approved CPZ List'!$I:$I,MATCH('HFTD CPZ'!$B2858,'Approved CPZ List'!$B:$B,0))),$K2858,#N/A))</f>
        <v>#N/A</v>
      </c>
    </row>
    <row r="2859" spans="1:13" ht="15.5" x14ac:dyDescent="0.35">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List'!$K:$K,MATCH('HFTD CPZ'!$B2859,'08W Project List'!$H:$H,0))),$K2859,#N/A)</f>
        <v>#N/A</v>
      </c>
      <c r="M2859" s="35" t="e">
        <f>IF(ISNUMBER(L2859),#N/A,IF(ISNUMBER(INDEX('Approved CPZ List'!$I:$I,MATCH('HFTD CPZ'!$B2859,'Approved CPZ List'!$B:$B,0))),$K2859,#N/A))</f>
        <v>#N/A</v>
      </c>
    </row>
    <row r="2860" spans="1:13" ht="15.5" x14ac:dyDescent="0.35">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List'!$K:$K,MATCH('HFTD CPZ'!$B2860,'08W Project List'!$H:$H,0))),$K2860,#N/A)</f>
        <v>#N/A</v>
      </c>
      <c r="M2860" s="35" t="e">
        <f>IF(ISNUMBER(L2860),#N/A,IF(ISNUMBER(INDEX('Approved CPZ List'!$I:$I,MATCH('HFTD CPZ'!$B2860,'Approved CPZ List'!$B:$B,0))),$K2860,#N/A))</f>
        <v>#N/A</v>
      </c>
    </row>
    <row r="2861" spans="1:13" ht="15.5" x14ac:dyDescent="0.35">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List'!$K:$K,MATCH('HFTD CPZ'!$B2861,'08W Project List'!$H:$H,0))),$K2861,#N/A)</f>
        <v>#N/A</v>
      </c>
      <c r="M2861" s="35" t="e">
        <f>IF(ISNUMBER(L2861),#N/A,IF(ISNUMBER(INDEX('Approved CPZ List'!$I:$I,MATCH('HFTD CPZ'!$B2861,'Approved CPZ List'!$B:$B,0))),$K2861,#N/A))</f>
        <v>#N/A</v>
      </c>
    </row>
    <row r="2862" spans="1:13" ht="15.5" x14ac:dyDescent="0.35">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List'!$K:$K,MATCH('HFTD CPZ'!$B2862,'08W Project List'!$H:$H,0))),$K2862,#N/A)</f>
        <v>#N/A</v>
      </c>
      <c r="M2862" s="35" t="e">
        <f>IF(ISNUMBER(L2862),#N/A,IF(ISNUMBER(INDEX('Approved CPZ List'!$I:$I,MATCH('HFTD CPZ'!$B2862,'Approved CPZ List'!$B:$B,0))),$K2862,#N/A))</f>
        <v>#N/A</v>
      </c>
    </row>
    <row r="2863" spans="1:13" ht="15.5" x14ac:dyDescent="0.35">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List'!$K:$K,MATCH('HFTD CPZ'!$B2863,'08W Project List'!$H:$H,0))),$K2863,#N/A)</f>
        <v>#N/A</v>
      </c>
      <c r="M2863" s="35" t="e">
        <f>IF(ISNUMBER(L2863),#N/A,IF(ISNUMBER(INDEX('Approved CPZ List'!$I:$I,MATCH('HFTD CPZ'!$B2863,'Approved CPZ List'!$B:$B,0))),$K2863,#N/A))</f>
        <v>#N/A</v>
      </c>
    </row>
    <row r="2864" spans="1:13" ht="15.5" x14ac:dyDescent="0.35">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List'!$K:$K,MATCH('HFTD CPZ'!$B2864,'08W Project List'!$H:$H,0))),$K2864,#N/A)</f>
        <v>#N/A</v>
      </c>
      <c r="M2864" s="35" t="e">
        <f>IF(ISNUMBER(L2864),#N/A,IF(ISNUMBER(INDEX('Approved CPZ List'!$I:$I,MATCH('HFTD CPZ'!$B2864,'Approved CPZ List'!$B:$B,0))),$K2864,#N/A))</f>
        <v>#N/A</v>
      </c>
    </row>
    <row r="2865" spans="1:13" ht="15.5" x14ac:dyDescent="0.35">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List'!$K:$K,MATCH('HFTD CPZ'!$B2865,'08W Project List'!$H:$H,0))),$K2865,#N/A)</f>
        <v>#N/A</v>
      </c>
      <c r="M2865" s="35" t="e">
        <f>IF(ISNUMBER(L2865),#N/A,IF(ISNUMBER(INDEX('Approved CPZ List'!$I:$I,MATCH('HFTD CPZ'!$B2865,'Approved CPZ List'!$B:$B,0))),$K2865,#N/A))</f>
        <v>#N/A</v>
      </c>
    </row>
    <row r="2866" spans="1:13" ht="15.5" x14ac:dyDescent="0.35">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List'!$K:$K,MATCH('HFTD CPZ'!$B2866,'08W Project List'!$H:$H,0))),$K2866,#N/A)</f>
        <v>#N/A</v>
      </c>
      <c r="M2866" s="35" t="e">
        <f>IF(ISNUMBER(L2866),#N/A,IF(ISNUMBER(INDEX('Approved CPZ List'!$I:$I,MATCH('HFTD CPZ'!$B2866,'Approved CPZ List'!$B:$B,0))),$K2866,#N/A))</f>
        <v>#N/A</v>
      </c>
    </row>
    <row r="2867" spans="1:13" ht="15.5" x14ac:dyDescent="0.35">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List'!$K:$K,MATCH('HFTD CPZ'!$B2867,'08W Project List'!$H:$H,0))),$K2867,#N/A)</f>
        <v>#N/A</v>
      </c>
      <c r="M2867" s="35" t="e">
        <f>IF(ISNUMBER(L2867),#N/A,IF(ISNUMBER(INDEX('Approved CPZ List'!$I:$I,MATCH('HFTD CPZ'!$B2867,'Approved CPZ List'!$B:$B,0))),$K2867,#N/A))</f>
        <v>#N/A</v>
      </c>
    </row>
    <row r="2868" spans="1:13" ht="15.5" x14ac:dyDescent="0.35">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List'!$K:$K,MATCH('HFTD CPZ'!$B2868,'08W Project List'!$H:$H,0))),$K2868,#N/A)</f>
        <v>#N/A</v>
      </c>
      <c r="M2868" s="35" t="e">
        <f>IF(ISNUMBER(L2868),#N/A,IF(ISNUMBER(INDEX('Approved CPZ List'!$I:$I,MATCH('HFTD CPZ'!$B2868,'Approved CPZ List'!$B:$B,0))),$K2868,#N/A))</f>
        <v>#N/A</v>
      </c>
    </row>
    <row r="2869" spans="1:13" ht="15.5" x14ac:dyDescent="0.35">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List'!$K:$K,MATCH('HFTD CPZ'!$B2869,'08W Project List'!$H:$H,0))),$K2869,#N/A)</f>
        <v>#N/A</v>
      </c>
      <c r="M2869" s="35" t="e">
        <f>IF(ISNUMBER(L2869),#N/A,IF(ISNUMBER(INDEX('Approved CPZ List'!$I:$I,MATCH('HFTD CPZ'!$B2869,'Approved CPZ List'!$B:$B,0))),$K2869,#N/A))</f>
        <v>#N/A</v>
      </c>
    </row>
    <row r="2870" spans="1:13" ht="15.5" x14ac:dyDescent="0.35">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List'!$K:$K,MATCH('HFTD CPZ'!$B2870,'08W Project List'!$H:$H,0))),$K2870,#N/A)</f>
        <v>#N/A</v>
      </c>
      <c r="M2870" s="35" t="e">
        <f>IF(ISNUMBER(L2870),#N/A,IF(ISNUMBER(INDEX('Approved CPZ List'!$I:$I,MATCH('HFTD CPZ'!$B2870,'Approved CPZ List'!$B:$B,0))),$K2870,#N/A))</f>
        <v>#N/A</v>
      </c>
    </row>
    <row r="2871" spans="1:13" ht="15.5" x14ac:dyDescent="0.35">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List'!$K:$K,MATCH('HFTD CPZ'!$B2871,'08W Project List'!$H:$H,0))),$K2871,#N/A)</f>
        <v>#N/A</v>
      </c>
      <c r="M2871" s="35" t="e">
        <f>IF(ISNUMBER(L2871),#N/A,IF(ISNUMBER(INDEX('Approved CPZ List'!$I:$I,MATCH('HFTD CPZ'!$B2871,'Approved CPZ List'!$B:$B,0))),$K2871,#N/A))</f>
        <v>#N/A</v>
      </c>
    </row>
    <row r="2872" spans="1:13" ht="15.5" x14ac:dyDescent="0.35">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List'!$K:$K,MATCH('HFTD CPZ'!$B2872,'08W Project List'!$H:$H,0))),$K2872,#N/A)</f>
        <v>#N/A</v>
      </c>
      <c r="M2872" s="35" t="e">
        <f>IF(ISNUMBER(L2872),#N/A,IF(ISNUMBER(INDEX('Approved CPZ List'!$I:$I,MATCH('HFTD CPZ'!$B2872,'Approved CPZ List'!$B:$B,0))),$K2872,#N/A))</f>
        <v>#N/A</v>
      </c>
    </row>
    <row r="2873" spans="1:13" ht="15.5" x14ac:dyDescent="0.35">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List'!$K:$K,MATCH('HFTD CPZ'!$B2873,'08W Project List'!$H:$H,0))),$K2873,#N/A)</f>
        <v>#N/A</v>
      </c>
      <c r="M2873" s="35" t="e">
        <f>IF(ISNUMBER(L2873),#N/A,IF(ISNUMBER(INDEX('Approved CPZ List'!$I:$I,MATCH('HFTD CPZ'!$B2873,'Approved CPZ List'!$B:$B,0))),$K2873,#N/A))</f>
        <v>#N/A</v>
      </c>
    </row>
    <row r="2874" spans="1:13" ht="15.5" x14ac:dyDescent="0.35">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List'!$K:$K,MATCH('HFTD CPZ'!$B2874,'08W Project List'!$H:$H,0))),$K2874,#N/A)</f>
        <v>#N/A</v>
      </c>
      <c r="M2874" s="35" t="e">
        <f>IF(ISNUMBER(L2874),#N/A,IF(ISNUMBER(INDEX('Approved CPZ List'!$I:$I,MATCH('HFTD CPZ'!$B2874,'Approved CPZ List'!$B:$B,0))),$K2874,#N/A))</f>
        <v>#N/A</v>
      </c>
    </row>
    <row r="2875" spans="1:13" ht="15.5" x14ac:dyDescent="0.35">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List'!$K:$K,MATCH('HFTD CPZ'!$B2875,'08W Project List'!$H:$H,0))),$K2875,#N/A)</f>
        <v>#N/A</v>
      </c>
      <c r="M2875" s="35" t="e">
        <f>IF(ISNUMBER(L2875),#N/A,IF(ISNUMBER(INDEX('Approved CPZ List'!$I:$I,MATCH('HFTD CPZ'!$B2875,'Approved CPZ List'!$B:$B,0))),$K2875,#N/A))</f>
        <v>#N/A</v>
      </c>
    </row>
    <row r="2876" spans="1:13" ht="15.5" x14ac:dyDescent="0.35">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List'!$K:$K,MATCH('HFTD CPZ'!$B2876,'08W Project List'!$H:$H,0))),$K2876,#N/A)</f>
        <v>#N/A</v>
      </c>
      <c r="M2876" s="35" t="e">
        <f>IF(ISNUMBER(L2876),#N/A,IF(ISNUMBER(INDEX('Approved CPZ List'!$I:$I,MATCH('HFTD CPZ'!$B2876,'Approved CPZ List'!$B:$B,0))),$K2876,#N/A))</f>
        <v>#N/A</v>
      </c>
    </row>
    <row r="2877" spans="1:13" ht="15.5" x14ac:dyDescent="0.35">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List'!$K:$K,MATCH('HFTD CPZ'!$B2877,'08W Project List'!$H:$H,0))),$K2877,#N/A)</f>
        <v>#N/A</v>
      </c>
      <c r="M2877" s="35" t="e">
        <f>IF(ISNUMBER(L2877),#N/A,IF(ISNUMBER(INDEX('Approved CPZ List'!$I:$I,MATCH('HFTD CPZ'!$B2877,'Approved CPZ List'!$B:$B,0))),$K2877,#N/A))</f>
        <v>#N/A</v>
      </c>
    </row>
    <row r="2878" spans="1:13" ht="15.5" x14ac:dyDescent="0.35">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List'!$K:$K,MATCH('HFTD CPZ'!$B2878,'08W Project List'!$H:$H,0))),$K2878,#N/A)</f>
        <v>#N/A</v>
      </c>
      <c r="M2878" s="35" t="e">
        <f>IF(ISNUMBER(L2878),#N/A,IF(ISNUMBER(INDEX('Approved CPZ List'!$I:$I,MATCH('HFTD CPZ'!$B2878,'Approved CPZ List'!$B:$B,0))),$K2878,#N/A))</f>
        <v>#N/A</v>
      </c>
    </row>
    <row r="2879" spans="1:13" ht="15.5" x14ac:dyDescent="0.35">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List'!$K:$K,MATCH('HFTD CPZ'!$B2879,'08W Project List'!$H:$H,0))),$K2879,#N/A)</f>
        <v>#N/A</v>
      </c>
      <c r="M2879" s="35" t="e">
        <f>IF(ISNUMBER(L2879),#N/A,IF(ISNUMBER(INDEX('Approved CPZ List'!$I:$I,MATCH('HFTD CPZ'!$B2879,'Approved CPZ List'!$B:$B,0))),$K2879,#N/A))</f>
        <v>#N/A</v>
      </c>
    </row>
    <row r="2880" spans="1:13" ht="15.5" x14ac:dyDescent="0.35">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List'!$K:$K,MATCH('HFTD CPZ'!$B2880,'08W Project List'!$H:$H,0))),$K2880,#N/A)</f>
        <v>#N/A</v>
      </c>
      <c r="M2880" s="35" t="e">
        <f>IF(ISNUMBER(L2880),#N/A,IF(ISNUMBER(INDEX('Approved CPZ List'!$I:$I,MATCH('HFTD CPZ'!$B2880,'Approved CPZ List'!$B:$B,0))),$K2880,#N/A))</f>
        <v>#N/A</v>
      </c>
    </row>
    <row r="2881" spans="1:13" ht="15.5" x14ac:dyDescent="0.35">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List'!$K:$K,MATCH('HFTD CPZ'!$B2881,'08W Project List'!$H:$H,0))),$K2881,#N/A)</f>
        <v>#N/A</v>
      </c>
      <c r="M2881" s="35" t="e">
        <f>IF(ISNUMBER(L2881),#N/A,IF(ISNUMBER(INDEX('Approved CPZ List'!$I:$I,MATCH('HFTD CPZ'!$B2881,'Approved CPZ List'!$B:$B,0))),$K2881,#N/A))</f>
        <v>#N/A</v>
      </c>
    </row>
    <row r="2882" spans="1:13" ht="15.5" x14ac:dyDescent="0.35">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List'!$K:$K,MATCH('HFTD CPZ'!$B2882,'08W Project List'!$H:$H,0))),$K2882,#N/A)</f>
        <v>#N/A</v>
      </c>
      <c r="M2882" s="35" t="e">
        <f>IF(ISNUMBER(L2882),#N/A,IF(ISNUMBER(INDEX('Approved CPZ List'!$I:$I,MATCH('HFTD CPZ'!$B2882,'Approved CPZ List'!$B:$B,0))),$K2882,#N/A))</f>
        <v>#N/A</v>
      </c>
    </row>
    <row r="2883" spans="1:13" ht="15.5" x14ac:dyDescent="0.35">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List'!$K:$K,MATCH('HFTD CPZ'!$B2883,'08W Project List'!$H:$H,0))),$K2883,#N/A)</f>
        <v>#N/A</v>
      </c>
      <c r="M2883" s="35" t="e">
        <f>IF(ISNUMBER(L2883),#N/A,IF(ISNUMBER(INDEX('Approved CPZ List'!$I:$I,MATCH('HFTD CPZ'!$B2883,'Approved CPZ List'!$B:$B,0))),$K2883,#N/A))</f>
        <v>#N/A</v>
      </c>
    </row>
    <row r="2884" spans="1:13" ht="15.5" x14ac:dyDescent="0.35">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List'!$K:$K,MATCH('HFTD CPZ'!$B2884,'08W Project List'!$H:$H,0))),$K2884,#N/A)</f>
        <v>#N/A</v>
      </c>
      <c r="M2884" s="35" t="e">
        <f>IF(ISNUMBER(L2884),#N/A,IF(ISNUMBER(INDEX('Approved CPZ List'!$I:$I,MATCH('HFTD CPZ'!$B2884,'Approved CPZ List'!$B:$B,0))),$K2884,#N/A))</f>
        <v>#N/A</v>
      </c>
    </row>
    <row r="2885" spans="1:13" ht="15.5" x14ac:dyDescent="0.35">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List'!$K:$K,MATCH('HFTD CPZ'!$B2885,'08W Project List'!$H:$H,0))),$K2885,#N/A)</f>
        <v>#N/A</v>
      </c>
      <c r="M2885" s="35" t="e">
        <f>IF(ISNUMBER(L2885),#N/A,IF(ISNUMBER(INDEX('Approved CPZ List'!$I:$I,MATCH('HFTD CPZ'!$B2885,'Approved CPZ List'!$B:$B,0))),$K2885,#N/A))</f>
        <v>#N/A</v>
      </c>
    </row>
    <row r="2886" spans="1:13" ht="15.5" x14ac:dyDescent="0.35">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List'!$K:$K,MATCH('HFTD CPZ'!$B2886,'08W Project List'!$H:$H,0))),$K2886,#N/A)</f>
        <v>#N/A</v>
      </c>
      <c r="M2886" s="35" t="e">
        <f>IF(ISNUMBER(L2886),#N/A,IF(ISNUMBER(INDEX('Approved CPZ List'!$I:$I,MATCH('HFTD CPZ'!$B2886,'Approved CPZ List'!$B:$B,0))),$K2886,#N/A))</f>
        <v>#N/A</v>
      </c>
    </row>
    <row r="2887" spans="1:13" ht="15.5" x14ac:dyDescent="0.35">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List'!$K:$K,MATCH('HFTD CPZ'!$B2887,'08W Project List'!$H:$H,0))),$K2887,#N/A)</f>
        <v>#N/A</v>
      </c>
      <c r="M2887" s="35" t="e">
        <f>IF(ISNUMBER(L2887),#N/A,IF(ISNUMBER(INDEX('Approved CPZ List'!$I:$I,MATCH('HFTD CPZ'!$B2887,'Approved CPZ List'!$B:$B,0))),$K2887,#N/A))</f>
        <v>#N/A</v>
      </c>
    </row>
    <row r="2888" spans="1:13" ht="15.5" x14ac:dyDescent="0.35">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List'!$K:$K,MATCH('HFTD CPZ'!$B2888,'08W Project List'!$H:$H,0))),$K2888,#N/A)</f>
        <v>#N/A</v>
      </c>
      <c r="M2888" s="35" t="e">
        <f>IF(ISNUMBER(L2888),#N/A,IF(ISNUMBER(INDEX('Approved CPZ List'!$I:$I,MATCH('HFTD CPZ'!$B2888,'Approved CPZ List'!$B:$B,0))),$K2888,#N/A))</f>
        <v>#N/A</v>
      </c>
    </row>
    <row r="2889" spans="1:13" ht="15.5" x14ac:dyDescent="0.35">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List'!$K:$K,MATCH('HFTD CPZ'!$B2889,'08W Project List'!$H:$H,0))),$K2889,#N/A)</f>
        <v>#N/A</v>
      </c>
      <c r="M2889" s="35" t="e">
        <f>IF(ISNUMBER(L2889),#N/A,IF(ISNUMBER(INDEX('Approved CPZ List'!$I:$I,MATCH('HFTD CPZ'!$B2889,'Approved CPZ List'!$B:$B,0))),$K2889,#N/A))</f>
        <v>#N/A</v>
      </c>
    </row>
    <row r="2890" spans="1:13" ht="15.5" x14ac:dyDescent="0.35">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List'!$K:$K,MATCH('HFTD CPZ'!$B2890,'08W Project List'!$H:$H,0))),$K2890,#N/A)</f>
        <v>#N/A</v>
      </c>
      <c r="M2890" s="35" t="e">
        <f>IF(ISNUMBER(L2890),#N/A,IF(ISNUMBER(INDEX('Approved CPZ List'!$I:$I,MATCH('HFTD CPZ'!$B2890,'Approved CPZ List'!$B:$B,0))),$K2890,#N/A))</f>
        <v>#N/A</v>
      </c>
    </row>
    <row r="2891" spans="1:13" ht="15.5" x14ac:dyDescent="0.35">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List'!$K:$K,MATCH('HFTD CPZ'!$B2891,'08W Project List'!$H:$H,0))),$K2891,#N/A)</f>
        <v>#N/A</v>
      </c>
      <c r="M2891" s="35" t="e">
        <f>IF(ISNUMBER(L2891),#N/A,IF(ISNUMBER(INDEX('Approved CPZ List'!$I:$I,MATCH('HFTD CPZ'!$B2891,'Approved CPZ List'!$B:$B,0))),$K2891,#N/A))</f>
        <v>#N/A</v>
      </c>
    </row>
    <row r="2892" spans="1:13" ht="15.5" x14ac:dyDescent="0.35">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List'!$K:$K,MATCH('HFTD CPZ'!$B2892,'08W Project List'!$H:$H,0))),$K2892,#N/A)</f>
        <v>#N/A</v>
      </c>
      <c r="M2892" s="35" t="e">
        <f>IF(ISNUMBER(L2892),#N/A,IF(ISNUMBER(INDEX('Approved CPZ List'!$I:$I,MATCH('HFTD CPZ'!$B2892,'Approved CPZ List'!$B:$B,0))),$K2892,#N/A))</f>
        <v>#N/A</v>
      </c>
    </row>
    <row r="2893" spans="1:13" ht="15.5" x14ac:dyDescent="0.35">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List'!$K:$K,MATCH('HFTD CPZ'!$B2893,'08W Project List'!$H:$H,0))),$K2893,#N/A)</f>
        <v>#N/A</v>
      </c>
      <c r="M2893" s="35" t="e">
        <f>IF(ISNUMBER(L2893),#N/A,IF(ISNUMBER(INDEX('Approved CPZ List'!$I:$I,MATCH('HFTD CPZ'!$B2893,'Approved CPZ List'!$B:$B,0))),$K2893,#N/A))</f>
        <v>#N/A</v>
      </c>
    </row>
    <row r="2894" spans="1:13" ht="15.5" x14ac:dyDescent="0.35">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List'!$K:$K,MATCH('HFTD CPZ'!$B2894,'08W Project List'!$H:$H,0))),$K2894,#N/A)</f>
        <v>#N/A</v>
      </c>
      <c r="M2894" s="35" t="e">
        <f>IF(ISNUMBER(L2894),#N/A,IF(ISNUMBER(INDEX('Approved CPZ List'!$I:$I,MATCH('HFTD CPZ'!$B2894,'Approved CPZ List'!$B:$B,0))),$K2894,#N/A))</f>
        <v>#N/A</v>
      </c>
    </row>
    <row r="2895" spans="1:13" ht="15.5" x14ac:dyDescent="0.35">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List'!$K:$K,MATCH('HFTD CPZ'!$B2895,'08W Project List'!$H:$H,0))),$K2895,#N/A)</f>
        <v>#N/A</v>
      </c>
      <c r="M2895" s="35" t="e">
        <f>IF(ISNUMBER(L2895),#N/A,IF(ISNUMBER(INDEX('Approved CPZ List'!$I:$I,MATCH('HFTD CPZ'!$B2895,'Approved CPZ List'!$B:$B,0))),$K2895,#N/A))</f>
        <v>#N/A</v>
      </c>
    </row>
    <row r="2896" spans="1:13" ht="15.5" x14ac:dyDescent="0.35">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List'!$K:$K,MATCH('HFTD CPZ'!$B2896,'08W Project List'!$H:$H,0))),$K2896,#N/A)</f>
        <v>#N/A</v>
      </c>
      <c r="M2896" s="35" t="e">
        <f>IF(ISNUMBER(L2896),#N/A,IF(ISNUMBER(INDEX('Approved CPZ List'!$I:$I,MATCH('HFTD CPZ'!$B2896,'Approved CPZ List'!$B:$B,0))),$K2896,#N/A))</f>
        <v>#N/A</v>
      </c>
    </row>
    <row r="2897" spans="1:13" ht="15.5" x14ac:dyDescent="0.35">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List'!$K:$K,MATCH('HFTD CPZ'!$B2897,'08W Project List'!$H:$H,0))),$K2897,#N/A)</f>
        <v>#N/A</v>
      </c>
      <c r="M2897" s="35" t="e">
        <f>IF(ISNUMBER(L2897),#N/A,IF(ISNUMBER(INDEX('Approved CPZ List'!$I:$I,MATCH('HFTD CPZ'!$B2897,'Approved CPZ List'!$B:$B,0))),$K2897,#N/A))</f>
        <v>#N/A</v>
      </c>
    </row>
    <row r="2898" spans="1:13" ht="15.5" x14ac:dyDescent="0.35">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List'!$K:$K,MATCH('HFTD CPZ'!$B2898,'08W Project List'!$H:$H,0))),$K2898,#N/A)</f>
        <v>#N/A</v>
      </c>
      <c r="M2898" s="35" t="e">
        <f>IF(ISNUMBER(L2898),#N/A,IF(ISNUMBER(INDEX('Approved CPZ List'!$I:$I,MATCH('HFTD CPZ'!$B2898,'Approved CPZ List'!$B:$B,0))),$K2898,#N/A))</f>
        <v>#N/A</v>
      </c>
    </row>
    <row r="2899" spans="1:13" ht="15.5" x14ac:dyDescent="0.35">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List'!$K:$K,MATCH('HFTD CPZ'!$B2899,'08W Project List'!$H:$H,0))),$K2899,#N/A)</f>
        <v>#N/A</v>
      </c>
      <c r="M2899" s="35" t="e">
        <f>IF(ISNUMBER(L2899),#N/A,IF(ISNUMBER(INDEX('Approved CPZ List'!$I:$I,MATCH('HFTD CPZ'!$B2899,'Approved CPZ List'!$B:$B,0))),$K2899,#N/A))</f>
        <v>#N/A</v>
      </c>
    </row>
    <row r="2900" spans="1:13" ht="15.5" x14ac:dyDescent="0.35">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List'!$K:$K,MATCH('HFTD CPZ'!$B2900,'08W Project List'!$H:$H,0))),$K2900,#N/A)</f>
        <v>#N/A</v>
      </c>
      <c r="M2900" s="35" t="e">
        <f>IF(ISNUMBER(L2900),#N/A,IF(ISNUMBER(INDEX('Approved CPZ List'!$I:$I,MATCH('HFTD CPZ'!$B2900,'Approved CPZ List'!$B:$B,0))),$K2900,#N/A))</f>
        <v>#N/A</v>
      </c>
    </row>
    <row r="2901" spans="1:13" ht="15.5" x14ac:dyDescent="0.35">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List'!$K:$K,MATCH('HFTD CPZ'!$B2901,'08W Project List'!$H:$H,0))),$K2901,#N/A)</f>
        <v>#N/A</v>
      </c>
      <c r="M2901" s="35" t="e">
        <f>IF(ISNUMBER(L2901),#N/A,IF(ISNUMBER(INDEX('Approved CPZ List'!$I:$I,MATCH('HFTD CPZ'!$B2901,'Approved CPZ List'!$B:$B,0))),$K2901,#N/A))</f>
        <v>#N/A</v>
      </c>
    </row>
    <row r="2902" spans="1:13" ht="15.5" x14ac:dyDescent="0.35">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List'!$K:$K,MATCH('HFTD CPZ'!$B2902,'08W Project List'!$H:$H,0))),$K2902,#N/A)</f>
        <v>#N/A</v>
      </c>
      <c r="M2902" s="35" t="e">
        <f>IF(ISNUMBER(L2902),#N/A,IF(ISNUMBER(INDEX('Approved CPZ List'!$I:$I,MATCH('HFTD CPZ'!$B2902,'Approved CPZ List'!$B:$B,0))),$K2902,#N/A))</f>
        <v>#N/A</v>
      </c>
    </row>
    <row r="2903" spans="1:13" ht="15.5" x14ac:dyDescent="0.35">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List'!$K:$K,MATCH('HFTD CPZ'!$B2903,'08W Project List'!$H:$H,0))),$K2903,#N/A)</f>
        <v>#N/A</v>
      </c>
      <c r="M2903" s="35" t="e">
        <f>IF(ISNUMBER(L2903),#N/A,IF(ISNUMBER(INDEX('Approved CPZ List'!$I:$I,MATCH('HFTD CPZ'!$B2903,'Approved CPZ List'!$B:$B,0))),$K2903,#N/A))</f>
        <v>#N/A</v>
      </c>
    </row>
    <row r="2904" spans="1:13" ht="15.5" x14ac:dyDescent="0.35">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List'!$K:$K,MATCH('HFTD CPZ'!$B2904,'08W Project List'!$H:$H,0))),$K2904,#N/A)</f>
        <v>#N/A</v>
      </c>
      <c r="M2904" s="35" t="e">
        <f>IF(ISNUMBER(L2904),#N/A,IF(ISNUMBER(INDEX('Approved CPZ List'!$I:$I,MATCH('HFTD CPZ'!$B2904,'Approved CPZ List'!$B:$B,0))),$K2904,#N/A))</f>
        <v>#N/A</v>
      </c>
    </row>
    <row r="2905" spans="1:13" ht="15.5" x14ac:dyDescent="0.35">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List'!$K:$K,MATCH('HFTD CPZ'!$B2905,'08W Project List'!$H:$H,0))),$K2905,#N/A)</f>
        <v>#N/A</v>
      </c>
      <c r="M2905" s="35" t="e">
        <f>IF(ISNUMBER(L2905),#N/A,IF(ISNUMBER(INDEX('Approved CPZ List'!$I:$I,MATCH('HFTD CPZ'!$B2905,'Approved CPZ List'!$B:$B,0))),$K2905,#N/A))</f>
        <v>#N/A</v>
      </c>
    </row>
    <row r="2906" spans="1:13" ht="15.5" x14ac:dyDescent="0.35">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List'!$K:$K,MATCH('HFTD CPZ'!$B2906,'08W Project List'!$H:$H,0))),$K2906,#N/A)</f>
        <v>#N/A</v>
      </c>
      <c r="M2906" s="35" t="e">
        <f>IF(ISNUMBER(L2906),#N/A,IF(ISNUMBER(INDEX('Approved CPZ List'!$I:$I,MATCH('HFTD CPZ'!$B2906,'Approved CPZ List'!$B:$B,0))),$K2906,#N/A))</f>
        <v>#N/A</v>
      </c>
    </row>
    <row r="2907" spans="1:13" ht="15.5" x14ac:dyDescent="0.35">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List'!$K:$K,MATCH('HFTD CPZ'!$B2907,'08W Project List'!$H:$H,0))),$K2907,#N/A)</f>
        <v>#N/A</v>
      </c>
      <c r="M2907" s="35" t="e">
        <f>IF(ISNUMBER(L2907),#N/A,IF(ISNUMBER(INDEX('Approved CPZ List'!$I:$I,MATCH('HFTD CPZ'!$B2907,'Approved CPZ List'!$B:$B,0))),$K2907,#N/A))</f>
        <v>#N/A</v>
      </c>
    </row>
    <row r="2908" spans="1:13" ht="15.5" x14ac:dyDescent="0.35">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List'!$K:$K,MATCH('HFTD CPZ'!$B2908,'08W Project List'!$H:$H,0))),$K2908,#N/A)</f>
        <v>#N/A</v>
      </c>
      <c r="M2908" s="35" t="e">
        <f>IF(ISNUMBER(L2908),#N/A,IF(ISNUMBER(INDEX('Approved CPZ List'!$I:$I,MATCH('HFTD CPZ'!$B2908,'Approved CPZ List'!$B:$B,0))),$K2908,#N/A))</f>
        <v>#N/A</v>
      </c>
    </row>
    <row r="2909" spans="1:13" ht="15.5" x14ac:dyDescent="0.35">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List'!$K:$K,MATCH('HFTD CPZ'!$B2909,'08W Project List'!$H:$H,0))),$K2909,#N/A)</f>
        <v>#N/A</v>
      </c>
      <c r="M2909" s="35" t="e">
        <f>IF(ISNUMBER(L2909),#N/A,IF(ISNUMBER(INDEX('Approved CPZ List'!$I:$I,MATCH('HFTD CPZ'!$B2909,'Approved CPZ List'!$B:$B,0))),$K2909,#N/A))</f>
        <v>#N/A</v>
      </c>
    </row>
    <row r="2910" spans="1:13" ht="15.5" x14ac:dyDescent="0.35">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List'!$K:$K,MATCH('HFTD CPZ'!$B2910,'08W Project List'!$H:$H,0))),$K2910,#N/A)</f>
        <v>#N/A</v>
      </c>
      <c r="M2910" s="35" t="e">
        <f>IF(ISNUMBER(L2910),#N/A,IF(ISNUMBER(INDEX('Approved CPZ List'!$I:$I,MATCH('HFTD CPZ'!$B2910,'Approved CPZ List'!$B:$B,0))),$K2910,#N/A))</f>
        <v>#N/A</v>
      </c>
    </row>
    <row r="2911" spans="1:13" ht="15.5" x14ac:dyDescent="0.35">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List'!$K:$K,MATCH('HFTD CPZ'!$B2911,'08W Project List'!$H:$H,0))),$K2911,#N/A)</f>
        <v>#N/A</v>
      </c>
      <c r="M2911" s="35" t="e">
        <f>IF(ISNUMBER(L2911),#N/A,IF(ISNUMBER(INDEX('Approved CPZ List'!$I:$I,MATCH('HFTD CPZ'!$B2911,'Approved CPZ List'!$B:$B,0))),$K2911,#N/A))</f>
        <v>#N/A</v>
      </c>
    </row>
    <row r="2912" spans="1:13" ht="15.5" x14ac:dyDescent="0.35">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List'!$K:$K,MATCH('HFTD CPZ'!$B2912,'08W Project List'!$H:$H,0))),$K2912,#N/A)</f>
        <v>#N/A</v>
      </c>
      <c r="M2912" s="35" t="e">
        <f>IF(ISNUMBER(L2912),#N/A,IF(ISNUMBER(INDEX('Approved CPZ List'!$I:$I,MATCH('HFTD CPZ'!$B2912,'Approved CPZ List'!$B:$B,0))),$K2912,#N/A))</f>
        <v>#N/A</v>
      </c>
    </row>
    <row r="2913" spans="1:13" ht="15.5" x14ac:dyDescent="0.35">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List'!$K:$K,MATCH('HFTD CPZ'!$B2913,'08W Project List'!$H:$H,0))),$K2913,#N/A)</f>
        <v>#N/A</v>
      </c>
      <c r="M2913" s="35" t="e">
        <f>IF(ISNUMBER(L2913),#N/A,IF(ISNUMBER(INDEX('Approved CPZ List'!$I:$I,MATCH('HFTD CPZ'!$B2913,'Approved CPZ List'!$B:$B,0))),$K2913,#N/A))</f>
        <v>#N/A</v>
      </c>
    </row>
    <row r="2914" spans="1:13" ht="15.5" x14ac:dyDescent="0.35">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List'!$K:$K,MATCH('HFTD CPZ'!$B2914,'08W Project List'!$H:$H,0))),$K2914,#N/A)</f>
        <v>#N/A</v>
      </c>
      <c r="M2914" s="35" t="e">
        <f>IF(ISNUMBER(L2914),#N/A,IF(ISNUMBER(INDEX('Approved CPZ List'!$I:$I,MATCH('HFTD CPZ'!$B2914,'Approved CPZ List'!$B:$B,0))),$K2914,#N/A))</f>
        <v>#N/A</v>
      </c>
    </row>
    <row r="2915" spans="1:13" ht="15.5" x14ac:dyDescent="0.35">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List'!$K:$K,MATCH('HFTD CPZ'!$B2915,'08W Project List'!$H:$H,0))),$K2915,#N/A)</f>
        <v>#N/A</v>
      </c>
      <c r="M2915" s="35" t="e">
        <f>IF(ISNUMBER(L2915),#N/A,IF(ISNUMBER(INDEX('Approved CPZ List'!$I:$I,MATCH('HFTD CPZ'!$B2915,'Approved CPZ List'!$B:$B,0))),$K2915,#N/A))</f>
        <v>#N/A</v>
      </c>
    </row>
    <row r="2916" spans="1:13" ht="15.5" x14ac:dyDescent="0.35">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List'!$K:$K,MATCH('HFTD CPZ'!$B2916,'08W Project List'!$H:$H,0))),$K2916,#N/A)</f>
        <v>#N/A</v>
      </c>
      <c r="M2916" s="35" t="e">
        <f>IF(ISNUMBER(L2916),#N/A,IF(ISNUMBER(INDEX('Approved CPZ List'!$I:$I,MATCH('HFTD CPZ'!$B2916,'Approved CPZ List'!$B:$B,0))),$K2916,#N/A))</f>
        <v>#N/A</v>
      </c>
    </row>
    <row r="2917" spans="1:13" ht="15.5" x14ac:dyDescent="0.35">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List'!$K:$K,MATCH('HFTD CPZ'!$B2917,'08W Project List'!$H:$H,0))),$K2917,#N/A)</f>
        <v>#N/A</v>
      </c>
      <c r="M2917" s="35" t="e">
        <f>IF(ISNUMBER(L2917),#N/A,IF(ISNUMBER(INDEX('Approved CPZ List'!$I:$I,MATCH('HFTD CPZ'!$B2917,'Approved CPZ List'!$B:$B,0))),$K2917,#N/A))</f>
        <v>#N/A</v>
      </c>
    </row>
    <row r="2918" spans="1:13" ht="15.5" x14ac:dyDescent="0.35">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List'!$K:$K,MATCH('HFTD CPZ'!$B2918,'08W Project List'!$H:$H,0))),$K2918,#N/A)</f>
        <v>#N/A</v>
      </c>
      <c r="M2918" s="35" t="e">
        <f>IF(ISNUMBER(L2918),#N/A,IF(ISNUMBER(INDEX('Approved CPZ List'!$I:$I,MATCH('HFTD CPZ'!$B2918,'Approved CPZ List'!$B:$B,0))),$K2918,#N/A))</f>
        <v>#N/A</v>
      </c>
    </row>
    <row r="2919" spans="1:13" ht="15.5" x14ac:dyDescent="0.35">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List'!$K:$K,MATCH('HFTD CPZ'!$B2919,'08W Project List'!$H:$H,0))),$K2919,#N/A)</f>
        <v>#N/A</v>
      </c>
      <c r="M2919" s="35" t="e">
        <f>IF(ISNUMBER(L2919),#N/A,IF(ISNUMBER(INDEX('Approved CPZ List'!$I:$I,MATCH('HFTD CPZ'!$B2919,'Approved CPZ List'!$B:$B,0))),$K2919,#N/A))</f>
        <v>#N/A</v>
      </c>
    </row>
    <row r="2920" spans="1:13" ht="15.5" x14ac:dyDescent="0.35">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List'!$K:$K,MATCH('HFTD CPZ'!$B2920,'08W Project List'!$H:$H,0))),$K2920,#N/A)</f>
        <v>#N/A</v>
      </c>
      <c r="M2920" s="35" t="e">
        <f>IF(ISNUMBER(L2920),#N/A,IF(ISNUMBER(INDEX('Approved CPZ List'!$I:$I,MATCH('HFTD CPZ'!$B2920,'Approved CPZ List'!$B:$B,0))),$K2920,#N/A))</f>
        <v>#N/A</v>
      </c>
    </row>
    <row r="2921" spans="1:13" ht="15.5" x14ac:dyDescent="0.35">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List'!$K:$K,MATCH('HFTD CPZ'!$B2921,'08W Project List'!$H:$H,0))),$K2921,#N/A)</f>
        <v>#N/A</v>
      </c>
      <c r="M2921" s="35" t="e">
        <f>IF(ISNUMBER(L2921),#N/A,IF(ISNUMBER(INDEX('Approved CPZ List'!$I:$I,MATCH('HFTD CPZ'!$B2921,'Approved CPZ List'!$B:$B,0))),$K2921,#N/A))</f>
        <v>#N/A</v>
      </c>
    </row>
    <row r="2922" spans="1:13" ht="15.5" x14ac:dyDescent="0.35">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List'!$K:$K,MATCH('HFTD CPZ'!$B2922,'08W Project List'!$H:$H,0))),$K2922,#N/A)</f>
        <v>#N/A</v>
      </c>
      <c r="M2922" s="35" t="e">
        <f>IF(ISNUMBER(L2922),#N/A,IF(ISNUMBER(INDEX('Approved CPZ List'!$I:$I,MATCH('HFTD CPZ'!$B2922,'Approved CPZ List'!$B:$B,0))),$K2922,#N/A))</f>
        <v>#N/A</v>
      </c>
    </row>
    <row r="2923" spans="1:13" ht="15.5" x14ac:dyDescent="0.35">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List'!$K:$K,MATCH('HFTD CPZ'!$B2923,'08W Project List'!$H:$H,0))),$K2923,#N/A)</f>
        <v>#N/A</v>
      </c>
      <c r="M2923" s="35" t="e">
        <f>IF(ISNUMBER(L2923),#N/A,IF(ISNUMBER(INDEX('Approved CPZ List'!$I:$I,MATCH('HFTD CPZ'!$B2923,'Approved CPZ List'!$B:$B,0))),$K2923,#N/A))</f>
        <v>#N/A</v>
      </c>
    </row>
    <row r="2924" spans="1:13" ht="15.5" x14ac:dyDescent="0.35">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List'!$K:$K,MATCH('HFTD CPZ'!$B2924,'08W Project List'!$H:$H,0))),$K2924,#N/A)</f>
        <v>#N/A</v>
      </c>
      <c r="M2924" s="35" t="e">
        <f>IF(ISNUMBER(L2924),#N/A,IF(ISNUMBER(INDEX('Approved CPZ List'!$I:$I,MATCH('HFTD CPZ'!$B2924,'Approved CPZ List'!$B:$B,0))),$K2924,#N/A))</f>
        <v>#N/A</v>
      </c>
    </row>
    <row r="2925" spans="1:13" ht="15.5" x14ac:dyDescent="0.35">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List'!$K:$K,MATCH('HFTD CPZ'!$B2925,'08W Project List'!$H:$H,0))),$K2925,#N/A)</f>
        <v>#N/A</v>
      </c>
      <c r="M2925" s="35" t="e">
        <f>IF(ISNUMBER(L2925),#N/A,IF(ISNUMBER(INDEX('Approved CPZ List'!$I:$I,MATCH('HFTD CPZ'!$B2925,'Approved CPZ List'!$B:$B,0))),$K2925,#N/A))</f>
        <v>#N/A</v>
      </c>
    </row>
    <row r="2926" spans="1:13" ht="15.5" x14ac:dyDescent="0.35">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List'!$K:$K,MATCH('HFTD CPZ'!$B2926,'08W Project List'!$H:$H,0))),$K2926,#N/A)</f>
        <v>#N/A</v>
      </c>
      <c r="M2926" s="35" t="e">
        <f>IF(ISNUMBER(L2926),#N/A,IF(ISNUMBER(INDEX('Approved CPZ List'!$I:$I,MATCH('HFTD CPZ'!$B2926,'Approved CPZ List'!$B:$B,0))),$K2926,#N/A))</f>
        <v>#N/A</v>
      </c>
    </row>
    <row r="2927" spans="1:13" ht="15.5" x14ac:dyDescent="0.35">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List'!$K:$K,MATCH('HFTD CPZ'!$B2927,'08W Project List'!$H:$H,0))),$K2927,#N/A)</f>
        <v>#N/A</v>
      </c>
      <c r="M2927" s="35" t="e">
        <f>IF(ISNUMBER(L2927),#N/A,IF(ISNUMBER(INDEX('Approved CPZ List'!$I:$I,MATCH('HFTD CPZ'!$B2927,'Approved CPZ List'!$B:$B,0))),$K2927,#N/A))</f>
        <v>#N/A</v>
      </c>
    </row>
    <row r="2928" spans="1:13" ht="15.5" x14ac:dyDescent="0.35">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List'!$K:$K,MATCH('HFTD CPZ'!$B2928,'08W Project List'!$H:$H,0))),$K2928,#N/A)</f>
        <v>#N/A</v>
      </c>
      <c r="M2928" s="35" t="e">
        <f>IF(ISNUMBER(L2928),#N/A,IF(ISNUMBER(INDEX('Approved CPZ List'!$I:$I,MATCH('HFTD CPZ'!$B2928,'Approved CPZ List'!$B:$B,0))),$K2928,#N/A))</f>
        <v>#N/A</v>
      </c>
    </row>
    <row r="2929" spans="1:13" ht="15.5" x14ac:dyDescent="0.35">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List'!$K:$K,MATCH('HFTD CPZ'!$B2929,'08W Project List'!$H:$H,0))),$K2929,#N/A)</f>
        <v>#N/A</v>
      </c>
      <c r="M2929" s="35" t="e">
        <f>IF(ISNUMBER(L2929),#N/A,IF(ISNUMBER(INDEX('Approved CPZ List'!$I:$I,MATCH('HFTD CPZ'!$B2929,'Approved CPZ List'!$B:$B,0))),$K2929,#N/A))</f>
        <v>#N/A</v>
      </c>
    </row>
    <row r="2930" spans="1:13" ht="15.5" x14ac:dyDescent="0.35">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List'!$K:$K,MATCH('HFTD CPZ'!$B2930,'08W Project List'!$H:$H,0))),$K2930,#N/A)</f>
        <v>#N/A</v>
      </c>
      <c r="M2930" s="35" t="e">
        <f>IF(ISNUMBER(L2930),#N/A,IF(ISNUMBER(INDEX('Approved CPZ List'!$I:$I,MATCH('HFTD CPZ'!$B2930,'Approved CPZ List'!$B:$B,0))),$K2930,#N/A))</f>
        <v>#N/A</v>
      </c>
    </row>
    <row r="2931" spans="1:13" ht="15.5" x14ac:dyDescent="0.35">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List'!$K:$K,MATCH('HFTD CPZ'!$B2931,'08W Project List'!$H:$H,0))),$K2931,#N/A)</f>
        <v>#N/A</v>
      </c>
      <c r="M2931" s="35" t="e">
        <f>IF(ISNUMBER(L2931),#N/A,IF(ISNUMBER(INDEX('Approved CPZ List'!$I:$I,MATCH('HFTD CPZ'!$B2931,'Approved CPZ List'!$B:$B,0))),$K2931,#N/A))</f>
        <v>#N/A</v>
      </c>
    </row>
    <row r="2932" spans="1:13" ht="15.5" x14ac:dyDescent="0.35">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List'!$K:$K,MATCH('HFTD CPZ'!$B2932,'08W Project List'!$H:$H,0))),$K2932,#N/A)</f>
        <v>#N/A</v>
      </c>
      <c r="M2932" s="35" t="e">
        <f>IF(ISNUMBER(L2932),#N/A,IF(ISNUMBER(INDEX('Approved CPZ List'!$I:$I,MATCH('HFTD CPZ'!$B2932,'Approved CPZ List'!$B:$B,0))),$K2932,#N/A))</f>
        <v>#N/A</v>
      </c>
    </row>
    <row r="2933" spans="1:13" ht="15.5" x14ac:dyDescent="0.35">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List'!$K:$K,MATCH('HFTD CPZ'!$B2933,'08W Project List'!$H:$H,0))),$K2933,#N/A)</f>
        <v>#N/A</v>
      </c>
      <c r="M2933" s="35" t="e">
        <f>IF(ISNUMBER(L2933),#N/A,IF(ISNUMBER(INDEX('Approved CPZ List'!$I:$I,MATCH('HFTD CPZ'!$B2933,'Approved CPZ List'!$B:$B,0))),$K2933,#N/A))</f>
        <v>#N/A</v>
      </c>
    </row>
    <row r="2934" spans="1:13" ht="15.5" x14ac:dyDescent="0.35">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List'!$K:$K,MATCH('HFTD CPZ'!$B2934,'08W Project List'!$H:$H,0))),$K2934,#N/A)</f>
        <v>#N/A</v>
      </c>
      <c r="M2934" s="35" t="e">
        <f>IF(ISNUMBER(L2934),#N/A,IF(ISNUMBER(INDEX('Approved CPZ List'!$I:$I,MATCH('HFTD CPZ'!$B2934,'Approved CPZ List'!$B:$B,0))),$K2934,#N/A))</f>
        <v>#N/A</v>
      </c>
    </row>
    <row r="2935" spans="1:13" ht="15.5" x14ac:dyDescent="0.35">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List'!$K:$K,MATCH('HFTD CPZ'!$B2935,'08W Project List'!$H:$H,0))),$K2935,#N/A)</f>
        <v>#N/A</v>
      </c>
      <c r="M2935" s="35" t="e">
        <f>IF(ISNUMBER(L2935),#N/A,IF(ISNUMBER(INDEX('Approved CPZ List'!$I:$I,MATCH('HFTD CPZ'!$B2935,'Approved CPZ List'!$B:$B,0))),$K2935,#N/A))</f>
        <v>#N/A</v>
      </c>
    </row>
    <row r="2936" spans="1:13" ht="15.5" x14ac:dyDescent="0.35">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List'!$K:$K,MATCH('HFTD CPZ'!$B2936,'08W Project List'!$H:$H,0))),$K2936,#N/A)</f>
        <v>#N/A</v>
      </c>
      <c r="M2936" s="35" t="e">
        <f>IF(ISNUMBER(L2936),#N/A,IF(ISNUMBER(INDEX('Approved CPZ List'!$I:$I,MATCH('HFTD CPZ'!$B2936,'Approved CPZ List'!$B:$B,0))),$K2936,#N/A))</f>
        <v>#N/A</v>
      </c>
    </row>
    <row r="2937" spans="1:13" ht="15.5" x14ac:dyDescent="0.35">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List'!$K:$K,MATCH('HFTD CPZ'!$B2937,'08W Project List'!$H:$H,0))),$K2937,#N/A)</f>
        <v>#N/A</v>
      </c>
      <c r="M2937" s="35" t="e">
        <f>IF(ISNUMBER(L2937),#N/A,IF(ISNUMBER(INDEX('Approved CPZ List'!$I:$I,MATCH('HFTD CPZ'!$B2937,'Approved CPZ List'!$B:$B,0))),$K2937,#N/A))</f>
        <v>#N/A</v>
      </c>
    </row>
    <row r="2938" spans="1:13" ht="15.5" x14ac:dyDescent="0.35">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List'!$K:$K,MATCH('HFTD CPZ'!$B2938,'08W Project List'!$H:$H,0))),$K2938,#N/A)</f>
        <v>#N/A</v>
      </c>
      <c r="M2938" s="35" t="e">
        <f>IF(ISNUMBER(L2938),#N/A,IF(ISNUMBER(INDEX('Approved CPZ List'!$I:$I,MATCH('HFTD CPZ'!$B2938,'Approved CPZ List'!$B:$B,0))),$K2938,#N/A))</f>
        <v>#N/A</v>
      </c>
    </row>
    <row r="2939" spans="1:13" ht="15.5" x14ac:dyDescent="0.35">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List'!$K:$K,MATCH('HFTD CPZ'!$B2939,'08W Project List'!$H:$H,0))),$K2939,#N/A)</f>
        <v>#N/A</v>
      </c>
      <c r="M2939" s="35" t="e">
        <f>IF(ISNUMBER(L2939),#N/A,IF(ISNUMBER(INDEX('Approved CPZ List'!$I:$I,MATCH('HFTD CPZ'!$B2939,'Approved CPZ List'!$B:$B,0))),$K2939,#N/A))</f>
        <v>#N/A</v>
      </c>
    </row>
    <row r="2940" spans="1:13" ht="15.5" x14ac:dyDescent="0.35">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List'!$K:$K,MATCH('HFTD CPZ'!$B2940,'08W Project List'!$H:$H,0))),$K2940,#N/A)</f>
        <v>#N/A</v>
      </c>
      <c r="M2940" s="35" t="e">
        <f>IF(ISNUMBER(L2940),#N/A,IF(ISNUMBER(INDEX('Approved CPZ List'!$I:$I,MATCH('HFTD CPZ'!$B2940,'Approved CPZ List'!$B:$B,0))),$K2940,#N/A))</f>
        <v>#N/A</v>
      </c>
    </row>
    <row r="2941" spans="1:13" ht="15.5" x14ac:dyDescent="0.35">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List'!$K:$K,MATCH('HFTD CPZ'!$B2941,'08W Project List'!$H:$H,0))),$K2941,#N/A)</f>
        <v>#N/A</v>
      </c>
      <c r="M2941" s="35" t="e">
        <f>IF(ISNUMBER(L2941),#N/A,IF(ISNUMBER(INDEX('Approved CPZ List'!$I:$I,MATCH('HFTD CPZ'!$B2941,'Approved CPZ List'!$B:$B,0))),$K2941,#N/A))</f>
        <v>#N/A</v>
      </c>
    </row>
    <row r="2942" spans="1:13" ht="15.5" x14ac:dyDescent="0.35">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List'!$K:$K,MATCH('HFTD CPZ'!$B2942,'08W Project List'!$H:$H,0))),$K2942,#N/A)</f>
        <v>#N/A</v>
      </c>
      <c r="M2942" s="35" t="e">
        <f>IF(ISNUMBER(L2942),#N/A,IF(ISNUMBER(INDEX('Approved CPZ List'!$I:$I,MATCH('HFTD CPZ'!$B2942,'Approved CPZ List'!$B:$B,0))),$K2942,#N/A))</f>
        <v>#N/A</v>
      </c>
    </row>
    <row r="2943" spans="1:13" ht="15.5" x14ac:dyDescent="0.35">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List'!$K:$K,MATCH('HFTD CPZ'!$B2943,'08W Project List'!$H:$H,0))),$K2943,#N/A)</f>
        <v>#N/A</v>
      </c>
      <c r="M2943" s="35" t="e">
        <f>IF(ISNUMBER(L2943),#N/A,IF(ISNUMBER(INDEX('Approved CPZ List'!$I:$I,MATCH('HFTD CPZ'!$B2943,'Approved CPZ List'!$B:$B,0))),$K2943,#N/A))</f>
        <v>#N/A</v>
      </c>
    </row>
    <row r="2944" spans="1:13" ht="15.5" x14ac:dyDescent="0.35">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List'!$K:$K,MATCH('HFTD CPZ'!$B2944,'08W Project List'!$H:$H,0))),$K2944,#N/A)</f>
        <v>#N/A</v>
      </c>
      <c r="M2944" s="35" t="e">
        <f>IF(ISNUMBER(L2944),#N/A,IF(ISNUMBER(INDEX('Approved CPZ List'!$I:$I,MATCH('HFTD CPZ'!$B2944,'Approved CPZ List'!$B:$B,0))),$K2944,#N/A))</f>
        <v>#N/A</v>
      </c>
    </row>
    <row r="2945" spans="1:13" ht="15.5" x14ac:dyDescent="0.35">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List'!$K:$K,MATCH('HFTD CPZ'!$B2945,'08W Project List'!$H:$H,0))),$K2945,#N/A)</f>
        <v>#N/A</v>
      </c>
      <c r="M2945" s="35" t="e">
        <f>IF(ISNUMBER(L2945),#N/A,IF(ISNUMBER(INDEX('Approved CPZ List'!$I:$I,MATCH('HFTD CPZ'!$B2945,'Approved CPZ List'!$B:$B,0))),$K2945,#N/A))</f>
        <v>#N/A</v>
      </c>
    </row>
    <row r="2946" spans="1:13" ht="15.5" x14ac:dyDescent="0.35">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List'!$K:$K,MATCH('HFTD CPZ'!$B2946,'08W Project List'!$H:$H,0))),$K2946,#N/A)</f>
        <v>#N/A</v>
      </c>
      <c r="M2946" s="35" t="e">
        <f>IF(ISNUMBER(L2946),#N/A,IF(ISNUMBER(INDEX('Approved CPZ List'!$I:$I,MATCH('HFTD CPZ'!$B2946,'Approved CPZ List'!$B:$B,0))),$K2946,#N/A))</f>
        <v>#N/A</v>
      </c>
    </row>
    <row r="2947" spans="1:13" ht="15.5" x14ac:dyDescent="0.35">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List'!$K:$K,MATCH('HFTD CPZ'!$B2947,'08W Project List'!$H:$H,0))),$K2947,#N/A)</f>
        <v>#N/A</v>
      </c>
      <c r="M2947" s="35" t="e">
        <f>IF(ISNUMBER(L2947),#N/A,IF(ISNUMBER(INDEX('Approved CPZ List'!$I:$I,MATCH('HFTD CPZ'!$B2947,'Approved CPZ List'!$B:$B,0))),$K2947,#N/A))</f>
        <v>#N/A</v>
      </c>
    </row>
    <row r="2948" spans="1:13" ht="15.5" x14ac:dyDescent="0.35">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List'!$K:$K,MATCH('HFTD CPZ'!$B2948,'08W Project List'!$H:$H,0))),$K2948,#N/A)</f>
        <v>#N/A</v>
      </c>
      <c r="M2948" s="35" t="e">
        <f>IF(ISNUMBER(L2948),#N/A,IF(ISNUMBER(INDEX('Approved CPZ List'!$I:$I,MATCH('HFTD CPZ'!$B2948,'Approved CPZ List'!$B:$B,0))),$K2948,#N/A))</f>
        <v>#N/A</v>
      </c>
    </row>
    <row r="2949" spans="1:13" ht="15.5" x14ac:dyDescent="0.35">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List'!$K:$K,MATCH('HFTD CPZ'!$B2949,'08W Project List'!$H:$H,0))),$K2949,#N/A)</f>
        <v>#N/A</v>
      </c>
      <c r="M2949" s="35" t="e">
        <f>IF(ISNUMBER(L2949),#N/A,IF(ISNUMBER(INDEX('Approved CPZ List'!$I:$I,MATCH('HFTD CPZ'!$B2949,'Approved CPZ List'!$B:$B,0))),$K2949,#N/A))</f>
        <v>#N/A</v>
      </c>
    </row>
    <row r="2950" spans="1:13" ht="15.5" x14ac:dyDescent="0.35">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List'!$K:$K,MATCH('HFTD CPZ'!$B2950,'08W Project List'!$H:$H,0))),$K2950,#N/A)</f>
        <v>#N/A</v>
      </c>
      <c r="M2950" s="35" t="e">
        <f>IF(ISNUMBER(L2950),#N/A,IF(ISNUMBER(INDEX('Approved CPZ List'!$I:$I,MATCH('HFTD CPZ'!$B2950,'Approved CPZ List'!$B:$B,0))),$K2950,#N/A))</f>
        <v>#N/A</v>
      </c>
    </row>
    <row r="2951" spans="1:13" ht="15.5" x14ac:dyDescent="0.35">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List'!$K:$K,MATCH('HFTD CPZ'!$B2951,'08W Project List'!$H:$H,0))),$K2951,#N/A)</f>
        <v>#N/A</v>
      </c>
      <c r="M2951" s="35" t="e">
        <f>IF(ISNUMBER(L2951),#N/A,IF(ISNUMBER(INDEX('Approved CPZ List'!$I:$I,MATCH('HFTD CPZ'!$B2951,'Approved CPZ List'!$B:$B,0))),$K2951,#N/A))</f>
        <v>#N/A</v>
      </c>
    </row>
    <row r="2952" spans="1:13" ht="15.5" x14ac:dyDescent="0.35">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List'!$K:$K,MATCH('HFTD CPZ'!$B2952,'08W Project List'!$H:$H,0))),$K2952,#N/A)</f>
        <v>#N/A</v>
      </c>
      <c r="M2952" s="35" t="e">
        <f>IF(ISNUMBER(L2952),#N/A,IF(ISNUMBER(INDEX('Approved CPZ List'!$I:$I,MATCH('HFTD CPZ'!$B2952,'Approved CPZ List'!$B:$B,0))),$K2952,#N/A))</f>
        <v>#N/A</v>
      </c>
    </row>
    <row r="2953" spans="1:13" ht="15.5" x14ac:dyDescent="0.35">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List'!$K:$K,MATCH('HFTD CPZ'!$B2953,'08W Project List'!$H:$H,0))),$K2953,#N/A)</f>
        <v>#N/A</v>
      </c>
      <c r="M2953" s="35" t="e">
        <f>IF(ISNUMBER(L2953),#N/A,IF(ISNUMBER(INDEX('Approved CPZ List'!$I:$I,MATCH('HFTD CPZ'!$B2953,'Approved CPZ List'!$B:$B,0))),$K2953,#N/A))</f>
        <v>#N/A</v>
      </c>
    </row>
    <row r="2954" spans="1:13" ht="15.5" x14ac:dyDescent="0.35">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List'!$K:$K,MATCH('HFTD CPZ'!$B2954,'08W Project List'!$H:$H,0))),$K2954,#N/A)</f>
        <v>#N/A</v>
      </c>
      <c r="M2954" s="35" t="e">
        <f>IF(ISNUMBER(L2954),#N/A,IF(ISNUMBER(INDEX('Approved CPZ List'!$I:$I,MATCH('HFTD CPZ'!$B2954,'Approved CPZ List'!$B:$B,0))),$K2954,#N/A))</f>
        <v>#N/A</v>
      </c>
    </row>
    <row r="2955" spans="1:13" ht="15.5" x14ac:dyDescent="0.35">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List'!$K:$K,MATCH('HFTD CPZ'!$B2955,'08W Project List'!$H:$H,0))),$K2955,#N/A)</f>
        <v>#N/A</v>
      </c>
      <c r="M2955" s="35" t="e">
        <f>IF(ISNUMBER(L2955),#N/A,IF(ISNUMBER(INDEX('Approved CPZ List'!$I:$I,MATCH('HFTD CPZ'!$B2955,'Approved CPZ List'!$B:$B,0))),$K2955,#N/A))</f>
        <v>#N/A</v>
      </c>
    </row>
    <row r="2956" spans="1:13" ht="15.5" x14ac:dyDescent="0.35">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List'!$K:$K,MATCH('HFTD CPZ'!$B2956,'08W Project List'!$H:$H,0))),$K2956,#N/A)</f>
        <v>#N/A</v>
      </c>
      <c r="M2956" s="35" t="e">
        <f>IF(ISNUMBER(L2956),#N/A,IF(ISNUMBER(INDEX('Approved CPZ List'!$I:$I,MATCH('HFTD CPZ'!$B2956,'Approved CPZ List'!$B:$B,0))),$K2956,#N/A))</f>
        <v>#N/A</v>
      </c>
    </row>
    <row r="2957" spans="1:13" ht="15.5" x14ac:dyDescent="0.35">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List'!$K:$K,MATCH('HFTD CPZ'!$B2957,'08W Project List'!$H:$H,0))),$K2957,#N/A)</f>
        <v>#N/A</v>
      </c>
      <c r="M2957" s="35" t="e">
        <f>IF(ISNUMBER(L2957),#N/A,IF(ISNUMBER(INDEX('Approved CPZ List'!$I:$I,MATCH('HFTD CPZ'!$B2957,'Approved CPZ List'!$B:$B,0))),$K2957,#N/A))</f>
        <v>#N/A</v>
      </c>
    </row>
    <row r="2958" spans="1:13" ht="15.5" x14ac:dyDescent="0.35">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List'!$K:$K,MATCH('HFTD CPZ'!$B2958,'08W Project List'!$H:$H,0))),$K2958,#N/A)</f>
        <v>#N/A</v>
      </c>
      <c r="M2958" s="35" t="e">
        <f>IF(ISNUMBER(L2958),#N/A,IF(ISNUMBER(INDEX('Approved CPZ List'!$I:$I,MATCH('HFTD CPZ'!$B2958,'Approved CPZ List'!$B:$B,0))),$K2958,#N/A))</f>
        <v>#N/A</v>
      </c>
    </row>
    <row r="2959" spans="1:13" ht="15.5" x14ac:dyDescent="0.35">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List'!$K:$K,MATCH('HFTD CPZ'!$B2959,'08W Project List'!$H:$H,0))),$K2959,#N/A)</f>
        <v>#N/A</v>
      </c>
      <c r="M2959" s="35" t="e">
        <f>IF(ISNUMBER(L2959),#N/A,IF(ISNUMBER(INDEX('Approved CPZ List'!$I:$I,MATCH('HFTD CPZ'!$B2959,'Approved CPZ List'!$B:$B,0))),$K2959,#N/A))</f>
        <v>#N/A</v>
      </c>
    </row>
    <row r="2960" spans="1:13" ht="15.5" x14ac:dyDescent="0.35">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List'!$K:$K,MATCH('HFTD CPZ'!$B2960,'08W Project List'!$H:$H,0))),$K2960,#N/A)</f>
        <v>#N/A</v>
      </c>
      <c r="M2960" s="35" t="e">
        <f>IF(ISNUMBER(L2960),#N/A,IF(ISNUMBER(INDEX('Approved CPZ List'!$I:$I,MATCH('HFTD CPZ'!$B2960,'Approved CPZ List'!$B:$B,0))),$K2960,#N/A))</f>
        <v>#N/A</v>
      </c>
    </row>
    <row r="2961" spans="1:13" ht="15.5" x14ac:dyDescent="0.35">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List'!$K:$K,MATCH('HFTD CPZ'!$B2961,'08W Project List'!$H:$H,0))),$K2961,#N/A)</f>
        <v>#N/A</v>
      </c>
      <c r="M2961" s="35" t="e">
        <f>IF(ISNUMBER(L2961),#N/A,IF(ISNUMBER(INDEX('Approved CPZ List'!$I:$I,MATCH('HFTD CPZ'!$B2961,'Approved CPZ List'!$B:$B,0))),$K2961,#N/A))</f>
        <v>#N/A</v>
      </c>
    </row>
    <row r="2962" spans="1:13" ht="15.5" x14ac:dyDescent="0.35">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List'!$K:$K,MATCH('HFTD CPZ'!$B2962,'08W Project List'!$H:$H,0))),$K2962,#N/A)</f>
        <v>#N/A</v>
      </c>
      <c r="M2962" s="35" t="e">
        <f>IF(ISNUMBER(L2962),#N/A,IF(ISNUMBER(INDEX('Approved CPZ List'!$I:$I,MATCH('HFTD CPZ'!$B2962,'Approved CPZ List'!$B:$B,0))),$K2962,#N/A))</f>
        <v>#N/A</v>
      </c>
    </row>
    <row r="2963" spans="1:13" ht="15.5" x14ac:dyDescent="0.35">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List'!$K:$K,MATCH('HFTD CPZ'!$B2963,'08W Project List'!$H:$H,0))),$K2963,#N/A)</f>
        <v>#N/A</v>
      </c>
      <c r="M2963" s="35" t="e">
        <f>IF(ISNUMBER(L2963),#N/A,IF(ISNUMBER(INDEX('Approved CPZ List'!$I:$I,MATCH('HFTD CPZ'!$B2963,'Approved CPZ List'!$B:$B,0))),$K2963,#N/A))</f>
        <v>#N/A</v>
      </c>
    </row>
    <row r="2964" spans="1:13" ht="15.5" x14ac:dyDescent="0.35">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List'!$K:$K,MATCH('HFTD CPZ'!$B2964,'08W Project List'!$H:$H,0))),$K2964,#N/A)</f>
        <v>#N/A</v>
      </c>
      <c r="M2964" s="35" t="e">
        <f>IF(ISNUMBER(L2964),#N/A,IF(ISNUMBER(INDEX('Approved CPZ List'!$I:$I,MATCH('HFTD CPZ'!$B2964,'Approved CPZ List'!$B:$B,0))),$K2964,#N/A))</f>
        <v>#N/A</v>
      </c>
    </row>
    <row r="2965" spans="1:13" ht="15.5" x14ac:dyDescent="0.35">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List'!$K:$K,MATCH('HFTD CPZ'!$B2965,'08W Project List'!$H:$H,0))),$K2965,#N/A)</f>
        <v>#N/A</v>
      </c>
      <c r="M2965" s="35" t="e">
        <f>IF(ISNUMBER(L2965),#N/A,IF(ISNUMBER(INDEX('Approved CPZ List'!$I:$I,MATCH('HFTD CPZ'!$B2965,'Approved CPZ List'!$B:$B,0))),$K2965,#N/A))</f>
        <v>#N/A</v>
      </c>
    </row>
    <row r="2966" spans="1:13" ht="15.5" x14ac:dyDescent="0.35">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List'!$K:$K,MATCH('HFTD CPZ'!$B2966,'08W Project List'!$H:$H,0))),$K2966,#N/A)</f>
        <v>#N/A</v>
      </c>
      <c r="M2966" s="35" t="e">
        <f>IF(ISNUMBER(L2966),#N/A,IF(ISNUMBER(INDEX('Approved CPZ List'!$I:$I,MATCH('HFTD CPZ'!$B2966,'Approved CPZ List'!$B:$B,0))),$K2966,#N/A))</f>
        <v>#N/A</v>
      </c>
    </row>
    <row r="2967" spans="1:13" ht="15.5" x14ac:dyDescent="0.35">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List'!$K:$K,MATCH('HFTD CPZ'!$B2967,'08W Project List'!$H:$H,0))),$K2967,#N/A)</f>
        <v>#N/A</v>
      </c>
      <c r="M2967" s="35" t="e">
        <f>IF(ISNUMBER(L2967),#N/A,IF(ISNUMBER(INDEX('Approved CPZ List'!$I:$I,MATCH('HFTD CPZ'!$B2967,'Approved CPZ List'!$B:$B,0))),$K2967,#N/A))</f>
        <v>#N/A</v>
      </c>
    </row>
    <row r="2968" spans="1:13" ht="15.5" x14ac:dyDescent="0.35">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List'!$K:$K,MATCH('HFTD CPZ'!$B2968,'08W Project List'!$H:$H,0))),$K2968,#N/A)</f>
        <v>#N/A</v>
      </c>
      <c r="M2968" s="35" t="e">
        <f>IF(ISNUMBER(L2968),#N/A,IF(ISNUMBER(INDEX('Approved CPZ List'!$I:$I,MATCH('HFTD CPZ'!$B2968,'Approved CPZ List'!$B:$B,0))),$K2968,#N/A))</f>
        <v>#N/A</v>
      </c>
    </row>
    <row r="2969" spans="1:13" ht="15.5" x14ac:dyDescent="0.35">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List'!$K:$K,MATCH('HFTD CPZ'!$B2969,'08W Project List'!$H:$H,0))),$K2969,#N/A)</f>
        <v>#N/A</v>
      </c>
      <c r="M2969" s="35" t="e">
        <f>IF(ISNUMBER(L2969),#N/A,IF(ISNUMBER(INDEX('Approved CPZ List'!$I:$I,MATCH('HFTD CPZ'!$B2969,'Approved CPZ List'!$B:$B,0))),$K2969,#N/A))</f>
        <v>#N/A</v>
      </c>
    </row>
    <row r="2970" spans="1:13" ht="15.5" x14ac:dyDescent="0.35">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List'!$K:$K,MATCH('HFTD CPZ'!$B2970,'08W Project List'!$H:$H,0))),$K2970,#N/A)</f>
        <v>#N/A</v>
      </c>
      <c r="M2970" s="35" t="e">
        <f>IF(ISNUMBER(L2970),#N/A,IF(ISNUMBER(INDEX('Approved CPZ List'!$I:$I,MATCH('HFTD CPZ'!$B2970,'Approved CPZ List'!$B:$B,0))),$K2970,#N/A))</f>
        <v>#N/A</v>
      </c>
    </row>
    <row r="2971" spans="1:13" ht="15.5" x14ac:dyDescent="0.35">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List'!$K:$K,MATCH('HFTD CPZ'!$B2971,'08W Project List'!$H:$H,0))),$K2971,#N/A)</f>
        <v>#N/A</v>
      </c>
      <c r="M2971" s="35" t="e">
        <f>IF(ISNUMBER(L2971),#N/A,IF(ISNUMBER(INDEX('Approved CPZ List'!$I:$I,MATCH('HFTD CPZ'!$B2971,'Approved CPZ List'!$B:$B,0))),$K2971,#N/A))</f>
        <v>#N/A</v>
      </c>
    </row>
    <row r="2972" spans="1:13" ht="15.5" x14ac:dyDescent="0.35">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List'!$K:$K,MATCH('HFTD CPZ'!$B2972,'08W Project List'!$H:$H,0))),$K2972,#N/A)</f>
        <v>#N/A</v>
      </c>
      <c r="M2972" s="35" t="e">
        <f>IF(ISNUMBER(L2972),#N/A,IF(ISNUMBER(INDEX('Approved CPZ List'!$I:$I,MATCH('HFTD CPZ'!$B2972,'Approved CPZ List'!$B:$B,0))),$K2972,#N/A))</f>
        <v>#N/A</v>
      </c>
    </row>
    <row r="2973" spans="1:13" ht="15.5" x14ac:dyDescent="0.35">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List'!$K:$K,MATCH('HFTD CPZ'!$B2973,'08W Project List'!$H:$H,0))),$K2973,#N/A)</f>
        <v>#N/A</v>
      </c>
      <c r="M2973" s="35" t="e">
        <f>IF(ISNUMBER(L2973),#N/A,IF(ISNUMBER(INDEX('Approved CPZ List'!$I:$I,MATCH('HFTD CPZ'!$B2973,'Approved CPZ List'!$B:$B,0))),$K2973,#N/A))</f>
        <v>#N/A</v>
      </c>
    </row>
    <row r="2974" spans="1:13" ht="15.5" x14ac:dyDescent="0.35">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List'!$K:$K,MATCH('HFTD CPZ'!$B2974,'08W Project List'!$H:$H,0))),$K2974,#N/A)</f>
        <v>#N/A</v>
      </c>
      <c r="M2974" s="35" t="e">
        <f>IF(ISNUMBER(L2974),#N/A,IF(ISNUMBER(INDEX('Approved CPZ List'!$I:$I,MATCH('HFTD CPZ'!$B2974,'Approved CPZ List'!$B:$B,0))),$K2974,#N/A))</f>
        <v>#N/A</v>
      </c>
    </row>
    <row r="2975" spans="1:13" ht="15.5" x14ac:dyDescent="0.35">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List'!$K:$K,MATCH('HFTD CPZ'!$B2975,'08W Project List'!$H:$H,0))),$K2975,#N/A)</f>
        <v>#N/A</v>
      </c>
      <c r="M2975" s="35" t="e">
        <f>IF(ISNUMBER(L2975),#N/A,IF(ISNUMBER(INDEX('Approved CPZ List'!$I:$I,MATCH('HFTD CPZ'!$B2975,'Approved CPZ List'!$B:$B,0))),$K2975,#N/A))</f>
        <v>#N/A</v>
      </c>
    </row>
    <row r="2976" spans="1:13" ht="15.5" x14ac:dyDescent="0.35">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List'!$K:$K,MATCH('HFTD CPZ'!$B2976,'08W Project List'!$H:$H,0))),$K2976,#N/A)</f>
        <v>#N/A</v>
      </c>
      <c r="M2976" s="35" t="e">
        <f>IF(ISNUMBER(L2976),#N/A,IF(ISNUMBER(INDEX('Approved CPZ List'!$I:$I,MATCH('HFTD CPZ'!$B2976,'Approved CPZ List'!$B:$B,0))),$K2976,#N/A))</f>
        <v>#N/A</v>
      </c>
    </row>
    <row r="2977" spans="1:13" ht="15.5" x14ac:dyDescent="0.35">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List'!$K:$K,MATCH('HFTD CPZ'!$B2977,'08W Project List'!$H:$H,0))),$K2977,#N/A)</f>
        <v>#N/A</v>
      </c>
      <c r="M2977" s="35" t="e">
        <f>IF(ISNUMBER(L2977),#N/A,IF(ISNUMBER(INDEX('Approved CPZ List'!$I:$I,MATCH('HFTD CPZ'!$B2977,'Approved CPZ List'!$B:$B,0))),$K2977,#N/A))</f>
        <v>#N/A</v>
      </c>
    </row>
    <row r="2978" spans="1:13" ht="15.5" x14ac:dyDescent="0.35">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List'!$K:$K,MATCH('HFTD CPZ'!$B2978,'08W Project List'!$H:$H,0))),$K2978,#N/A)</f>
        <v>#N/A</v>
      </c>
      <c r="M2978" s="35" t="e">
        <f>IF(ISNUMBER(L2978),#N/A,IF(ISNUMBER(INDEX('Approved CPZ List'!$I:$I,MATCH('HFTD CPZ'!$B2978,'Approved CPZ List'!$B:$B,0))),$K2978,#N/A))</f>
        <v>#N/A</v>
      </c>
    </row>
    <row r="2979" spans="1:13" ht="15.5" x14ac:dyDescent="0.35">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List'!$K:$K,MATCH('HFTD CPZ'!$B2979,'08W Project List'!$H:$H,0))),$K2979,#N/A)</f>
        <v>#N/A</v>
      </c>
      <c r="M2979" s="35" t="e">
        <f>IF(ISNUMBER(L2979),#N/A,IF(ISNUMBER(INDEX('Approved CPZ List'!$I:$I,MATCH('HFTD CPZ'!$B2979,'Approved CPZ List'!$B:$B,0))),$K2979,#N/A))</f>
        <v>#N/A</v>
      </c>
    </row>
    <row r="2980" spans="1:13" ht="15.5" x14ac:dyDescent="0.35">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List'!$K:$K,MATCH('HFTD CPZ'!$B2980,'08W Project List'!$H:$H,0))),$K2980,#N/A)</f>
        <v>#N/A</v>
      </c>
      <c r="M2980" s="35" t="e">
        <f>IF(ISNUMBER(L2980),#N/A,IF(ISNUMBER(INDEX('Approved CPZ List'!$I:$I,MATCH('HFTD CPZ'!$B2980,'Approved CPZ List'!$B:$B,0))),$K2980,#N/A))</f>
        <v>#N/A</v>
      </c>
    </row>
    <row r="2981" spans="1:13" ht="15.5" x14ac:dyDescent="0.35">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List'!$K:$K,MATCH('HFTD CPZ'!$B2981,'08W Project List'!$H:$H,0))),$K2981,#N/A)</f>
        <v>#N/A</v>
      </c>
      <c r="M2981" s="35" t="e">
        <f>IF(ISNUMBER(L2981),#N/A,IF(ISNUMBER(INDEX('Approved CPZ List'!$I:$I,MATCH('HFTD CPZ'!$B2981,'Approved CPZ List'!$B:$B,0))),$K2981,#N/A))</f>
        <v>#N/A</v>
      </c>
    </row>
    <row r="2982" spans="1:13" ht="15.5" x14ac:dyDescent="0.35">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List'!$K:$K,MATCH('HFTD CPZ'!$B2982,'08W Project List'!$H:$H,0))),$K2982,#N/A)</f>
        <v>#N/A</v>
      </c>
      <c r="M2982" s="35" t="e">
        <f>IF(ISNUMBER(L2982),#N/A,IF(ISNUMBER(INDEX('Approved CPZ List'!$I:$I,MATCH('HFTD CPZ'!$B2982,'Approved CPZ List'!$B:$B,0))),$K2982,#N/A))</f>
        <v>#N/A</v>
      </c>
    </row>
    <row r="2983" spans="1:13" ht="15.5" x14ac:dyDescent="0.35">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List'!$K:$K,MATCH('HFTD CPZ'!$B2983,'08W Project List'!$H:$H,0))),$K2983,#N/A)</f>
        <v>#N/A</v>
      </c>
      <c r="M2983" s="35" t="e">
        <f>IF(ISNUMBER(L2983),#N/A,IF(ISNUMBER(INDEX('Approved CPZ List'!$I:$I,MATCH('HFTD CPZ'!$B2983,'Approved CPZ List'!$B:$B,0))),$K2983,#N/A))</f>
        <v>#N/A</v>
      </c>
    </row>
    <row r="2984" spans="1:13" ht="15.5" x14ac:dyDescent="0.35">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List'!$K:$K,MATCH('HFTD CPZ'!$B2984,'08W Project List'!$H:$H,0))),$K2984,#N/A)</f>
        <v>#N/A</v>
      </c>
      <c r="M2984" s="35" t="e">
        <f>IF(ISNUMBER(L2984),#N/A,IF(ISNUMBER(INDEX('Approved CPZ List'!$I:$I,MATCH('HFTD CPZ'!$B2984,'Approved CPZ List'!$B:$B,0))),$K2984,#N/A))</f>
        <v>#N/A</v>
      </c>
    </row>
    <row r="2985" spans="1:13" ht="15.5" x14ac:dyDescent="0.35">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List'!$K:$K,MATCH('HFTD CPZ'!$B2985,'08W Project List'!$H:$H,0))),$K2985,#N/A)</f>
        <v>#N/A</v>
      </c>
      <c r="M2985" s="35" t="e">
        <f>IF(ISNUMBER(L2985),#N/A,IF(ISNUMBER(INDEX('Approved CPZ List'!$I:$I,MATCH('HFTD CPZ'!$B2985,'Approved CPZ List'!$B:$B,0))),$K2985,#N/A))</f>
        <v>#N/A</v>
      </c>
    </row>
    <row r="2986" spans="1:13" ht="15.5" x14ac:dyDescent="0.35">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List'!$K:$K,MATCH('HFTD CPZ'!$B2986,'08W Project List'!$H:$H,0))),$K2986,#N/A)</f>
        <v>#N/A</v>
      </c>
      <c r="M2986" s="35" t="e">
        <f>IF(ISNUMBER(L2986),#N/A,IF(ISNUMBER(INDEX('Approved CPZ List'!$I:$I,MATCH('HFTD CPZ'!$B2986,'Approved CPZ List'!$B:$B,0))),$K2986,#N/A))</f>
        <v>#N/A</v>
      </c>
    </row>
    <row r="2987" spans="1:13" ht="15.5" x14ac:dyDescent="0.35">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List'!$K:$K,MATCH('HFTD CPZ'!$B2987,'08W Project List'!$H:$H,0))),$K2987,#N/A)</f>
        <v>#N/A</v>
      </c>
      <c r="M2987" s="35" t="e">
        <f>IF(ISNUMBER(L2987),#N/A,IF(ISNUMBER(INDEX('Approved CPZ List'!$I:$I,MATCH('HFTD CPZ'!$B2987,'Approved CPZ List'!$B:$B,0))),$K2987,#N/A))</f>
        <v>#N/A</v>
      </c>
    </row>
    <row r="2988" spans="1:13" ht="15.5" x14ac:dyDescent="0.35">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List'!$K:$K,MATCH('HFTD CPZ'!$B2988,'08W Project List'!$H:$H,0))),$K2988,#N/A)</f>
        <v>#N/A</v>
      </c>
      <c r="M2988" s="35" t="e">
        <f>IF(ISNUMBER(L2988),#N/A,IF(ISNUMBER(INDEX('Approved CPZ List'!$I:$I,MATCH('HFTD CPZ'!$B2988,'Approved CPZ List'!$B:$B,0))),$K2988,#N/A))</f>
        <v>#N/A</v>
      </c>
    </row>
    <row r="2989" spans="1:13" ht="15.5" x14ac:dyDescent="0.35">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List'!$K:$K,MATCH('HFTD CPZ'!$B2989,'08W Project List'!$H:$H,0))),$K2989,#N/A)</f>
        <v>#N/A</v>
      </c>
      <c r="M2989" s="35" t="e">
        <f>IF(ISNUMBER(L2989),#N/A,IF(ISNUMBER(INDEX('Approved CPZ List'!$I:$I,MATCH('HFTD CPZ'!$B2989,'Approved CPZ List'!$B:$B,0))),$K2989,#N/A))</f>
        <v>#N/A</v>
      </c>
    </row>
    <row r="2990" spans="1:13" ht="15.5" x14ac:dyDescent="0.35">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List'!$K:$K,MATCH('HFTD CPZ'!$B2990,'08W Project List'!$H:$H,0))),$K2990,#N/A)</f>
        <v>#N/A</v>
      </c>
      <c r="M2990" s="35" t="e">
        <f>IF(ISNUMBER(L2990),#N/A,IF(ISNUMBER(INDEX('Approved CPZ List'!$I:$I,MATCH('HFTD CPZ'!$B2990,'Approved CPZ List'!$B:$B,0))),$K2990,#N/A))</f>
        <v>#N/A</v>
      </c>
    </row>
    <row r="2991" spans="1:13" ht="15.5" x14ac:dyDescent="0.35">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List'!$K:$K,MATCH('HFTD CPZ'!$B2991,'08W Project List'!$H:$H,0))),$K2991,#N/A)</f>
        <v>#N/A</v>
      </c>
      <c r="M2991" s="35" t="e">
        <f>IF(ISNUMBER(L2991),#N/A,IF(ISNUMBER(INDEX('Approved CPZ List'!$I:$I,MATCH('HFTD CPZ'!$B2991,'Approved CPZ List'!$B:$B,0))),$K2991,#N/A))</f>
        <v>#N/A</v>
      </c>
    </row>
    <row r="2992" spans="1:13" ht="15.5" x14ac:dyDescent="0.35">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List'!$K:$K,MATCH('HFTD CPZ'!$B2992,'08W Project List'!$H:$H,0))),$K2992,#N/A)</f>
        <v>#N/A</v>
      </c>
      <c r="M2992" s="35" t="e">
        <f>IF(ISNUMBER(L2992),#N/A,IF(ISNUMBER(INDEX('Approved CPZ List'!$I:$I,MATCH('HFTD CPZ'!$B2992,'Approved CPZ List'!$B:$B,0))),$K2992,#N/A))</f>
        <v>#N/A</v>
      </c>
    </row>
    <row r="2993" spans="1:13" ht="15.5" x14ac:dyDescent="0.35">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List'!$K:$K,MATCH('HFTD CPZ'!$B2993,'08W Project List'!$H:$H,0))),$K2993,#N/A)</f>
        <v>#N/A</v>
      </c>
      <c r="M2993" s="35" t="e">
        <f>IF(ISNUMBER(L2993),#N/A,IF(ISNUMBER(INDEX('Approved CPZ List'!$I:$I,MATCH('HFTD CPZ'!$B2993,'Approved CPZ List'!$B:$B,0))),$K2993,#N/A))</f>
        <v>#N/A</v>
      </c>
    </row>
    <row r="2994" spans="1:13" ht="15.5" x14ac:dyDescent="0.35">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List'!$K:$K,MATCH('HFTD CPZ'!$B2994,'08W Project List'!$H:$H,0))),$K2994,#N/A)</f>
        <v>#N/A</v>
      </c>
      <c r="M2994" s="35" t="e">
        <f>IF(ISNUMBER(L2994),#N/A,IF(ISNUMBER(INDEX('Approved CPZ List'!$I:$I,MATCH('HFTD CPZ'!$B2994,'Approved CPZ List'!$B:$B,0))),$K2994,#N/A))</f>
        <v>#N/A</v>
      </c>
    </row>
    <row r="2995" spans="1:13" ht="15.5" x14ac:dyDescent="0.35">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List'!$K:$K,MATCH('HFTD CPZ'!$B2995,'08W Project List'!$H:$H,0))),$K2995,#N/A)</f>
        <v>#N/A</v>
      </c>
      <c r="M2995" s="35" t="e">
        <f>IF(ISNUMBER(L2995),#N/A,IF(ISNUMBER(INDEX('Approved CPZ List'!$I:$I,MATCH('HFTD CPZ'!$B2995,'Approved CPZ List'!$B:$B,0))),$K2995,#N/A))</f>
        <v>#N/A</v>
      </c>
    </row>
    <row r="2996" spans="1:13" ht="15.5" x14ac:dyDescent="0.35">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List'!$K:$K,MATCH('HFTD CPZ'!$B2996,'08W Project List'!$H:$H,0))),$K2996,#N/A)</f>
        <v>#N/A</v>
      </c>
      <c r="M2996" s="35" t="e">
        <f>IF(ISNUMBER(L2996),#N/A,IF(ISNUMBER(INDEX('Approved CPZ List'!$I:$I,MATCH('HFTD CPZ'!$B2996,'Approved CPZ List'!$B:$B,0))),$K2996,#N/A))</f>
        <v>#N/A</v>
      </c>
    </row>
    <row r="2997" spans="1:13" ht="15.5" x14ac:dyDescent="0.35">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List'!$K:$K,MATCH('HFTD CPZ'!$B2997,'08W Project List'!$H:$H,0))),$K2997,#N/A)</f>
        <v>#N/A</v>
      </c>
      <c r="M2997" s="35" t="e">
        <f>IF(ISNUMBER(L2997),#N/A,IF(ISNUMBER(INDEX('Approved CPZ List'!$I:$I,MATCH('HFTD CPZ'!$B2997,'Approved CPZ List'!$B:$B,0))),$K2997,#N/A))</f>
        <v>#N/A</v>
      </c>
    </row>
    <row r="2998" spans="1:13" ht="15.5" x14ac:dyDescent="0.35">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List'!$K:$K,MATCH('HFTD CPZ'!$B2998,'08W Project List'!$H:$H,0))),$K2998,#N/A)</f>
        <v>#N/A</v>
      </c>
      <c r="M2998" s="35" t="e">
        <f>IF(ISNUMBER(L2998),#N/A,IF(ISNUMBER(INDEX('Approved CPZ List'!$I:$I,MATCH('HFTD CPZ'!$B2998,'Approved CPZ List'!$B:$B,0))),$K2998,#N/A))</f>
        <v>#N/A</v>
      </c>
    </row>
    <row r="2999" spans="1:13" ht="15.5" x14ac:dyDescent="0.35">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List'!$K:$K,MATCH('HFTD CPZ'!$B2999,'08W Project List'!$H:$H,0))),$K2999,#N/A)</f>
        <v>#N/A</v>
      </c>
      <c r="M2999" s="35" t="e">
        <f>IF(ISNUMBER(L2999),#N/A,IF(ISNUMBER(INDEX('Approved CPZ List'!$I:$I,MATCH('HFTD CPZ'!$B2999,'Approved CPZ List'!$B:$B,0))),$K2999,#N/A))</f>
        <v>#N/A</v>
      </c>
    </row>
    <row r="3000" spans="1:13" ht="15.5" x14ac:dyDescent="0.35">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List'!$K:$K,MATCH('HFTD CPZ'!$B3000,'08W Project List'!$H:$H,0))),$K3000,#N/A)</f>
        <v>#N/A</v>
      </c>
      <c r="M3000" s="35" t="e">
        <f>IF(ISNUMBER(L3000),#N/A,IF(ISNUMBER(INDEX('Approved CPZ List'!$I:$I,MATCH('HFTD CPZ'!$B3000,'Approved CPZ List'!$B:$B,0))),$K3000,#N/A))</f>
        <v>#N/A</v>
      </c>
    </row>
    <row r="3001" spans="1:13" ht="15.5" x14ac:dyDescent="0.35">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List'!$K:$K,MATCH('HFTD CPZ'!$B3001,'08W Project List'!$H:$H,0))),$K3001,#N/A)</f>
        <v>#N/A</v>
      </c>
      <c r="M3001" s="35" t="e">
        <f>IF(ISNUMBER(L3001),#N/A,IF(ISNUMBER(INDEX('Approved CPZ List'!$I:$I,MATCH('HFTD CPZ'!$B3001,'Approved CPZ List'!$B:$B,0))),$K3001,#N/A))</f>
        <v>#N/A</v>
      </c>
    </row>
    <row r="3002" spans="1:13" ht="15.5" x14ac:dyDescent="0.35">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List'!$K:$K,MATCH('HFTD CPZ'!$B3002,'08W Project List'!$H:$H,0))),$K3002,#N/A)</f>
        <v>#N/A</v>
      </c>
      <c r="M3002" s="35" t="e">
        <f>IF(ISNUMBER(L3002),#N/A,IF(ISNUMBER(INDEX('Approved CPZ List'!$I:$I,MATCH('HFTD CPZ'!$B3002,'Approved CPZ List'!$B:$B,0))),$K3002,#N/A))</f>
        <v>#N/A</v>
      </c>
    </row>
    <row r="3003" spans="1:13" ht="15.5" x14ac:dyDescent="0.35">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List'!$K:$K,MATCH('HFTD CPZ'!$B3003,'08W Project List'!$H:$H,0))),$K3003,#N/A)</f>
        <v>#N/A</v>
      </c>
      <c r="M3003" s="35" t="e">
        <f>IF(ISNUMBER(L3003),#N/A,IF(ISNUMBER(INDEX('Approved CPZ List'!$I:$I,MATCH('HFTD CPZ'!$B3003,'Approved CPZ List'!$B:$B,0))),$K3003,#N/A))</f>
        <v>#N/A</v>
      </c>
    </row>
    <row r="3004" spans="1:13" ht="15.5" x14ac:dyDescent="0.35">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List'!$K:$K,MATCH('HFTD CPZ'!$B3004,'08W Project List'!$H:$H,0))),$K3004,#N/A)</f>
        <v>#N/A</v>
      </c>
      <c r="M3004" s="35" t="e">
        <f>IF(ISNUMBER(L3004),#N/A,IF(ISNUMBER(INDEX('Approved CPZ List'!$I:$I,MATCH('HFTD CPZ'!$B3004,'Approved CPZ List'!$B:$B,0))),$K3004,#N/A))</f>
        <v>#N/A</v>
      </c>
    </row>
    <row r="3005" spans="1:13" ht="15.5" x14ac:dyDescent="0.35">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List'!$K:$K,MATCH('HFTD CPZ'!$B3005,'08W Project List'!$H:$H,0))),$K3005,#N/A)</f>
        <v>#N/A</v>
      </c>
      <c r="M3005" s="35" t="e">
        <f>IF(ISNUMBER(L3005),#N/A,IF(ISNUMBER(INDEX('Approved CPZ List'!$I:$I,MATCH('HFTD CPZ'!$B3005,'Approved CPZ List'!$B:$B,0))),$K3005,#N/A))</f>
        <v>#N/A</v>
      </c>
    </row>
    <row r="3006" spans="1:13" ht="15.5" x14ac:dyDescent="0.35">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List'!$K:$K,MATCH('HFTD CPZ'!$B3006,'08W Project List'!$H:$H,0))),$K3006,#N/A)</f>
        <v>#N/A</v>
      </c>
      <c r="M3006" s="35" t="e">
        <f>IF(ISNUMBER(L3006),#N/A,IF(ISNUMBER(INDEX('Approved CPZ List'!$I:$I,MATCH('HFTD CPZ'!$B3006,'Approved CPZ List'!$B:$B,0))),$K3006,#N/A))</f>
        <v>#N/A</v>
      </c>
    </row>
    <row r="3007" spans="1:13" ht="15.5" x14ac:dyDescent="0.35">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List'!$K:$K,MATCH('HFTD CPZ'!$B3007,'08W Project List'!$H:$H,0))),$K3007,#N/A)</f>
        <v>#N/A</v>
      </c>
      <c r="M3007" s="35" t="e">
        <f>IF(ISNUMBER(L3007),#N/A,IF(ISNUMBER(INDEX('Approved CPZ List'!$I:$I,MATCH('HFTD CPZ'!$B3007,'Approved CPZ List'!$B:$B,0))),$K3007,#N/A))</f>
        <v>#N/A</v>
      </c>
    </row>
    <row r="3008" spans="1:13" ht="15.5" x14ac:dyDescent="0.35">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List'!$K:$K,MATCH('HFTD CPZ'!$B3008,'08W Project List'!$H:$H,0))),$K3008,#N/A)</f>
        <v>#N/A</v>
      </c>
      <c r="M3008" s="35" t="e">
        <f>IF(ISNUMBER(L3008),#N/A,IF(ISNUMBER(INDEX('Approved CPZ List'!$I:$I,MATCH('HFTD CPZ'!$B3008,'Approved CPZ List'!$B:$B,0))),$K3008,#N/A))</f>
        <v>#N/A</v>
      </c>
    </row>
    <row r="3009" spans="1:13" ht="15.5" x14ac:dyDescent="0.35">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List'!$K:$K,MATCH('HFTD CPZ'!$B3009,'08W Project List'!$H:$H,0))),$K3009,#N/A)</f>
        <v>#N/A</v>
      </c>
      <c r="M3009" s="35" t="e">
        <f>IF(ISNUMBER(L3009),#N/A,IF(ISNUMBER(INDEX('Approved CPZ List'!$I:$I,MATCH('HFTD CPZ'!$B3009,'Approved CPZ List'!$B:$B,0))),$K3009,#N/A))</f>
        <v>#N/A</v>
      </c>
    </row>
    <row r="3010" spans="1:13" ht="15.5" x14ac:dyDescent="0.35">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List'!$K:$K,MATCH('HFTD CPZ'!$B3010,'08W Project List'!$H:$H,0))),$K3010,#N/A)</f>
        <v>#N/A</v>
      </c>
      <c r="M3010" s="35" t="e">
        <f>IF(ISNUMBER(L3010),#N/A,IF(ISNUMBER(INDEX('Approved CPZ List'!$I:$I,MATCH('HFTD CPZ'!$B3010,'Approved CPZ List'!$B:$B,0))),$K3010,#N/A))</f>
        <v>#N/A</v>
      </c>
    </row>
    <row r="3011" spans="1:13" ht="15.5" x14ac:dyDescent="0.35">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List'!$K:$K,MATCH('HFTD CPZ'!$B3011,'08W Project List'!$H:$H,0))),$K3011,#N/A)</f>
        <v>#N/A</v>
      </c>
      <c r="M3011" s="35" t="e">
        <f>IF(ISNUMBER(L3011),#N/A,IF(ISNUMBER(INDEX('Approved CPZ List'!$I:$I,MATCH('HFTD CPZ'!$B3011,'Approved CPZ List'!$B:$B,0))),$K3011,#N/A))</f>
        <v>#N/A</v>
      </c>
    </row>
    <row r="3012" spans="1:13" ht="15.5" x14ac:dyDescent="0.35">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List'!$K:$K,MATCH('HFTD CPZ'!$B3012,'08W Project List'!$H:$H,0))),$K3012,#N/A)</f>
        <v>#N/A</v>
      </c>
      <c r="M3012" s="35" t="e">
        <f>IF(ISNUMBER(L3012),#N/A,IF(ISNUMBER(INDEX('Approved CPZ List'!$I:$I,MATCH('HFTD CPZ'!$B3012,'Approved CPZ List'!$B:$B,0))),$K3012,#N/A))</f>
        <v>#N/A</v>
      </c>
    </row>
    <row r="3013" spans="1:13" ht="15.5" x14ac:dyDescent="0.35">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List'!$K:$K,MATCH('HFTD CPZ'!$B3013,'08W Project List'!$H:$H,0))),$K3013,#N/A)</f>
        <v>#N/A</v>
      </c>
      <c r="M3013" s="35" t="e">
        <f>IF(ISNUMBER(L3013),#N/A,IF(ISNUMBER(INDEX('Approved CPZ List'!$I:$I,MATCH('HFTD CPZ'!$B3013,'Approved CPZ List'!$B:$B,0))),$K3013,#N/A))</f>
        <v>#N/A</v>
      </c>
    </row>
    <row r="3014" spans="1:13" ht="15.5" x14ac:dyDescent="0.35">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List'!$K:$K,MATCH('HFTD CPZ'!$B3014,'08W Project List'!$H:$H,0))),$K3014,#N/A)</f>
        <v>#N/A</v>
      </c>
      <c r="M3014" s="35" t="e">
        <f>IF(ISNUMBER(L3014),#N/A,IF(ISNUMBER(INDEX('Approved CPZ List'!$I:$I,MATCH('HFTD CPZ'!$B3014,'Approved CPZ List'!$B:$B,0))),$K3014,#N/A))</f>
        <v>#N/A</v>
      </c>
    </row>
    <row r="3015" spans="1:13" ht="15.5" x14ac:dyDescent="0.35">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List'!$K:$K,MATCH('HFTD CPZ'!$B3015,'08W Project List'!$H:$H,0))),$K3015,#N/A)</f>
        <v>#N/A</v>
      </c>
      <c r="M3015" s="35" t="e">
        <f>IF(ISNUMBER(L3015),#N/A,IF(ISNUMBER(INDEX('Approved CPZ List'!$I:$I,MATCH('HFTD CPZ'!$B3015,'Approved CPZ List'!$B:$B,0))),$K3015,#N/A))</f>
        <v>#N/A</v>
      </c>
    </row>
    <row r="3016" spans="1:13" ht="15.5" x14ac:dyDescent="0.35">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List'!$K:$K,MATCH('HFTD CPZ'!$B3016,'08W Project List'!$H:$H,0))),$K3016,#N/A)</f>
        <v>#N/A</v>
      </c>
      <c r="M3016" s="35" t="e">
        <f>IF(ISNUMBER(L3016),#N/A,IF(ISNUMBER(INDEX('Approved CPZ List'!$I:$I,MATCH('HFTD CPZ'!$B3016,'Approved CPZ List'!$B:$B,0))),$K3016,#N/A))</f>
        <v>#N/A</v>
      </c>
    </row>
    <row r="3017" spans="1:13" ht="15.5" x14ac:dyDescent="0.35">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List'!$K:$K,MATCH('HFTD CPZ'!$B3017,'08W Project List'!$H:$H,0))),$K3017,#N/A)</f>
        <v>#N/A</v>
      </c>
      <c r="M3017" s="35" t="e">
        <f>IF(ISNUMBER(L3017),#N/A,IF(ISNUMBER(INDEX('Approved CPZ List'!$I:$I,MATCH('HFTD CPZ'!$B3017,'Approved CPZ List'!$B:$B,0))),$K3017,#N/A))</f>
        <v>#N/A</v>
      </c>
    </row>
    <row r="3018" spans="1:13" ht="15.5" x14ac:dyDescent="0.35">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List'!$K:$K,MATCH('HFTD CPZ'!$B3018,'08W Project List'!$H:$H,0))),$K3018,#N/A)</f>
        <v>#N/A</v>
      </c>
      <c r="M3018" s="35" t="e">
        <f>IF(ISNUMBER(L3018),#N/A,IF(ISNUMBER(INDEX('Approved CPZ List'!$I:$I,MATCH('HFTD CPZ'!$B3018,'Approved CPZ List'!$B:$B,0))),$K3018,#N/A))</f>
        <v>#N/A</v>
      </c>
    </row>
    <row r="3019" spans="1:13" ht="15.5" x14ac:dyDescent="0.35">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List'!$K:$K,MATCH('HFTD CPZ'!$B3019,'08W Project List'!$H:$H,0))),$K3019,#N/A)</f>
        <v>#N/A</v>
      </c>
      <c r="M3019" s="35" t="e">
        <f>IF(ISNUMBER(L3019),#N/A,IF(ISNUMBER(INDEX('Approved CPZ List'!$I:$I,MATCH('HFTD CPZ'!$B3019,'Approved CPZ List'!$B:$B,0))),$K3019,#N/A))</f>
        <v>#N/A</v>
      </c>
    </row>
    <row r="3020" spans="1:13" ht="15.5" x14ac:dyDescent="0.35">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List'!$K:$K,MATCH('HFTD CPZ'!$B3020,'08W Project List'!$H:$H,0))),$K3020,#N/A)</f>
        <v>#N/A</v>
      </c>
      <c r="M3020" s="35" t="e">
        <f>IF(ISNUMBER(L3020),#N/A,IF(ISNUMBER(INDEX('Approved CPZ List'!$I:$I,MATCH('HFTD CPZ'!$B3020,'Approved CPZ List'!$B:$B,0))),$K3020,#N/A))</f>
        <v>#N/A</v>
      </c>
    </row>
    <row r="3021" spans="1:13" ht="15.5" x14ac:dyDescent="0.35">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List'!$K:$K,MATCH('HFTD CPZ'!$B3021,'08W Project List'!$H:$H,0))),$K3021,#N/A)</f>
        <v>#N/A</v>
      </c>
      <c r="M3021" s="35" t="e">
        <f>IF(ISNUMBER(L3021),#N/A,IF(ISNUMBER(INDEX('Approved CPZ List'!$I:$I,MATCH('HFTD CPZ'!$B3021,'Approved CPZ List'!$B:$B,0))),$K3021,#N/A))</f>
        <v>#N/A</v>
      </c>
    </row>
    <row r="3022" spans="1:13" ht="15.5" x14ac:dyDescent="0.35">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List'!$K:$K,MATCH('HFTD CPZ'!$B3022,'08W Project List'!$H:$H,0))),$K3022,#N/A)</f>
        <v>#N/A</v>
      </c>
      <c r="M3022" s="35" t="e">
        <f>IF(ISNUMBER(L3022),#N/A,IF(ISNUMBER(INDEX('Approved CPZ List'!$I:$I,MATCH('HFTD CPZ'!$B3022,'Approved CPZ List'!$B:$B,0))),$K3022,#N/A))</f>
        <v>#N/A</v>
      </c>
    </row>
    <row r="3023" spans="1:13" ht="15.5" x14ac:dyDescent="0.35">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List'!$K:$K,MATCH('HFTD CPZ'!$B3023,'08W Project List'!$H:$H,0))),$K3023,#N/A)</f>
        <v>#N/A</v>
      </c>
      <c r="M3023" s="35" t="e">
        <f>IF(ISNUMBER(L3023),#N/A,IF(ISNUMBER(INDEX('Approved CPZ List'!$I:$I,MATCH('HFTD CPZ'!$B3023,'Approved CPZ List'!$B:$B,0))),$K3023,#N/A))</f>
        <v>#N/A</v>
      </c>
    </row>
    <row r="3024" spans="1:13" ht="15.5" x14ac:dyDescent="0.35">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List'!$K:$K,MATCH('HFTD CPZ'!$B3024,'08W Project List'!$H:$H,0))),$K3024,#N/A)</f>
        <v>#N/A</v>
      </c>
      <c r="M3024" s="35" t="e">
        <f>IF(ISNUMBER(L3024),#N/A,IF(ISNUMBER(INDEX('Approved CPZ List'!$I:$I,MATCH('HFTD CPZ'!$B3024,'Approved CPZ List'!$B:$B,0))),$K3024,#N/A))</f>
        <v>#N/A</v>
      </c>
    </row>
    <row r="3025" spans="1:13" ht="15.5" x14ac:dyDescent="0.35">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List'!$K:$K,MATCH('HFTD CPZ'!$B3025,'08W Project List'!$H:$H,0))),$K3025,#N/A)</f>
        <v>#N/A</v>
      </c>
      <c r="M3025" s="35" t="e">
        <f>IF(ISNUMBER(L3025),#N/A,IF(ISNUMBER(INDEX('Approved CPZ List'!$I:$I,MATCH('HFTD CPZ'!$B3025,'Approved CPZ List'!$B:$B,0))),$K3025,#N/A))</f>
        <v>#N/A</v>
      </c>
    </row>
    <row r="3026" spans="1:13" ht="15.5" x14ac:dyDescent="0.35">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List'!$K:$K,MATCH('HFTD CPZ'!$B3026,'08W Project List'!$H:$H,0))),$K3026,#N/A)</f>
        <v>#N/A</v>
      </c>
      <c r="M3026" s="35" t="e">
        <f>IF(ISNUMBER(L3026),#N/A,IF(ISNUMBER(INDEX('Approved CPZ List'!$I:$I,MATCH('HFTD CPZ'!$B3026,'Approved CPZ List'!$B:$B,0))),$K3026,#N/A))</f>
        <v>#N/A</v>
      </c>
    </row>
    <row r="3027" spans="1:13" ht="15.5" x14ac:dyDescent="0.35">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List'!$K:$K,MATCH('HFTD CPZ'!$B3027,'08W Project List'!$H:$H,0))),$K3027,#N/A)</f>
        <v>#N/A</v>
      </c>
      <c r="M3027" s="35" t="e">
        <f>IF(ISNUMBER(L3027),#N/A,IF(ISNUMBER(INDEX('Approved CPZ List'!$I:$I,MATCH('HFTD CPZ'!$B3027,'Approved CPZ List'!$B:$B,0))),$K3027,#N/A))</f>
        <v>#N/A</v>
      </c>
    </row>
    <row r="3028" spans="1:13" ht="15.5" x14ac:dyDescent="0.35">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List'!$K:$K,MATCH('HFTD CPZ'!$B3028,'08W Project List'!$H:$H,0))),$K3028,#N/A)</f>
        <v>#N/A</v>
      </c>
      <c r="M3028" s="35" t="e">
        <f>IF(ISNUMBER(L3028),#N/A,IF(ISNUMBER(INDEX('Approved CPZ List'!$I:$I,MATCH('HFTD CPZ'!$B3028,'Approved CPZ List'!$B:$B,0))),$K3028,#N/A))</f>
        <v>#N/A</v>
      </c>
    </row>
    <row r="3029" spans="1:13" ht="15.5" x14ac:dyDescent="0.35">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List'!$K:$K,MATCH('HFTD CPZ'!$B3029,'08W Project List'!$H:$H,0))),$K3029,#N/A)</f>
        <v>#N/A</v>
      </c>
      <c r="M3029" s="35" t="e">
        <f>IF(ISNUMBER(L3029),#N/A,IF(ISNUMBER(INDEX('Approved CPZ List'!$I:$I,MATCH('HFTD CPZ'!$B3029,'Approved CPZ List'!$B:$B,0))),$K3029,#N/A))</f>
        <v>#N/A</v>
      </c>
    </row>
    <row r="3030" spans="1:13" ht="15.5" x14ac:dyDescent="0.35">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List'!$K:$K,MATCH('HFTD CPZ'!$B3030,'08W Project List'!$H:$H,0))),$K3030,#N/A)</f>
        <v>#N/A</v>
      </c>
      <c r="M3030" s="35" t="e">
        <f>IF(ISNUMBER(L3030),#N/A,IF(ISNUMBER(INDEX('Approved CPZ List'!$I:$I,MATCH('HFTD CPZ'!$B3030,'Approved CPZ List'!$B:$B,0))),$K3030,#N/A))</f>
        <v>#N/A</v>
      </c>
    </row>
    <row r="3031" spans="1:13" ht="15.5" x14ac:dyDescent="0.35">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List'!$K:$K,MATCH('HFTD CPZ'!$B3031,'08W Project List'!$H:$H,0))),$K3031,#N/A)</f>
        <v>#N/A</v>
      </c>
      <c r="M3031" s="35" t="e">
        <f>IF(ISNUMBER(L3031),#N/A,IF(ISNUMBER(INDEX('Approved CPZ List'!$I:$I,MATCH('HFTD CPZ'!$B3031,'Approved CPZ List'!$B:$B,0))),$K3031,#N/A))</f>
        <v>#N/A</v>
      </c>
    </row>
    <row r="3032" spans="1:13" ht="15.5" x14ac:dyDescent="0.35">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List'!$K:$K,MATCH('HFTD CPZ'!$B3032,'08W Project List'!$H:$H,0))),$K3032,#N/A)</f>
        <v>#N/A</v>
      </c>
      <c r="M3032" s="35" t="e">
        <f>IF(ISNUMBER(L3032),#N/A,IF(ISNUMBER(INDEX('Approved CPZ List'!$I:$I,MATCH('HFTD CPZ'!$B3032,'Approved CPZ List'!$B:$B,0))),$K3032,#N/A))</f>
        <v>#N/A</v>
      </c>
    </row>
    <row r="3033" spans="1:13" ht="15.5" x14ac:dyDescent="0.35">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List'!$K:$K,MATCH('HFTD CPZ'!$B3033,'08W Project List'!$H:$H,0))),$K3033,#N/A)</f>
        <v>#N/A</v>
      </c>
      <c r="M3033" s="35" t="e">
        <f>IF(ISNUMBER(L3033),#N/A,IF(ISNUMBER(INDEX('Approved CPZ List'!$I:$I,MATCH('HFTD CPZ'!$B3033,'Approved CPZ List'!$B:$B,0))),$K3033,#N/A))</f>
        <v>#N/A</v>
      </c>
    </row>
    <row r="3034" spans="1:13" ht="15.5" x14ac:dyDescent="0.35">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List'!$K:$K,MATCH('HFTD CPZ'!$B3034,'08W Project List'!$H:$H,0))),$K3034,#N/A)</f>
        <v>#N/A</v>
      </c>
      <c r="M3034" s="35" t="e">
        <f>IF(ISNUMBER(L3034),#N/A,IF(ISNUMBER(INDEX('Approved CPZ List'!$I:$I,MATCH('HFTD CPZ'!$B3034,'Approved CPZ List'!$B:$B,0))),$K3034,#N/A))</f>
        <v>#N/A</v>
      </c>
    </row>
    <row r="3035" spans="1:13" ht="15.5" x14ac:dyDescent="0.35">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List'!$K:$K,MATCH('HFTD CPZ'!$B3035,'08W Project List'!$H:$H,0))),$K3035,#N/A)</f>
        <v>#N/A</v>
      </c>
      <c r="M3035" s="35" t="e">
        <f>IF(ISNUMBER(L3035),#N/A,IF(ISNUMBER(INDEX('Approved CPZ List'!$I:$I,MATCH('HFTD CPZ'!$B3035,'Approved CPZ List'!$B:$B,0))),$K3035,#N/A))</f>
        <v>#N/A</v>
      </c>
    </row>
    <row r="3036" spans="1:13" ht="15.5" x14ac:dyDescent="0.35">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List'!$K:$K,MATCH('HFTD CPZ'!$B3036,'08W Project List'!$H:$H,0))),$K3036,#N/A)</f>
        <v>#N/A</v>
      </c>
      <c r="M3036" s="35" t="e">
        <f>IF(ISNUMBER(L3036),#N/A,IF(ISNUMBER(INDEX('Approved CPZ List'!$I:$I,MATCH('HFTD CPZ'!$B3036,'Approved CPZ List'!$B:$B,0))),$K3036,#N/A))</f>
        <v>#N/A</v>
      </c>
    </row>
    <row r="3037" spans="1:13" ht="15.5" x14ac:dyDescent="0.35">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List'!$K:$K,MATCH('HFTD CPZ'!$B3037,'08W Project List'!$H:$H,0))),$K3037,#N/A)</f>
        <v>#N/A</v>
      </c>
      <c r="M3037" s="35" t="e">
        <f>IF(ISNUMBER(L3037),#N/A,IF(ISNUMBER(INDEX('Approved CPZ List'!$I:$I,MATCH('HFTD CPZ'!$B3037,'Approved CPZ List'!$B:$B,0))),$K3037,#N/A))</f>
        <v>#N/A</v>
      </c>
    </row>
    <row r="3038" spans="1:13" ht="15.5" x14ac:dyDescent="0.35">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List'!$K:$K,MATCH('HFTD CPZ'!$B3038,'08W Project List'!$H:$H,0))),$K3038,#N/A)</f>
        <v>#N/A</v>
      </c>
      <c r="M3038" s="35" t="e">
        <f>IF(ISNUMBER(L3038),#N/A,IF(ISNUMBER(INDEX('Approved CPZ List'!$I:$I,MATCH('HFTD CPZ'!$B3038,'Approved CPZ List'!$B:$B,0))),$K3038,#N/A))</f>
        <v>#N/A</v>
      </c>
    </row>
    <row r="3039" spans="1:13" ht="15.5" x14ac:dyDescent="0.35">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List'!$K:$K,MATCH('HFTD CPZ'!$B3039,'08W Project List'!$H:$H,0))),$K3039,#N/A)</f>
        <v>#N/A</v>
      </c>
      <c r="M3039" s="35" t="e">
        <f>IF(ISNUMBER(L3039),#N/A,IF(ISNUMBER(INDEX('Approved CPZ List'!$I:$I,MATCH('HFTD CPZ'!$B3039,'Approved CPZ List'!$B:$B,0))),$K3039,#N/A))</f>
        <v>#N/A</v>
      </c>
    </row>
    <row r="3040" spans="1:13" ht="15.5" x14ac:dyDescent="0.35">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List'!$K:$K,MATCH('HFTD CPZ'!$B3040,'08W Project List'!$H:$H,0))),$K3040,#N/A)</f>
        <v>#N/A</v>
      </c>
      <c r="M3040" s="35" t="e">
        <f>IF(ISNUMBER(L3040),#N/A,IF(ISNUMBER(INDEX('Approved CPZ List'!$I:$I,MATCH('HFTD CPZ'!$B3040,'Approved CPZ List'!$B:$B,0))),$K3040,#N/A))</f>
        <v>#N/A</v>
      </c>
    </row>
    <row r="3041" spans="1:13" ht="15.5" x14ac:dyDescent="0.35">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List'!$K:$K,MATCH('HFTD CPZ'!$B3041,'08W Project List'!$H:$H,0))),$K3041,#N/A)</f>
        <v>#N/A</v>
      </c>
      <c r="M3041" s="35" t="e">
        <f>IF(ISNUMBER(L3041),#N/A,IF(ISNUMBER(INDEX('Approved CPZ List'!$I:$I,MATCH('HFTD CPZ'!$B3041,'Approved CPZ List'!$B:$B,0))),$K3041,#N/A))</f>
        <v>#N/A</v>
      </c>
    </row>
    <row r="3042" spans="1:13" ht="15.5" x14ac:dyDescent="0.35">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List'!$K:$K,MATCH('HFTD CPZ'!$B3042,'08W Project List'!$H:$H,0))),$K3042,#N/A)</f>
        <v>#N/A</v>
      </c>
      <c r="M3042" s="35" t="e">
        <f>IF(ISNUMBER(L3042),#N/A,IF(ISNUMBER(INDEX('Approved CPZ List'!$I:$I,MATCH('HFTD CPZ'!$B3042,'Approved CPZ List'!$B:$B,0))),$K3042,#N/A))</f>
        <v>#N/A</v>
      </c>
    </row>
    <row r="3043" spans="1:13" ht="15.5" x14ac:dyDescent="0.35">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List'!$K:$K,MATCH('HFTD CPZ'!$B3043,'08W Project List'!$H:$H,0))),$K3043,#N/A)</f>
        <v>#N/A</v>
      </c>
      <c r="M3043" s="35" t="e">
        <f>IF(ISNUMBER(L3043),#N/A,IF(ISNUMBER(INDEX('Approved CPZ List'!$I:$I,MATCH('HFTD CPZ'!$B3043,'Approved CPZ List'!$B:$B,0))),$K3043,#N/A))</f>
        <v>#N/A</v>
      </c>
    </row>
    <row r="3044" spans="1:13" ht="15.5" x14ac:dyDescent="0.35">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List'!$K:$K,MATCH('HFTD CPZ'!$B3044,'08W Project List'!$H:$H,0))),$K3044,#N/A)</f>
        <v>#N/A</v>
      </c>
      <c r="M3044" s="35" t="e">
        <f>IF(ISNUMBER(L3044),#N/A,IF(ISNUMBER(INDEX('Approved CPZ List'!$I:$I,MATCH('HFTD CPZ'!$B3044,'Approved CPZ List'!$B:$B,0))),$K3044,#N/A))</f>
        <v>#N/A</v>
      </c>
    </row>
    <row r="3045" spans="1:13" ht="15.5" x14ac:dyDescent="0.35">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List'!$K:$K,MATCH('HFTD CPZ'!$B3045,'08W Project List'!$H:$H,0))),$K3045,#N/A)</f>
        <v>#N/A</v>
      </c>
      <c r="M3045" s="35" t="e">
        <f>IF(ISNUMBER(L3045),#N/A,IF(ISNUMBER(INDEX('Approved CPZ List'!$I:$I,MATCH('HFTD CPZ'!$B3045,'Approved CPZ List'!$B:$B,0))),$K3045,#N/A))</f>
        <v>#N/A</v>
      </c>
    </row>
    <row r="3046" spans="1:13" ht="15.5" x14ac:dyDescent="0.35">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List'!$K:$K,MATCH('HFTD CPZ'!$B3046,'08W Project List'!$H:$H,0))),$K3046,#N/A)</f>
        <v>#N/A</v>
      </c>
      <c r="M3046" s="35" t="e">
        <f>IF(ISNUMBER(L3046),#N/A,IF(ISNUMBER(INDEX('Approved CPZ List'!$I:$I,MATCH('HFTD CPZ'!$B3046,'Approved CPZ List'!$B:$B,0))),$K3046,#N/A))</f>
        <v>#N/A</v>
      </c>
    </row>
    <row r="3047" spans="1:13" ht="15.5" x14ac:dyDescent="0.35">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List'!$K:$K,MATCH('HFTD CPZ'!$B3047,'08W Project List'!$H:$H,0))),$K3047,#N/A)</f>
        <v>#N/A</v>
      </c>
      <c r="M3047" s="35" t="e">
        <f>IF(ISNUMBER(L3047),#N/A,IF(ISNUMBER(INDEX('Approved CPZ List'!$I:$I,MATCH('HFTD CPZ'!$B3047,'Approved CPZ List'!$B:$B,0))),$K3047,#N/A))</f>
        <v>#N/A</v>
      </c>
    </row>
    <row r="3048" spans="1:13" ht="15.5" x14ac:dyDescent="0.35">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List'!$K:$K,MATCH('HFTD CPZ'!$B3048,'08W Project List'!$H:$H,0))),$K3048,#N/A)</f>
        <v>#N/A</v>
      </c>
      <c r="M3048" s="35" t="e">
        <f>IF(ISNUMBER(L3048),#N/A,IF(ISNUMBER(INDEX('Approved CPZ List'!$I:$I,MATCH('HFTD CPZ'!$B3048,'Approved CPZ List'!$B:$B,0))),$K3048,#N/A))</f>
        <v>#N/A</v>
      </c>
    </row>
    <row r="3049" spans="1:13" ht="15.5" x14ac:dyDescent="0.35">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List'!$K:$K,MATCH('HFTD CPZ'!$B3049,'08W Project List'!$H:$H,0))),$K3049,#N/A)</f>
        <v>#N/A</v>
      </c>
      <c r="M3049" s="35" t="e">
        <f>IF(ISNUMBER(L3049),#N/A,IF(ISNUMBER(INDEX('Approved CPZ List'!$I:$I,MATCH('HFTD CPZ'!$B3049,'Approved CPZ List'!$B:$B,0))),$K3049,#N/A))</f>
        <v>#N/A</v>
      </c>
    </row>
    <row r="3050" spans="1:13" ht="15.5" x14ac:dyDescent="0.35">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List'!$K:$K,MATCH('HFTD CPZ'!$B3050,'08W Project List'!$H:$H,0))),$K3050,#N/A)</f>
        <v>#N/A</v>
      </c>
      <c r="M3050" s="35" t="e">
        <f>IF(ISNUMBER(L3050),#N/A,IF(ISNUMBER(INDEX('Approved CPZ List'!$I:$I,MATCH('HFTD CPZ'!$B3050,'Approved CPZ List'!$B:$B,0))),$K3050,#N/A))</f>
        <v>#N/A</v>
      </c>
    </row>
    <row r="3051" spans="1:13" ht="15.5" x14ac:dyDescent="0.35">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List'!$K:$K,MATCH('HFTD CPZ'!$B3051,'08W Project List'!$H:$H,0))),$K3051,#N/A)</f>
        <v>#N/A</v>
      </c>
      <c r="M3051" s="35" t="e">
        <f>IF(ISNUMBER(L3051),#N/A,IF(ISNUMBER(INDEX('Approved CPZ List'!$I:$I,MATCH('HFTD CPZ'!$B3051,'Approved CPZ List'!$B:$B,0))),$K3051,#N/A))</f>
        <v>#N/A</v>
      </c>
    </row>
    <row r="3052" spans="1:13" ht="15.5" x14ac:dyDescent="0.35">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List'!$K:$K,MATCH('HFTD CPZ'!$B3052,'08W Project List'!$H:$H,0))),$K3052,#N/A)</f>
        <v>#N/A</v>
      </c>
      <c r="M3052" s="35" t="e">
        <f>IF(ISNUMBER(L3052),#N/A,IF(ISNUMBER(INDEX('Approved CPZ List'!$I:$I,MATCH('HFTD CPZ'!$B3052,'Approved CPZ List'!$B:$B,0))),$K3052,#N/A))</f>
        <v>#N/A</v>
      </c>
    </row>
    <row r="3053" spans="1:13" ht="15.5" x14ac:dyDescent="0.35">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List'!$K:$K,MATCH('HFTD CPZ'!$B3053,'08W Project List'!$H:$H,0))),$K3053,#N/A)</f>
        <v>#N/A</v>
      </c>
      <c r="M3053" s="35" t="e">
        <f>IF(ISNUMBER(L3053),#N/A,IF(ISNUMBER(INDEX('Approved CPZ List'!$I:$I,MATCH('HFTD CPZ'!$B3053,'Approved CPZ List'!$B:$B,0))),$K3053,#N/A))</f>
        <v>#N/A</v>
      </c>
    </row>
    <row r="3054" spans="1:13" ht="15.5" x14ac:dyDescent="0.35">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List'!$K:$K,MATCH('HFTD CPZ'!$B3054,'08W Project List'!$H:$H,0))),$K3054,#N/A)</f>
        <v>#N/A</v>
      </c>
      <c r="M3054" s="35" t="e">
        <f>IF(ISNUMBER(L3054),#N/A,IF(ISNUMBER(INDEX('Approved CPZ List'!$I:$I,MATCH('HFTD CPZ'!$B3054,'Approved CPZ List'!$B:$B,0))),$K3054,#N/A))</f>
        <v>#N/A</v>
      </c>
    </row>
    <row r="3055" spans="1:13" ht="15.5" x14ac:dyDescent="0.35">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List'!$K:$K,MATCH('HFTD CPZ'!$B3055,'08W Project List'!$H:$H,0))),$K3055,#N/A)</f>
        <v>#N/A</v>
      </c>
      <c r="M3055" s="35" t="e">
        <f>IF(ISNUMBER(L3055),#N/A,IF(ISNUMBER(INDEX('Approved CPZ List'!$I:$I,MATCH('HFTD CPZ'!$B3055,'Approved CPZ List'!$B:$B,0))),$K3055,#N/A))</f>
        <v>#N/A</v>
      </c>
    </row>
    <row r="3056" spans="1:13" ht="15.5" x14ac:dyDescent="0.35">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List'!$K:$K,MATCH('HFTD CPZ'!$B3056,'08W Project List'!$H:$H,0))),$K3056,#N/A)</f>
        <v>#N/A</v>
      </c>
      <c r="M3056" s="35" t="e">
        <f>IF(ISNUMBER(L3056),#N/A,IF(ISNUMBER(INDEX('Approved CPZ List'!$I:$I,MATCH('HFTD CPZ'!$B3056,'Approved CPZ List'!$B:$B,0))),$K3056,#N/A))</f>
        <v>#N/A</v>
      </c>
    </row>
    <row r="3057" spans="1:13" ht="15.5" x14ac:dyDescent="0.35">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List'!$K:$K,MATCH('HFTD CPZ'!$B3057,'08W Project List'!$H:$H,0))),$K3057,#N/A)</f>
        <v>#N/A</v>
      </c>
      <c r="M3057" s="35" t="e">
        <f>IF(ISNUMBER(L3057),#N/A,IF(ISNUMBER(INDEX('Approved CPZ List'!$I:$I,MATCH('HFTD CPZ'!$B3057,'Approved CPZ List'!$B:$B,0))),$K3057,#N/A))</f>
        <v>#N/A</v>
      </c>
    </row>
    <row r="3058" spans="1:13" ht="15.5" x14ac:dyDescent="0.35">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List'!$K:$K,MATCH('HFTD CPZ'!$B3058,'08W Project List'!$H:$H,0))),$K3058,#N/A)</f>
        <v>#N/A</v>
      </c>
      <c r="M3058" s="35" t="e">
        <f>IF(ISNUMBER(L3058),#N/A,IF(ISNUMBER(INDEX('Approved CPZ List'!$I:$I,MATCH('HFTD CPZ'!$B3058,'Approved CPZ List'!$B:$B,0))),$K3058,#N/A))</f>
        <v>#N/A</v>
      </c>
    </row>
    <row r="3059" spans="1:13" ht="15.5" x14ac:dyDescent="0.35">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List'!$K:$K,MATCH('HFTD CPZ'!$B3059,'08W Project List'!$H:$H,0))),$K3059,#N/A)</f>
        <v>#N/A</v>
      </c>
      <c r="M3059" s="35" t="e">
        <f>IF(ISNUMBER(L3059),#N/A,IF(ISNUMBER(INDEX('Approved CPZ List'!$I:$I,MATCH('HFTD CPZ'!$B3059,'Approved CPZ List'!$B:$B,0))),$K3059,#N/A))</f>
        <v>#N/A</v>
      </c>
    </row>
    <row r="3060" spans="1:13" ht="15.5" x14ac:dyDescent="0.35">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List'!$K:$K,MATCH('HFTD CPZ'!$B3060,'08W Project List'!$H:$H,0))),$K3060,#N/A)</f>
        <v>#N/A</v>
      </c>
      <c r="M3060" s="35" t="e">
        <f>IF(ISNUMBER(L3060),#N/A,IF(ISNUMBER(INDEX('Approved CPZ List'!$I:$I,MATCH('HFTD CPZ'!$B3060,'Approved CPZ List'!$B:$B,0))),$K3060,#N/A))</f>
        <v>#N/A</v>
      </c>
    </row>
    <row r="3061" spans="1:13" ht="15.5" x14ac:dyDescent="0.35">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List'!$K:$K,MATCH('HFTD CPZ'!$B3061,'08W Project List'!$H:$H,0))),$K3061,#N/A)</f>
        <v>#N/A</v>
      </c>
      <c r="M3061" s="35" t="e">
        <f>IF(ISNUMBER(L3061),#N/A,IF(ISNUMBER(INDEX('Approved CPZ List'!$I:$I,MATCH('HFTD CPZ'!$B3061,'Approved CPZ List'!$B:$B,0))),$K3061,#N/A))</f>
        <v>#N/A</v>
      </c>
    </row>
    <row r="3062" spans="1:13" ht="15.5" x14ac:dyDescent="0.35">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List'!$K:$K,MATCH('HFTD CPZ'!$B3062,'08W Project List'!$H:$H,0))),$K3062,#N/A)</f>
        <v>#N/A</v>
      </c>
      <c r="M3062" s="35" t="e">
        <f>IF(ISNUMBER(L3062),#N/A,IF(ISNUMBER(INDEX('Approved CPZ List'!$I:$I,MATCH('HFTD CPZ'!$B3062,'Approved CPZ List'!$B:$B,0))),$K3062,#N/A))</f>
        <v>#N/A</v>
      </c>
    </row>
    <row r="3063" spans="1:13" ht="15.5" x14ac:dyDescent="0.35">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List'!$K:$K,MATCH('HFTD CPZ'!$B3063,'08W Project List'!$H:$H,0))),$K3063,#N/A)</f>
        <v>#N/A</v>
      </c>
      <c r="M3063" s="35" t="e">
        <f>IF(ISNUMBER(L3063),#N/A,IF(ISNUMBER(INDEX('Approved CPZ List'!$I:$I,MATCH('HFTD CPZ'!$B3063,'Approved CPZ List'!$B:$B,0))),$K3063,#N/A))</f>
        <v>#N/A</v>
      </c>
    </row>
    <row r="3064" spans="1:13" ht="15.5" x14ac:dyDescent="0.35">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List'!$K:$K,MATCH('HFTD CPZ'!$B3064,'08W Project List'!$H:$H,0))),$K3064,#N/A)</f>
        <v>#N/A</v>
      </c>
      <c r="M3064" s="35" t="e">
        <f>IF(ISNUMBER(L3064),#N/A,IF(ISNUMBER(INDEX('Approved CPZ List'!$I:$I,MATCH('HFTD CPZ'!$B3064,'Approved CPZ List'!$B:$B,0))),$K3064,#N/A))</f>
        <v>#N/A</v>
      </c>
    </row>
    <row r="3065" spans="1:13" ht="15.5" x14ac:dyDescent="0.35">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List'!$K:$K,MATCH('HFTD CPZ'!$B3065,'08W Project List'!$H:$H,0))),$K3065,#N/A)</f>
        <v>#N/A</v>
      </c>
      <c r="M3065" s="35" t="e">
        <f>IF(ISNUMBER(L3065),#N/A,IF(ISNUMBER(INDEX('Approved CPZ List'!$I:$I,MATCH('HFTD CPZ'!$B3065,'Approved CPZ List'!$B:$B,0))),$K3065,#N/A))</f>
        <v>#N/A</v>
      </c>
    </row>
    <row r="3066" spans="1:13" ht="15.5" x14ac:dyDescent="0.35">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List'!$K:$K,MATCH('HFTD CPZ'!$B3066,'08W Project List'!$H:$H,0))),$K3066,#N/A)</f>
        <v>#N/A</v>
      </c>
      <c r="M3066" s="35" t="e">
        <f>IF(ISNUMBER(L3066),#N/A,IF(ISNUMBER(INDEX('Approved CPZ List'!$I:$I,MATCH('HFTD CPZ'!$B3066,'Approved CPZ List'!$B:$B,0))),$K3066,#N/A))</f>
        <v>#N/A</v>
      </c>
    </row>
    <row r="3067" spans="1:13" ht="15.5" x14ac:dyDescent="0.35">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List'!$K:$K,MATCH('HFTD CPZ'!$B3067,'08W Project List'!$H:$H,0))),$K3067,#N/A)</f>
        <v>#N/A</v>
      </c>
      <c r="M3067" s="35" t="e">
        <f>IF(ISNUMBER(L3067),#N/A,IF(ISNUMBER(INDEX('Approved CPZ List'!$I:$I,MATCH('HFTD CPZ'!$B3067,'Approved CPZ List'!$B:$B,0))),$K3067,#N/A))</f>
        <v>#N/A</v>
      </c>
    </row>
    <row r="3068" spans="1:13" ht="15.5" x14ac:dyDescent="0.35">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List'!$K:$K,MATCH('HFTD CPZ'!$B3068,'08W Project List'!$H:$H,0))),$K3068,#N/A)</f>
        <v>#N/A</v>
      </c>
      <c r="M3068" s="35" t="e">
        <f>IF(ISNUMBER(L3068),#N/A,IF(ISNUMBER(INDEX('Approved CPZ List'!$I:$I,MATCH('HFTD CPZ'!$B3068,'Approved CPZ List'!$B:$B,0))),$K3068,#N/A))</f>
        <v>#N/A</v>
      </c>
    </row>
    <row r="3069" spans="1:13" ht="15.5" x14ac:dyDescent="0.35">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List'!$K:$K,MATCH('HFTD CPZ'!$B3069,'08W Project List'!$H:$H,0))),$K3069,#N/A)</f>
        <v>#N/A</v>
      </c>
      <c r="M3069" s="35" t="e">
        <f>IF(ISNUMBER(L3069),#N/A,IF(ISNUMBER(INDEX('Approved CPZ List'!$I:$I,MATCH('HFTD CPZ'!$B3069,'Approved CPZ List'!$B:$B,0))),$K3069,#N/A))</f>
        <v>#N/A</v>
      </c>
    </row>
    <row r="3070" spans="1:13" ht="15.5" x14ac:dyDescent="0.35">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List'!$K:$K,MATCH('HFTD CPZ'!$B3070,'08W Project List'!$H:$H,0))),$K3070,#N/A)</f>
        <v>#N/A</v>
      </c>
      <c r="M3070" s="35" t="e">
        <f>IF(ISNUMBER(L3070),#N/A,IF(ISNUMBER(INDEX('Approved CPZ List'!$I:$I,MATCH('HFTD CPZ'!$B3070,'Approved CPZ List'!$B:$B,0))),$K3070,#N/A))</f>
        <v>#N/A</v>
      </c>
    </row>
    <row r="3071" spans="1:13" ht="15.5" x14ac:dyDescent="0.35">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List'!$K:$K,MATCH('HFTD CPZ'!$B3071,'08W Project List'!$H:$H,0))),$K3071,#N/A)</f>
        <v>#N/A</v>
      </c>
      <c r="M3071" s="35" t="e">
        <f>IF(ISNUMBER(L3071),#N/A,IF(ISNUMBER(INDEX('Approved CPZ List'!$I:$I,MATCH('HFTD CPZ'!$B3071,'Approved CPZ List'!$B:$B,0))),$K3071,#N/A))</f>
        <v>#N/A</v>
      </c>
    </row>
    <row r="3072" spans="1:13" ht="15.5" x14ac:dyDescent="0.35">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List'!$K:$K,MATCH('HFTD CPZ'!$B3072,'08W Project List'!$H:$H,0))),$K3072,#N/A)</f>
        <v>#N/A</v>
      </c>
      <c r="M3072" s="35" t="e">
        <f>IF(ISNUMBER(L3072),#N/A,IF(ISNUMBER(INDEX('Approved CPZ List'!$I:$I,MATCH('HFTD CPZ'!$B3072,'Approved CPZ List'!$B:$B,0))),$K3072,#N/A))</f>
        <v>#N/A</v>
      </c>
    </row>
    <row r="3073" spans="1:13" ht="15.5" x14ac:dyDescent="0.35">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List'!$K:$K,MATCH('HFTD CPZ'!$B3073,'08W Project List'!$H:$H,0))),$K3073,#N/A)</f>
        <v>#N/A</v>
      </c>
      <c r="M3073" s="35" t="e">
        <f>IF(ISNUMBER(L3073),#N/A,IF(ISNUMBER(INDEX('Approved CPZ List'!$I:$I,MATCH('HFTD CPZ'!$B3073,'Approved CPZ List'!$B:$B,0))),$K3073,#N/A))</f>
        <v>#N/A</v>
      </c>
    </row>
    <row r="3074" spans="1:13" ht="15.5" x14ac:dyDescent="0.35">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List'!$K:$K,MATCH('HFTD CPZ'!$B3074,'08W Project List'!$H:$H,0))),$K3074,#N/A)</f>
        <v>#N/A</v>
      </c>
      <c r="M3074" s="35" t="e">
        <f>IF(ISNUMBER(L3074),#N/A,IF(ISNUMBER(INDEX('Approved CPZ List'!$I:$I,MATCH('HFTD CPZ'!$B3074,'Approved CPZ List'!$B:$B,0))),$K3074,#N/A))</f>
        <v>#N/A</v>
      </c>
    </row>
    <row r="3075" spans="1:13" ht="15.5" x14ac:dyDescent="0.35">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List'!$K:$K,MATCH('HFTD CPZ'!$B3075,'08W Project List'!$H:$H,0))),$K3075,#N/A)</f>
        <v>#N/A</v>
      </c>
      <c r="M3075" s="35" t="e">
        <f>IF(ISNUMBER(L3075),#N/A,IF(ISNUMBER(INDEX('Approved CPZ List'!$I:$I,MATCH('HFTD CPZ'!$B3075,'Approved CPZ List'!$B:$B,0))),$K3075,#N/A))</f>
        <v>#N/A</v>
      </c>
    </row>
    <row r="3076" spans="1:13" ht="15.5" x14ac:dyDescent="0.35">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List'!$K:$K,MATCH('HFTD CPZ'!$B3076,'08W Project List'!$H:$H,0))),$K3076,#N/A)</f>
        <v>#N/A</v>
      </c>
      <c r="M3076" s="35" t="e">
        <f>IF(ISNUMBER(L3076),#N/A,IF(ISNUMBER(INDEX('Approved CPZ List'!$I:$I,MATCH('HFTD CPZ'!$B3076,'Approved CPZ List'!$B:$B,0))),$K3076,#N/A))</f>
        <v>#N/A</v>
      </c>
    </row>
    <row r="3077" spans="1:13" ht="15.5" x14ac:dyDescent="0.35">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List'!$K:$K,MATCH('HFTD CPZ'!$B3077,'08W Project List'!$H:$H,0))),$K3077,#N/A)</f>
        <v>#N/A</v>
      </c>
      <c r="M3077" s="35" t="e">
        <f>IF(ISNUMBER(L3077),#N/A,IF(ISNUMBER(INDEX('Approved CPZ List'!$I:$I,MATCH('HFTD CPZ'!$B3077,'Approved CPZ List'!$B:$B,0))),$K3077,#N/A))</f>
        <v>#N/A</v>
      </c>
    </row>
    <row r="3078" spans="1:13" ht="15.5" x14ac:dyDescent="0.35">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List'!$K:$K,MATCH('HFTD CPZ'!$B3078,'08W Project List'!$H:$H,0))),$K3078,#N/A)</f>
        <v>#N/A</v>
      </c>
      <c r="M3078" s="35" t="e">
        <f>IF(ISNUMBER(L3078),#N/A,IF(ISNUMBER(INDEX('Approved CPZ List'!$I:$I,MATCH('HFTD CPZ'!$B3078,'Approved CPZ List'!$B:$B,0))),$K3078,#N/A))</f>
        <v>#N/A</v>
      </c>
    </row>
    <row r="3079" spans="1:13" ht="15.5" x14ac:dyDescent="0.35">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List'!$K:$K,MATCH('HFTD CPZ'!$B3079,'08W Project List'!$H:$H,0))),$K3079,#N/A)</f>
        <v>#N/A</v>
      </c>
      <c r="M3079" s="35" t="e">
        <f>IF(ISNUMBER(L3079),#N/A,IF(ISNUMBER(INDEX('Approved CPZ List'!$I:$I,MATCH('HFTD CPZ'!$B3079,'Approved CPZ List'!$B:$B,0))),$K3079,#N/A))</f>
        <v>#N/A</v>
      </c>
    </row>
    <row r="3080" spans="1:13" ht="15.5" x14ac:dyDescent="0.35">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List'!$K:$K,MATCH('HFTD CPZ'!$B3080,'08W Project List'!$H:$H,0))),$K3080,#N/A)</f>
        <v>#N/A</v>
      </c>
      <c r="M3080" s="35" t="e">
        <f>IF(ISNUMBER(L3080),#N/A,IF(ISNUMBER(INDEX('Approved CPZ List'!$I:$I,MATCH('HFTD CPZ'!$B3080,'Approved CPZ List'!$B:$B,0))),$K3080,#N/A))</f>
        <v>#N/A</v>
      </c>
    </row>
    <row r="3081" spans="1:13" ht="15.5" x14ac:dyDescent="0.35">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List'!$K:$K,MATCH('HFTD CPZ'!$B3081,'08W Project List'!$H:$H,0))),$K3081,#N/A)</f>
        <v>#N/A</v>
      </c>
      <c r="M3081" s="35" t="e">
        <f>IF(ISNUMBER(L3081),#N/A,IF(ISNUMBER(INDEX('Approved CPZ List'!$I:$I,MATCH('HFTD CPZ'!$B3081,'Approved CPZ List'!$B:$B,0))),$K3081,#N/A))</f>
        <v>#N/A</v>
      </c>
    </row>
    <row r="3082" spans="1:13" ht="15.5" x14ac:dyDescent="0.35">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List'!$K:$K,MATCH('HFTD CPZ'!$B3082,'08W Project List'!$H:$H,0))),$K3082,#N/A)</f>
        <v>#N/A</v>
      </c>
      <c r="M3082" s="35" t="e">
        <f>IF(ISNUMBER(L3082),#N/A,IF(ISNUMBER(INDEX('Approved CPZ List'!$I:$I,MATCH('HFTD CPZ'!$B3082,'Approved CPZ List'!$B:$B,0))),$K3082,#N/A))</f>
        <v>#N/A</v>
      </c>
    </row>
    <row r="3083" spans="1:13" ht="15.5" x14ac:dyDescent="0.35">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List'!$K:$K,MATCH('HFTD CPZ'!$B3083,'08W Project List'!$H:$H,0))),$K3083,#N/A)</f>
        <v>#N/A</v>
      </c>
      <c r="M3083" s="35" t="e">
        <f>IF(ISNUMBER(L3083),#N/A,IF(ISNUMBER(INDEX('Approved CPZ List'!$I:$I,MATCH('HFTD CPZ'!$B3083,'Approved CPZ List'!$B:$B,0))),$K3083,#N/A))</f>
        <v>#N/A</v>
      </c>
    </row>
    <row r="3084" spans="1:13" ht="15.5" x14ac:dyDescent="0.35">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List'!$K:$K,MATCH('HFTD CPZ'!$B3084,'08W Project List'!$H:$H,0))),$K3084,#N/A)</f>
        <v>#N/A</v>
      </c>
      <c r="M3084" s="35" t="e">
        <f>IF(ISNUMBER(L3084),#N/A,IF(ISNUMBER(INDEX('Approved CPZ List'!$I:$I,MATCH('HFTD CPZ'!$B3084,'Approved CPZ List'!$B:$B,0))),$K3084,#N/A))</f>
        <v>#N/A</v>
      </c>
    </row>
    <row r="3085" spans="1:13" ht="15.5" x14ac:dyDescent="0.35">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List'!$K:$K,MATCH('HFTD CPZ'!$B3085,'08W Project List'!$H:$H,0))),$K3085,#N/A)</f>
        <v>#N/A</v>
      </c>
      <c r="M3085" s="35" t="e">
        <f>IF(ISNUMBER(L3085),#N/A,IF(ISNUMBER(INDEX('Approved CPZ List'!$I:$I,MATCH('HFTD CPZ'!$B3085,'Approved CPZ List'!$B:$B,0))),$K3085,#N/A))</f>
        <v>#N/A</v>
      </c>
    </row>
    <row r="3086" spans="1:13" ht="15.5" x14ac:dyDescent="0.35">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List'!$K:$K,MATCH('HFTD CPZ'!$B3086,'08W Project List'!$H:$H,0))),$K3086,#N/A)</f>
        <v>#N/A</v>
      </c>
      <c r="M3086" s="35" t="e">
        <f>IF(ISNUMBER(L3086),#N/A,IF(ISNUMBER(INDEX('Approved CPZ List'!$I:$I,MATCH('HFTD CPZ'!$B3086,'Approved CPZ List'!$B:$B,0))),$K3086,#N/A))</f>
        <v>#N/A</v>
      </c>
    </row>
    <row r="3087" spans="1:13" ht="15.5" x14ac:dyDescent="0.35">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List'!$K:$K,MATCH('HFTD CPZ'!$B3087,'08W Project List'!$H:$H,0))),$K3087,#N/A)</f>
        <v>#N/A</v>
      </c>
      <c r="M3087" s="35" t="e">
        <f>IF(ISNUMBER(L3087),#N/A,IF(ISNUMBER(INDEX('Approved CPZ List'!$I:$I,MATCH('HFTD CPZ'!$B3087,'Approved CPZ List'!$B:$B,0))),$K3087,#N/A))</f>
        <v>#N/A</v>
      </c>
    </row>
    <row r="3088" spans="1:13" ht="15.5" x14ac:dyDescent="0.35">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List'!$K:$K,MATCH('HFTD CPZ'!$B3088,'08W Project List'!$H:$H,0))),$K3088,#N/A)</f>
        <v>#N/A</v>
      </c>
      <c r="M3088" s="35" t="e">
        <f>IF(ISNUMBER(L3088),#N/A,IF(ISNUMBER(INDEX('Approved CPZ List'!$I:$I,MATCH('HFTD CPZ'!$B3088,'Approved CPZ List'!$B:$B,0))),$K3088,#N/A))</f>
        <v>#N/A</v>
      </c>
    </row>
    <row r="3089" spans="1:13" ht="15.5" x14ac:dyDescent="0.35">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List'!$K:$K,MATCH('HFTD CPZ'!$B3089,'08W Project List'!$H:$H,0))),$K3089,#N/A)</f>
        <v>#N/A</v>
      </c>
      <c r="M3089" s="35" t="e">
        <f>IF(ISNUMBER(L3089),#N/A,IF(ISNUMBER(INDEX('Approved CPZ List'!$I:$I,MATCH('HFTD CPZ'!$B3089,'Approved CPZ List'!$B:$B,0))),$K3089,#N/A))</f>
        <v>#N/A</v>
      </c>
    </row>
    <row r="3090" spans="1:13" ht="15.5" x14ac:dyDescent="0.35">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List'!$K:$K,MATCH('HFTD CPZ'!$B3090,'08W Project List'!$H:$H,0))),$K3090,#N/A)</f>
        <v>#N/A</v>
      </c>
      <c r="M3090" s="35" t="e">
        <f>IF(ISNUMBER(L3090),#N/A,IF(ISNUMBER(INDEX('Approved CPZ List'!$I:$I,MATCH('HFTD CPZ'!$B3090,'Approved CPZ List'!$B:$B,0))),$K3090,#N/A))</f>
        <v>#N/A</v>
      </c>
    </row>
    <row r="3091" spans="1:13" ht="15.5" x14ac:dyDescent="0.35">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List'!$K:$K,MATCH('HFTD CPZ'!$B3091,'08W Project List'!$H:$H,0))),$K3091,#N/A)</f>
        <v>#N/A</v>
      </c>
      <c r="M3091" s="35" t="e">
        <f>IF(ISNUMBER(L3091),#N/A,IF(ISNUMBER(INDEX('Approved CPZ List'!$I:$I,MATCH('HFTD CPZ'!$B3091,'Approved CPZ List'!$B:$B,0))),$K3091,#N/A))</f>
        <v>#N/A</v>
      </c>
    </row>
    <row r="3092" spans="1:13" ht="15.5" x14ac:dyDescent="0.35">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List'!$K:$K,MATCH('HFTD CPZ'!$B3092,'08W Project List'!$H:$H,0))),$K3092,#N/A)</f>
        <v>#N/A</v>
      </c>
      <c r="M3092" s="35" t="e">
        <f>IF(ISNUMBER(L3092),#N/A,IF(ISNUMBER(INDEX('Approved CPZ List'!$I:$I,MATCH('HFTD CPZ'!$B3092,'Approved CPZ List'!$B:$B,0))),$K3092,#N/A))</f>
        <v>#N/A</v>
      </c>
    </row>
    <row r="3093" spans="1:13" ht="15.5" x14ac:dyDescent="0.35">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List'!$K:$K,MATCH('HFTD CPZ'!$B3093,'08W Project List'!$H:$H,0))),$K3093,#N/A)</f>
        <v>#N/A</v>
      </c>
      <c r="M3093" s="35" t="e">
        <f>IF(ISNUMBER(L3093),#N/A,IF(ISNUMBER(INDEX('Approved CPZ List'!$I:$I,MATCH('HFTD CPZ'!$B3093,'Approved CPZ List'!$B:$B,0))),$K3093,#N/A))</f>
        <v>#N/A</v>
      </c>
    </row>
    <row r="3094" spans="1:13" ht="15.5" x14ac:dyDescent="0.35">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List'!$K:$K,MATCH('HFTD CPZ'!$B3094,'08W Project List'!$H:$H,0))),$K3094,#N/A)</f>
        <v>#N/A</v>
      </c>
      <c r="M3094" s="35" t="e">
        <f>IF(ISNUMBER(L3094),#N/A,IF(ISNUMBER(INDEX('Approved CPZ List'!$I:$I,MATCH('HFTD CPZ'!$B3094,'Approved CPZ List'!$B:$B,0))),$K3094,#N/A))</f>
        <v>#N/A</v>
      </c>
    </row>
    <row r="3095" spans="1:13" ht="15.5" x14ac:dyDescent="0.35">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List'!$K:$K,MATCH('HFTD CPZ'!$B3095,'08W Project List'!$H:$H,0))),$K3095,#N/A)</f>
        <v>#N/A</v>
      </c>
      <c r="M3095" s="35" t="e">
        <f>IF(ISNUMBER(L3095),#N/A,IF(ISNUMBER(INDEX('Approved CPZ List'!$I:$I,MATCH('HFTD CPZ'!$B3095,'Approved CPZ List'!$B:$B,0))),$K3095,#N/A))</f>
        <v>#N/A</v>
      </c>
    </row>
    <row r="3096" spans="1:13" ht="15.5" x14ac:dyDescent="0.35">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List'!$K:$K,MATCH('HFTD CPZ'!$B3096,'08W Project List'!$H:$H,0))),$K3096,#N/A)</f>
        <v>#N/A</v>
      </c>
      <c r="M3096" s="35" t="e">
        <f>IF(ISNUMBER(L3096),#N/A,IF(ISNUMBER(INDEX('Approved CPZ List'!$I:$I,MATCH('HFTD CPZ'!$B3096,'Approved CPZ List'!$B:$B,0))),$K3096,#N/A))</f>
        <v>#N/A</v>
      </c>
    </row>
    <row r="3097" spans="1:13" ht="15.5" x14ac:dyDescent="0.35">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List'!$K:$K,MATCH('HFTD CPZ'!$B3097,'08W Project List'!$H:$H,0))),$K3097,#N/A)</f>
        <v>#N/A</v>
      </c>
      <c r="M3097" s="35" t="e">
        <f>IF(ISNUMBER(L3097),#N/A,IF(ISNUMBER(INDEX('Approved CPZ List'!$I:$I,MATCH('HFTD CPZ'!$B3097,'Approved CPZ List'!$B:$B,0))),$K3097,#N/A))</f>
        <v>#N/A</v>
      </c>
    </row>
    <row r="3098" spans="1:13" ht="15.5" x14ac:dyDescent="0.35">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List'!$K:$K,MATCH('HFTD CPZ'!$B3098,'08W Project List'!$H:$H,0))),$K3098,#N/A)</f>
        <v>#N/A</v>
      </c>
      <c r="M3098" s="35" t="e">
        <f>IF(ISNUMBER(L3098),#N/A,IF(ISNUMBER(INDEX('Approved CPZ List'!$I:$I,MATCH('HFTD CPZ'!$B3098,'Approved CPZ List'!$B:$B,0))),$K3098,#N/A))</f>
        <v>#N/A</v>
      </c>
    </row>
    <row r="3099" spans="1:13" ht="15.5" x14ac:dyDescent="0.35">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List'!$K:$K,MATCH('HFTD CPZ'!$B3099,'08W Project List'!$H:$H,0))),$K3099,#N/A)</f>
        <v>6.9065994186760432E-2</v>
      </c>
      <c r="M3099" s="35" t="e">
        <f>IF(ISNUMBER(L3099),#N/A,IF(ISNUMBER(INDEX('Approved CPZ List'!$I:$I,MATCH('HFTD CPZ'!$B3099,'Approved CPZ List'!$B:$B,0))),$K3099,#N/A))</f>
        <v>#N/A</v>
      </c>
    </row>
    <row r="3100" spans="1:13" ht="15.5" x14ac:dyDescent="0.35">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List'!$K:$K,MATCH('HFTD CPZ'!$B3100,'08W Project List'!$H:$H,0))),$K3100,#N/A)</f>
        <v>#N/A</v>
      </c>
      <c r="M3100" s="35" t="e">
        <f>IF(ISNUMBER(L3100),#N/A,IF(ISNUMBER(INDEX('Approved CPZ List'!$I:$I,MATCH('HFTD CPZ'!$B3100,'Approved CPZ List'!$B:$B,0))),$K3100,#N/A))</f>
        <v>#N/A</v>
      </c>
    </row>
    <row r="3101" spans="1:13" ht="15.5" x14ac:dyDescent="0.35">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List'!$K:$K,MATCH('HFTD CPZ'!$B3101,'08W Project List'!$H:$H,0))),$K3101,#N/A)</f>
        <v>#N/A</v>
      </c>
      <c r="M3101" s="35" t="e">
        <f>IF(ISNUMBER(L3101),#N/A,IF(ISNUMBER(INDEX('Approved CPZ List'!$I:$I,MATCH('HFTD CPZ'!$B3101,'Approved CPZ List'!$B:$B,0))),$K3101,#N/A))</f>
        <v>#N/A</v>
      </c>
    </row>
    <row r="3102" spans="1:13" ht="15.5" x14ac:dyDescent="0.35">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List'!$K:$K,MATCH('HFTD CPZ'!$B3102,'08W Project List'!$H:$H,0))),$K3102,#N/A)</f>
        <v>#N/A</v>
      </c>
      <c r="M3102" s="35" t="e">
        <f>IF(ISNUMBER(L3102),#N/A,IF(ISNUMBER(INDEX('Approved CPZ List'!$I:$I,MATCH('HFTD CPZ'!$B3102,'Approved CPZ List'!$B:$B,0))),$K3102,#N/A))</f>
        <v>#N/A</v>
      </c>
    </row>
    <row r="3103" spans="1:13" ht="15.5" x14ac:dyDescent="0.35">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List'!$K:$K,MATCH('HFTD CPZ'!$B3103,'08W Project List'!$H:$H,0))),$K3103,#N/A)</f>
        <v>#N/A</v>
      </c>
      <c r="M3103" s="35" t="e">
        <f>IF(ISNUMBER(L3103),#N/A,IF(ISNUMBER(INDEX('Approved CPZ List'!$I:$I,MATCH('HFTD CPZ'!$B3103,'Approved CPZ List'!$B:$B,0))),$K3103,#N/A))</f>
        <v>#N/A</v>
      </c>
    </row>
    <row r="3104" spans="1:13" ht="15.5" x14ac:dyDescent="0.35">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List'!$K:$K,MATCH('HFTD CPZ'!$B3104,'08W Project List'!$H:$H,0))),$K3104,#N/A)</f>
        <v>#N/A</v>
      </c>
      <c r="M3104" s="35" t="e">
        <f>IF(ISNUMBER(L3104),#N/A,IF(ISNUMBER(INDEX('Approved CPZ List'!$I:$I,MATCH('HFTD CPZ'!$B3104,'Approved CPZ List'!$B:$B,0))),$K3104,#N/A))</f>
        <v>#N/A</v>
      </c>
    </row>
    <row r="3105" spans="1:13" ht="15.5" x14ac:dyDescent="0.35">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List'!$K:$K,MATCH('HFTD CPZ'!$B3105,'08W Project List'!$H:$H,0))),$K3105,#N/A)</f>
        <v>#N/A</v>
      </c>
      <c r="M3105" s="35" t="e">
        <f>IF(ISNUMBER(L3105),#N/A,IF(ISNUMBER(INDEX('Approved CPZ List'!$I:$I,MATCH('HFTD CPZ'!$B3105,'Approved CPZ List'!$B:$B,0))),$K3105,#N/A))</f>
        <v>#N/A</v>
      </c>
    </row>
    <row r="3106" spans="1:13" ht="15.5" x14ac:dyDescent="0.35">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List'!$K:$K,MATCH('HFTD CPZ'!$B3106,'08W Project List'!$H:$H,0))),$K3106,#N/A)</f>
        <v>#N/A</v>
      </c>
      <c r="M3106" s="35" t="e">
        <f>IF(ISNUMBER(L3106),#N/A,IF(ISNUMBER(INDEX('Approved CPZ List'!$I:$I,MATCH('HFTD CPZ'!$B3106,'Approved CPZ List'!$B:$B,0))),$K3106,#N/A))</f>
        <v>#N/A</v>
      </c>
    </row>
    <row r="3107" spans="1:13" ht="15.5" x14ac:dyDescent="0.35">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List'!$K:$K,MATCH('HFTD CPZ'!$B3107,'08W Project List'!$H:$H,0))),$K3107,#N/A)</f>
        <v>#N/A</v>
      </c>
      <c r="M3107" s="35" t="e">
        <f>IF(ISNUMBER(L3107),#N/A,IF(ISNUMBER(INDEX('Approved CPZ List'!$I:$I,MATCH('HFTD CPZ'!$B3107,'Approved CPZ List'!$B:$B,0))),$K3107,#N/A))</f>
        <v>#N/A</v>
      </c>
    </row>
    <row r="3108" spans="1:13" ht="15.5" x14ac:dyDescent="0.35">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List'!$K:$K,MATCH('HFTD CPZ'!$B3108,'08W Project List'!$H:$H,0))),$K3108,#N/A)</f>
        <v>#N/A</v>
      </c>
      <c r="M3108" s="35" t="e">
        <f>IF(ISNUMBER(L3108),#N/A,IF(ISNUMBER(INDEX('Approved CPZ List'!$I:$I,MATCH('HFTD CPZ'!$B3108,'Approved CPZ List'!$B:$B,0))),$K3108,#N/A))</f>
        <v>#N/A</v>
      </c>
    </row>
    <row r="3109" spans="1:13" ht="15.5" x14ac:dyDescent="0.35">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List'!$K:$K,MATCH('HFTD CPZ'!$B3109,'08W Project List'!$H:$H,0))),$K3109,#N/A)</f>
        <v>#N/A</v>
      </c>
      <c r="M3109" s="35" t="e">
        <f>IF(ISNUMBER(L3109),#N/A,IF(ISNUMBER(INDEX('Approved CPZ List'!$I:$I,MATCH('HFTD CPZ'!$B3109,'Approved CPZ List'!$B:$B,0))),$K3109,#N/A))</f>
        <v>#N/A</v>
      </c>
    </row>
    <row r="3110" spans="1:13" ht="15.5" x14ac:dyDescent="0.35">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List'!$K:$K,MATCH('HFTD CPZ'!$B3110,'08W Project List'!$H:$H,0))),$K3110,#N/A)</f>
        <v>#N/A</v>
      </c>
      <c r="M3110" s="35" t="e">
        <f>IF(ISNUMBER(L3110),#N/A,IF(ISNUMBER(INDEX('Approved CPZ List'!$I:$I,MATCH('HFTD CPZ'!$B3110,'Approved CPZ List'!$B:$B,0))),$K3110,#N/A))</f>
        <v>#N/A</v>
      </c>
    </row>
    <row r="3111" spans="1:13" ht="15.5" x14ac:dyDescent="0.35">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List'!$K:$K,MATCH('HFTD CPZ'!$B3111,'08W Project List'!$H:$H,0))),$K3111,#N/A)</f>
        <v>#N/A</v>
      </c>
      <c r="M3111" s="35" t="e">
        <f>IF(ISNUMBER(L3111),#N/A,IF(ISNUMBER(INDEX('Approved CPZ List'!$I:$I,MATCH('HFTD CPZ'!$B3111,'Approved CPZ List'!$B:$B,0))),$K3111,#N/A))</f>
        <v>#N/A</v>
      </c>
    </row>
    <row r="3112" spans="1:13" ht="15.5" x14ac:dyDescent="0.35">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List'!$K:$K,MATCH('HFTD CPZ'!$B3112,'08W Project List'!$H:$H,0))),$K3112,#N/A)</f>
        <v>#N/A</v>
      </c>
      <c r="M3112" s="35" t="e">
        <f>IF(ISNUMBER(L3112),#N/A,IF(ISNUMBER(INDEX('Approved CPZ List'!$I:$I,MATCH('HFTD CPZ'!$B3112,'Approved CPZ List'!$B:$B,0))),$K3112,#N/A))</f>
        <v>#N/A</v>
      </c>
    </row>
    <row r="3113" spans="1:13" ht="15.5" x14ac:dyDescent="0.35">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List'!$K:$K,MATCH('HFTD CPZ'!$B3113,'08W Project List'!$H:$H,0))),$K3113,#N/A)</f>
        <v>#N/A</v>
      </c>
      <c r="M3113" s="35" t="e">
        <f>IF(ISNUMBER(L3113),#N/A,IF(ISNUMBER(INDEX('Approved CPZ List'!$I:$I,MATCH('HFTD CPZ'!$B3113,'Approved CPZ List'!$B:$B,0))),$K3113,#N/A))</f>
        <v>#N/A</v>
      </c>
    </row>
    <row r="3114" spans="1:13" ht="15.5" x14ac:dyDescent="0.35">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List'!$K:$K,MATCH('HFTD CPZ'!$B3114,'08W Project List'!$H:$H,0))),$K3114,#N/A)</f>
        <v>#N/A</v>
      </c>
      <c r="M3114" s="35" t="e">
        <f>IF(ISNUMBER(L3114),#N/A,IF(ISNUMBER(INDEX('Approved CPZ List'!$I:$I,MATCH('HFTD CPZ'!$B3114,'Approved CPZ List'!$B:$B,0))),$K3114,#N/A))</f>
        <v>#N/A</v>
      </c>
    </row>
    <row r="3115" spans="1:13" ht="15.5" x14ac:dyDescent="0.35">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List'!$K:$K,MATCH('HFTD CPZ'!$B3115,'08W Project List'!$H:$H,0))),$K3115,#N/A)</f>
        <v>#N/A</v>
      </c>
      <c r="M3115" s="35" t="e">
        <f>IF(ISNUMBER(L3115),#N/A,IF(ISNUMBER(INDEX('Approved CPZ List'!$I:$I,MATCH('HFTD CPZ'!$B3115,'Approved CPZ List'!$B:$B,0))),$K3115,#N/A))</f>
        <v>#N/A</v>
      </c>
    </row>
    <row r="3116" spans="1:13" ht="15.5" x14ac:dyDescent="0.35">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List'!$K:$K,MATCH('HFTD CPZ'!$B3116,'08W Project List'!$H:$H,0))),$K3116,#N/A)</f>
        <v>#N/A</v>
      </c>
      <c r="M3116" s="35" t="e">
        <f>IF(ISNUMBER(L3116),#N/A,IF(ISNUMBER(INDEX('Approved CPZ List'!$I:$I,MATCH('HFTD CPZ'!$B3116,'Approved CPZ List'!$B:$B,0))),$K3116,#N/A))</f>
        <v>#N/A</v>
      </c>
    </row>
    <row r="3117" spans="1:13" ht="15.5" x14ac:dyDescent="0.35">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List'!$K:$K,MATCH('HFTD CPZ'!$B3117,'08W Project List'!$H:$H,0))),$K3117,#N/A)</f>
        <v>#N/A</v>
      </c>
      <c r="M3117" s="35" t="e">
        <f>IF(ISNUMBER(L3117),#N/A,IF(ISNUMBER(INDEX('Approved CPZ List'!$I:$I,MATCH('HFTD CPZ'!$B3117,'Approved CPZ List'!$B:$B,0))),$K3117,#N/A))</f>
        <v>#N/A</v>
      </c>
    </row>
    <row r="3118" spans="1:13" ht="15.5" x14ac:dyDescent="0.35">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List'!$K:$K,MATCH('HFTD CPZ'!$B3118,'08W Project List'!$H:$H,0))),$K3118,#N/A)</f>
        <v>#N/A</v>
      </c>
      <c r="M3118" s="35" t="e">
        <f>IF(ISNUMBER(L3118),#N/A,IF(ISNUMBER(INDEX('Approved CPZ List'!$I:$I,MATCH('HFTD CPZ'!$B3118,'Approved CPZ List'!$B:$B,0))),$K3118,#N/A))</f>
        <v>#N/A</v>
      </c>
    </row>
    <row r="3119" spans="1:13" ht="15.5" x14ac:dyDescent="0.35">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List'!$K:$K,MATCH('HFTD CPZ'!$B3119,'08W Project List'!$H:$H,0))),$K3119,#N/A)</f>
        <v>#N/A</v>
      </c>
      <c r="M3119" s="35" t="e">
        <f>IF(ISNUMBER(L3119),#N/A,IF(ISNUMBER(INDEX('Approved CPZ List'!$I:$I,MATCH('HFTD CPZ'!$B3119,'Approved CPZ List'!$B:$B,0))),$K3119,#N/A))</f>
        <v>#N/A</v>
      </c>
    </row>
    <row r="3120" spans="1:13" ht="15.5" x14ac:dyDescent="0.35">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List'!$K:$K,MATCH('HFTD CPZ'!$B3120,'08W Project List'!$H:$H,0))),$K3120,#N/A)</f>
        <v>#N/A</v>
      </c>
      <c r="M3120" s="35" t="e">
        <f>IF(ISNUMBER(L3120),#N/A,IF(ISNUMBER(INDEX('Approved CPZ List'!$I:$I,MATCH('HFTD CPZ'!$B3120,'Approved CPZ List'!$B:$B,0))),$K3120,#N/A))</f>
        <v>#N/A</v>
      </c>
    </row>
    <row r="3121" spans="1:13" ht="15.5" x14ac:dyDescent="0.35">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List'!$K:$K,MATCH('HFTD CPZ'!$B3121,'08W Project List'!$H:$H,0))),$K3121,#N/A)</f>
        <v>#N/A</v>
      </c>
      <c r="M3121" s="35" t="e">
        <f>IF(ISNUMBER(L3121),#N/A,IF(ISNUMBER(INDEX('Approved CPZ List'!$I:$I,MATCH('HFTD CPZ'!$B3121,'Approved CPZ List'!$B:$B,0))),$K3121,#N/A))</f>
        <v>#N/A</v>
      </c>
    </row>
    <row r="3122" spans="1:13" ht="15.5" x14ac:dyDescent="0.35">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List'!$K:$K,MATCH('HFTD CPZ'!$B3122,'08W Project List'!$H:$H,0))),$K3122,#N/A)</f>
        <v>#N/A</v>
      </c>
      <c r="M3122" s="35" t="e">
        <f>IF(ISNUMBER(L3122),#N/A,IF(ISNUMBER(INDEX('Approved CPZ List'!$I:$I,MATCH('HFTD CPZ'!$B3122,'Approved CPZ List'!$B:$B,0))),$K3122,#N/A))</f>
        <v>#N/A</v>
      </c>
    </row>
    <row r="3123" spans="1:13" ht="15.5" x14ac:dyDescent="0.35">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List'!$K:$K,MATCH('HFTD CPZ'!$B3123,'08W Project List'!$H:$H,0))),$K3123,#N/A)</f>
        <v>#N/A</v>
      </c>
      <c r="M3123" s="35" t="e">
        <f>IF(ISNUMBER(L3123),#N/A,IF(ISNUMBER(INDEX('Approved CPZ List'!$I:$I,MATCH('HFTD CPZ'!$B3123,'Approved CPZ List'!$B:$B,0))),$K3123,#N/A))</f>
        <v>#N/A</v>
      </c>
    </row>
    <row r="3124" spans="1:13" ht="15.5" x14ac:dyDescent="0.35">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List'!$K:$K,MATCH('HFTD CPZ'!$B3124,'08W Project List'!$H:$H,0))),$K3124,#N/A)</f>
        <v>#N/A</v>
      </c>
      <c r="M3124" s="35" t="e">
        <f>IF(ISNUMBER(L3124),#N/A,IF(ISNUMBER(INDEX('Approved CPZ List'!$I:$I,MATCH('HFTD CPZ'!$B3124,'Approved CPZ List'!$B:$B,0))),$K3124,#N/A))</f>
        <v>#N/A</v>
      </c>
    </row>
    <row r="3125" spans="1:13" ht="15.5" x14ac:dyDescent="0.35">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List'!$K:$K,MATCH('HFTD CPZ'!$B3125,'08W Project List'!$H:$H,0))),$K3125,#N/A)</f>
        <v>#N/A</v>
      </c>
      <c r="M3125" s="35" t="e">
        <f>IF(ISNUMBER(L3125),#N/A,IF(ISNUMBER(INDEX('Approved CPZ List'!$I:$I,MATCH('HFTD CPZ'!$B3125,'Approved CPZ List'!$B:$B,0))),$K3125,#N/A))</f>
        <v>#N/A</v>
      </c>
    </row>
    <row r="3126" spans="1:13" ht="15.5" x14ac:dyDescent="0.35">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List'!$K:$K,MATCH('HFTD CPZ'!$B3126,'08W Project List'!$H:$H,0))),$K3126,#N/A)</f>
        <v>#N/A</v>
      </c>
      <c r="M3126" s="35" t="e">
        <f>IF(ISNUMBER(L3126),#N/A,IF(ISNUMBER(INDEX('Approved CPZ List'!$I:$I,MATCH('HFTD CPZ'!$B3126,'Approved CPZ List'!$B:$B,0))),$K3126,#N/A))</f>
        <v>#N/A</v>
      </c>
    </row>
    <row r="3127" spans="1:13" ht="15.5" x14ac:dyDescent="0.35">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List'!$K:$K,MATCH('HFTD CPZ'!$B3127,'08W Project List'!$H:$H,0))),$K3127,#N/A)</f>
        <v>#N/A</v>
      </c>
      <c r="M3127" s="35" t="e">
        <f>IF(ISNUMBER(L3127),#N/A,IF(ISNUMBER(INDEX('Approved CPZ List'!$I:$I,MATCH('HFTD CPZ'!$B3127,'Approved CPZ List'!$B:$B,0))),$K3127,#N/A))</f>
        <v>#N/A</v>
      </c>
    </row>
    <row r="3128" spans="1:13" ht="15.5" x14ac:dyDescent="0.35">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List'!$K:$K,MATCH('HFTD CPZ'!$B3128,'08W Project List'!$H:$H,0))),$K3128,#N/A)</f>
        <v>#N/A</v>
      </c>
      <c r="M3128" s="35" t="e">
        <f>IF(ISNUMBER(L3128),#N/A,IF(ISNUMBER(INDEX('Approved CPZ List'!$I:$I,MATCH('HFTD CPZ'!$B3128,'Approved CPZ List'!$B:$B,0))),$K3128,#N/A))</f>
        <v>#N/A</v>
      </c>
    </row>
    <row r="3129" spans="1:13" ht="15.5" x14ac:dyDescent="0.35">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List'!$K:$K,MATCH('HFTD CPZ'!$B3129,'08W Project List'!$H:$H,0))),$K3129,#N/A)</f>
        <v>#N/A</v>
      </c>
      <c r="M3129" s="35" t="e">
        <f>IF(ISNUMBER(L3129),#N/A,IF(ISNUMBER(INDEX('Approved CPZ List'!$I:$I,MATCH('HFTD CPZ'!$B3129,'Approved CPZ List'!$B:$B,0))),$K3129,#N/A))</f>
        <v>#N/A</v>
      </c>
    </row>
    <row r="3130" spans="1:13" ht="15.5" x14ac:dyDescent="0.35">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List'!$K:$K,MATCH('HFTD CPZ'!$B3130,'08W Project List'!$H:$H,0))),$K3130,#N/A)</f>
        <v>#N/A</v>
      </c>
      <c r="M3130" s="35" t="e">
        <f>IF(ISNUMBER(L3130),#N/A,IF(ISNUMBER(INDEX('Approved CPZ List'!$I:$I,MATCH('HFTD CPZ'!$B3130,'Approved CPZ List'!$B:$B,0))),$K3130,#N/A))</f>
        <v>#N/A</v>
      </c>
    </row>
    <row r="3131" spans="1:13" ht="15.5" x14ac:dyDescent="0.35">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List'!$K:$K,MATCH('HFTD CPZ'!$B3131,'08W Project List'!$H:$H,0))),$K3131,#N/A)</f>
        <v>#N/A</v>
      </c>
      <c r="M3131" s="35" t="e">
        <f>IF(ISNUMBER(L3131),#N/A,IF(ISNUMBER(INDEX('Approved CPZ List'!$I:$I,MATCH('HFTD CPZ'!$B3131,'Approved CPZ List'!$B:$B,0))),$K3131,#N/A))</f>
        <v>#N/A</v>
      </c>
    </row>
    <row r="3132" spans="1:13" ht="15.5" x14ac:dyDescent="0.35">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List'!$K:$K,MATCH('HFTD CPZ'!$B3132,'08W Project List'!$H:$H,0))),$K3132,#N/A)</f>
        <v>#N/A</v>
      </c>
      <c r="M3132" s="35" t="e">
        <f>IF(ISNUMBER(L3132),#N/A,IF(ISNUMBER(INDEX('Approved CPZ List'!$I:$I,MATCH('HFTD CPZ'!$B3132,'Approved CPZ List'!$B:$B,0))),$K3132,#N/A))</f>
        <v>#N/A</v>
      </c>
    </row>
    <row r="3133" spans="1:13" ht="15.5" x14ac:dyDescent="0.35">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List'!$K:$K,MATCH('HFTD CPZ'!$B3133,'08W Project List'!$H:$H,0))),$K3133,#N/A)</f>
        <v>#N/A</v>
      </c>
      <c r="M3133" s="35" t="e">
        <f>IF(ISNUMBER(L3133),#N/A,IF(ISNUMBER(INDEX('Approved CPZ List'!$I:$I,MATCH('HFTD CPZ'!$B3133,'Approved CPZ List'!$B:$B,0))),$K3133,#N/A))</f>
        <v>#N/A</v>
      </c>
    </row>
    <row r="3134" spans="1:13" ht="15.5" x14ac:dyDescent="0.35">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List'!$K:$K,MATCH('HFTD CPZ'!$B3134,'08W Project List'!$H:$H,0))),$K3134,#N/A)</f>
        <v>#N/A</v>
      </c>
      <c r="M3134" s="35" t="e">
        <f>IF(ISNUMBER(L3134),#N/A,IF(ISNUMBER(INDEX('Approved CPZ List'!$I:$I,MATCH('HFTD CPZ'!$B3134,'Approved CPZ List'!$B:$B,0))),$K3134,#N/A))</f>
        <v>#N/A</v>
      </c>
    </row>
    <row r="3135" spans="1:13" ht="15.5" x14ac:dyDescent="0.35">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List'!$K:$K,MATCH('HFTD CPZ'!$B3135,'08W Project List'!$H:$H,0))),$K3135,#N/A)</f>
        <v>#N/A</v>
      </c>
      <c r="M3135" s="35" t="e">
        <f>IF(ISNUMBER(L3135),#N/A,IF(ISNUMBER(INDEX('Approved CPZ List'!$I:$I,MATCH('HFTD CPZ'!$B3135,'Approved CPZ List'!$B:$B,0))),$K3135,#N/A))</f>
        <v>#N/A</v>
      </c>
    </row>
    <row r="3136" spans="1:13" ht="15.5" x14ac:dyDescent="0.35">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List'!$K:$K,MATCH('HFTD CPZ'!$B3136,'08W Project List'!$H:$H,0))),$K3136,#N/A)</f>
        <v>#N/A</v>
      </c>
      <c r="M3136" s="35" t="e">
        <f>IF(ISNUMBER(L3136),#N/A,IF(ISNUMBER(INDEX('Approved CPZ List'!$I:$I,MATCH('HFTD CPZ'!$B3136,'Approved CPZ List'!$B:$B,0))),$K3136,#N/A))</f>
        <v>#N/A</v>
      </c>
    </row>
    <row r="3137" spans="1:13" ht="15.5" x14ac:dyDescent="0.35">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List'!$K:$K,MATCH('HFTD CPZ'!$B3137,'08W Project List'!$H:$H,0))),$K3137,#N/A)</f>
        <v>#N/A</v>
      </c>
      <c r="M3137" s="35" t="e">
        <f>IF(ISNUMBER(L3137),#N/A,IF(ISNUMBER(INDEX('Approved CPZ List'!$I:$I,MATCH('HFTD CPZ'!$B3137,'Approved CPZ List'!$B:$B,0))),$K3137,#N/A))</f>
        <v>#N/A</v>
      </c>
    </row>
    <row r="3138" spans="1:13" ht="15.5" x14ac:dyDescent="0.35">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List'!$K:$K,MATCH('HFTD CPZ'!$B3138,'08W Project List'!$H:$H,0))),$K3138,#N/A)</f>
        <v>#N/A</v>
      </c>
      <c r="M3138" s="35" t="e">
        <f>IF(ISNUMBER(L3138),#N/A,IF(ISNUMBER(INDEX('Approved CPZ List'!$I:$I,MATCH('HFTD CPZ'!$B3138,'Approved CPZ List'!$B:$B,0))),$K3138,#N/A))</f>
        <v>#N/A</v>
      </c>
    </row>
    <row r="3139" spans="1:13" ht="15.5" x14ac:dyDescent="0.35">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List'!$K:$K,MATCH('HFTD CPZ'!$B3139,'08W Project List'!$H:$H,0))),$K3139,#N/A)</f>
        <v>#N/A</v>
      </c>
      <c r="M3139" s="35" t="e">
        <f>IF(ISNUMBER(L3139),#N/A,IF(ISNUMBER(INDEX('Approved CPZ List'!$I:$I,MATCH('HFTD CPZ'!$B3139,'Approved CPZ List'!$B:$B,0))),$K3139,#N/A))</f>
        <v>#N/A</v>
      </c>
    </row>
    <row r="3140" spans="1:13" ht="15.5" x14ac:dyDescent="0.35">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List'!$K:$K,MATCH('HFTD CPZ'!$B3140,'08W Project List'!$H:$H,0))),$K3140,#N/A)</f>
        <v>#N/A</v>
      </c>
      <c r="M3140" s="35" t="e">
        <f>IF(ISNUMBER(L3140),#N/A,IF(ISNUMBER(INDEX('Approved CPZ List'!$I:$I,MATCH('HFTD CPZ'!$B3140,'Approved CPZ List'!$B:$B,0))),$K3140,#N/A))</f>
        <v>#N/A</v>
      </c>
    </row>
    <row r="3141" spans="1:13" ht="15.5" x14ac:dyDescent="0.35">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List'!$K:$K,MATCH('HFTD CPZ'!$B3141,'08W Project List'!$H:$H,0))),$K3141,#N/A)</f>
        <v>#N/A</v>
      </c>
      <c r="M3141" s="35" t="e">
        <f>IF(ISNUMBER(L3141),#N/A,IF(ISNUMBER(INDEX('Approved CPZ List'!$I:$I,MATCH('HFTD CPZ'!$B3141,'Approved CPZ List'!$B:$B,0))),$K3141,#N/A))</f>
        <v>#N/A</v>
      </c>
    </row>
    <row r="3142" spans="1:13" ht="15.5" x14ac:dyDescent="0.35">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List'!$K:$K,MATCH('HFTD CPZ'!$B3142,'08W Project List'!$H:$H,0))),$K3142,#N/A)</f>
        <v>#N/A</v>
      </c>
      <c r="M3142" s="35" t="e">
        <f>IF(ISNUMBER(L3142),#N/A,IF(ISNUMBER(INDEX('Approved CPZ List'!$I:$I,MATCH('HFTD CPZ'!$B3142,'Approved CPZ List'!$B:$B,0))),$K3142,#N/A))</f>
        <v>#N/A</v>
      </c>
    </row>
    <row r="3143" spans="1:13" ht="15.5" x14ac:dyDescent="0.35">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List'!$K:$K,MATCH('HFTD CPZ'!$B3143,'08W Project List'!$H:$H,0))),$K3143,#N/A)</f>
        <v>#N/A</v>
      </c>
      <c r="M3143" s="35" t="e">
        <f>IF(ISNUMBER(L3143),#N/A,IF(ISNUMBER(INDEX('Approved CPZ List'!$I:$I,MATCH('HFTD CPZ'!$B3143,'Approved CPZ List'!$B:$B,0))),$K3143,#N/A))</f>
        <v>#N/A</v>
      </c>
    </row>
    <row r="3144" spans="1:13" ht="15.5" x14ac:dyDescent="0.35">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List'!$K:$K,MATCH('HFTD CPZ'!$B3144,'08W Project List'!$H:$H,0))),$K3144,#N/A)</f>
        <v>#N/A</v>
      </c>
      <c r="M3144" s="35" t="e">
        <f>IF(ISNUMBER(L3144),#N/A,IF(ISNUMBER(INDEX('Approved CPZ List'!$I:$I,MATCH('HFTD CPZ'!$B3144,'Approved CPZ List'!$B:$B,0))),$K3144,#N/A))</f>
        <v>#N/A</v>
      </c>
    </row>
    <row r="3145" spans="1:13" ht="15.5" x14ac:dyDescent="0.35">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List'!$K:$K,MATCH('HFTD CPZ'!$B3145,'08W Project List'!$H:$H,0))),$K3145,#N/A)</f>
        <v>#N/A</v>
      </c>
      <c r="M3145" s="35" t="e">
        <f>IF(ISNUMBER(L3145),#N/A,IF(ISNUMBER(INDEX('Approved CPZ List'!$I:$I,MATCH('HFTD CPZ'!$B3145,'Approved CPZ List'!$B:$B,0))),$K3145,#N/A))</f>
        <v>#N/A</v>
      </c>
    </row>
    <row r="3146" spans="1:13" ht="15.5" x14ac:dyDescent="0.35">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List'!$K:$K,MATCH('HFTD CPZ'!$B3146,'08W Project List'!$H:$H,0))),$K3146,#N/A)</f>
        <v>#N/A</v>
      </c>
      <c r="M3146" s="35" t="e">
        <f>IF(ISNUMBER(L3146),#N/A,IF(ISNUMBER(INDEX('Approved CPZ List'!$I:$I,MATCH('HFTD CPZ'!$B3146,'Approved CPZ List'!$B:$B,0))),$K3146,#N/A))</f>
        <v>#N/A</v>
      </c>
    </row>
    <row r="3147" spans="1:13" ht="15.5" x14ac:dyDescent="0.35">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List'!$K:$K,MATCH('HFTD CPZ'!$B3147,'08W Project List'!$H:$H,0))),$K3147,#N/A)</f>
        <v>#N/A</v>
      </c>
      <c r="M3147" s="35" t="e">
        <f>IF(ISNUMBER(L3147),#N/A,IF(ISNUMBER(INDEX('Approved CPZ List'!$I:$I,MATCH('HFTD CPZ'!$B3147,'Approved CPZ List'!$B:$B,0))),$K3147,#N/A))</f>
        <v>#N/A</v>
      </c>
    </row>
    <row r="3148" spans="1:13" ht="15.5" x14ac:dyDescent="0.35">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List'!$K:$K,MATCH('HFTD CPZ'!$B3148,'08W Project List'!$H:$H,0))),$K3148,#N/A)</f>
        <v>#N/A</v>
      </c>
      <c r="M3148" s="35" t="e">
        <f>IF(ISNUMBER(L3148),#N/A,IF(ISNUMBER(INDEX('Approved CPZ List'!$I:$I,MATCH('HFTD CPZ'!$B3148,'Approved CPZ List'!$B:$B,0))),$K3148,#N/A))</f>
        <v>#N/A</v>
      </c>
    </row>
    <row r="3149" spans="1:13" ht="15.5" x14ac:dyDescent="0.35">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List'!$K:$K,MATCH('HFTD CPZ'!$B3149,'08W Project List'!$H:$H,0))),$K3149,#N/A)</f>
        <v>#N/A</v>
      </c>
      <c r="M3149" s="35" t="e">
        <f>IF(ISNUMBER(L3149),#N/A,IF(ISNUMBER(INDEX('Approved CPZ List'!$I:$I,MATCH('HFTD CPZ'!$B3149,'Approved CPZ List'!$B:$B,0))),$K3149,#N/A))</f>
        <v>#N/A</v>
      </c>
    </row>
    <row r="3150" spans="1:13" ht="15.5" x14ac:dyDescent="0.35">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List'!$K:$K,MATCH('HFTD CPZ'!$B3150,'08W Project List'!$H:$H,0))),$K3150,#N/A)</f>
        <v>#N/A</v>
      </c>
      <c r="M3150" s="35" t="e">
        <f>IF(ISNUMBER(L3150),#N/A,IF(ISNUMBER(INDEX('Approved CPZ List'!$I:$I,MATCH('HFTD CPZ'!$B3150,'Approved CPZ List'!$B:$B,0))),$K3150,#N/A))</f>
        <v>#N/A</v>
      </c>
    </row>
    <row r="3151" spans="1:13" ht="15.5" x14ac:dyDescent="0.35">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List'!$K:$K,MATCH('HFTD CPZ'!$B3151,'08W Project List'!$H:$H,0))),$K3151,#N/A)</f>
        <v>#N/A</v>
      </c>
      <c r="M3151" s="35" t="e">
        <f>IF(ISNUMBER(L3151),#N/A,IF(ISNUMBER(INDEX('Approved CPZ List'!$I:$I,MATCH('HFTD CPZ'!$B3151,'Approved CPZ List'!$B:$B,0))),$K3151,#N/A))</f>
        <v>#N/A</v>
      </c>
    </row>
    <row r="3152" spans="1:13" ht="15.5" x14ac:dyDescent="0.35">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List'!$K:$K,MATCH('HFTD CPZ'!$B3152,'08W Project List'!$H:$H,0))),$K3152,#N/A)</f>
        <v>#N/A</v>
      </c>
      <c r="M3152" s="35" t="e">
        <f>IF(ISNUMBER(L3152),#N/A,IF(ISNUMBER(INDEX('Approved CPZ List'!$I:$I,MATCH('HFTD CPZ'!$B3152,'Approved CPZ List'!$B:$B,0))),$K3152,#N/A))</f>
        <v>#N/A</v>
      </c>
    </row>
    <row r="3153" spans="1:13" ht="15.5" x14ac:dyDescent="0.35">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List'!$K:$K,MATCH('HFTD CPZ'!$B3153,'08W Project List'!$H:$H,0))),$K3153,#N/A)</f>
        <v>#N/A</v>
      </c>
      <c r="M3153" s="35" t="e">
        <f>IF(ISNUMBER(L3153),#N/A,IF(ISNUMBER(INDEX('Approved CPZ List'!$I:$I,MATCH('HFTD CPZ'!$B3153,'Approved CPZ List'!$B:$B,0))),$K3153,#N/A))</f>
        <v>#N/A</v>
      </c>
    </row>
    <row r="3154" spans="1:13" ht="15.5" x14ac:dyDescent="0.35">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List'!$K:$K,MATCH('HFTD CPZ'!$B3154,'08W Project List'!$H:$H,0))),$K3154,#N/A)</f>
        <v>#N/A</v>
      </c>
      <c r="M3154" s="35" t="e">
        <f>IF(ISNUMBER(L3154),#N/A,IF(ISNUMBER(INDEX('Approved CPZ List'!$I:$I,MATCH('HFTD CPZ'!$B3154,'Approved CPZ List'!$B:$B,0))),$K3154,#N/A))</f>
        <v>#N/A</v>
      </c>
    </row>
    <row r="3155" spans="1:13" ht="15.5" x14ac:dyDescent="0.35">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List'!$K:$K,MATCH('HFTD CPZ'!$B3155,'08W Project List'!$H:$H,0))),$K3155,#N/A)</f>
        <v>#N/A</v>
      </c>
      <c r="M3155" s="35" t="e">
        <f>IF(ISNUMBER(L3155),#N/A,IF(ISNUMBER(INDEX('Approved CPZ List'!$I:$I,MATCH('HFTD CPZ'!$B3155,'Approved CPZ List'!$B:$B,0))),$K3155,#N/A))</f>
        <v>#N/A</v>
      </c>
    </row>
    <row r="3156" spans="1:13" ht="15.5" x14ac:dyDescent="0.35">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List'!$K:$K,MATCH('HFTD CPZ'!$B3156,'08W Project List'!$H:$H,0))),$K3156,#N/A)</f>
        <v>#N/A</v>
      </c>
      <c r="M3156" s="35" t="e">
        <f>IF(ISNUMBER(L3156),#N/A,IF(ISNUMBER(INDEX('Approved CPZ List'!$I:$I,MATCH('HFTD CPZ'!$B3156,'Approved CPZ List'!$B:$B,0))),$K3156,#N/A))</f>
        <v>#N/A</v>
      </c>
    </row>
    <row r="3157" spans="1:13" ht="15.5" x14ac:dyDescent="0.35">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List'!$K:$K,MATCH('HFTD CPZ'!$B3157,'08W Project List'!$H:$H,0))),$K3157,#N/A)</f>
        <v>#N/A</v>
      </c>
      <c r="M3157" s="35" t="e">
        <f>IF(ISNUMBER(L3157),#N/A,IF(ISNUMBER(INDEX('Approved CPZ List'!$I:$I,MATCH('HFTD CPZ'!$B3157,'Approved CPZ List'!$B:$B,0))),$K3157,#N/A))</f>
        <v>#N/A</v>
      </c>
    </row>
    <row r="3158" spans="1:13" ht="15.5" x14ac:dyDescent="0.35">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List'!$K:$K,MATCH('HFTD CPZ'!$B3158,'08W Project List'!$H:$H,0))),$K3158,#N/A)</f>
        <v>#N/A</v>
      </c>
      <c r="M3158" s="35" t="e">
        <f>IF(ISNUMBER(L3158),#N/A,IF(ISNUMBER(INDEX('Approved CPZ List'!$I:$I,MATCH('HFTD CPZ'!$B3158,'Approved CPZ List'!$B:$B,0))),$K3158,#N/A))</f>
        <v>#N/A</v>
      </c>
    </row>
    <row r="3159" spans="1:13" ht="15.5" x14ac:dyDescent="0.35">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List'!$K:$K,MATCH('HFTD CPZ'!$B3159,'08W Project List'!$H:$H,0))),$K3159,#N/A)</f>
        <v>#N/A</v>
      </c>
      <c r="M3159" s="35" t="e">
        <f>IF(ISNUMBER(L3159),#N/A,IF(ISNUMBER(INDEX('Approved CPZ List'!$I:$I,MATCH('HFTD CPZ'!$B3159,'Approved CPZ List'!$B:$B,0))),$K3159,#N/A))</f>
        <v>#N/A</v>
      </c>
    </row>
    <row r="3160" spans="1:13" ht="15.5" x14ac:dyDescent="0.35">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List'!$K:$K,MATCH('HFTD CPZ'!$B3160,'08W Project List'!$H:$H,0))),$K3160,#N/A)</f>
        <v>#N/A</v>
      </c>
      <c r="M3160" s="35" t="e">
        <f>IF(ISNUMBER(L3160),#N/A,IF(ISNUMBER(INDEX('Approved CPZ List'!$I:$I,MATCH('HFTD CPZ'!$B3160,'Approved CPZ List'!$B:$B,0))),$K3160,#N/A))</f>
        <v>#N/A</v>
      </c>
    </row>
    <row r="3161" spans="1:13" ht="15.5" x14ac:dyDescent="0.35">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List'!$K:$K,MATCH('HFTD CPZ'!$B3161,'08W Project List'!$H:$H,0))),$K3161,#N/A)</f>
        <v>#N/A</v>
      </c>
      <c r="M3161" s="35" t="e">
        <f>IF(ISNUMBER(L3161),#N/A,IF(ISNUMBER(INDEX('Approved CPZ List'!$I:$I,MATCH('HFTD CPZ'!$B3161,'Approved CPZ List'!$B:$B,0))),$K3161,#N/A))</f>
        <v>#N/A</v>
      </c>
    </row>
    <row r="3162" spans="1:13" ht="15.5" x14ac:dyDescent="0.35">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List'!$K:$K,MATCH('HFTD CPZ'!$B3162,'08W Project List'!$H:$H,0))),$K3162,#N/A)</f>
        <v>#N/A</v>
      </c>
      <c r="M3162" s="35" t="e">
        <f>IF(ISNUMBER(L3162),#N/A,IF(ISNUMBER(INDEX('Approved CPZ List'!$I:$I,MATCH('HFTD CPZ'!$B3162,'Approved CPZ List'!$B:$B,0))),$K3162,#N/A))</f>
        <v>#N/A</v>
      </c>
    </row>
    <row r="3163" spans="1:13" ht="15.5" x14ac:dyDescent="0.35">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List'!$K:$K,MATCH('HFTD CPZ'!$B3163,'08W Project List'!$H:$H,0))),$K3163,#N/A)</f>
        <v>#N/A</v>
      </c>
      <c r="M3163" s="35" t="e">
        <f>IF(ISNUMBER(L3163),#N/A,IF(ISNUMBER(INDEX('Approved CPZ List'!$I:$I,MATCH('HFTD CPZ'!$B3163,'Approved CPZ List'!$B:$B,0))),$K3163,#N/A))</f>
        <v>#N/A</v>
      </c>
    </row>
    <row r="3164" spans="1:13" ht="15.5" x14ac:dyDescent="0.35">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List'!$K:$K,MATCH('HFTD CPZ'!$B3164,'08W Project List'!$H:$H,0))),$K3164,#N/A)</f>
        <v>#N/A</v>
      </c>
      <c r="M3164" s="35" t="e">
        <f>IF(ISNUMBER(L3164),#N/A,IF(ISNUMBER(INDEX('Approved CPZ List'!$I:$I,MATCH('HFTD CPZ'!$B3164,'Approved CPZ List'!$B:$B,0))),$K3164,#N/A))</f>
        <v>#N/A</v>
      </c>
    </row>
    <row r="3165" spans="1:13" ht="15.5" x14ac:dyDescent="0.35">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List'!$K:$K,MATCH('HFTD CPZ'!$B3165,'08W Project List'!$H:$H,0))),$K3165,#N/A)</f>
        <v>#N/A</v>
      </c>
      <c r="M3165" s="35" t="e">
        <f>IF(ISNUMBER(L3165),#N/A,IF(ISNUMBER(INDEX('Approved CPZ List'!$I:$I,MATCH('HFTD CPZ'!$B3165,'Approved CPZ List'!$B:$B,0))),$K3165,#N/A))</f>
        <v>#N/A</v>
      </c>
    </row>
    <row r="3166" spans="1:13" ht="15.5" x14ac:dyDescent="0.35">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List'!$K:$K,MATCH('HFTD CPZ'!$B3166,'08W Project List'!$H:$H,0))),$K3166,#N/A)</f>
        <v>#N/A</v>
      </c>
      <c r="M3166" s="35" t="e">
        <f>IF(ISNUMBER(L3166),#N/A,IF(ISNUMBER(INDEX('Approved CPZ List'!$I:$I,MATCH('HFTD CPZ'!$B3166,'Approved CPZ List'!$B:$B,0))),$K3166,#N/A))</f>
        <v>#N/A</v>
      </c>
    </row>
    <row r="3167" spans="1:13" ht="15.5" x14ac:dyDescent="0.35">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List'!$K:$K,MATCH('HFTD CPZ'!$B3167,'08W Project List'!$H:$H,0))),$K3167,#N/A)</f>
        <v>#N/A</v>
      </c>
      <c r="M3167" s="35" t="e">
        <f>IF(ISNUMBER(L3167),#N/A,IF(ISNUMBER(INDEX('Approved CPZ List'!$I:$I,MATCH('HFTD CPZ'!$B3167,'Approved CPZ List'!$B:$B,0))),$K3167,#N/A))</f>
        <v>#N/A</v>
      </c>
    </row>
    <row r="3168" spans="1:13" ht="15.5" x14ac:dyDescent="0.35">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List'!$K:$K,MATCH('HFTD CPZ'!$B3168,'08W Project List'!$H:$H,0))),$K3168,#N/A)</f>
        <v>#N/A</v>
      </c>
      <c r="M3168" s="35" t="e">
        <f>IF(ISNUMBER(L3168),#N/A,IF(ISNUMBER(INDEX('Approved CPZ List'!$I:$I,MATCH('HFTD CPZ'!$B3168,'Approved CPZ List'!$B:$B,0))),$K3168,#N/A))</f>
        <v>#N/A</v>
      </c>
    </row>
    <row r="3169" spans="1:13" ht="15.5" x14ac:dyDescent="0.35">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List'!$K:$K,MATCH('HFTD CPZ'!$B3169,'08W Project List'!$H:$H,0))),$K3169,#N/A)</f>
        <v>#N/A</v>
      </c>
      <c r="M3169" s="35" t="e">
        <f>IF(ISNUMBER(L3169),#N/A,IF(ISNUMBER(INDEX('Approved CPZ List'!$I:$I,MATCH('HFTD CPZ'!$B3169,'Approved CPZ List'!$B:$B,0))),$K3169,#N/A))</f>
        <v>#N/A</v>
      </c>
    </row>
    <row r="3170" spans="1:13" ht="15.5" x14ac:dyDescent="0.35">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List'!$K:$K,MATCH('HFTD CPZ'!$B3170,'08W Project List'!$H:$H,0))),$K3170,#N/A)</f>
        <v>#N/A</v>
      </c>
      <c r="M3170" s="35" t="e">
        <f>IF(ISNUMBER(L3170),#N/A,IF(ISNUMBER(INDEX('Approved CPZ List'!$I:$I,MATCH('HFTD CPZ'!$B3170,'Approved CPZ List'!$B:$B,0))),$K3170,#N/A))</f>
        <v>#N/A</v>
      </c>
    </row>
    <row r="3171" spans="1:13" ht="15.5" x14ac:dyDescent="0.35">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List'!$K:$K,MATCH('HFTD CPZ'!$B3171,'08W Project List'!$H:$H,0))),$K3171,#N/A)</f>
        <v>#N/A</v>
      </c>
      <c r="M3171" s="35" t="e">
        <f>IF(ISNUMBER(L3171),#N/A,IF(ISNUMBER(INDEX('Approved CPZ List'!$I:$I,MATCH('HFTD CPZ'!$B3171,'Approved CPZ List'!$B:$B,0))),$K3171,#N/A))</f>
        <v>#N/A</v>
      </c>
    </row>
    <row r="3172" spans="1:13" ht="15.5" x14ac:dyDescent="0.35">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List'!$K:$K,MATCH('HFTD CPZ'!$B3172,'08W Project List'!$H:$H,0))),$K3172,#N/A)</f>
        <v>#N/A</v>
      </c>
      <c r="M3172" s="35" t="e">
        <f>IF(ISNUMBER(L3172),#N/A,IF(ISNUMBER(INDEX('Approved CPZ List'!$I:$I,MATCH('HFTD CPZ'!$B3172,'Approved CPZ List'!$B:$B,0))),$K3172,#N/A))</f>
        <v>#N/A</v>
      </c>
    </row>
    <row r="3173" spans="1:13" ht="15.5" x14ac:dyDescent="0.35">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List'!$K:$K,MATCH('HFTD CPZ'!$B3173,'08W Project List'!$H:$H,0))),$K3173,#N/A)</f>
        <v>#N/A</v>
      </c>
      <c r="M3173" s="35" t="e">
        <f>IF(ISNUMBER(L3173),#N/A,IF(ISNUMBER(INDEX('Approved CPZ List'!$I:$I,MATCH('HFTD CPZ'!$B3173,'Approved CPZ List'!$B:$B,0))),$K3173,#N/A))</f>
        <v>#N/A</v>
      </c>
    </row>
    <row r="3174" spans="1:13" ht="15.5" x14ac:dyDescent="0.35">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List'!$K:$K,MATCH('HFTD CPZ'!$B3174,'08W Project List'!$H:$H,0))),$K3174,#N/A)</f>
        <v>#N/A</v>
      </c>
      <c r="M3174" s="35" t="e">
        <f>IF(ISNUMBER(L3174),#N/A,IF(ISNUMBER(INDEX('Approved CPZ List'!$I:$I,MATCH('HFTD CPZ'!$B3174,'Approved CPZ List'!$B:$B,0))),$K3174,#N/A))</f>
        <v>#N/A</v>
      </c>
    </row>
    <row r="3175" spans="1:13" ht="15.5" x14ac:dyDescent="0.35">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List'!$K:$K,MATCH('HFTD CPZ'!$B3175,'08W Project List'!$H:$H,0))),$K3175,#N/A)</f>
        <v>#N/A</v>
      </c>
      <c r="M3175" s="35" t="e">
        <f>IF(ISNUMBER(L3175),#N/A,IF(ISNUMBER(INDEX('Approved CPZ List'!$I:$I,MATCH('HFTD CPZ'!$B3175,'Approved CPZ List'!$B:$B,0))),$K3175,#N/A))</f>
        <v>#N/A</v>
      </c>
    </row>
    <row r="3176" spans="1:13" ht="15.5" x14ac:dyDescent="0.35">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List'!$K:$K,MATCH('HFTD CPZ'!$B3176,'08W Project List'!$H:$H,0))),$K3176,#N/A)</f>
        <v>#N/A</v>
      </c>
      <c r="M3176" s="35" t="e">
        <f>IF(ISNUMBER(L3176),#N/A,IF(ISNUMBER(INDEX('Approved CPZ List'!$I:$I,MATCH('HFTD CPZ'!$B3176,'Approved CPZ List'!$B:$B,0))),$K3176,#N/A))</f>
        <v>#N/A</v>
      </c>
    </row>
    <row r="3177" spans="1:13" ht="15.5" x14ac:dyDescent="0.35">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List'!$K:$K,MATCH('HFTD CPZ'!$B3177,'08W Project List'!$H:$H,0))),$K3177,#N/A)</f>
        <v>#N/A</v>
      </c>
      <c r="M3177" s="35" t="e">
        <f>IF(ISNUMBER(L3177),#N/A,IF(ISNUMBER(INDEX('Approved CPZ List'!$I:$I,MATCH('HFTD CPZ'!$B3177,'Approved CPZ List'!$B:$B,0))),$K3177,#N/A))</f>
        <v>#N/A</v>
      </c>
    </row>
    <row r="3178" spans="1:13" ht="15.5" x14ac:dyDescent="0.35">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List'!$K:$K,MATCH('HFTD CPZ'!$B3178,'08W Project List'!$H:$H,0))),$K3178,#N/A)</f>
        <v>#N/A</v>
      </c>
      <c r="M3178" s="35" t="e">
        <f>IF(ISNUMBER(L3178),#N/A,IF(ISNUMBER(INDEX('Approved CPZ List'!$I:$I,MATCH('HFTD CPZ'!$B3178,'Approved CPZ List'!$B:$B,0))),$K3178,#N/A))</f>
        <v>#N/A</v>
      </c>
    </row>
    <row r="3179" spans="1:13" ht="15.5" x14ac:dyDescent="0.35">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List'!$K:$K,MATCH('HFTD CPZ'!$B3179,'08W Project List'!$H:$H,0))),$K3179,#N/A)</f>
        <v>#N/A</v>
      </c>
      <c r="M3179" s="35" t="e">
        <f>IF(ISNUMBER(L3179),#N/A,IF(ISNUMBER(INDEX('Approved CPZ List'!$I:$I,MATCH('HFTD CPZ'!$B3179,'Approved CPZ List'!$B:$B,0))),$K3179,#N/A))</f>
        <v>#N/A</v>
      </c>
    </row>
    <row r="3180" spans="1:13" ht="15.5" x14ac:dyDescent="0.35">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List'!$K:$K,MATCH('HFTD CPZ'!$B3180,'08W Project List'!$H:$H,0))),$K3180,#N/A)</f>
        <v>#N/A</v>
      </c>
      <c r="M3180" s="35" t="e">
        <f>IF(ISNUMBER(L3180),#N/A,IF(ISNUMBER(INDEX('Approved CPZ List'!$I:$I,MATCH('HFTD CPZ'!$B3180,'Approved CPZ List'!$B:$B,0))),$K3180,#N/A))</f>
        <v>#N/A</v>
      </c>
    </row>
    <row r="3181" spans="1:13" ht="15.5" x14ac:dyDescent="0.35">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List'!$K:$K,MATCH('HFTD CPZ'!$B3181,'08W Project List'!$H:$H,0))),$K3181,#N/A)</f>
        <v>#N/A</v>
      </c>
      <c r="M3181" s="35" t="e">
        <f>IF(ISNUMBER(L3181),#N/A,IF(ISNUMBER(INDEX('Approved CPZ List'!$I:$I,MATCH('HFTD CPZ'!$B3181,'Approved CPZ List'!$B:$B,0))),$K3181,#N/A))</f>
        <v>#N/A</v>
      </c>
    </row>
    <row r="3182" spans="1:13" ht="15.5" x14ac:dyDescent="0.35">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List'!$K:$K,MATCH('HFTD CPZ'!$B3182,'08W Project List'!$H:$H,0))),$K3182,#N/A)</f>
        <v>#N/A</v>
      </c>
      <c r="M3182" s="35" t="e">
        <f>IF(ISNUMBER(L3182),#N/A,IF(ISNUMBER(INDEX('Approved CPZ List'!$I:$I,MATCH('HFTD CPZ'!$B3182,'Approved CPZ List'!$B:$B,0))),$K3182,#N/A))</f>
        <v>#N/A</v>
      </c>
    </row>
    <row r="3183" spans="1:13" ht="15.5" x14ac:dyDescent="0.35">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List'!$K:$K,MATCH('HFTD CPZ'!$B3183,'08W Project List'!$H:$H,0))),$K3183,#N/A)</f>
        <v>#N/A</v>
      </c>
      <c r="M3183" s="35" t="e">
        <f>IF(ISNUMBER(L3183),#N/A,IF(ISNUMBER(INDEX('Approved CPZ List'!$I:$I,MATCH('HFTD CPZ'!$B3183,'Approved CPZ List'!$B:$B,0))),$K3183,#N/A))</f>
        <v>#N/A</v>
      </c>
    </row>
    <row r="3184" spans="1:13" ht="15.5" x14ac:dyDescent="0.35">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List'!$K:$K,MATCH('HFTD CPZ'!$B3184,'08W Project List'!$H:$H,0))),$K3184,#N/A)</f>
        <v>#N/A</v>
      </c>
      <c r="M3184" s="35" t="e">
        <f>IF(ISNUMBER(L3184),#N/A,IF(ISNUMBER(INDEX('Approved CPZ List'!$I:$I,MATCH('HFTD CPZ'!$B3184,'Approved CPZ List'!$B:$B,0))),$K3184,#N/A))</f>
        <v>#N/A</v>
      </c>
    </row>
    <row r="3185" spans="1:13" ht="15.5" x14ac:dyDescent="0.35">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List'!$K:$K,MATCH('HFTD CPZ'!$B3185,'08W Project List'!$H:$H,0))),$K3185,#N/A)</f>
        <v>#N/A</v>
      </c>
      <c r="M3185" s="35" t="e">
        <f>IF(ISNUMBER(L3185),#N/A,IF(ISNUMBER(INDEX('Approved CPZ List'!$I:$I,MATCH('HFTD CPZ'!$B3185,'Approved CPZ List'!$B:$B,0))),$K3185,#N/A))</f>
        <v>#N/A</v>
      </c>
    </row>
    <row r="3186" spans="1:13" ht="15.5" x14ac:dyDescent="0.35">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List'!$K:$K,MATCH('HFTD CPZ'!$B3186,'08W Project List'!$H:$H,0))),$K3186,#N/A)</f>
        <v>#N/A</v>
      </c>
      <c r="M3186" s="35" t="e">
        <f>IF(ISNUMBER(L3186),#N/A,IF(ISNUMBER(INDEX('Approved CPZ List'!$I:$I,MATCH('HFTD CPZ'!$B3186,'Approved CPZ List'!$B:$B,0))),$K3186,#N/A))</f>
        <v>#N/A</v>
      </c>
    </row>
    <row r="3187" spans="1:13" ht="15.5" x14ac:dyDescent="0.35">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List'!$K:$K,MATCH('HFTD CPZ'!$B3187,'08W Project List'!$H:$H,0))),$K3187,#N/A)</f>
        <v>#N/A</v>
      </c>
      <c r="M3187" s="35" t="e">
        <f>IF(ISNUMBER(L3187),#N/A,IF(ISNUMBER(INDEX('Approved CPZ List'!$I:$I,MATCH('HFTD CPZ'!$B3187,'Approved CPZ List'!$B:$B,0))),$K3187,#N/A))</f>
        <v>#N/A</v>
      </c>
    </row>
    <row r="3188" spans="1:13" ht="15.5" x14ac:dyDescent="0.35">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List'!$K:$K,MATCH('HFTD CPZ'!$B3188,'08W Project List'!$H:$H,0))),$K3188,#N/A)</f>
        <v>#N/A</v>
      </c>
      <c r="M3188" s="35" t="e">
        <f>IF(ISNUMBER(L3188),#N/A,IF(ISNUMBER(INDEX('Approved CPZ List'!$I:$I,MATCH('HFTD CPZ'!$B3188,'Approved CPZ List'!$B:$B,0))),$K3188,#N/A))</f>
        <v>#N/A</v>
      </c>
    </row>
    <row r="3189" spans="1:13" ht="15.5" x14ac:dyDescent="0.35">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List'!$K:$K,MATCH('HFTD CPZ'!$B3189,'08W Project List'!$H:$H,0))),$K3189,#N/A)</f>
        <v>#N/A</v>
      </c>
      <c r="M3189" s="35" t="e">
        <f>IF(ISNUMBER(L3189),#N/A,IF(ISNUMBER(INDEX('Approved CPZ List'!$I:$I,MATCH('HFTD CPZ'!$B3189,'Approved CPZ List'!$B:$B,0))),$K3189,#N/A))</f>
        <v>#N/A</v>
      </c>
    </row>
    <row r="3190" spans="1:13" ht="15.5" x14ac:dyDescent="0.35">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List'!$K:$K,MATCH('HFTD CPZ'!$B3190,'08W Project List'!$H:$H,0))),$K3190,#N/A)</f>
        <v>#N/A</v>
      </c>
      <c r="M3190" s="35" t="e">
        <f>IF(ISNUMBER(L3190),#N/A,IF(ISNUMBER(INDEX('Approved CPZ List'!$I:$I,MATCH('HFTD CPZ'!$B3190,'Approved CPZ List'!$B:$B,0))),$K3190,#N/A))</f>
        <v>#N/A</v>
      </c>
    </row>
    <row r="3191" spans="1:13" ht="15.5" x14ac:dyDescent="0.35">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List'!$K:$K,MATCH('HFTD CPZ'!$B3191,'08W Project List'!$H:$H,0))),$K3191,#N/A)</f>
        <v>#N/A</v>
      </c>
      <c r="M3191" s="35" t="e">
        <f>IF(ISNUMBER(L3191),#N/A,IF(ISNUMBER(INDEX('Approved CPZ List'!$I:$I,MATCH('HFTD CPZ'!$B3191,'Approved CPZ List'!$B:$B,0))),$K3191,#N/A))</f>
        <v>#N/A</v>
      </c>
    </row>
    <row r="3192" spans="1:13" ht="15.5" x14ac:dyDescent="0.35">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List'!$K:$K,MATCH('HFTD CPZ'!$B3192,'08W Project List'!$H:$H,0))),$K3192,#N/A)</f>
        <v>#N/A</v>
      </c>
      <c r="M3192" s="35" t="e">
        <f>IF(ISNUMBER(L3192),#N/A,IF(ISNUMBER(INDEX('Approved CPZ List'!$I:$I,MATCH('HFTD CPZ'!$B3192,'Approved CPZ List'!$B:$B,0))),$K3192,#N/A))</f>
        <v>#N/A</v>
      </c>
    </row>
    <row r="3193" spans="1:13" ht="15.5" x14ac:dyDescent="0.35">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List'!$K:$K,MATCH('HFTD CPZ'!$B3193,'08W Project List'!$H:$H,0))),$K3193,#N/A)</f>
        <v>#N/A</v>
      </c>
      <c r="M3193" s="35" t="e">
        <f>IF(ISNUMBER(L3193),#N/A,IF(ISNUMBER(INDEX('Approved CPZ List'!$I:$I,MATCH('HFTD CPZ'!$B3193,'Approved CPZ List'!$B:$B,0))),$K3193,#N/A))</f>
        <v>#N/A</v>
      </c>
    </row>
    <row r="3194" spans="1:13" ht="15.5" x14ac:dyDescent="0.35">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List'!$K:$K,MATCH('HFTD CPZ'!$B3194,'08W Project List'!$H:$H,0))),$K3194,#N/A)</f>
        <v>#N/A</v>
      </c>
      <c r="M3194" s="35" t="e">
        <f>IF(ISNUMBER(L3194),#N/A,IF(ISNUMBER(INDEX('Approved CPZ List'!$I:$I,MATCH('HFTD CPZ'!$B3194,'Approved CPZ List'!$B:$B,0))),$K3194,#N/A))</f>
        <v>#N/A</v>
      </c>
    </row>
    <row r="3195" spans="1:13" ht="15.5" x14ac:dyDescent="0.35">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List'!$K:$K,MATCH('HFTD CPZ'!$B3195,'08W Project List'!$H:$H,0))),$K3195,#N/A)</f>
        <v>#N/A</v>
      </c>
      <c r="M3195" s="35" t="e">
        <f>IF(ISNUMBER(L3195),#N/A,IF(ISNUMBER(INDEX('Approved CPZ List'!$I:$I,MATCH('HFTD CPZ'!$B3195,'Approved CPZ List'!$B:$B,0))),$K3195,#N/A))</f>
        <v>#N/A</v>
      </c>
    </row>
    <row r="3196" spans="1:13" ht="15.5" x14ac:dyDescent="0.35">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List'!$K:$K,MATCH('HFTD CPZ'!$B3196,'08W Project List'!$H:$H,0))),$K3196,#N/A)</f>
        <v>#N/A</v>
      </c>
      <c r="M3196" s="35" t="e">
        <f>IF(ISNUMBER(L3196),#N/A,IF(ISNUMBER(INDEX('Approved CPZ List'!$I:$I,MATCH('HFTD CPZ'!$B3196,'Approved CPZ List'!$B:$B,0))),$K3196,#N/A))</f>
        <v>#N/A</v>
      </c>
    </row>
    <row r="3197" spans="1:13" ht="15.5" x14ac:dyDescent="0.35">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List'!$K:$K,MATCH('HFTD CPZ'!$B3197,'08W Project List'!$H:$H,0))),$K3197,#N/A)</f>
        <v>#N/A</v>
      </c>
      <c r="M3197" s="35" t="e">
        <f>IF(ISNUMBER(L3197),#N/A,IF(ISNUMBER(INDEX('Approved CPZ List'!$I:$I,MATCH('HFTD CPZ'!$B3197,'Approved CPZ List'!$B:$B,0))),$K3197,#N/A))</f>
        <v>#N/A</v>
      </c>
    </row>
    <row r="3198" spans="1:13" ht="15.5" x14ac:dyDescent="0.35">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List'!$K:$K,MATCH('HFTD CPZ'!$B3198,'08W Project List'!$H:$H,0))),$K3198,#N/A)</f>
        <v>#N/A</v>
      </c>
      <c r="M3198" s="35" t="e">
        <f>IF(ISNUMBER(L3198),#N/A,IF(ISNUMBER(INDEX('Approved CPZ List'!$I:$I,MATCH('HFTD CPZ'!$B3198,'Approved CPZ List'!$B:$B,0))),$K3198,#N/A))</f>
        <v>#N/A</v>
      </c>
    </row>
    <row r="3199" spans="1:13" ht="15.5" x14ac:dyDescent="0.35">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List'!$K:$K,MATCH('HFTD CPZ'!$B3199,'08W Project List'!$H:$H,0))),$K3199,#N/A)</f>
        <v>#N/A</v>
      </c>
      <c r="M3199" s="35" t="e">
        <f>IF(ISNUMBER(L3199),#N/A,IF(ISNUMBER(INDEX('Approved CPZ List'!$I:$I,MATCH('HFTD CPZ'!$B3199,'Approved CPZ List'!$B:$B,0))),$K3199,#N/A))</f>
        <v>#N/A</v>
      </c>
    </row>
    <row r="3200" spans="1:13" ht="15.5" x14ac:dyDescent="0.35">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List'!$K:$K,MATCH('HFTD CPZ'!$B3200,'08W Project List'!$H:$H,0))),$K3200,#N/A)</f>
        <v>#N/A</v>
      </c>
      <c r="M3200" s="35" t="e">
        <f>IF(ISNUMBER(L3200),#N/A,IF(ISNUMBER(INDEX('Approved CPZ List'!$I:$I,MATCH('HFTD CPZ'!$B3200,'Approved CPZ List'!$B:$B,0))),$K3200,#N/A))</f>
        <v>#N/A</v>
      </c>
    </row>
    <row r="3201" spans="1:13" ht="15.5" x14ac:dyDescent="0.35">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List'!$K:$K,MATCH('HFTD CPZ'!$B3201,'08W Project List'!$H:$H,0))),$K3201,#N/A)</f>
        <v>#N/A</v>
      </c>
      <c r="M3201" s="35" t="e">
        <f>IF(ISNUMBER(L3201),#N/A,IF(ISNUMBER(INDEX('Approved CPZ List'!$I:$I,MATCH('HFTD CPZ'!$B3201,'Approved CPZ List'!$B:$B,0))),$K3201,#N/A))</f>
        <v>#N/A</v>
      </c>
    </row>
    <row r="3202" spans="1:13" ht="15.5" x14ac:dyDescent="0.35">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List'!$K:$K,MATCH('HFTD CPZ'!$B3202,'08W Project List'!$H:$H,0))),$K3202,#N/A)</f>
        <v>#N/A</v>
      </c>
      <c r="M3202" s="35" t="e">
        <f>IF(ISNUMBER(L3202),#N/A,IF(ISNUMBER(INDEX('Approved CPZ List'!$I:$I,MATCH('HFTD CPZ'!$B3202,'Approved CPZ List'!$B:$B,0))),$K3202,#N/A))</f>
        <v>#N/A</v>
      </c>
    </row>
    <row r="3203" spans="1:13" ht="15.5" x14ac:dyDescent="0.35">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List'!$K:$K,MATCH('HFTD CPZ'!$B3203,'08W Project List'!$H:$H,0))),$K3203,#N/A)</f>
        <v>#N/A</v>
      </c>
      <c r="M3203" s="35" t="e">
        <f>IF(ISNUMBER(L3203),#N/A,IF(ISNUMBER(INDEX('Approved CPZ List'!$I:$I,MATCH('HFTD CPZ'!$B3203,'Approved CPZ List'!$B:$B,0))),$K3203,#N/A))</f>
        <v>#N/A</v>
      </c>
    </row>
    <row r="3204" spans="1:13" ht="15.5" x14ac:dyDescent="0.35">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List'!$K:$K,MATCH('HFTD CPZ'!$B3204,'08W Project List'!$H:$H,0))),$K3204,#N/A)</f>
        <v>#N/A</v>
      </c>
      <c r="M3204" s="35" t="e">
        <f>IF(ISNUMBER(L3204),#N/A,IF(ISNUMBER(INDEX('Approved CPZ List'!$I:$I,MATCH('HFTD CPZ'!$B3204,'Approved CPZ List'!$B:$B,0))),$K3204,#N/A))</f>
        <v>#N/A</v>
      </c>
    </row>
    <row r="3205" spans="1:13" ht="15.5" x14ac:dyDescent="0.35">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List'!$K:$K,MATCH('HFTD CPZ'!$B3205,'08W Project List'!$H:$H,0))),$K3205,#N/A)</f>
        <v>#N/A</v>
      </c>
      <c r="M3205" s="35" t="e">
        <f>IF(ISNUMBER(L3205),#N/A,IF(ISNUMBER(INDEX('Approved CPZ List'!$I:$I,MATCH('HFTD CPZ'!$B3205,'Approved CPZ List'!$B:$B,0))),$K3205,#N/A))</f>
        <v>#N/A</v>
      </c>
    </row>
    <row r="3206" spans="1:13" ht="15.5" x14ac:dyDescent="0.35">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List'!$K:$K,MATCH('HFTD CPZ'!$B3206,'08W Project List'!$H:$H,0))),$K3206,#N/A)</f>
        <v>#N/A</v>
      </c>
      <c r="M3206" s="35" t="e">
        <f>IF(ISNUMBER(L3206),#N/A,IF(ISNUMBER(INDEX('Approved CPZ List'!$I:$I,MATCH('HFTD CPZ'!$B3206,'Approved CPZ List'!$B:$B,0))),$K3206,#N/A))</f>
        <v>#N/A</v>
      </c>
    </row>
    <row r="3207" spans="1:13" ht="15.5" x14ac:dyDescent="0.35">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List'!$K:$K,MATCH('HFTD CPZ'!$B3207,'08W Project List'!$H:$H,0))),$K3207,#N/A)</f>
        <v>#N/A</v>
      </c>
      <c r="M3207" s="35" t="e">
        <f>IF(ISNUMBER(L3207),#N/A,IF(ISNUMBER(INDEX('Approved CPZ List'!$I:$I,MATCH('HFTD CPZ'!$B3207,'Approved CPZ List'!$B:$B,0))),$K3207,#N/A))</f>
        <v>#N/A</v>
      </c>
    </row>
    <row r="3208" spans="1:13" ht="15.5" x14ac:dyDescent="0.35">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List'!$K:$K,MATCH('HFTD CPZ'!$B3208,'08W Project List'!$H:$H,0))),$K3208,#N/A)</f>
        <v>#N/A</v>
      </c>
      <c r="M3208" s="35" t="e">
        <f>IF(ISNUMBER(L3208),#N/A,IF(ISNUMBER(INDEX('Approved CPZ List'!$I:$I,MATCH('HFTD CPZ'!$B3208,'Approved CPZ List'!$B:$B,0))),$K3208,#N/A))</f>
        <v>#N/A</v>
      </c>
    </row>
    <row r="3209" spans="1:13" ht="15.5" x14ac:dyDescent="0.35">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List'!$K:$K,MATCH('HFTD CPZ'!$B3209,'08W Project List'!$H:$H,0))),$K3209,#N/A)</f>
        <v>#N/A</v>
      </c>
      <c r="M3209" s="35" t="e">
        <f>IF(ISNUMBER(L3209),#N/A,IF(ISNUMBER(INDEX('Approved CPZ List'!$I:$I,MATCH('HFTD CPZ'!$B3209,'Approved CPZ List'!$B:$B,0))),$K3209,#N/A))</f>
        <v>#N/A</v>
      </c>
    </row>
    <row r="3210" spans="1:13" ht="15.5" x14ac:dyDescent="0.35">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List'!$K:$K,MATCH('HFTD CPZ'!$B3210,'08W Project List'!$H:$H,0))),$K3210,#N/A)</f>
        <v>#N/A</v>
      </c>
      <c r="M3210" s="35" t="e">
        <f>IF(ISNUMBER(L3210),#N/A,IF(ISNUMBER(INDEX('Approved CPZ List'!$I:$I,MATCH('HFTD CPZ'!$B3210,'Approved CPZ List'!$B:$B,0))),$K3210,#N/A))</f>
        <v>#N/A</v>
      </c>
    </row>
    <row r="3211" spans="1:13" ht="15.5" x14ac:dyDescent="0.35">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List'!$K:$K,MATCH('HFTD CPZ'!$B3211,'08W Project List'!$H:$H,0))),$K3211,#N/A)</f>
        <v>#N/A</v>
      </c>
      <c r="M3211" s="35" t="e">
        <f>IF(ISNUMBER(L3211),#N/A,IF(ISNUMBER(INDEX('Approved CPZ List'!$I:$I,MATCH('HFTD CPZ'!$B3211,'Approved CPZ List'!$B:$B,0))),$K3211,#N/A))</f>
        <v>#N/A</v>
      </c>
    </row>
    <row r="3212" spans="1:13" ht="15.5" x14ac:dyDescent="0.35">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List'!$K:$K,MATCH('HFTD CPZ'!$B3212,'08W Project List'!$H:$H,0))),$K3212,#N/A)</f>
        <v>#N/A</v>
      </c>
      <c r="M3212" s="35" t="e">
        <f>IF(ISNUMBER(L3212),#N/A,IF(ISNUMBER(INDEX('Approved CPZ List'!$I:$I,MATCH('HFTD CPZ'!$B3212,'Approved CPZ List'!$B:$B,0))),$K3212,#N/A))</f>
        <v>#N/A</v>
      </c>
    </row>
    <row r="3213" spans="1:13" ht="15.5" x14ac:dyDescent="0.35">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List'!$K:$K,MATCH('HFTD CPZ'!$B3213,'08W Project List'!$H:$H,0))),$K3213,#N/A)</f>
        <v>#N/A</v>
      </c>
      <c r="M3213" s="35" t="e">
        <f>IF(ISNUMBER(L3213),#N/A,IF(ISNUMBER(INDEX('Approved CPZ List'!$I:$I,MATCH('HFTD CPZ'!$B3213,'Approved CPZ List'!$B:$B,0))),$K3213,#N/A))</f>
        <v>#N/A</v>
      </c>
    </row>
    <row r="3214" spans="1:13" ht="15.5" x14ac:dyDescent="0.35">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List'!$K:$K,MATCH('HFTD CPZ'!$B3214,'08W Project List'!$H:$H,0))),$K3214,#N/A)</f>
        <v>#N/A</v>
      </c>
      <c r="M3214" s="35" t="e">
        <f>IF(ISNUMBER(L3214),#N/A,IF(ISNUMBER(INDEX('Approved CPZ List'!$I:$I,MATCH('HFTD CPZ'!$B3214,'Approved CPZ List'!$B:$B,0))),$K3214,#N/A))</f>
        <v>#N/A</v>
      </c>
    </row>
    <row r="3215" spans="1:13" ht="15.5" x14ac:dyDescent="0.35">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List'!$K:$K,MATCH('HFTD CPZ'!$B3215,'08W Project List'!$H:$H,0))),$K3215,#N/A)</f>
        <v>#N/A</v>
      </c>
      <c r="M3215" s="35" t="e">
        <f>IF(ISNUMBER(L3215),#N/A,IF(ISNUMBER(INDEX('Approved CPZ List'!$I:$I,MATCH('HFTD CPZ'!$B3215,'Approved CPZ List'!$B:$B,0))),$K3215,#N/A))</f>
        <v>#N/A</v>
      </c>
    </row>
    <row r="3216" spans="1:13" ht="15.5" x14ac:dyDescent="0.35">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List'!$K:$K,MATCH('HFTD CPZ'!$B3216,'08W Project List'!$H:$H,0))),$K3216,#N/A)</f>
        <v>#N/A</v>
      </c>
      <c r="M3216" s="35" t="e">
        <f>IF(ISNUMBER(L3216),#N/A,IF(ISNUMBER(INDEX('Approved CPZ List'!$I:$I,MATCH('HFTD CPZ'!$B3216,'Approved CPZ List'!$B:$B,0))),$K3216,#N/A))</f>
        <v>#N/A</v>
      </c>
    </row>
    <row r="3217" spans="1:13" ht="15.5" x14ac:dyDescent="0.35">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List'!$K:$K,MATCH('HFTD CPZ'!$B3217,'08W Project List'!$H:$H,0))),$K3217,#N/A)</f>
        <v>#N/A</v>
      </c>
      <c r="M3217" s="35" t="e">
        <f>IF(ISNUMBER(L3217),#N/A,IF(ISNUMBER(INDEX('Approved CPZ List'!$I:$I,MATCH('HFTD CPZ'!$B3217,'Approved CPZ List'!$B:$B,0))),$K3217,#N/A))</f>
        <v>#N/A</v>
      </c>
    </row>
    <row r="3218" spans="1:13" ht="15.5" x14ac:dyDescent="0.35">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List'!$K:$K,MATCH('HFTD CPZ'!$B3218,'08W Project List'!$H:$H,0))),$K3218,#N/A)</f>
        <v>#N/A</v>
      </c>
      <c r="M3218" s="35" t="e">
        <f>IF(ISNUMBER(L3218),#N/A,IF(ISNUMBER(INDEX('Approved CPZ List'!$I:$I,MATCH('HFTD CPZ'!$B3218,'Approved CPZ List'!$B:$B,0))),$K3218,#N/A))</f>
        <v>#N/A</v>
      </c>
    </row>
    <row r="3219" spans="1:13" ht="15.5" x14ac:dyDescent="0.35">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List'!$K:$K,MATCH('HFTD CPZ'!$B3219,'08W Project List'!$H:$H,0))),$K3219,#N/A)</f>
        <v>#N/A</v>
      </c>
      <c r="M3219" s="35" t="e">
        <f>IF(ISNUMBER(L3219),#N/A,IF(ISNUMBER(INDEX('Approved CPZ List'!$I:$I,MATCH('HFTD CPZ'!$B3219,'Approved CPZ List'!$B:$B,0))),$K3219,#N/A))</f>
        <v>#N/A</v>
      </c>
    </row>
    <row r="3220" spans="1:13" ht="15.5" x14ac:dyDescent="0.35">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List'!$K:$K,MATCH('HFTD CPZ'!$B3220,'08W Project List'!$H:$H,0))),$K3220,#N/A)</f>
        <v>#N/A</v>
      </c>
      <c r="M3220" s="35" t="e">
        <f>IF(ISNUMBER(L3220),#N/A,IF(ISNUMBER(INDEX('Approved CPZ List'!$I:$I,MATCH('HFTD CPZ'!$B3220,'Approved CPZ List'!$B:$B,0))),$K3220,#N/A))</f>
        <v>#N/A</v>
      </c>
    </row>
    <row r="3221" spans="1:13" ht="15.5" x14ac:dyDescent="0.35">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List'!$K:$K,MATCH('HFTD CPZ'!$B3221,'08W Project List'!$H:$H,0))),$K3221,#N/A)</f>
        <v>#N/A</v>
      </c>
      <c r="M3221" s="35" t="e">
        <f>IF(ISNUMBER(L3221),#N/A,IF(ISNUMBER(INDEX('Approved CPZ List'!$I:$I,MATCH('HFTD CPZ'!$B3221,'Approved CPZ List'!$B:$B,0))),$K3221,#N/A))</f>
        <v>#N/A</v>
      </c>
    </row>
    <row r="3222" spans="1:13" ht="15.5" x14ac:dyDescent="0.35">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List'!$K:$K,MATCH('HFTD CPZ'!$B3222,'08W Project List'!$H:$H,0))),$K3222,#N/A)</f>
        <v>#N/A</v>
      </c>
      <c r="M3222" s="35" t="e">
        <f>IF(ISNUMBER(L3222),#N/A,IF(ISNUMBER(INDEX('Approved CPZ List'!$I:$I,MATCH('HFTD CPZ'!$B3222,'Approved CPZ List'!$B:$B,0))),$K3222,#N/A))</f>
        <v>#N/A</v>
      </c>
    </row>
    <row r="3223" spans="1:13" ht="15.5" x14ac:dyDescent="0.35">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List'!$K:$K,MATCH('HFTD CPZ'!$B3223,'08W Project List'!$H:$H,0))),$K3223,#N/A)</f>
        <v>#N/A</v>
      </c>
      <c r="M3223" s="35" t="e">
        <f>IF(ISNUMBER(L3223),#N/A,IF(ISNUMBER(INDEX('Approved CPZ List'!$I:$I,MATCH('HFTD CPZ'!$B3223,'Approved CPZ List'!$B:$B,0))),$K3223,#N/A))</f>
        <v>#N/A</v>
      </c>
    </row>
    <row r="3224" spans="1:13" ht="15.5" x14ac:dyDescent="0.35">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List'!$K:$K,MATCH('HFTD CPZ'!$B3224,'08W Project List'!$H:$H,0))),$K3224,#N/A)</f>
        <v>#N/A</v>
      </c>
      <c r="M3224" s="35" t="e">
        <f>IF(ISNUMBER(L3224),#N/A,IF(ISNUMBER(INDEX('Approved CPZ List'!$I:$I,MATCH('HFTD CPZ'!$B3224,'Approved CPZ List'!$B:$B,0))),$K3224,#N/A))</f>
        <v>#N/A</v>
      </c>
    </row>
    <row r="3225" spans="1:13" ht="15.5" x14ac:dyDescent="0.35">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List'!$K:$K,MATCH('HFTD CPZ'!$B3225,'08W Project List'!$H:$H,0))),$K3225,#N/A)</f>
        <v>#N/A</v>
      </c>
      <c r="M3225" s="35" t="e">
        <f>IF(ISNUMBER(L3225),#N/A,IF(ISNUMBER(INDEX('Approved CPZ List'!$I:$I,MATCH('HFTD CPZ'!$B3225,'Approved CPZ List'!$B:$B,0))),$K3225,#N/A))</f>
        <v>#N/A</v>
      </c>
    </row>
    <row r="3226" spans="1:13" ht="15.5" x14ac:dyDescent="0.35">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List'!$K:$K,MATCH('HFTD CPZ'!$B3226,'08W Project List'!$H:$H,0))),$K3226,#N/A)</f>
        <v>#N/A</v>
      </c>
      <c r="M3226" s="35" t="e">
        <f>IF(ISNUMBER(L3226),#N/A,IF(ISNUMBER(INDEX('Approved CPZ List'!$I:$I,MATCH('HFTD CPZ'!$B3226,'Approved CPZ List'!$B:$B,0))),$K3226,#N/A))</f>
        <v>#N/A</v>
      </c>
    </row>
    <row r="3227" spans="1:13" ht="15.5" x14ac:dyDescent="0.35">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List'!$K:$K,MATCH('HFTD CPZ'!$B3227,'08W Project List'!$H:$H,0))),$K3227,#N/A)</f>
        <v>#N/A</v>
      </c>
      <c r="M3227" s="35" t="e">
        <f>IF(ISNUMBER(L3227),#N/A,IF(ISNUMBER(INDEX('Approved CPZ List'!$I:$I,MATCH('HFTD CPZ'!$B3227,'Approved CPZ List'!$B:$B,0))),$K3227,#N/A))</f>
        <v>#N/A</v>
      </c>
    </row>
    <row r="3228" spans="1:13" ht="15.5" x14ac:dyDescent="0.35">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List'!$K:$K,MATCH('HFTD CPZ'!$B3228,'08W Project List'!$H:$H,0))),$K3228,#N/A)</f>
        <v>#N/A</v>
      </c>
      <c r="M3228" s="35" t="e">
        <f>IF(ISNUMBER(L3228),#N/A,IF(ISNUMBER(INDEX('Approved CPZ List'!$I:$I,MATCH('HFTD CPZ'!$B3228,'Approved CPZ List'!$B:$B,0))),$K3228,#N/A))</f>
        <v>#N/A</v>
      </c>
    </row>
    <row r="3229" spans="1:13" ht="15.5" x14ac:dyDescent="0.35">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List'!$K:$K,MATCH('HFTD CPZ'!$B3229,'08W Project List'!$H:$H,0))),$K3229,#N/A)</f>
        <v>#N/A</v>
      </c>
      <c r="M3229" s="35" t="e">
        <f>IF(ISNUMBER(L3229),#N/A,IF(ISNUMBER(INDEX('Approved CPZ List'!$I:$I,MATCH('HFTD CPZ'!$B3229,'Approved CPZ List'!$B:$B,0))),$K3229,#N/A))</f>
        <v>#N/A</v>
      </c>
    </row>
    <row r="3230" spans="1:13" ht="15.5" x14ac:dyDescent="0.35">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List'!$K:$K,MATCH('HFTD CPZ'!$B3230,'08W Project List'!$H:$H,0))),$K3230,#N/A)</f>
        <v>#N/A</v>
      </c>
      <c r="M3230" s="35" t="e">
        <f>IF(ISNUMBER(L3230),#N/A,IF(ISNUMBER(INDEX('Approved CPZ List'!$I:$I,MATCH('HFTD CPZ'!$B3230,'Approved CPZ List'!$B:$B,0))),$K3230,#N/A))</f>
        <v>#N/A</v>
      </c>
    </row>
    <row r="3231" spans="1:13" ht="15.5" x14ac:dyDescent="0.35">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List'!$K:$K,MATCH('HFTD CPZ'!$B3231,'08W Project List'!$H:$H,0))),$K3231,#N/A)</f>
        <v>#N/A</v>
      </c>
      <c r="M3231" s="35" t="e">
        <f>IF(ISNUMBER(L3231),#N/A,IF(ISNUMBER(INDEX('Approved CPZ List'!$I:$I,MATCH('HFTD CPZ'!$B3231,'Approved CPZ List'!$B:$B,0))),$K3231,#N/A))</f>
        <v>#N/A</v>
      </c>
    </row>
    <row r="3232" spans="1:13" ht="15.5" x14ac:dyDescent="0.35">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List'!$K:$K,MATCH('HFTD CPZ'!$B3232,'08W Project List'!$H:$H,0))),$K3232,#N/A)</f>
        <v>#N/A</v>
      </c>
      <c r="M3232" s="35" t="e">
        <f>IF(ISNUMBER(L3232),#N/A,IF(ISNUMBER(INDEX('Approved CPZ List'!$I:$I,MATCH('HFTD CPZ'!$B3232,'Approved CPZ List'!$B:$B,0))),$K3232,#N/A))</f>
        <v>#N/A</v>
      </c>
    </row>
    <row r="3233" spans="1:13" ht="15.5" x14ac:dyDescent="0.35">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List'!$K:$K,MATCH('HFTD CPZ'!$B3233,'08W Project List'!$H:$H,0))),$K3233,#N/A)</f>
        <v>#N/A</v>
      </c>
      <c r="M3233" s="35" t="e">
        <f>IF(ISNUMBER(L3233),#N/A,IF(ISNUMBER(INDEX('Approved CPZ List'!$I:$I,MATCH('HFTD CPZ'!$B3233,'Approved CPZ List'!$B:$B,0))),$K3233,#N/A))</f>
        <v>#N/A</v>
      </c>
    </row>
    <row r="3234" spans="1:13" ht="15.5" x14ac:dyDescent="0.35">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List'!$K:$K,MATCH('HFTD CPZ'!$B3234,'08W Project List'!$H:$H,0))),$K3234,#N/A)</f>
        <v>#N/A</v>
      </c>
      <c r="M3234" s="35" t="e">
        <f>IF(ISNUMBER(L3234),#N/A,IF(ISNUMBER(INDEX('Approved CPZ List'!$I:$I,MATCH('HFTD CPZ'!$B3234,'Approved CPZ List'!$B:$B,0))),$K3234,#N/A))</f>
        <v>#N/A</v>
      </c>
    </row>
    <row r="3235" spans="1:13" ht="15.5" x14ac:dyDescent="0.35">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List'!$K:$K,MATCH('HFTD CPZ'!$B3235,'08W Project List'!$H:$H,0))),$K3235,#N/A)</f>
        <v>#N/A</v>
      </c>
      <c r="M3235" s="35" t="e">
        <f>IF(ISNUMBER(L3235),#N/A,IF(ISNUMBER(INDEX('Approved CPZ List'!$I:$I,MATCH('HFTD CPZ'!$B3235,'Approved CPZ List'!$B:$B,0))),$K3235,#N/A))</f>
        <v>#N/A</v>
      </c>
    </row>
    <row r="3236" spans="1:13" ht="15.5" x14ac:dyDescent="0.35">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List'!$K:$K,MATCH('HFTD CPZ'!$B3236,'08W Project List'!$H:$H,0))),$K3236,#N/A)</f>
        <v>#N/A</v>
      </c>
      <c r="M3236" s="35" t="e">
        <f>IF(ISNUMBER(L3236),#N/A,IF(ISNUMBER(INDEX('Approved CPZ List'!$I:$I,MATCH('HFTD CPZ'!$B3236,'Approved CPZ List'!$B:$B,0))),$K3236,#N/A))</f>
        <v>#N/A</v>
      </c>
    </row>
    <row r="3237" spans="1:13" ht="15.5" x14ac:dyDescent="0.35">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List'!$K:$K,MATCH('HFTD CPZ'!$B3237,'08W Project List'!$H:$H,0))),$K3237,#N/A)</f>
        <v>#N/A</v>
      </c>
      <c r="M3237" s="35" t="e">
        <f>IF(ISNUMBER(L3237),#N/A,IF(ISNUMBER(INDEX('Approved CPZ List'!$I:$I,MATCH('HFTD CPZ'!$B3237,'Approved CPZ List'!$B:$B,0))),$K3237,#N/A))</f>
        <v>#N/A</v>
      </c>
    </row>
    <row r="3238" spans="1:13" ht="15.5" x14ac:dyDescent="0.35">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List'!$K:$K,MATCH('HFTD CPZ'!$B3238,'08W Project List'!$H:$H,0))),$K3238,#N/A)</f>
        <v>#N/A</v>
      </c>
      <c r="M3238" s="35" t="e">
        <f>IF(ISNUMBER(L3238),#N/A,IF(ISNUMBER(INDEX('Approved CPZ List'!$I:$I,MATCH('HFTD CPZ'!$B3238,'Approved CPZ List'!$B:$B,0))),$K3238,#N/A))</f>
        <v>#N/A</v>
      </c>
    </row>
    <row r="3239" spans="1:13" ht="15.5" x14ac:dyDescent="0.35">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List'!$K:$K,MATCH('HFTD CPZ'!$B3239,'08W Project List'!$H:$H,0))),$K3239,#N/A)</f>
        <v>#N/A</v>
      </c>
      <c r="M3239" s="35" t="e">
        <f>IF(ISNUMBER(L3239),#N/A,IF(ISNUMBER(INDEX('Approved CPZ List'!$I:$I,MATCH('HFTD CPZ'!$B3239,'Approved CPZ List'!$B:$B,0))),$K3239,#N/A))</f>
        <v>#N/A</v>
      </c>
    </row>
    <row r="3240" spans="1:13" ht="15.5" x14ac:dyDescent="0.35">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List'!$K:$K,MATCH('HFTD CPZ'!$B3240,'08W Project List'!$H:$H,0))),$K3240,#N/A)</f>
        <v>#N/A</v>
      </c>
      <c r="M3240" s="35" t="e">
        <f>IF(ISNUMBER(L3240),#N/A,IF(ISNUMBER(INDEX('Approved CPZ List'!$I:$I,MATCH('HFTD CPZ'!$B3240,'Approved CPZ List'!$B:$B,0))),$K3240,#N/A))</f>
        <v>#N/A</v>
      </c>
    </row>
    <row r="3241" spans="1:13" ht="15.5" x14ac:dyDescent="0.35">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List'!$K:$K,MATCH('HFTD CPZ'!$B3241,'08W Project List'!$H:$H,0))),$K3241,#N/A)</f>
        <v>#N/A</v>
      </c>
      <c r="M3241" s="35" t="e">
        <f>IF(ISNUMBER(L3241),#N/A,IF(ISNUMBER(INDEX('Approved CPZ List'!$I:$I,MATCH('HFTD CPZ'!$B3241,'Approved CPZ List'!$B:$B,0))),$K3241,#N/A))</f>
        <v>#N/A</v>
      </c>
    </row>
    <row r="3242" spans="1:13" ht="15.5" x14ac:dyDescent="0.35">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List'!$K:$K,MATCH('HFTD CPZ'!$B3242,'08W Project List'!$H:$H,0))),$K3242,#N/A)</f>
        <v>#N/A</v>
      </c>
      <c r="M3242" s="35" t="e">
        <f>IF(ISNUMBER(L3242),#N/A,IF(ISNUMBER(INDEX('Approved CPZ List'!$I:$I,MATCH('HFTD CPZ'!$B3242,'Approved CPZ List'!$B:$B,0))),$K3242,#N/A))</f>
        <v>#N/A</v>
      </c>
    </row>
    <row r="3243" spans="1:13" ht="15.5" x14ac:dyDescent="0.35">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List'!$K:$K,MATCH('HFTD CPZ'!$B3243,'08W Project List'!$H:$H,0))),$K3243,#N/A)</f>
        <v>#N/A</v>
      </c>
      <c r="M3243" s="35" t="e">
        <f>IF(ISNUMBER(L3243),#N/A,IF(ISNUMBER(INDEX('Approved CPZ List'!$I:$I,MATCH('HFTD CPZ'!$B3243,'Approved CPZ List'!$B:$B,0))),$K3243,#N/A))</f>
        <v>#N/A</v>
      </c>
    </row>
    <row r="3244" spans="1:13" ht="15.5" x14ac:dyDescent="0.35">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List'!$K:$K,MATCH('HFTD CPZ'!$B3244,'08W Project List'!$H:$H,0))),$K3244,#N/A)</f>
        <v>#N/A</v>
      </c>
      <c r="M3244" s="35" t="e">
        <f>IF(ISNUMBER(L3244),#N/A,IF(ISNUMBER(INDEX('Approved CPZ List'!$I:$I,MATCH('HFTD CPZ'!$B3244,'Approved CPZ List'!$B:$B,0))),$K3244,#N/A))</f>
        <v>#N/A</v>
      </c>
    </row>
    <row r="3245" spans="1:13" ht="15.5" x14ac:dyDescent="0.35">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List'!$K:$K,MATCH('HFTD CPZ'!$B3245,'08W Project List'!$H:$H,0))),$K3245,#N/A)</f>
        <v>#N/A</v>
      </c>
      <c r="M3245" s="35" t="e">
        <f>IF(ISNUMBER(L3245),#N/A,IF(ISNUMBER(INDEX('Approved CPZ List'!$I:$I,MATCH('HFTD CPZ'!$B3245,'Approved CPZ List'!$B:$B,0))),$K3245,#N/A))</f>
        <v>#N/A</v>
      </c>
    </row>
    <row r="3246" spans="1:13" ht="15.5" x14ac:dyDescent="0.35">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List'!$K:$K,MATCH('HFTD CPZ'!$B3246,'08W Project List'!$H:$H,0))),$K3246,#N/A)</f>
        <v>#N/A</v>
      </c>
      <c r="M3246" s="35" t="e">
        <f>IF(ISNUMBER(L3246),#N/A,IF(ISNUMBER(INDEX('Approved CPZ List'!$I:$I,MATCH('HFTD CPZ'!$B3246,'Approved CPZ List'!$B:$B,0))),$K3246,#N/A))</f>
        <v>#N/A</v>
      </c>
    </row>
    <row r="3247" spans="1:13" ht="15.5" x14ac:dyDescent="0.35">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List'!$K:$K,MATCH('HFTD CPZ'!$B3247,'08W Project List'!$H:$H,0))),$K3247,#N/A)</f>
        <v>#N/A</v>
      </c>
      <c r="M3247" s="35" t="e">
        <f>IF(ISNUMBER(L3247),#N/A,IF(ISNUMBER(INDEX('Approved CPZ List'!$I:$I,MATCH('HFTD CPZ'!$B3247,'Approved CPZ List'!$B:$B,0))),$K3247,#N/A))</f>
        <v>#N/A</v>
      </c>
    </row>
    <row r="3248" spans="1:13" ht="15.5" x14ac:dyDescent="0.35">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List'!$K:$K,MATCH('HFTD CPZ'!$B3248,'08W Project List'!$H:$H,0))),$K3248,#N/A)</f>
        <v>#N/A</v>
      </c>
      <c r="M3248" s="35" t="e">
        <f>IF(ISNUMBER(L3248),#N/A,IF(ISNUMBER(INDEX('Approved CPZ List'!$I:$I,MATCH('HFTD CPZ'!$B3248,'Approved CPZ List'!$B:$B,0))),$K3248,#N/A))</f>
        <v>#N/A</v>
      </c>
    </row>
    <row r="3249" spans="1:13" ht="15.5" x14ac:dyDescent="0.35">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List'!$K:$K,MATCH('HFTD CPZ'!$B3249,'08W Project List'!$H:$H,0))),$K3249,#N/A)</f>
        <v>#N/A</v>
      </c>
      <c r="M3249" s="35" t="e">
        <f>IF(ISNUMBER(L3249),#N/A,IF(ISNUMBER(INDEX('Approved CPZ List'!$I:$I,MATCH('HFTD CPZ'!$B3249,'Approved CPZ List'!$B:$B,0))),$K3249,#N/A))</f>
        <v>#N/A</v>
      </c>
    </row>
    <row r="3250" spans="1:13" ht="15.5" x14ac:dyDescent="0.35">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List'!$K:$K,MATCH('HFTD CPZ'!$B3250,'08W Project List'!$H:$H,0))),$K3250,#N/A)</f>
        <v>#N/A</v>
      </c>
      <c r="M3250" s="35" t="e">
        <f>IF(ISNUMBER(L3250),#N/A,IF(ISNUMBER(INDEX('Approved CPZ List'!$I:$I,MATCH('HFTD CPZ'!$B3250,'Approved CPZ List'!$B:$B,0))),$K3250,#N/A))</f>
        <v>#N/A</v>
      </c>
    </row>
    <row r="3251" spans="1:13" ht="15.5" x14ac:dyDescent="0.35">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List'!$K:$K,MATCH('HFTD CPZ'!$B3251,'08W Project List'!$H:$H,0))),$K3251,#N/A)</f>
        <v>#N/A</v>
      </c>
      <c r="M3251" s="35" t="e">
        <f>IF(ISNUMBER(L3251),#N/A,IF(ISNUMBER(INDEX('Approved CPZ List'!$I:$I,MATCH('HFTD CPZ'!$B3251,'Approved CPZ List'!$B:$B,0))),$K3251,#N/A))</f>
        <v>#N/A</v>
      </c>
    </row>
    <row r="3252" spans="1:13" ht="15.5" x14ac:dyDescent="0.35">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List'!$K:$K,MATCH('HFTD CPZ'!$B3252,'08W Project List'!$H:$H,0))),$K3252,#N/A)</f>
        <v>#N/A</v>
      </c>
      <c r="M3252" s="35" t="e">
        <f>IF(ISNUMBER(L3252),#N/A,IF(ISNUMBER(INDEX('Approved CPZ List'!$I:$I,MATCH('HFTD CPZ'!$B3252,'Approved CPZ List'!$B:$B,0))),$K3252,#N/A))</f>
        <v>#N/A</v>
      </c>
    </row>
    <row r="3253" spans="1:13" ht="15.5" x14ac:dyDescent="0.35">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List'!$K:$K,MATCH('HFTD CPZ'!$B3253,'08W Project List'!$H:$H,0))),$K3253,#N/A)</f>
        <v>#N/A</v>
      </c>
      <c r="M3253" s="35" t="e">
        <f>IF(ISNUMBER(L3253),#N/A,IF(ISNUMBER(INDEX('Approved CPZ List'!$I:$I,MATCH('HFTD CPZ'!$B3253,'Approved CPZ List'!$B:$B,0))),$K3253,#N/A))</f>
        <v>#N/A</v>
      </c>
    </row>
    <row r="3254" spans="1:13" ht="15.5" x14ac:dyDescent="0.35">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List'!$K:$K,MATCH('HFTD CPZ'!$B3254,'08W Project List'!$H:$H,0))),$K3254,#N/A)</f>
        <v>#N/A</v>
      </c>
      <c r="M3254" s="35" t="e">
        <f>IF(ISNUMBER(L3254),#N/A,IF(ISNUMBER(INDEX('Approved CPZ List'!$I:$I,MATCH('HFTD CPZ'!$B3254,'Approved CPZ List'!$B:$B,0))),$K3254,#N/A))</f>
        <v>#N/A</v>
      </c>
    </row>
    <row r="3255" spans="1:13" ht="15.5" x14ac:dyDescent="0.35">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List'!$K:$K,MATCH('HFTD CPZ'!$B3255,'08W Project List'!$H:$H,0))),$K3255,#N/A)</f>
        <v>#N/A</v>
      </c>
      <c r="M3255" s="35" t="e">
        <f>IF(ISNUMBER(L3255),#N/A,IF(ISNUMBER(INDEX('Approved CPZ List'!$I:$I,MATCH('HFTD CPZ'!$B3255,'Approved CPZ List'!$B:$B,0))),$K3255,#N/A))</f>
        <v>#N/A</v>
      </c>
    </row>
    <row r="3256" spans="1:13" ht="15.5" x14ac:dyDescent="0.35">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List'!$K:$K,MATCH('HFTD CPZ'!$B3256,'08W Project List'!$H:$H,0))),$K3256,#N/A)</f>
        <v>#N/A</v>
      </c>
      <c r="M3256" s="35" t="e">
        <f>IF(ISNUMBER(L3256),#N/A,IF(ISNUMBER(INDEX('Approved CPZ List'!$I:$I,MATCH('HFTD CPZ'!$B3256,'Approved CPZ List'!$B:$B,0))),$K3256,#N/A))</f>
        <v>#N/A</v>
      </c>
    </row>
    <row r="3257" spans="1:13" ht="15.5" x14ac:dyDescent="0.35">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List'!$K:$K,MATCH('HFTD CPZ'!$B3257,'08W Project List'!$H:$H,0))),$K3257,#N/A)</f>
        <v>#N/A</v>
      </c>
      <c r="M3257" s="35" t="e">
        <f>IF(ISNUMBER(L3257),#N/A,IF(ISNUMBER(INDEX('Approved CPZ List'!$I:$I,MATCH('HFTD CPZ'!$B3257,'Approved CPZ List'!$B:$B,0))),$K3257,#N/A))</f>
        <v>#N/A</v>
      </c>
    </row>
    <row r="3258" spans="1:13" ht="15.5" x14ac:dyDescent="0.35">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List'!$K:$K,MATCH('HFTD CPZ'!$B3258,'08W Project List'!$H:$H,0))),$K3258,#N/A)</f>
        <v>#N/A</v>
      </c>
      <c r="M3258" s="35" t="e">
        <f>IF(ISNUMBER(L3258),#N/A,IF(ISNUMBER(INDEX('Approved CPZ List'!$I:$I,MATCH('HFTD CPZ'!$B3258,'Approved CPZ List'!$B:$B,0))),$K3258,#N/A))</f>
        <v>#N/A</v>
      </c>
    </row>
    <row r="3259" spans="1:13" ht="15.5" x14ac:dyDescent="0.35">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List'!$K:$K,MATCH('HFTD CPZ'!$B3259,'08W Project List'!$H:$H,0))),$K3259,#N/A)</f>
        <v>#N/A</v>
      </c>
      <c r="M3259" s="35" t="e">
        <f>IF(ISNUMBER(L3259),#N/A,IF(ISNUMBER(INDEX('Approved CPZ List'!$I:$I,MATCH('HFTD CPZ'!$B3259,'Approved CPZ List'!$B:$B,0))),$K3259,#N/A))</f>
        <v>#N/A</v>
      </c>
    </row>
    <row r="3260" spans="1:13" ht="15.5" x14ac:dyDescent="0.35">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List'!$K:$K,MATCH('HFTD CPZ'!$B3260,'08W Project List'!$H:$H,0))),$K3260,#N/A)</f>
        <v>#N/A</v>
      </c>
      <c r="M3260" s="35" t="e">
        <f>IF(ISNUMBER(L3260),#N/A,IF(ISNUMBER(INDEX('Approved CPZ List'!$I:$I,MATCH('HFTD CPZ'!$B3260,'Approved CPZ List'!$B:$B,0))),$K3260,#N/A))</f>
        <v>#N/A</v>
      </c>
    </row>
    <row r="3261" spans="1:13" ht="15.5" x14ac:dyDescent="0.35">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List'!$K:$K,MATCH('HFTD CPZ'!$B3261,'08W Project List'!$H:$H,0))),$K3261,#N/A)</f>
        <v>#N/A</v>
      </c>
      <c r="M3261" s="35" t="e">
        <f>IF(ISNUMBER(L3261),#N/A,IF(ISNUMBER(INDEX('Approved CPZ List'!$I:$I,MATCH('HFTD CPZ'!$B3261,'Approved CPZ List'!$B:$B,0))),$K3261,#N/A))</f>
        <v>#N/A</v>
      </c>
    </row>
    <row r="3262" spans="1:13" ht="15.5" x14ac:dyDescent="0.35">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List'!$K:$K,MATCH('HFTD CPZ'!$B3262,'08W Project List'!$H:$H,0))),$K3262,#N/A)</f>
        <v>#N/A</v>
      </c>
      <c r="M3262" s="35" t="e">
        <f>IF(ISNUMBER(L3262),#N/A,IF(ISNUMBER(INDEX('Approved CPZ List'!$I:$I,MATCH('HFTD CPZ'!$B3262,'Approved CPZ List'!$B:$B,0))),$K3262,#N/A))</f>
        <v>#N/A</v>
      </c>
    </row>
    <row r="3263" spans="1:13" ht="15.5" x14ac:dyDescent="0.35">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List'!$K:$K,MATCH('HFTD CPZ'!$B3263,'08W Project List'!$H:$H,0))),$K3263,#N/A)</f>
        <v>#N/A</v>
      </c>
      <c r="M3263" s="35" t="e">
        <f>IF(ISNUMBER(L3263),#N/A,IF(ISNUMBER(INDEX('Approved CPZ List'!$I:$I,MATCH('HFTD CPZ'!$B3263,'Approved CPZ List'!$B:$B,0))),$K3263,#N/A))</f>
        <v>#N/A</v>
      </c>
    </row>
    <row r="3264" spans="1:13" ht="15.5" x14ac:dyDescent="0.35">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List'!$K:$K,MATCH('HFTD CPZ'!$B3264,'08W Project List'!$H:$H,0))),$K3264,#N/A)</f>
        <v>#N/A</v>
      </c>
      <c r="M3264" s="35" t="e">
        <f>IF(ISNUMBER(L3264),#N/A,IF(ISNUMBER(INDEX('Approved CPZ List'!$I:$I,MATCH('HFTD CPZ'!$B3264,'Approved CPZ List'!$B:$B,0))),$K3264,#N/A))</f>
        <v>#N/A</v>
      </c>
    </row>
    <row r="3265" spans="1:13" ht="15.5" x14ac:dyDescent="0.35">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List'!$K:$K,MATCH('HFTD CPZ'!$B3265,'08W Project List'!$H:$H,0))),$K3265,#N/A)</f>
        <v>#N/A</v>
      </c>
      <c r="M3265" s="35" t="e">
        <f>IF(ISNUMBER(L3265),#N/A,IF(ISNUMBER(INDEX('Approved CPZ List'!$I:$I,MATCH('HFTD CPZ'!$B3265,'Approved CPZ List'!$B:$B,0))),$K3265,#N/A))</f>
        <v>#N/A</v>
      </c>
    </row>
    <row r="3266" spans="1:13" ht="15.5" x14ac:dyDescent="0.35">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List'!$K:$K,MATCH('HFTD CPZ'!$B3266,'08W Project List'!$H:$H,0))),$K3266,#N/A)</f>
        <v>#N/A</v>
      </c>
      <c r="M3266" s="35" t="e">
        <f>IF(ISNUMBER(L3266),#N/A,IF(ISNUMBER(INDEX('Approved CPZ List'!$I:$I,MATCH('HFTD CPZ'!$B3266,'Approved CPZ List'!$B:$B,0))),$K3266,#N/A))</f>
        <v>#N/A</v>
      </c>
    </row>
    <row r="3267" spans="1:13" ht="15.5" x14ac:dyDescent="0.35">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List'!$K:$K,MATCH('HFTD CPZ'!$B3267,'08W Project List'!$H:$H,0))),$K3267,#N/A)</f>
        <v>#N/A</v>
      </c>
      <c r="M3267" s="35" t="e">
        <f>IF(ISNUMBER(L3267),#N/A,IF(ISNUMBER(INDEX('Approved CPZ List'!$I:$I,MATCH('HFTD CPZ'!$B3267,'Approved CPZ List'!$B:$B,0))),$K3267,#N/A))</f>
        <v>#N/A</v>
      </c>
    </row>
    <row r="3268" spans="1:13" ht="15.5" x14ac:dyDescent="0.35">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List'!$K:$K,MATCH('HFTD CPZ'!$B3268,'08W Project List'!$H:$H,0))),$K3268,#N/A)</f>
        <v>#N/A</v>
      </c>
      <c r="M3268" s="35" t="e">
        <f>IF(ISNUMBER(L3268),#N/A,IF(ISNUMBER(INDEX('Approved CPZ List'!$I:$I,MATCH('HFTD CPZ'!$B3268,'Approved CPZ List'!$B:$B,0))),$K3268,#N/A))</f>
        <v>#N/A</v>
      </c>
    </row>
    <row r="3269" spans="1:13" ht="15.5" x14ac:dyDescent="0.35">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List'!$K:$K,MATCH('HFTD CPZ'!$B3269,'08W Project List'!$H:$H,0))),$K3269,#N/A)</f>
        <v>#N/A</v>
      </c>
      <c r="M3269" s="35" t="e">
        <f>IF(ISNUMBER(L3269),#N/A,IF(ISNUMBER(INDEX('Approved CPZ List'!$I:$I,MATCH('HFTD CPZ'!$B3269,'Approved CPZ List'!$B:$B,0))),$K3269,#N/A))</f>
        <v>#N/A</v>
      </c>
    </row>
    <row r="3270" spans="1:13" ht="15.5" x14ac:dyDescent="0.35">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List'!$K:$K,MATCH('HFTD CPZ'!$B3270,'08W Project List'!$H:$H,0))),$K3270,#N/A)</f>
        <v>#N/A</v>
      </c>
      <c r="M3270" s="35" t="e">
        <f>IF(ISNUMBER(L3270),#N/A,IF(ISNUMBER(INDEX('Approved CPZ List'!$I:$I,MATCH('HFTD CPZ'!$B3270,'Approved CPZ List'!$B:$B,0))),$K3270,#N/A))</f>
        <v>#N/A</v>
      </c>
    </row>
    <row r="3271" spans="1:13" ht="15.5" x14ac:dyDescent="0.35">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List'!$K:$K,MATCH('HFTD CPZ'!$B3271,'08W Project List'!$H:$H,0))),$K3271,#N/A)</f>
        <v>#N/A</v>
      </c>
      <c r="M3271" s="35" t="e">
        <f>IF(ISNUMBER(L3271),#N/A,IF(ISNUMBER(INDEX('Approved CPZ List'!$I:$I,MATCH('HFTD CPZ'!$B3271,'Approved CPZ List'!$B:$B,0))),$K3271,#N/A))</f>
        <v>#N/A</v>
      </c>
    </row>
    <row r="3272" spans="1:13" ht="15.5" x14ac:dyDescent="0.35">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List'!$K:$K,MATCH('HFTD CPZ'!$B3272,'08W Project List'!$H:$H,0))),$K3272,#N/A)</f>
        <v>#N/A</v>
      </c>
      <c r="M3272" s="35" t="e">
        <f>IF(ISNUMBER(L3272),#N/A,IF(ISNUMBER(INDEX('Approved CPZ List'!$I:$I,MATCH('HFTD CPZ'!$B3272,'Approved CPZ List'!$B:$B,0))),$K3272,#N/A))</f>
        <v>#N/A</v>
      </c>
    </row>
    <row r="3273" spans="1:13" ht="15.5" x14ac:dyDescent="0.35">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List'!$K:$K,MATCH('HFTD CPZ'!$B3273,'08W Project List'!$H:$H,0))),$K3273,#N/A)</f>
        <v>#N/A</v>
      </c>
      <c r="M3273" s="35" t="e">
        <f>IF(ISNUMBER(L3273),#N/A,IF(ISNUMBER(INDEX('Approved CPZ List'!$I:$I,MATCH('HFTD CPZ'!$B3273,'Approved CPZ List'!$B:$B,0))),$K3273,#N/A))</f>
        <v>#N/A</v>
      </c>
    </row>
    <row r="3274" spans="1:13" ht="15.5" x14ac:dyDescent="0.35">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List'!$K:$K,MATCH('HFTD CPZ'!$B3274,'08W Project List'!$H:$H,0))),$K3274,#N/A)</f>
        <v>#N/A</v>
      </c>
      <c r="M3274" s="35" t="e">
        <f>IF(ISNUMBER(L3274),#N/A,IF(ISNUMBER(INDEX('Approved CPZ List'!$I:$I,MATCH('HFTD CPZ'!$B3274,'Approved CPZ List'!$B:$B,0))),$K3274,#N/A))</f>
        <v>#N/A</v>
      </c>
    </row>
    <row r="3275" spans="1:13" ht="15.5" x14ac:dyDescent="0.35">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List'!$K:$K,MATCH('HFTD CPZ'!$B3275,'08W Project List'!$H:$H,0))),$K3275,#N/A)</f>
        <v>#N/A</v>
      </c>
      <c r="M3275" s="35" t="e">
        <f>IF(ISNUMBER(L3275),#N/A,IF(ISNUMBER(INDEX('Approved CPZ List'!$I:$I,MATCH('HFTD CPZ'!$B3275,'Approved CPZ List'!$B:$B,0))),$K3275,#N/A))</f>
        <v>#N/A</v>
      </c>
    </row>
    <row r="3276" spans="1:13" ht="15.5" x14ac:dyDescent="0.35">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List'!$K:$K,MATCH('HFTD CPZ'!$B3276,'08W Project List'!$H:$H,0))),$K3276,#N/A)</f>
        <v>#N/A</v>
      </c>
      <c r="M3276" s="35" t="e">
        <f>IF(ISNUMBER(L3276),#N/A,IF(ISNUMBER(INDEX('Approved CPZ List'!$I:$I,MATCH('HFTD CPZ'!$B3276,'Approved CPZ List'!$B:$B,0))),$K3276,#N/A))</f>
        <v>#N/A</v>
      </c>
    </row>
    <row r="3277" spans="1:13" ht="15.5" x14ac:dyDescent="0.35">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List'!$K:$K,MATCH('HFTD CPZ'!$B3277,'08W Project List'!$H:$H,0))),$K3277,#N/A)</f>
        <v>#N/A</v>
      </c>
      <c r="M3277" s="35" t="e">
        <f>IF(ISNUMBER(L3277),#N/A,IF(ISNUMBER(INDEX('Approved CPZ List'!$I:$I,MATCH('HFTD CPZ'!$B3277,'Approved CPZ List'!$B:$B,0))),$K3277,#N/A))</f>
        <v>#N/A</v>
      </c>
    </row>
    <row r="3278" spans="1:13" ht="15.5" x14ac:dyDescent="0.35">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List'!$K:$K,MATCH('HFTD CPZ'!$B3278,'08W Project List'!$H:$H,0))),$K3278,#N/A)</f>
        <v>#N/A</v>
      </c>
      <c r="M3278" s="35" t="e">
        <f>IF(ISNUMBER(L3278),#N/A,IF(ISNUMBER(INDEX('Approved CPZ List'!$I:$I,MATCH('HFTD CPZ'!$B3278,'Approved CPZ List'!$B:$B,0))),$K3278,#N/A))</f>
        <v>#N/A</v>
      </c>
    </row>
    <row r="3279" spans="1:13" ht="15.5" x14ac:dyDescent="0.35">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List'!$K:$K,MATCH('HFTD CPZ'!$B3279,'08W Project List'!$H:$H,0))),$K3279,#N/A)</f>
        <v>#N/A</v>
      </c>
      <c r="M3279" s="35" t="e">
        <f>IF(ISNUMBER(L3279),#N/A,IF(ISNUMBER(INDEX('Approved CPZ List'!$I:$I,MATCH('HFTD CPZ'!$B3279,'Approved CPZ List'!$B:$B,0))),$K3279,#N/A))</f>
        <v>#N/A</v>
      </c>
    </row>
    <row r="3280" spans="1:13" ht="15.5" x14ac:dyDescent="0.35">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List'!$K:$K,MATCH('HFTD CPZ'!$B3280,'08W Project List'!$H:$H,0))),$K3280,#N/A)</f>
        <v>#N/A</v>
      </c>
      <c r="M3280" s="35" t="e">
        <f>IF(ISNUMBER(L3280),#N/A,IF(ISNUMBER(INDEX('Approved CPZ List'!$I:$I,MATCH('HFTD CPZ'!$B3280,'Approved CPZ List'!$B:$B,0))),$K3280,#N/A))</f>
        <v>#N/A</v>
      </c>
    </row>
    <row r="3281" spans="1:13" ht="15.5" x14ac:dyDescent="0.35">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List'!$K:$K,MATCH('HFTD CPZ'!$B3281,'08W Project List'!$H:$H,0))),$K3281,#N/A)</f>
        <v>#N/A</v>
      </c>
      <c r="M3281" s="35" t="e">
        <f>IF(ISNUMBER(L3281),#N/A,IF(ISNUMBER(INDEX('Approved CPZ List'!$I:$I,MATCH('HFTD CPZ'!$B3281,'Approved CPZ List'!$B:$B,0))),$K3281,#N/A))</f>
        <v>#N/A</v>
      </c>
    </row>
    <row r="3282" spans="1:13" ht="15.5" x14ac:dyDescent="0.35">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List'!$K:$K,MATCH('HFTD CPZ'!$B3282,'08W Project List'!$H:$H,0))),$K3282,#N/A)</f>
        <v>#N/A</v>
      </c>
      <c r="M3282" s="35" t="e">
        <f>IF(ISNUMBER(L3282),#N/A,IF(ISNUMBER(INDEX('Approved CPZ List'!$I:$I,MATCH('HFTD CPZ'!$B3282,'Approved CPZ List'!$B:$B,0))),$K3282,#N/A))</f>
        <v>#N/A</v>
      </c>
    </row>
    <row r="3283" spans="1:13" ht="15.5" x14ac:dyDescent="0.35">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List'!$K:$K,MATCH('HFTD CPZ'!$B3283,'08W Project List'!$H:$H,0))),$K3283,#N/A)</f>
        <v>#N/A</v>
      </c>
      <c r="M3283" s="35" t="e">
        <f>IF(ISNUMBER(L3283),#N/A,IF(ISNUMBER(INDEX('Approved CPZ List'!$I:$I,MATCH('HFTD CPZ'!$B3283,'Approved CPZ List'!$B:$B,0))),$K3283,#N/A))</f>
        <v>#N/A</v>
      </c>
    </row>
    <row r="3284" spans="1:13" ht="15.5" x14ac:dyDescent="0.35">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f>IF(ISNUMBER(INDEX('08W Project List'!$K:$K,MATCH('HFTD CPZ'!$B3284,'08W Project List'!$H:$H,0))),$K3284,#N/A)</f>
        <v>3.3037111160201776E-2</v>
      </c>
      <c r="M3284" s="35" t="e">
        <f>IF(ISNUMBER(L3284),#N/A,IF(ISNUMBER(INDEX('Approved CPZ List'!$I:$I,MATCH('HFTD CPZ'!$B3284,'Approved CPZ List'!$B:$B,0))),$K3284,#N/A))</f>
        <v>#N/A</v>
      </c>
    </row>
    <row r="3285" spans="1:13" ht="15.5" x14ac:dyDescent="0.35">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List'!$K:$K,MATCH('HFTD CPZ'!$B3285,'08W Project List'!$H:$H,0))),$K3285,#N/A)</f>
        <v>#N/A</v>
      </c>
      <c r="M3285" s="35" t="e">
        <f>IF(ISNUMBER(L3285),#N/A,IF(ISNUMBER(INDEX('Approved CPZ List'!$I:$I,MATCH('HFTD CPZ'!$B3285,'Approved CPZ List'!$B:$B,0))),$K3285,#N/A))</f>
        <v>#N/A</v>
      </c>
    </row>
    <row r="3286" spans="1:13" ht="15.5" x14ac:dyDescent="0.35">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List'!$K:$K,MATCH('HFTD CPZ'!$B3286,'08W Project List'!$H:$H,0))),$K3286,#N/A)</f>
        <v>#N/A</v>
      </c>
      <c r="M3286" s="35" t="e">
        <f>IF(ISNUMBER(L3286),#N/A,IF(ISNUMBER(INDEX('Approved CPZ List'!$I:$I,MATCH('HFTD CPZ'!$B3286,'Approved CPZ List'!$B:$B,0))),$K3286,#N/A))</f>
        <v>#N/A</v>
      </c>
    </row>
    <row r="3287" spans="1:13" ht="15.5" x14ac:dyDescent="0.35">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List'!$K:$K,MATCH('HFTD CPZ'!$B3287,'08W Project List'!$H:$H,0))),$K3287,#N/A)</f>
        <v>#N/A</v>
      </c>
      <c r="M3287" s="35" t="e">
        <f>IF(ISNUMBER(L3287),#N/A,IF(ISNUMBER(INDEX('Approved CPZ List'!$I:$I,MATCH('HFTD CPZ'!$B3287,'Approved CPZ List'!$B:$B,0))),$K3287,#N/A))</f>
        <v>#N/A</v>
      </c>
    </row>
    <row r="3288" spans="1:13" ht="15.5" x14ac:dyDescent="0.35">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List'!$K:$K,MATCH('HFTD CPZ'!$B3288,'08W Project List'!$H:$H,0))),$K3288,#N/A)</f>
        <v>#N/A</v>
      </c>
      <c r="M3288" s="35" t="e">
        <f>IF(ISNUMBER(L3288),#N/A,IF(ISNUMBER(INDEX('Approved CPZ List'!$I:$I,MATCH('HFTD CPZ'!$B3288,'Approved CPZ List'!$B:$B,0))),$K3288,#N/A))</f>
        <v>#N/A</v>
      </c>
    </row>
    <row r="3289" spans="1:13" ht="15.5" x14ac:dyDescent="0.35">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List'!$K:$K,MATCH('HFTD CPZ'!$B3289,'08W Project List'!$H:$H,0))),$K3289,#N/A)</f>
        <v>#N/A</v>
      </c>
      <c r="M3289" s="35" t="e">
        <f>IF(ISNUMBER(L3289),#N/A,IF(ISNUMBER(INDEX('Approved CPZ List'!$I:$I,MATCH('HFTD CPZ'!$B3289,'Approved CPZ List'!$B:$B,0))),$K3289,#N/A))</f>
        <v>#N/A</v>
      </c>
    </row>
    <row r="3290" spans="1:13" ht="15.5" x14ac:dyDescent="0.35">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List'!$K:$K,MATCH('HFTD CPZ'!$B3290,'08W Project List'!$H:$H,0))),$K3290,#N/A)</f>
        <v>#N/A</v>
      </c>
      <c r="M3290" s="35" t="e">
        <f>IF(ISNUMBER(L3290),#N/A,IF(ISNUMBER(INDEX('Approved CPZ List'!$I:$I,MATCH('HFTD CPZ'!$B3290,'Approved CPZ List'!$B:$B,0))),$K3290,#N/A))</f>
        <v>#N/A</v>
      </c>
    </row>
    <row r="3291" spans="1:13" ht="15.5" x14ac:dyDescent="0.35">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List'!$K:$K,MATCH('HFTD CPZ'!$B3291,'08W Project List'!$H:$H,0))),$K3291,#N/A)</f>
        <v>#N/A</v>
      </c>
      <c r="M3291" s="35" t="e">
        <f>IF(ISNUMBER(L3291),#N/A,IF(ISNUMBER(INDEX('Approved CPZ List'!$I:$I,MATCH('HFTD CPZ'!$B3291,'Approved CPZ List'!$B:$B,0))),$K3291,#N/A))</f>
        <v>#N/A</v>
      </c>
    </row>
    <row r="3292" spans="1:13" ht="15.5" x14ac:dyDescent="0.35">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List'!$K:$K,MATCH('HFTD CPZ'!$B3292,'08W Project List'!$H:$H,0))),$K3292,#N/A)</f>
        <v>#N/A</v>
      </c>
      <c r="M3292" s="35" t="e">
        <f>IF(ISNUMBER(L3292),#N/A,IF(ISNUMBER(INDEX('Approved CPZ List'!$I:$I,MATCH('HFTD CPZ'!$B3292,'Approved CPZ List'!$B:$B,0))),$K3292,#N/A))</f>
        <v>#N/A</v>
      </c>
    </row>
    <row r="3293" spans="1:13" ht="15.5" x14ac:dyDescent="0.35">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List'!$K:$K,MATCH('HFTD CPZ'!$B3293,'08W Project List'!$H:$H,0))),$K3293,#N/A)</f>
        <v>#N/A</v>
      </c>
      <c r="M3293" s="35" t="e">
        <f>IF(ISNUMBER(L3293),#N/A,IF(ISNUMBER(INDEX('Approved CPZ List'!$I:$I,MATCH('HFTD CPZ'!$B3293,'Approved CPZ List'!$B:$B,0))),$K3293,#N/A))</f>
        <v>#N/A</v>
      </c>
    </row>
    <row r="3294" spans="1:13" ht="15.5" x14ac:dyDescent="0.35">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List'!$K:$K,MATCH('HFTD CPZ'!$B3294,'08W Project List'!$H:$H,0))),$K3294,#N/A)</f>
        <v>#N/A</v>
      </c>
      <c r="M3294" s="35" t="e">
        <f>IF(ISNUMBER(L3294),#N/A,IF(ISNUMBER(INDEX('Approved CPZ List'!$I:$I,MATCH('HFTD CPZ'!$B3294,'Approved CPZ List'!$B:$B,0))),$K3294,#N/A))</f>
        <v>#N/A</v>
      </c>
    </row>
    <row r="3295" spans="1:13" ht="15.5" x14ac:dyDescent="0.35">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List'!$K:$K,MATCH('HFTD CPZ'!$B3295,'08W Project List'!$H:$H,0))),$K3295,#N/A)</f>
        <v>#N/A</v>
      </c>
      <c r="M3295" s="35" t="e">
        <f>IF(ISNUMBER(L3295),#N/A,IF(ISNUMBER(INDEX('Approved CPZ List'!$I:$I,MATCH('HFTD CPZ'!$B3295,'Approved CPZ List'!$B:$B,0))),$K3295,#N/A))</f>
        <v>#N/A</v>
      </c>
    </row>
    <row r="3296" spans="1:13" ht="15.5" x14ac:dyDescent="0.35">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List'!$K:$K,MATCH('HFTD CPZ'!$B3296,'08W Project List'!$H:$H,0))),$K3296,#N/A)</f>
        <v>#N/A</v>
      </c>
      <c r="M3296" s="35" t="e">
        <f>IF(ISNUMBER(L3296),#N/A,IF(ISNUMBER(INDEX('Approved CPZ List'!$I:$I,MATCH('HFTD CPZ'!$B3296,'Approved CPZ List'!$B:$B,0))),$K3296,#N/A))</f>
        <v>#N/A</v>
      </c>
    </row>
    <row r="3297" spans="1:13" ht="15.5" x14ac:dyDescent="0.35">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List'!$K:$K,MATCH('HFTD CPZ'!$B3297,'08W Project List'!$H:$H,0))),$K3297,#N/A)</f>
        <v>#N/A</v>
      </c>
      <c r="M3297" s="35" t="e">
        <f>IF(ISNUMBER(L3297),#N/A,IF(ISNUMBER(INDEX('Approved CPZ List'!$I:$I,MATCH('HFTD CPZ'!$B3297,'Approved CPZ List'!$B:$B,0))),$K3297,#N/A))</f>
        <v>#N/A</v>
      </c>
    </row>
    <row r="3298" spans="1:13" ht="15.5" x14ac:dyDescent="0.35">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List'!$K:$K,MATCH('HFTD CPZ'!$B3298,'08W Project List'!$H:$H,0))),$K3298,#N/A)</f>
        <v>#N/A</v>
      </c>
      <c r="M3298" s="35" t="e">
        <f>IF(ISNUMBER(L3298),#N/A,IF(ISNUMBER(INDEX('Approved CPZ List'!$I:$I,MATCH('HFTD CPZ'!$B3298,'Approved CPZ List'!$B:$B,0))),$K3298,#N/A))</f>
        <v>#N/A</v>
      </c>
    </row>
    <row r="3299" spans="1:13" ht="15.5" x14ac:dyDescent="0.35">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List'!$K:$K,MATCH('HFTD CPZ'!$B3299,'08W Project List'!$H:$H,0))),$K3299,#N/A)</f>
        <v>#N/A</v>
      </c>
      <c r="M3299" s="35" t="e">
        <f>IF(ISNUMBER(L3299),#N/A,IF(ISNUMBER(INDEX('Approved CPZ List'!$I:$I,MATCH('HFTD CPZ'!$B3299,'Approved CPZ List'!$B:$B,0))),$K3299,#N/A))</f>
        <v>#N/A</v>
      </c>
    </row>
    <row r="3300" spans="1:13" ht="15.5" x14ac:dyDescent="0.35">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List'!$K:$K,MATCH('HFTD CPZ'!$B3300,'08W Project List'!$H:$H,0))),$K3300,#N/A)</f>
        <v>#N/A</v>
      </c>
      <c r="M3300" s="35" t="e">
        <f>IF(ISNUMBER(L3300),#N/A,IF(ISNUMBER(INDEX('Approved CPZ List'!$I:$I,MATCH('HFTD CPZ'!$B3300,'Approved CPZ List'!$B:$B,0))),$K3300,#N/A))</f>
        <v>#N/A</v>
      </c>
    </row>
    <row r="3301" spans="1:13" ht="15.5" x14ac:dyDescent="0.35">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List'!$K:$K,MATCH('HFTD CPZ'!$B3301,'08W Project List'!$H:$H,0))),$K3301,#N/A)</f>
        <v>#N/A</v>
      </c>
      <c r="M3301" s="35" t="e">
        <f>IF(ISNUMBER(L3301),#N/A,IF(ISNUMBER(INDEX('Approved CPZ List'!$I:$I,MATCH('HFTD CPZ'!$B3301,'Approved CPZ List'!$B:$B,0))),$K3301,#N/A))</f>
        <v>#N/A</v>
      </c>
    </row>
    <row r="3302" spans="1:13" ht="15.5" x14ac:dyDescent="0.35">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List'!$K:$K,MATCH('HFTD CPZ'!$B3302,'08W Project List'!$H:$H,0))),$K3302,#N/A)</f>
        <v>#N/A</v>
      </c>
      <c r="M3302" s="35" t="e">
        <f>IF(ISNUMBER(L3302),#N/A,IF(ISNUMBER(INDEX('Approved CPZ List'!$I:$I,MATCH('HFTD CPZ'!$B3302,'Approved CPZ List'!$B:$B,0))),$K3302,#N/A))</f>
        <v>#N/A</v>
      </c>
    </row>
    <row r="3303" spans="1:13" ht="15.5" x14ac:dyDescent="0.35">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List'!$K:$K,MATCH('HFTD CPZ'!$B3303,'08W Project List'!$H:$H,0))),$K3303,#N/A)</f>
        <v>3.0224140944730405E-2</v>
      </c>
      <c r="M3303" s="35" t="e">
        <f>IF(ISNUMBER(L3303),#N/A,IF(ISNUMBER(INDEX('Approved CPZ List'!$I:$I,MATCH('HFTD CPZ'!$B3303,'Approved CPZ List'!$B:$B,0))),$K3303,#N/A))</f>
        <v>#N/A</v>
      </c>
    </row>
    <row r="3304" spans="1:13" ht="15.5" x14ac:dyDescent="0.35">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List'!$K:$K,MATCH('HFTD CPZ'!$B3304,'08W Project List'!$H:$H,0))),$K3304,#N/A)</f>
        <v>#N/A</v>
      </c>
      <c r="M3304" s="35" t="e">
        <f>IF(ISNUMBER(L3304),#N/A,IF(ISNUMBER(INDEX('Approved CPZ List'!$I:$I,MATCH('HFTD CPZ'!$B3304,'Approved CPZ List'!$B:$B,0))),$K3304,#N/A))</f>
        <v>#N/A</v>
      </c>
    </row>
    <row r="3305" spans="1:13" ht="15.5" x14ac:dyDescent="0.35">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List'!$K:$K,MATCH('HFTD CPZ'!$B3305,'08W Project List'!$H:$H,0))),$K3305,#N/A)</f>
        <v>#N/A</v>
      </c>
      <c r="M3305" s="35" t="e">
        <f>IF(ISNUMBER(L3305),#N/A,IF(ISNUMBER(INDEX('Approved CPZ List'!$I:$I,MATCH('HFTD CPZ'!$B3305,'Approved CPZ List'!$B:$B,0))),$K3305,#N/A))</f>
        <v>#N/A</v>
      </c>
    </row>
    <row r="3306" spans="1:13" ht="15.5" x14ac:dyDescent="0.35">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List'!$K:$K,MATCH('HFTD CPZ'!$B3306,'08W Project List'!$H:$H,0))),$K3306,#N/A)</f>
        <v>#N/A</v>
      </c>
      <c r="M3306" s="35" t="e">
        <f>IF(ISNUMBER(L3306),#N/A,IF(ISNUMBER(INDEX('Approved CPZ List'!$I:$I,MATCH('HFTD CPZ'!$B3306,'Approved CPZ List'!$B:$B,0))),$K3306,#N/A))</f>
        <v>#N/A</v>
      </c>
    </row>
    <row r="3307" spans="1:13" ht="15.5" x14ac:dyDescent="0.35">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List'!$K:$K,MATCH('HFTD CPZ'!$B3307,'08W Project List'!$H:$H,0))),$K3307,#N/A)</f>
        <v>#N/A</v>
      </c>
      <c r="M3307" s="35" t="e">
        <f>IF(ISNUMBER(L3307),#N/A,IF(ISNUMBER(INDEX('Approved CPZ List'!$I:$I,MATCH('HFTD CPZ'!$B3307,'Approved CPZ List'!$B:$B,0))),$K3307,#N/A))</f>
        <v>#N/A</v>
      </c>
    </row>
    <row r="3308" spans="1:13" ht="15.5" x14ac:dyDescent="0.35">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List'!$K:$K,MATCH('HFTD CPZ'!$B3308,'08W Project List'!$H:$H,0))),$K3308,#N/A)</f>
        <v>#N/A</v>
      </c>
      <c r="M3308" s="35" t="e">
        <f>IF(ISNUMBER(L3308),#N/A,IF(ISNUMBER(INDEX('Approved CPZ List'!$I:$I,MATCH('HFTD CPZ'!$B3308,'Approved CPZ List'!$B:$B,0))),$K3308,#N/A))</f>
        <v>#N/A</v>
      </c>
    </row>
    <row r="3309" spans="1:13" ht="15.5" x14ac:dyDescent="0.35">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List'!$K:$K,MATCH('HFTD CPZ'!$B3309,'08W Project List'!$H:$H,0))),$K3309,#N/A)</f>
        <v>#N/A</v>
      </c>
      <c r="M3309" s="35" t="e">
        <f>IF(ISNUMBER(L3309),#N/A,IF(ISNUMBER(INDEX('Approved CPZ List'!$I:$I,MATCH('HFTD CPZ'!$B3309,'Approved CPZ List'!$B:$B,0))),$K3309,#N/A))</f>
        <v>#N/A</v>
      </c>
    </row>
    <row r="3310" spans="1:13" ht="15.5" x14ac:dyDescent="0.35">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List'!$K:$K,MATCH('HFTD CPZ'!$B3310,'08W Project List'!$H:$H,0))),$K3310,#N/A)</f>
        <v>#N/A</v>
      </c>
      <c r="M3310" s="35" t="e">
        <f>IF(ISNUMBER(L3310),#N/A,IF(ISNUMBER(INDEX('Approved CPZ List'!$I:$I,MATCH('HFTD CPZ'!$B3310,'Approved CPZ List'!$B:$B,0))),$K3310,#N/A))</f>
        <v>#N/A</v>
      </c>
    </row>
    <row r="3311" spans="1:13" ht="15.5" x14ac:dyDescent="0.35">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List'!$K:$K,MATCH('HFTD CPZ'!$B3311,'08W Project List'!$H:$H,0))),$K3311,#N/A)</f>
        <v>#N/A</v>
      </c>
      <c r="M3311" s="35" t="e">
        <f>IF(ISNUMBER(L3311),#N/A,IF(ISNUMBER(INDEX('Approved CPZ List'!$I:$I,MATCH('HFTD CPZ'!$B3311,'Approved CPZ List'!$B:$B,0))),$K3311,#N/A))</f>
        <v>#N/A</v>
      </c>
    </row>
    <row r="3312" spans="1:13" ht="15.5" x14ac:dyDescent="0.35">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List'!$K:$K,MATCH('HFTD CPZ'!$B3312,'08W Project List'!$H:$H,0))),$K3312,#N/A)</f>
        <v>#N/A</v>
      </c>
      <c r="M3312" s="35" t="e">
        <f>IF(ISNUMBER(L3312),#N/A,IF(ISNUMBER(INDEX('Approved CPZ List'!$I:$I,MATCH('HFTD CPZ'!$B3312,'Approved CPZ List'!$B:$B,0))),$K3312,#N/A))</f>
        <v>#N/A</v>
      </c>
    </row>
    <row r="3313" spans="1:13" ht="15.5" x14ac:dyDescent="0.35">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List'!$K:$K,MATCH('HFTD CPZ'!$B3313,'08W Project List'!$H:$H,0))),$K3313,#N/A)</f>
        <v>#N/A</v>
      </c>
      <c r="M3313" s="35" t="e">
        <f>IF(ISNUMBER(L3313),#N/A,IF(ISNUMBER(INDEX('Approved CPZ List'!$I:$I,MATCH('HFTD CPZ'!$B3313,'Approved CPZ List'!$B:$B,0))),$K3313,#N/A))</f>
        <v>#N/A</v>
      </c>
    </row>
    <row r="3314" spans="1:13" ht="15.5" x14ac:dyDescent="0.35">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List'!$K:$K,MATCH('HFTD CPZ'!$B3314,'08W Project List'!$H:$H,0))),$K3314,#N/A)</f>
        <v>#N/A</v>
      </c>
      <c r="M3314" s="35" t="e">
        <f>IF(ISNUMBER(L3314),#N/A,IF(ISNUMBER(INDEX('Approved CPZ List'!$I:$I,MATCH('HFTD CPZ'!$B3314,'Approved CPZ List'!$B:$B,0))),$K3314,#N/A))</f>
        <v>#N/A</v>
      </c>
    </row>
    <row r="3315" spans="1:13" ht="15.5" x14ac:dyDescent="0.35">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List'!$K:$K,MATCH('HFTD CPZ'!$B3315,'08W Project List'!$H:$H,0))),$K3315,#N/A)</f>
        <v>#N/A</v>
      </c>
      <c r="M3315" s="35" t="e">
        <f>IF(ISNUMBER(L3315),#N/A,IF(ISNUMBER(INDEX('Approved CPZ List'!$I:$I,MATCH('HFTD CPZ'!$B3315,'Approved CPZ List'!$B:$B,0))),$K3315,#N/A))</f>
        <v>#N/A</v>
      </c>
    </row>
    <row r="3316" spans="1:13" ht="15.5" x14ac:dyDescent="0.35">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List'!$K:$K,MATCH('HFTD CPZ'!$B3316,'08W Project List'!$H:$H,0))),$K3316,#N/A)</f>
        <v>#N/A</v>
      </c>
      <c r="M3316" s="35" t="e">
        <f>IF(ISNUMBER(L3316),#N/A,IF(ISNUMBER(INDEX('Approved CPZ List'!$I:$I,MATCH('HFTD CPZ'!$B3316,'Approved CPZ List'!$B:$B,0))),$K3316,#N/A))</f>
        <v>#N/A</v>
      </c>
    </row>
    <row r="3317" spans="1:13" ht="15.5" x14ac:dyDescent="0.35">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List'!$K:$K,MATCH('HFTD CPZ'!$B3317,'08W Project List'!$H:$H,0))),$K3317,#N/A)</f>
        <v>#N/A</v>
      </c>
      <c r="M3317" s="35" t="e">
        <f>IF(ISNUMBER(L3317),#N/A,IF(ISNUMBER(INDEX('Approved CPZ List'!$I:$I,MATCH('HFTD CPZ'!$B3317,'Approved CPZ List'!$B:$B,0))),$K3317,#N/A))</f>
        <v>#N/A</v>
      </c>
    </row>
    <row r="3318" spans="1:13" ht="15.5" x14ac:dyDescent="0.35">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List'!$K:$K,MATCH('HFTD CPZ'!$B3318,'08W Project List'!$H:$H,0))),$K3318,#N/A)</f>
        <v>#N/A</v>
      </c>
      <c r="M3318" s="35" t="e">
        <f>IF(ISNUMBER(L3318),#N/A,IF(ISNUMBER(INDEX('Approved CPZ List'!$I:$I,MATCH('HFTD CPZ'!$B3318,'Approved CPZ List'!$B:$B,0))),$K3318,#N/A))</f>
        <v>#N/A</v>
      </c>
    </row>
    <row r="3319" spans="1:13" ht="15.5" x14ac:dyDescent="0.35">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List'!$K:$K,MATCH('HFTD CPZ'!$B3319,'08W Project List'!$H:$H,0))),$K3319,#N/A)</f>
        <v>#N/A</v>
      </c>
      <c r="M3319" s="35" t="e">
        <f>IF(ISNUMBER(L3319),#N/A,IF(ISNUMBER(INDEX('Approved CPZ List'!$I:$I,MATCH('HFTD CPZ'!$B3319,'Approved CPZ List'!$B:$B,0))),$K3319,#N/A))</f>
        <v>#N/A</v>
      </c>
    </row>
    <row r="3320" spans="1:13" ht="15.5" x14ac:dyDescent="0.35">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List'!$K:$K,MATCH('HFTD CPZ'!$B3320,'08W Project List'!$H:$H,0))),$K3320,#N/A)</f>
        <v>#N/A</v>
      </c>
      <c r="M3320" s="35" t="e">
        <f>IF(ISNUMBER(L3320),#N/A,IF(ISNUMBER(INDEX('Approved CPZ List'!$I:$I,MATCH('HFTD CPZ'!$B3320,'Approved CPZ List'!$B:$B,0))),$K3320,#N/A))</f>
        <v>#N/A</v>
      </c>
    </row>
    <row r="3321" spans="1:13" ht="15.5" x14ac:dyDescent="0.35">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List'!$K:$K,MATCH('HFTD CPZ'!$B3321,'08W Project List'!$H:$H,0))),$K3321,#N/A)</f>
        <v>#N/A</v>
      </c>
      <c r="M3321" s="35" t="e">
        <f>IF(ISNUMBER(L3321),#N/A,IF(ISNUMBER(INDEX('Approved CPZ List'!$I:$I,MATCH('HFTD CPZ'!$B3321,'Approved CPZ List'!$B:$B,0))),$K3321,#N/A))</f>
        <v>#N/A</v>
      </c>
    </row>
    <row r="3322" spans="1:13" ht="15.5" x14ac:dyDescent="0.35">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List'!$K:$K,MATCH('HFTD CPZ'!$B3322,'08W Project List'!$H:$H,0))),$K3322,#N/A)</f>
        <v>#N/A</v>
      </c>
      <c r="M3322" s="35" t="e">
        <f>IF(ISNUMBER(L3322),#N/A,IF(ISNUMBER(INDEX('Approved CPZ List'!$I:$I,MATCH('HFTD CPZ'!$B3322,'Approved CPZ List'!$B:$B,0))),$K3322,#N/A))</f>
        <v>#N/A</v>
      </c>
    </row>
    <row r="3323" spans="1:13" ht="15.5" x14ac:dyDescent="0.35">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List'!$K:$K,MATCH('HFTD CPZ'!$B3323,'08W Project List'!$H:$H,0))),$K3323,#N/A)</f>
        <v>#N/A</v>
      </c>
      <c r="M3323" s="35" t="e">
        <f>IF(ISNUMBER(L3323),#N/A,IF(ISNUMBER(INDEX('Approved CPZ List'!$I:$I,MATCH('HFTD CPZ'!$B3323,'Approved CPZ List'!$B:$B,0))),$K3323,#N/A))</f>
        <v>#N/A</v>
      </c>
    </row>
    <row r="3324" spans="1:13" ht="15.5" x14ac:dyDescent="0.35">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List'!$K:$K,MATCH('HFTD CPZ'!$B3324,'08W Project List'!$H:$H,0))),$K3324,#N/A)</f>
        <v>#N/A</v>
      </c>
      <c r="M3324" s="35" t="e">
        <f>IF(ISNUMBER(L3324),#N/A,IF(ISNUMBER(INDEX('Approved CPZ List'!$I:$I,MATCH('HFTD CPZ'!$B3324,'Approved CPZ List'!$B:$B,0))),$K3324,#N/A))</f>
        <v>#N/A</v>
      </c>
    </row>
    <row r="3325" spans="1:13" ht="15.5" x14ac:dyDescent="0.35">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List'!$K:$K,MATCH('HFTD CPZ'!$B3325,'08W Project List'!$H:$H,0))),$K3325,#N/A)</f>
        <v>#N/A</v>
      </c>
      <c r="M3325" s="35" t="e">
        <f>IF(ISNUMBER(L3325),#N/A,IF(ISNUMBER(INDEX('Approved CPZ List'!$I:$I,MATCH('HFTD CPZ'!$B3325,'Approved CPZ List'!$B:$B,0))),$K3325,#N/A))</f>
        <v>#N/A</v>
      </c>
    </row>
    <row r="3326" spans="1:13" ht="15.5" x14ac:dyDescent="0.35">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List'!$K:$K,MATCH('HFTD CPZ'!$B3326,'08W Project List'!$H:$H,0))),$K3326,#N/A)</f>
        <v>#N/A</v>
      </c>
      <c r="M3326" s="35" t="e">
        <f>IF(ISNUMBER(L3326),#N/A,IF(ISNUMBER(INDEX('Approved CPZ List'!$I:$I,MATCH('HFTD CPZ'!$B3326,'Approved CPZ List'!$B:$B,0))),$K3326,#N/A))</f>
        <v>#N/A</v>
      </c>
    </row>
    <row r="3327" spans="1:13" ht="15.5" x14ac:dyDescent="0.35">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List'!$K:$K,MATCH('HFTD CPZ'!$B3327,'08W Project List'!$H:$H,0))),$K3327,#N/A)</f>
        <v>#N/A</v>
      </c>
      <c r="M3327" s="35" t="e">
        <f>IF(ISNUMBER(L3327),#N/A,IF(ISNUMBER(INDEX('Approved CPZ List'!$I:$I,MATCH('HFTD CPZ'!$B3327,'Approved CPZ List'!$B:$B,0))),$K3327,#N/A))</f>
        <v>#N/A</v>
      </c>
    </row>
    <row r="3328" spans="1:13" ht="15.5" x14ac:dyDescent="0.35">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List'!$K:$K,MATCH('HFTD CPZ'!$B3328,'08W Project List'!$H:$H,0))),$K3328,#N/A)</f>
        <v>#N/A</v>
      </c>
      <c r="M3328" s="35" t="e">
        <f>IF(ISNUMBER(L3328),#N/A,IF(ISNUMBER(INDEX('Approved CPZ List'!$I:$I,MATCH('HFTD CPZ'!$B3328,'Approved CPZ List'!$B:$B,0))),$K3328,#N/A))</f>
        <v>#N/A</v>
      </c>
    </row>
    <row r="3329" spans="1:13" ht="15.5" x14ac:dyDescent="0.35">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List'!$K:$K,MATCH('HFTD CPZ'!$B3329,'08W Project List'!$H:$H,0))),$K3329,#N/A)</f>
        <v>#N/A</v>
      </c>
      <c r="M3329" s="35" t="e">
        <f>IF(ISNUMBER(L3329),#N/A,IF(ISNUMBER(INDEX('Approved CPZ List'!$I:$I,MATCH('HFTD CPZ'!$B3329,'Approved CPZ List'!$B:$B,0))),$K3329,#N/A))</f>
        <v>#N/A</v>
      </c>
    </row>
    <row r="3330" spans="1:13" ht="15.5" x14ac:dyDescent="0.35">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List'!$K:$K,MATCH('HFTD CPZ'!$B3330,'08W Project List'!$H:$H,0))),$K3330,#N/A)</f>
        <v>#N/A</v>
      </c>
      <c r="M3330" s="35" t="e">
        <f>IF(ISNUMBER(L3330),#N/A,IF(ISNUMBER(INDEX('Approved CPZ List'!$I:$I,MATCH('HFTD CPZ'!$B3330,'Approved CPZ List'!$B:$B,0))),$K3330,#N/A))</f>
        <v>#N/A</v>
      </c>
    </row>
    <row r="3331" spans="1:13" ht="15.5" x14ac:dyDescent="0.35">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List'!$K:$K,MATCH('HFTD CPZ'!$B3331,'08W Project List'!$H:$H,0))),$K3331,#N/A)</f>
        <v>#N/A</v>
      </c>
      <c r="M3331" s="35" t="e">
        <f>IF(ISNUMBER(L3331),#N/A,IF(ISNUMBER(INDEX('Approved CPZ List'!$I:$I,MATCH('HFTD CPZ'!$B3331,'Approved CPZ List'!$B:$B,0))),$K3331,#N/A))</f>
        <v>#N/A</v>
      </c>
    </row>
    <row r="3332" spans="1:13" ht="15.5" x14ac:dyDescent="0.35">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List'!$K:$K,MATCH('HFTD CPZ'!$B3332,'08W Project List'!$H:$H,0))),$K3332,#N/A)</f>
        <v>#N/A</v>
      </c>
      <c r="M3332" s="35" t="e">
        <f>IF(ISNUMBER(L3332),#N/A,IF(ISNUMBER(INDEX('Approved CPZ List'!$I:$I,MATCH('HFTD CPZ'!$B3332,'Approved CPZ List'!$B:$B,0))),$K3332,#N/A))</f>
        <v>#N/A</v>
      </c>
    </row>
    <row r="3333" spans="1:13" ht="15.5" x14ac:dyDescent="0.35">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List'!$K:$K,MATCH('HFTD CPZ'!$B3333,'08W Project List'!$H:$H,0))),$K3333,#N/A)</f>
        <v>#N/A</v>
      </c>
      <c r="M3333" s="35" t="e">
        <f>IF(ISNUMBER(L3333),#N/A,IF(ISNUMBER(INDEX('Approved CPZ List'!$I:$I,MATCH('HFTD CPZ'!$B3333,'Approved CPZ List'!$B:$B,0))),$K3333,#N/A))</f>
        <v>#N/A</v>
      </c>
    </row>
    <row r="3334" spans="1:13" ht="15.5" x14ac:dyDescent="0.35">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List'!$K:$K,MATCH('HFTD CPZ'!$B3334,'08W Project List'!$H:$H,0))),$K3334,#N/A)</f>
        <v>#N/A</v>
      </c>
      <c r="M3334" s="35" t="e">
        <f>IF(ISNUMBER(L3334),#N/A,IF(ISNUMBER(INDEX('Approved CPZ List'!$I:$I,MATCH('HFTD CPZ'!$B3334,'Approved CPZ List'!$B:$B,0))),$K3334,#N/A))</f>
        <v>#N/A</v>
      </c>
    </row>
    <row r="3335" spans="1:13" ht="15.5" x14ac:dyDescent="0.35">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List'!$K:$K,MATCH('HFTD CPZ'!$B3335,'08W Project List'!$H:$H,0))),$K3335,#N/A)</f>
        <v>#N/A</v>
      </c>
      <c r="M3335" s="35" t="e">
        <f>IF(ISNUMBER(L3335),#N/A,IF(ISNUMBER(INDEX('Approved CPZ List'!$I:$I,MATCH('HFTD CPZ'!$B3335,'Approved CPZ List'!$B:$B,0))),$K3335,#N/A))</f>
        <v>#N/A</v>
      </c>
    </row>
    <row r="3336" spans="1:13" ht="15.5" x14ac:dyDescent="0.35">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List'!$K:$K,MATCH('HFTD CPZ'!$B3336,'08W Project List'!$H:$H,0))),$K3336,#N/A)</f>
        <v>#N/A</v>
      </c>
      <c r="M3336" s="35" t="e">
        <f>IF(ISNUMBER(L3336),#N/A,IF(ISNUMBER(INDEX('Approved CPZ List'!$I:$I,MATCH('HFTD CPZ'!$B3336,'Approved CPZ List'!$B:$B,0))),$K3336,#N/A))</f>
        <v>#N/A</v>
      </c>
    </row>
    <row r="3337" spans="1:13" ht="15.5" x14ac:dyDescent="0.35">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List'!$K:$K,MATCH('HFTD CPZ'!$B3337,'08W Project List'!$H:$H,0))),$K3337,#N/A)</f>
        <v>#N/A</v>
      </c>
      <c r="M3337" s="35" t="e">
        <f>IF(ISNUMBER(L3337),#N/A,IF(ISNUMBER(INDEX('Approved CPZ List'!$I:$I,MATCH('HFTD CPZ'!$B3337,'Approved CPZ List'!$B:$B,0))),$K3337,#N/A))</f>
        <v>#N/A</v>
      </c>
    </row>
    <row r="3338" spans="1:13" ht="15.5" x14ac:dyDescent="0.35">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List'!$K:$K,MATCH('HFTD CPZ'!$B3338,'08W Project List'!$H:$H,0))),$K3338,#N/A)</f>
        <v>#N/A</v>
      </c>
      <c r="M3338" s="35" t="e">
        <f>IF(ISNUMBER(L3338),#N/A,IF(ISNUMBER(INDEX('Approved CPZ List'!$I:$I,MATCH('HFTD CPZ'!$B3338,'Approved CPZ List'!$B:$B,0))),$K3338,#N/A))</f>
        <v>#N/A</v>
      </c>
    </row>
    <row r="3339" spans="1:13" ht="15.5" x14ac:dyDescent="0.35">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List'!$K:$K,MATCH('HFTD CPZ'!$B3339,'08W Project List'!$H:$H,0))),$K3339,#N/A)</f>
        <v>#N/A</v>
      </c>
      <c r="M3339" s="35" t="e">
        <f>IF(ISNUMBER(L3339),#N/A,IF(ISNUMBER(INDEX('Approved CPZ List'!$I:$I,MATCH('HFTD CPZ'!$B3339,'Approved CPZ List'!$B:$B,0))),$K3339,#N/A))</f>
        <v>#N/A</v>
      </c>
    </row>
    <row r="3340" spans="1:13" ht="15.5" x14ac:dyDescent="0.35">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List'!$K:$K,MATCH('HFTD CPZ'!$B3340,'08W Project List'!$H:$H,0))),$K3340,#N/A)</f>
        <v>#N/A</v>
      </c>
      <c r="M3340" s="35" t="e">
        <f>IF(ISNUMBER(L3340),#N/A,IF(ISNUMBER(INDEX('Approved CPZ List'!$I:$I,MATCH('HFTD CPZ'!$B3340,'Approved CPZ List'!$B:$B,0))),$K3340,#N/A))</f>
        <v>#N/A</v>
      </c>
    </row>
    <row r="3341" spans="1:13" ht="15.5" x14ac:dyDescent="0.35">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List'!$K:$K,MATCH('HFTD CPZ'!$B3341,'08W Project List'!$H:$H,0))),$K3341,#N/A)</f>
        <v>#N/A</v>
      </c>
      <c r="M3341" s="35" t="e">
        <f>IF(ISNUMBER(L3341),#N/A,IF(ISNUMBER(INDEX('Approved CPZ List'!$I:$I,MATCH('HFTD CPZ'!$B3341,'Approved CPZ List'!$B:$B,0))),$K3341,#N/A))</f>
        <v>#N/A</v>
      </c>
    </row>
    <row r="3342" spans="1:13" ht="15.5" x14ac:dyDescent="0.35">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List'!$K:$K,MATCH('HFTD CPZ'!$B3342,'08W Project List'!$H:$H,0))),$K3342,#N/A)</f>
        <v>#N/A</v>
      </c>
      <c r="M3342" s="35" t="e">
        <f>IF(ISNUMBER(L3342),#N/A,IF(ISNUMBER(INDEX('Approved CPZ List'!$I:$I,MATCH('HFTD CPZ'!$B3342,'Approved CPZ List'!$B:$B,0))),$K3342,#N/A))</f>
        <v>#N/A</v>
      </c>
    </row>
    <row r="3343" spans="1:13" ht="15.5" x14ac:dyDescent="0.35">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List'!$K:$K,MATCH('HFTD CPZ'!$B3343,'08W Project List'!$H:$H,0))),$K3343,#N/A)</f>
        <v>#N/A</v>
      </c>
      <c r="M3343" s="35" t="e">
        <f>IF(ISNUMBER(L3343),#N/A,IF(ISNUMBER(INDEX('Approved CPZ List'!$I:$I,MATCH('HFTD CPZ'!$B3343,'Approved CPZ List'!$B:$B,0))),$K3343,#N/A))</f>
        <v>#N/A</v>
      </c>
    </row>
    <row r="3344" spans="1:13" ht="15.5" x14ac:dyDescent="0.35">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List'!$K:$K,MATCH('HFTD CPZ'!$B3344,'08W Project List'!$H:$H,0))),$K3344,#N/A)</f>
        <v>#N/A</v>
      </c>
      <c r="M3344" s="35" t="e">
        <f>IF(ISNUMBER(L3344),#N/A,IF(ISNUMBER(INDEX('Approved CPZ List'!$I:$I,MATCH('HFTD CPZ'!$B3344,'Approved CPZ List'!$B:$B,0))),$K3344,#N/A))</f>
        <v>#N/A</v>
      </c>
    </row>
    <row r="3345" spans="1:13" ht="15.5" x14ac:dyDescent="0.35">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List'!$K:$K,MATCH('HFTD CPZ'!$B3345,'08W Project List'!$H:$H,0))),$K3345,#N/A)</f>
        <v>#N/A</v>
      </c>
      <c r="M3345" s="35" t="e">
        <f>IF(ISNUMBER(L3345),#N/A,IF(ISNUMBER(INDEX('Approved CPZ List'!$I:$I,MATCH('HFTD CPZ'!$B3345,'Approved CPZ List'!$B:$B,0))),$K3345,#N/A))</f>
        <v>#N/A</v>
      </c>
    </row>
    <row r="3346" spans="1:13" ht="15.5" x14ac:dyDescent="0.35">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List'!$K:$K,MATCH('HFTD CPZ'!$B3346,'08W Project List'!$H:$H,0))),$K3346,#N/A)</f>
        <v>#N/A</v>
      </c>
      <c r="M3346" s="35" t="e">
        <f>IF(ISNUMBER(L3346),#N/A,IF(ISNUMBER(INDEX('Approved CPZ List'!$I:$I,MATCH('HFTD CPZ'!$B3346,'Approved CPZ List'!$B:$B,0))),$K3346,#N/A))</f>
        <v>#N/A</v>
      </c>
    </row>
    <row r="3347" spans="1:13" ht="15.5" x14ac:dyDescent="0.35">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List'!$K:$K,MATCH('HFTD CPZ'!$B3347,'08W Project List'!$H:$H,0))),$K3347,#N/A)</f>
        <v>#N/A</v>
      </c>
      <c r="M3347" s="35" t="e">
        <f>IF(ISNUMBER(L3347),#N/A,IF(ISNUMBER(INDEX('Approved CPZ List'!$I:$I,MATCH('HFTD CPZ'!$B3347,'Approved CPZ List'!$B:$B,0))),$K3347,#N/A))</f>
        <v>#N/A</v>
      </c>
    </row>
    <row r="3348" spans="1:13" ht="15.5" x14ac:dyDescent="0.35">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List'!$K:$K,MATCH('HFTD CPZ'!$B3348,'08W Project List'!$H:$H,0))),$K3348,#N/A)</f>
        <v>#N/A</v>
      </c>
      <c r="M3348" s="35" t="e">
        <f>IF(ISNUMBER(L3348),#N/A,IF(ISNUMBER(INDEX('Approved CPZ List'!$I:$I,MATCH('HFTD CPZ'!$B3348,'Approved CPZ List'!$B:$B,0))),$K3348,#N/A))</f>
        <v>#N/A</v>
      </c>
    </row>
    <row r="3349" spans="1:13" ht="15.5" x14ac:dyDescent="0.35">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List'!$K:$K,MATCH('HFTD CPZ'!$B3349,'08W Project List'!$H:$H,0))),$K3349,#N/A)</f>
        <v>#N/A</v>
      </c>
      <c r="M3349" s="35" t="e">
        <f>IF(ISNUMBER(L3349),#N/A,IF(ISNUMBER(INDEX('Approved CPZ List'!$I:$I,MATCH('HFTD CPZ'!$B3349,'Approved CPZ List'!$B:$B,0))),$K3349,#N/A))</f>
        <v>#N/A</v>
      </c>
    </row>
    <row r="3350" spans="1:13" ht="15.5" x14ac:dyDescent="0.35">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List'!$K:$K,MATCH('HFTD CPZ'!$B3350,'08W Project List'!$H:$H,0))),$K3350,#N/A)</f>
        <v>#N/A</v>
      </c>
      <c r="M3350" s="35" t="e">
        <f>IF(ISNUMBER(L3350),#N/A,IF(ISNUMBER(INDEX('Approved CPZ List'!$I:$I,MATCH('HFTD CPZ'!$B3350,'Approved CPZ List'!$B:$B,0))),$K3350,#N/A))</f>
        <v>#N/A</v>
      </c>
    </row>
    <row r="3351" spans="1:13" ht="15.5" x14ac:dyDescent="0.35">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List'!$K:$K,MATCH('HFTD CPZ'!$B3351,'08W Project List'!$H:$H,0))),$K3351,#N/A)</f>
        <v>#N/A</v>
      </c>
      <c r="M3351" s="35" t="e">
        <f>IF(ISNUMBER(L3351),#N/A,IF(ISNUMBER(INDEX('Approved CPZ List'!$I:$I,MATCH('HFTD CPZ'!$B3351,'Approved CPZ List'!$B:$B,0))),$K3351,#N/A))</f>
        <v>#N/A</v>
      </c>
    </row>
    <row r="3352" spans="1:13" ht="15.5" x14ac:dyDescent="0.35">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List'!$K:$K,MATCH('HFTD CPZ'!$B3352,'08W Project List'!$H:$H,0))),$K3352,#N/A)</f>
        <v>#N/A</v>
      </c>
      <c r="M3352" s="35" t="e">
        <f>IF(ISNUMBER(L3352),#N/A,IF(ISNUMBER(INDEX('Approved CPZ List'!$I:$I,MATCH('HFTD CPZ'!$B3352,'Approved CPZ List'!$B:$B,0))),$K3352,#N/A))</f>
        <v>#N/A</v>
      </c>
    </row>
    <row r="3353" spans="1:13" ht="15.5" x14ac:dyDescent="0.35">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List'!$K:$K,MATCH('HFTD CPZ'!$B3353,'08W Project List'!$H:$H,0))),$K3353,#N/A)</f>
        <v>#N/A</v>
      </c>
      <c r="M3353" s="35" t="e">
        <f>IF(ISNUMBER(L3353),#N/A,IF(ISNUMBER(INDEX('Approved CPZ List'!$I:$I,MATCH('HFTD CPZ'!$B3353,'Approved CPZ List'!$B:$B,0))),$K3353,#N/A))</f>
        <v>#N/A</v>
      </c>
    </row>
    <row r="3354" spans="1:13" ht="15.5" x14ac:dyDescent="0.35">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List'!$K:$K,MATCH('HFTD CPZ'!$B3354,'08W Project List'!$H:$H,0))),$K3354,#N/A)</f>
        <v>#N/A</v>
      </c>
      <c r="M3354" s="35" t="e">
        <f>IF(ISNUMBER(L3354),#N/A,IF(ISNUMBER(INDEX('Approved CPZ List'!$I:$I,MATCH('HFTD CPZ'!$B3354,'Approved CPZ List'!$B:$B,0))),$K3354,#N/A))</f>
        <v>#N/A</v>
      </c>
    </row>
    <row r="3355" spans="1:13" ht="15.5" x14ac:dyDescent="0.35">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List'!$K:$K,MATCH('HFTD CPZ'!$B3355,'08W Project List'!$H:$H,0))),$K3355,#N/A)</f>
        <v>#N/A</v>
      </c>
      <c r="M3355" s="35" t="e">
        <f>IF(ISNUMBER(L3355),#N/A,IF(ISNUMBER(INDEX('Approved CPZ List'!$I:$I,MATCH('HFTD CPZ'!$B3355,'Approved CPZ List'!$B:$B,0))),$K3355,#N/A))</f>
        <v>#N/A</v>
      </c>
    </row>
    <row r="3356" spans="1:13" ht="15.5" x14ac:dyDescent="0.35">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List'!$K:$K,MATCH('HFTD CPZ'!$B3356,'08W Project List'!$H:$H,0))),$K3356,#N/A)</f>
        <v>#N/A</v>
      </c>
      <c r="M3356" s="35" t="e">
        <f>IF(ISNUMBER(L3356),#N/A,IF(ISNUMBER(INDEX('Approved CPZ List'!$I:$I,MATCH('HFTD CPZ'!$B3356,'Approved CPZ List'!$B:$B,0))),$K3356,#N/A))</f>
        <v>#N/A</v>
      </c>
    </row>
    <row r="3357" spans="1:13" ht="15.5" x14ac:dyDescent="0.35">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List'!$K:$K,MATCH('HFTD CPZ'!$B3357,'08W Project List'!$H:$H,0))),$K3357,#N/A)</f>
        <v>#N/A</v>
      </c>
      <c r="M3357" s="35" t="e">
        <f>IF(ISNUMBER(L3357),#N/A,IF(ISNUMBER(INDEX('Approved CPZ List'!$I:$I,MATCH('HFTD CPZ'!$B3357,'Approved CPZ List'!$B:$B,0))),$K3357,#N/A))</f>
        <v>#N/A</v>
      </c>
    </row>
    <row r="3358" spans="1:13" ht="15.5" x14ac:dyDescent="0.35">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List'!$K:$K,MATCH('HFTD CPZ'!$B3358,'08W Project List'!$H:$H,0))),$K3358,#N/A)</f>
        <v>#N/A</v>
      </c>
      <c r="M3358" s="35" t="e">
        <f>IF(ISNUMBER(L3358),#N/A,IF(ISNUMBER(INDEX('Approved CPZ List'!$I:$I,MATCH('HFTD CPZ'!$B3358,'Approved CPZ List'!$B:$B,0))),$K3358,#N/A))</f>
        <v>#N/A</v>
      </c>
    </row>
    <row r="3359" spans="1:13" ht="15.5" x14ac:dyDescent="0.35">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List'!$K:$K,MATCH('HFTD CPZ'!$B3359,'08W Project List'!$H:$H,0))),$K3359,#N/A)</f>
        <v>#N/A</v>
      </c>
      <c r="M3359" s="35" t="e">
        <f>IF(ISNUMBER(L3359),#N/A,IF(ISNUMBER(INDEX('Approved CPZ List'!$I:$I,MATCH('HFTD CPZ'!$B3359,'Approved CPZ List'!$B:$B,0))),$K3359,#N/A))</f>
        <v>#N/A</v>
      </c>
    </row>
    <row r="3360" spans="1:13" ht="15.5" x14ac:dyDescent="0.35">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List'!$K:$K,MATCH('HFTD CPZ'!$B3360,'08W Project List'!$H:$H,0))),$K3360,#N/A)</f>
        <v>#N/A</v>
      </c>
      <c r="M3360" s="35" t="e">
        <f>IF(ISNUMBER(L3360),#N/A,IF(ISNUMBER(INDEX('Approved CPZ List'!$I:$I,MATCH('HFTD CPZ'!$B3360,'Approved CPZ List'!$B:$B,0))),$K3360,#N/A))</f>
        <v>#N/A</v>
      </c>
    </row>
    <row r="3361" spans="1:13" ht="15.5" x14ac:dyDescent="0.35">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List'!$K:$K,MATCH('HFTD CPZ'!$B3361,'08W Project List'!$H:$H,0))),$K3361,#N/A)</f>
        <v>#N/A</v>
      </c>
      <c r="M3361" s="35" t="e">
        <f>IF(ISNUMBER(L3361),#N/A,IF(ISNUMBER(INDEX('Approved CPZ List'!$I:$I,MATCH('HFTD CPZ'!$B3361,'Approved CPZ List'!$B:$B,0))),$K3361,#N/A))</f>
        <v>#N/A</v>
      </c>
    </row>
    <row r="3362" spans="1:13" ht="15.5" x14ac:dyDescent="0.35">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List'!$K:$K,MATCH('HFTD CPZ'!$B3362,'08W Project List'!$H:$H,0))),$K3362,#N/A)</f>
        <v>#N/A</v>
      </c>
      <c r="M3362" s="35" t="e">
        <f>IF(ISNUMBER(L3362),#N/A,IF(ISNUMBER(INDEX('Approved CPZ List'!$I:$I,MATCH('HFTD CPZ'!$B3362,'Approved CPZ List'!$B:$B,0))),$K3362,#N/A))</f>
        <v>#N/A</v>
      </c>
    </row>
    <row r="3363" spans="1:13" ht="15.5" x14ac:dyDescent="0.35">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List'!$K:$K,MATCH('HFTD CPZ'!$B3363,'08W Project List'!$H:$H,0))),$K3363,#N/A)</f>
        <v>#N/A</v>
      </c>
      <c r="M3363" s="35" t="e">
        <f>IF(ISNUMBER(L3363),#N/A,IF(ISNUMBER(INDEX('Approved CPZ List'!$I:$I,MATCH('HFTD CPZ'!$B3363,'Approved CPZ List'!$B:$B,0))),$K3363,#N/A))</f>
        <v>#N/A</v>
      </c>
    </row>
    <row r="3364" spans="1:13" ht="15.5" x14ac:dyDescent="0.35">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List'!$K:$K,MATCH('HFTD CPZ'!$B3364,'08W Project List'!$H:$H,0))),$K3364,#N/A)</f>
        <v>#N/A</v>
      </c>
      <c r="M3364" s="35" t="e">
        <f>IF(ISNUMBER(L3364),#N/A,IF(ISNUMBER(INDEX('Approved CPZ List'!$I:$I,MATCH('HFTD CPZ'!$B3364,'Approved CPZ List'!$B:$B,0))),$K3364,#N/A))</f>
        <v>#N/A</v>
      </c>
    </row>
    <row r="3365" spans="1:13" ht="15.5" x14ac:dyDescent="0.35">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List'!$K:$K,MATCH('HFTD CPZ'!$B3365,'08W Project List'!$H:$H,0))),$K3365,#N/A)</f>
        <v>#N/A</v>
      </c>
      <c r="M3365" s="35" t="e">
        <f>IF(ISNUMBER(L3365),#N/A,IF(ISNUMBER(INDEX('Approved CPZ List'!$I:$I,MATCH('HFTD CPZ'!$B3365,'Approved CPZ List'!$B:$B,0))),$K3365,#N/A))</f>
        <v>#N/A</v>
      </c>
    </row>
    <row r="3366" spans="1:13" ht="15.5" x14ac:dyDescent="0.35">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List'!$K:$K,MATCH('HFTD CPZ'!$B3366,'08W Project List'!$H:$H,0))),$K3366,#N/A)</f>
        <v>#N/A</v>
      </c>
      <c r="M3366" s="35" t="e">
        <f>IF(ISNUMBER(L3366),#N/A,IF(ISNUMBER(INDEX('Approved CPZ List'!$I:$I,MATCH('HFTD CPZ'!$B3366,'Approved CPZ List'!$B:$B,0))),$K3366,#N/A))</f>
        <v>#N/A</v>
      </c>
    </row>
    <row r="3367" spans="1:13" ht="15.5" x14ac:dyDescent="0.35">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List'!$K:$K,MATCH('HFTD CPZ'!$B3367,'08W Project List'!$H:$H,0))),$K3367,#N/A)</f>
        <v>#N/A</v>
      </c>
      <c r="M3367" s="35" t="e">
        <f>IF(ISNUMBER(L3367),#N/A,IF(ISNUMBER(INDEX('Approved CPZ List'!$I:$I,MATCH('HFTD CPZ'!$B3367,'Approved CPZ List'!$B:$B,0))),$K3367,#N/A))</f>
        <v>#N/A</v>
      </c>
    </row>
    <row r="3368" spans="1:13" ht="15.5" x14ac:dyDescent="0.35">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List'!$K:$K,MATCH('HFTD CPZ'!$B3368,'08W Project List'!$H:$H,0))),$K3368,#N/A)</f>
        <v>#N/A</v>
      </c>
      <c r="M3368" s="35" t="e">
        <f>IF(ISNUMBER(L3368),#N/A,IF(ISNUMBER(INDEX('Approved CPZ List'!$I:$I,MATCH('HFTD CPZ'!$B3368,'Approved CPZ List'!$B:$B,0))),$K3368,#N/A))</f>
        <v>#N/A</v>
      </c>
    </row>
    <row r="3369" spans="1:13" ht="15.5" x14ac:dyDescent="0.35">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List'!$K:$K,MATCH('HFTD CPZ'!$B3369,'08W Project List'!$H:$H,0))),$K3369,#N/A)</f>
        <v>#N/A</v>
      </c>
      <c r="M3369" s="35" t="e">
        <f>IF(ISNUMBER(L3369),#N/A,IF(ISNUMBER(INDEX('Approved CPZ List'!$I:$I,MATCH('HFTD CPZ'!$B3369,'Approved CPZ List'!$B:$B,0))),$K3369,#N/A))</f>
        <v>#N/A</v>
      </c>
    </row>
    <row r="3370" spans="1:13" ht="15.5" x14ac:dyDescent="0.35">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List'!$K:$K,MATCH('HFTD CPZ'!$B3370,'08W Project List'!$H:$H,0))),$K3370,#N/A)</f>
        <v>#N/A</v>
      </c>
      <c r="M3370" s="35" t="e">
        <f>IF(ISNUMBER(L3370),#N/A,IF(ISNUMBER(INDEX('Approved CPZ List'!$I:$I,MATCH('HFTD CPZ'!$B3370,'Approved CPZ List'!$B:$B,0))),$K3370,#N/A))</f>
        <v>#N/A</v>
      </c>
    </row>
    <row r="3371" spans="1:13" ht="15.5" x14ac:dyDescent="0.35">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List'!$K:$K,MATCH('HFTD CPZ'!$B3371,'08W Project List'!$H:$H,0))),$K3371,#N/A)</f>
        <v>#N/A</v>
      </c>
      <c r="M3371" s="35" t="e">
        <f>IF(ISNUMBER(L3371),#N/A,IF(ISNUMBER(INDEX('Approved CPZ List'!$I:$I,MATCH('HFTD CPZ'!$B3371,'Approved CPZ List'!$B:$B,0))),$K3371,#N/A))</f>
        <v>#N/A</v>
      </c>
    </row>
    <row r="3372" spans="1:13" ht="15.5" x14ac:dyDescent="0.35">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List'!$K:$K,MATCH('HFTD CPZ'!$B3372,'08W Project List'!$H:$H,0))),$K3372,#N/A)</f>
        <v>#N/A</v>
      </c>
      <c r="M3372" s="35" t="e">
        <f>IF(ISNUMBER(L3372),#N/A,IF(ISNUMBER(INDEX('Approved CPZ List'!$I:$I,MATCH('HFTD CPZ'!$B3372,'Approved CPZ List'!$B:$B,0))),$K3372,#N/A))</f>
        <v>#N/A</v>
      </c>
    </row>
    <row r="3373" spans="1:13" ht="15.5" x14ac:dyDescent="0.35">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List'!$K:$K,MATCH('HFTD CPZ'!$B3373,'08W Project List'!$H:$H,0))),$K3373,#N/A)</f>
        <v>#N/A</v>
      </c>
      <c r="M3373" s="35" t="e">
        <f>IF(ISNUMBER(L3373),#N/A,IF(ISNUMBER(INDEX('Approved CPZ List'!$I:$I,MATCH('HFTD CPZ'!$B3373,'Approved CPZ List'!$B:$B,0))),$K3373,#N/A))</f>
        <v>#N/A</v>
      </c>
    </row>
    <row r="3374" spans="1:13" ht="15.5" x14ac:dyDescent="0.35">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List'!$K:$K,MATCH('HFTD CPZ'!$B3374,'08W Project List'!$H:$H,0))),$K3374,#N/A)</f>
        <v>#N/A</v>
      </c>
      <c r="M3374" s="35" t="e">
        <f>IF(ISNUMBER(L3374),#N/A,IF(ISNUMBER(INDEX('Approved CPZ List'!$I:$I,MATCH('HFTD CPZ'!$B3374,'Approved CPZ List'!$B:$B,0))),$K3374,#N/A))</f>
        <v>#N/A</v>
      </c>
    </row>
    <row r="3375" spans="1:13" ht="15.5" x14ac:dyDescent="0.35">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List'!$K:$K,MATCH('HFTD CPZ'!$B3375,'08W Project List'!$H:$H,0))),$K3375,#N/A)</f>
        <v>#N/A</v>
      </c>
      <c r="M3375" s="35" t="e">
        <f>IF(ISNUMBER(L3375),#N/A,IF(ISNUMBER(INDEX('Approved CPZ List'!$I:$I,MATCH('HFTD CPZ'!$B3375,'Approved CPZ List'!$B:$B,0))),$K3375,#N/A))</f>
        <v>#N/A</v>
      </c>
    </row>
    <row r="3376" spans="1:13" ht="15.5" x14ac:dyDescent="0.35">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List'!$K:$K,MATCH('HFTD CPZ'!$B3376,'08W Project List'!$H:$H,0))),$K3376,#N/A)</f>
        <v>#N/A</v>
      </c>
      <c r="M3376" s="35" t="e">
        <f>IF(ISNUMBER(L3376),#N/A,IF(ISNUMBER(INDEX('Approved CPZ List'!$I:$I,MATCH('HFTD CPZ'!$B3376,'Approved CPZ List'!$B:$B,0))),$K3376,#N/A))</f>
        <v>#N/A</v>
      </c>
    </row>
    <row r="3377" spans="1:13" ht="15.5" x14ac:dyDescent="0.35">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List'!$K:$K,MATCH('HFTD CPZ'!$B3377,'08W Project List'!$H:$H,0))),$K3377,#N/A)</f>
        <v>#N/A</v>
      </c>
      <c r="M3377" s="35" t="e">
        <f>IF(ISNUMBER(L3377),#N/A,IF(ISNUMBER(INDEX('Approved CPZ List'!$I:$I,MATCH('HFTD CPZ'!$B3377,'Approved CPZ List'!$B:$B,0))),$K3377,#N/A))</f>
        <v>#N/A</v>
      </c>
    </row>
    <row r="3378" spans="1:13" ht="15.5" x14ac:dyDescent="0.35">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List'!$K:$K,MATCH('HFTD CPZ'!$B3378,'08W Project List'!$H:$H,0))),$K3378,#N/A)</f>
        <v>#N/A</v>
      </c>
      <c r="M3378" s="35" t="e">
        <f>IF(ISNUMBER(L3378),#N/A,IF(ISNUMBER(INDEX('Approved CPZ List'!$I:$I,MATCH('HFTD CPZ'!$B3378,'Approved CPZ List'!$B:$B,0))),$K3378,#N/A))</f>
        <v>#N/A</v>
      </c>
    </row>
    <row r="3379" spans="1:13" ht="15.5" x14ac:dyDescent="0.35">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List'!$K:$K,MATCH('HFTD CPZ'!$B3379,'08W Project List'!$H:$H,0))),$K3379,#N/A)</f>
        <v>#N/A</v>
      </c>
      <c r="M3379" s="35" t="e">
        <f>IF(ISNUMBER(L3379),#N/A,IF(ISNUMBER(INDEX('Approved CPZ List'!$I:$I,MATCH('HFTD CPZ'!$B3379,'Approved CPZ List'!$B:$B,0))),$K3379,#N/A))</f>
        <v>#N/A</v>
      </c>
    </row>
    <row r="3380" spans="1:13" ht="15.5" x14ac:dyDescent="0.35">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List'!$K:$K,MATCH('HFTD CPZ'!$B3380,'08W Project List'!$H:$H,0))),$K3380,#N/A)</f>
        <v>#N/A</v>
      </c>
      <c r="M3380" s="35" t="e">
        <f>IF(ISNUMBER(L3380),#N/A,IF(ISNUMBER(INDEX('Approved CPZ List'!$I:$I,MATCH('HFTD CPZ'!$B3380,'Approved CPZ List'!$B:$B,0))),$K3380,#N/A))</f>
        <v>#N/A</v>
      </c>
    </row>
    <row r="3381" spans="1:13" ht="15.5" x14ac:dyDescent="0.35">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List'!$K:$K,MATCH('HFTD CPZ'!$B3381,'08W Project List'!$H:$H,0))),$K3381,#N/A)</f>
        <v>#N/A</v>
      </c>
      <c r="M3381" s="35" t="e">
        <f>IF(ISNUMBER(L3381),#N/A,IF(ISNUMBER(INDEX('Approved CPZ List'!$I:$I,MATCH('HFTD CPZ'!$B3381,'Approved CPZ List'!$B:$B,0))),$K3381,#N/A))</f>
        <v>#N/A</v>
      </c>
    </row>
    <row r="3382" spans="1:13" ht="15.5" x14ac:dyDescent="0.35">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List'!$K:$K,MATCH('HFTD CPZ'!$B3382,'08W Project List'!$H:$H,0))),$K3382,#N/A)</f>
        <v>#N/A</v>
      </c>
      <c r="M3382" s="35" t="e">
        <f>IF(ISNUMBER(L3382),#N/A,IF(ISNUMBER(INDEX('Approved CPZ List'!$I:$I,MATCH('HFTD CPZ'!$B3382,'Approved CPZ List'!$B:$B,0))),$K3382,#N/A))</f>
        <v>#N/A</v>
      </c>
    </row>
    <row r="3383" spans="1:13" ht="15.5" x14ac:dyDescent="0.35">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List'!$K:$K,MATCH('HFTD CPZ'!$B3383,'08W Project List'!$H:$H,0))),$K3383,#N/A)</f>
        <v>#N/A</v>
      </c>
      <c r="M3383" s="35" t="e">
        <f>IF(ISNUMBER(L3383),#N/A,IF(ISNUMBER(INDEX('Approved CPZ List'!$I:$I,MATCH('HFTD CPZ'!$B3383,'Approved CPZ List'!$B:$B,0))),$K3383,#N/A))</f>
        <v>#N/A</v>
      </c>
    </row>
    <row r="3384" spans="1:13" ht="15.5" x14ac:dyDescent="0.35">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List'!$K:$K,MATCH('HFTD CPZ'!$B3384,'08W Project List'!$H:$H,0))),$K3384,#N/A)</f>
        <v>#N/A</v>
      </c>
      <c r="M3384" s="35" t="e">
        <f>IF(ISNUMBER(L3384),#N/A,IF(ISNUMBER(INDEX('Approved CPZ List'!$I:$I,MATCH('HFTD CPZ'!$B3384,'Approved CPZ List'!$B:$B,0))),$K3384,#N/A))</f>
        <v>#N/A</v>
      </c>
    </row>
    <row r="3385" spans="1:13" ht="15.5" x14ac:dyDescent="0.35">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List'!$K:$K,MATCH('HFTD CPZ'!$B3385,'08W Project List'!$H:$H,0))),$K3385,#N/A)</f>
        <v>#N/A</v>
      </c>
      <c r="M3385" s="35" t="e">
        <f>IF(ISNUMBER(L3385),#N/A,IF(ISNUMBER(INDEX('Approved CPZ List'!$I:$I,MATCH('HFTD CPZ'!$B3385,'Approved CPZ List'!$B:$B,0))),$K3385,#N/A))</f>
        <v>#N/A</v>
      </c>
    </row>
    <row r="3386" spans="1:13" ht="15.5" x14ac:dyDescent="0.35">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List'!$K:$K,MATCH('HFTD CPZ'!$B3386,'08W Project List'!$H:$H,0))),$K3386,#N/A)</f>
        <v>#N/A</v>
      </c>
      <c r="M3386" s="35" t="e">
        <f>IF(ISNUMBER(L3386),#N/A,IF(ISNUMBER(INDEX('Approved CPZ List'!$I:$I,MATCH('HFTD CPZ'!$B3386,'Approved CPZ List'!$B:$B,0))),$K3386,#N/A))</f>
        <v>#N/A</v>
      </c>
    </row>
    <row r="3387" spans="1:13" ht="15.5" x14ac:dyDescent="0.35">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List'!$K:$K,MATCH('HFTD CPZ'!$B3387,'08W Project List'!$H:$H,0))),$K3387,#N/A)</f>
        <v>#N/A</v>
      </c>
      <c r="M3387" s="35" t="e">
        <f>IF(ISNUMBER(L3387),#N/A,IF(ISNUMBER(INDEX('Approved CPZ List'!$I:$I,MATCH('HFTD CPZ'!$B3387,'Approved CPZ List'!$B:$B,0))),$K3387,#N/A))</f>
        <v>#N/A</v>
      </c>
    </row>
    <row r="3388" spans="1:13" ht="15.5" x14ac:dyDescent="0.35">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List'!$K:$K,MATCH('HFTD CPZ'!$B3388,'08W Project List'!$H:$H,0))),$K3388,#N/A)</f>
        <v>#N/A</v>
      </c>
      <c r="M3388" s="35" t="e">
        <f>IF(ISNUMBER(L3388),#N/A,IF(ISNUMBER(INDEX('Approved CPZ List'!$I:$I,MATCH('HFTD CPZ'!$B3388,'Approved CPZ List'!$B:$B,0))),$K3388,#N/A))</f>
        <v>#N/A</v>
      </c>
    </row>
    <row r="3389" spans="1:13" ht="15.5" x14ac:dyDescent="0.35">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List'!$K:$K,MATCH('HFTD CPZ'!$B3389,'08W Project List'!$H:$H,0))),$K3389,#N/A)</f>
        <v>#N/A</v>
      </c>
      <c r="M3389" s="35" t="e">
        <f>IF(ISNUMBER(L3389),#N/A,IF(ISNUMBER(INDEX('Approved CPZ List'!$I:$I,MATCH('HFTD CPZ'!$B3389,'Approved CPZ List'!$B:$B,0))),$K3389,#N/A))</f>
        <v>#N/A</v>
      </c>
    </row>
    <row r="3390" spans="1:13" ht="15.5" x14ac:dyDescent="0.35">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List'!$K:$K,MATCH('HFTD CPZ'!$B3390,'08W Project List'!$H:$H,0))),$K3390,#N/A)</f>
        <v>#N/A</v>
      </c>
      <c r="M3390" s="35" t="e">
        <f>IF(ISNUMBER(L3390),#N/A,IF(ISNUMBER(INDEX('Approved CPZ List'!$I:$I,MATCH('HFTD CPZ'!$B3390,'Approved CPZ List'!$B:$B,0))),$K3390,#N/A))</f>
        <v>#N/A</v>
      </c>
    </row>
    <row r="3391" spans="1:13" ht="15.5" x14ac:dyDescent="0.35">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List'!$K:$K,MATCH('HFTD CPZ'!$B3391,'08W Project List'!$H:$H,0))),$K3391,#N/A)</f>
        <v>#N/A</v>
      </c>
      <c r="M3391" s="35" t="e">
        <f>IF(ISNUMBER(L3391),#N/A,IF(ISNUMBER(INDEX('Approved CPZ List'!$I:$I,MATCH('HFTD CPZ'!$B3391,'Approved CPZ List'!$B:$B,0))),$K3391,#N/A))</f>
        <v>#N/A</v>
      </c>
    </row>
    <row r="3392" spans="1:13" ht="15.5" x14ac:dyDescent="0.35">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List'!$K:$K,MATCH('HFTD CPZ'!$B3392,'08W Project List'!$H:$H,0))),$K3392,#N/A)</f>
        <v>#N/A</v>
      </c>
      <c r="M3392" s="35" t="e">
        <f>IF(ISNUMBER(L3392),#N/A,IF(ISNUMBER(INDEX('Approved CPZ List'!$I:$I,MATCH('HFTD CPZ'!$B3392,'Approved CPZ List'!$B:$B,0))),$K3392,#N/A))</f>
        <v>#N/A</v>
      </c>
    </row>
    <row r="3393" spans="1:13" ht="15.5" x14ac:dyDescent="0.35">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List'!$K:$K,MATCH('HFTD CPZ'!$B3393,'08W Project List'!$H:$H,0))),$K3393,#N/A)</f>
        <v>#N/A</v>
      </c>
      <c r="M3393" s="35" t="e">
        <f>IF(ISNUMBER(L3393),#N/A,IF(ISNUMBER(INDEX('Approved CPZ List'!$I:$I,MATCH('HFTD CPZ'!$B3393,'Approved CPZ List'!$B:$B,0))),$K3393,#N/A))</f>
        <v>#N/A</v>
      </c>
    </row>
    <row r="3394" spans="1:13" ht="15.5" x14ac:dyDescent="0.35">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List'!$K:$K,MATCH('HFTD CPZ'!$B3394,'08W Project List'!$H:$H,0))),$K3394,#N/A)</f>
        <v>#N/A</v>
      </c>
      <c r="M3394" s="35" t="e">
        <f>IF(ISNUMBER(L3394),#N/A,IF(ISNUMBER(INDEX('Approved CPZ List'!$I:$I,MATCH('HFTD CPZ'!$B3394,'Approved CPZ List'!$B:$B,0))),$K3394,#N/A))</f>
        <v>#N/A</v>
      </c>
    </row>
    <row r="3395" spans="1:13" ht="15.5" x14ac:dyDescent="0.35">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List'!$K:$K,MATCH('HFTD CPZ'!$B3395,'08W Project List'!$H:$H,0))),$K3395,#N/A)</f>
        <v>#N/A</v>
      </c>
      <c r="M3395" s="35" t="e">
        <f>IF(ISNUMBER(L3395),#N/A,IF(ISNUMBER(INDEX('Approved CPZ List'!$I:$I,MATCH('HFTD CPZ'!$B3395,'Approved CPZ List'!$B:$B,0))),$K3395,#N/A))</f>
        <v>#N/A</v>
      </c>
    </row>
    <row r="3396" spans="1:13" ht="15.5" x14ac:dyDescent="0.35">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List'!$K:$K,MATCH('HFTD CPZ'!$B3396,'08W Project List'!$H:$H,0))),$K3396,#N/A)</f>
        <v>#N/A</v>
      </c>
      <c r="M3396" s="35" t="e">
        <f>IF(ISNUMBER(L3396),#N/A,IF(ISNUMBER(INDEX('Approved CPZ List'!$I:$I,MATCH('HFTD CPZ'!$B3396,'Approved CPZ List'!$B:$B,0))),$K3396,#N/A))</f>
        <v>#N/A</v>
      </c>
    </row>
    <row r="3397" spans="1:13" ht="15.5" x14ac:dyDescent="0.35">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List'!$K:$K,MATCH('HFTD CPZ'!$B3397,'08W Project List'!$H:$H,0))),$K3397,#N/A)</f>
        <v>#N/A</v>
      </c>
      <c r="M3397" s="35" t="e">
        <f>IF(ISNUMBER(L3397),#N/A,IF(ISNUMBER(INDEX('Approved CPZ List'!$I:$I,MATCH('HFTD CPZ'!$B3397,'Approved CPZ List'!$B:$B,0))),$K3397,#N/A))</f>
        <v>#N/A</v>
      </c>
    </row>
    <row r="3398" spans="1:13" ht="15.5" x14ac:dyDescent="0.35">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List'!$K:$K,MATCH('HFTD CPZ'!$B3398,'08W Project List'!$H:$H,0))),$K3398,#N/A)</f>
        <v>#N/A</v>
      </c>
      <c r="M3398" s="35" t="e">
        <f>IF(ISNUMBER(L3398),#N/A,IF(ISNUMBER(INDEX('Approved CPZ List'!$I:$I,MATCH('HFTD CPZ'!$B3398,'Approved CPZ List'!$B:$B,0))),$K3398,#N/A))</f>
        <v>#N/A</v>
      </c>
    </row>
    <row r="3399" spans="1:13" ht="15.5" x14ac:dyDescent="0.35">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List'!$K:$K,MATCH('HFTD CPZ'!$B3399,'08W Project List'!$H:$H,0))),$K3399,#N/A)</f>
        <v>#N/A</v>
      </c>
      <c r="M3399" s="35" t="e">
        <f>IF(ISNUMBER(L3399),#N/A,IF(ISNUMBER(INDEX('Approved CPZ List'!$I:$I,MATCH('HFTD CPZ'!$B3399,'Approved CPZ List'!$B:$B,0))),$K3399,#N/A))</f>
        <v>#N/A</v>
      </c>
    </row>
    <row r="3400" spans="1:13" ht="15.5" x14ac:dyDescent="0.35">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List'!$K:$K,MATCH('HFTD CPZ'!$B3400,'08W Project List'!$H:$H,0))),$K3400,#N/A)</f>
        <v>#N/A</v>
      </c>
      <c r="M3400" s="35" t="e">
        <f>IF(ISNUMBER(L3400),#N/A,IF(ISNUMBER(INDEX('Approved CPZ List'!$I:$I,MATCH('HFTD CPZ'!$B3400,'Approved CPZ List'!$B:$B,0))),$K3400,#N/A))</f>
        <v>#N/A</v>
      </c>
    </row>
    <row r="3401" spans="1:13" ht="15.5" x14ac:dyDescent="0.35">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List'!$K:$K,MATCH('HFTD CPZ'!$B3401,'08W Project List'!$H:$H,0))),$K3401,#N/A)</f>
        <v>#N/A</v>
      </c>
      <c r="M3401" s="35" t="e">
        <f>IF(ISNUMBER(L3401),#N/A,IF(ISNUMBER(INDEX('Approved CPZ List'!$I:$I,MATCH('HFTD CPZ'!$B3401,'Approved CPZ List'!$B:$B,0))),$K3401,#N/A))</f>
        <v>#N/A</v>
      </c>
    </row>
    <row r="3402" spans="1:13" ht="15.5" x14ac:dyDescent="0.35">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List'!$K:$K,MATCH('HFTD CPZ'!$B3402,'08W Project List'!$H:$H,0))),$K3402,#N/A)</f>
        <v>#N/A</v>
      </c>
      <c r="M3402" s="35" t="e">
        <f>IF(ISNUMBER(L3402),#N/A,IF(ISNUMBER(INDEX('Approved CPZ List'!$I:$I,MATCH('HFTD CPZ'!$B3402,'Approved CPZ List'!$B:$B,0))),$K3402,#N/A))</f>
        <v>#N/A</v>
      </c>
    </row>
    <row r="3403" spans="1:13" ht="15.5" x14ac:dyDescent="0.35">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List'!$K:$K,MATCH('HFTD CPZ'!$B3403,'08W Project List'!$H:$H,0))),$K3403,#N/A)</f>
        <v>#N/A</v>
      </c>
      <c r="M3403" s="35" t="e">
        <f>IF(ISNUMBER(L3403),#N/A,IF(ISNUMBER(INDEX('Approved CPZ List'!$I:$I,MATCH('HFTD CPZ'!$B3403,'Approved CPZ List'!$B:$B,0))),$K3403,#N/A))</f>
        <v>#N/A</v>
      </c>
    </row>
    <row r="3404" spans="1:13" ht="15.5" x14ac:dyDescent="0.35">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List'!$K:$K,MATCH('HFTD CPZ'!$B3404,'08W Project List'!$H:$H,0))),$K3404,#N/A)</f>
        <v>#N/A</v>
      </c>
      <c r="M3404" s="35" t="e">
        <f>IF(ISNUMBER(L3404),#N/A,IF(ISNUMBER(INDEX('Approved CPZ List'!$I:$I,MATCH('HFTD CPZ'!$B3404,'Approved CPZ List'!$B:$B,0))),$K3404,#N/A))</f>
        <v>#N/A</v>
      </c>
    </row>
    <row r="3405" spans="1:13" ht="15.5" x14ac:dyDescent="0.35">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List'!$K:$K,MATCH('HFTD CPZ'!$B3405,'08W Project List'!$H:$H,0))),$K3405,#N/A)</f>
        <v>#N/A</v>
      </c>
      <c r="M3405" s="35" t="e">
        <f>IF(ISNUMBER(L3405),#N/A,IF(ISNUMBER(INDEX('Approved CPZ List'!$I:$I,MATCH('HFTD CPZ'!$B3405,'Approved CPZ List'!$B:$B,0))),$K3405,#N/A))</f>
        <v>#N/A</v>
      </c>
    </row>
    <row r="3406" spans="1:13" ht="15.5" x14ac:dyDescent="0.35">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List'!$K:$K,MATCH('HFTD CPZ'!$B3406,'08W Project List'!$H:$H,0))),$K3406,#N/A)</f>
        <v>#N/A</v>
      </c>
      <c r="M3406" s="35" t="e">
        <f>IF(ISNUMBER(L3406),#N/A,IF(ISNUMBER(INDEX('Approved CPZ List'!$I:$I,MATCH('HFTD CPZ'!$B3406,'Approved CPZ List'!$B:$B,0))),$K3406,#N/A))</f>
        <v>#N/A</v>
      </c>
    </row>
    <row r="3407" spans="1:13" ht="15.5" x14ac:dyDescent="0.35">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List'!$K:$K,MATCH('HFTD CPZ'!$B3407,'08W Project List'!$H:$H,0))),$K3407,#N/A)</f>
        <v>#N/A</v>
      </c>
      <c r="M3407" s="35" t="e">
        <f>IF(ISNUMBER(L3407),#N/A,IF(ISNUMBER(INDEX('Approved CPZ List'!$I:$I,MATCH('HFTD CPZ'!$B3407,'Approved CPZ List'!$B:$B,0))),$K3407,#N/A))</f>
        <v>#N/A</v>
      </c>
    </row>
    <row r="3408" spans="1:13" ht="15.5" x14ac:dyDescent="0.35">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List'!$K:$K,MATCH('HFTD CPZ'!$B3408,'08W Project List'!$H:$H,0))),$K3408,#N/A)</f>
        <v>#N/A</v>
      </c>
      <c r="M3408" s="35" t="e">
        <f>IF(ISNUMBER(L3408),#N/A,IF(ISNUMBER(INDEX('Approved CPZ List'!$I:$I,MATCH('HFTD CPZ'!$B3408,'Approved CPZ List'!$B:$B,0))),$K3408,#N/A))</f>
        <v>#N/A</v>
      </c>
    </row>
    <row r="3409" spans="1:13" ht="15.5" x14ac:dyDescent="0.35">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List'!$K:$K,MATCH('HFTD CPZ'!$B3409,'08W Project List'!$H:$H,0))),$K3409,#N/A)</f>
        <v>#N/A</v>
      </c>
      <c r="M3409" s="35" t="e">
        <f>IF(ISNUMBER(L3409),#N/A,IF(ISNUMBER(INDEX('Approved CPZ List'!$I:$I,MATCH('HFTD CPZ'!$B3409,'Approved CPZ List'!$B:$B,0))),$K3409,#N/A))</f>
        <v>#N/A</v>
      </c>
    </row>
    <row r="3410" spans="1:13" ht="15.5" x14ac:dyDescent="0.35">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List'!$K:$K,MATCH('HFTD CPZ'!$B3410,'08W Project List'!$H:$H,0))),$K3410,#N/A)</f>
        <v>#N/A</v>
      </c>
      <c r="M3410" s="35" t="e">
        <f>IF(ISNUMBER(L3410),#N/A,IF(ISNUMBER(INDEX('Approved CPZ List'!$I:$I,MATCH('HFTD CPZ'!$B3410,'Approved CPZ List'!$B:$B,0))),$K3410,#N/A))</f>
        <v>#N/A</v>
      </c>
    </row>
    <row r="3411" spans="1:13" ht="15.5" x14ac:dyDescent="0.35">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List'!$K:$K,MATCH('HFTD CPZ'!$B3411,'08W Project List'!$H:$H,0))),$K3411,#N/A)</f>
        <v>#N/A</v>
      </c>
      <c r="M3411" s="35" t="e">
        <f>IF(ISNUMBER(L3411),#N/A,IF(ISNUMBER(INDEX('Approved CPZ List'!$I:$I,MATCH('HFTD CPZ'!$B3411,'Approved CPZ List'!$B:$B,0))),$K3411,#N/A))</f>
        <v>#N/A</v>
      </c>
    </row>
    <row r="3412" spans="1:13" ht="15.5" x14ac:dyDescent="0.35">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List'!$K:$K,MATCH('HFTD CPZ'!$B3412,'08W Project List'!$H:$H,0))),$K3412,#N/A)</f>
        <v>#N/A</v>
      </c>
      <c r="M3412" s="35" t="e">
        <f>IF(ISNUMBER(L3412),#N/A,IF(ISNUMBER(INDEX('Approved CPZ List'!$I:$I,MATCH('HFTD CPZ'!$B3412,'Approved CPZ List'!$B:$B,0))),$K3412,#N/A))</f>
        <v>#N/A</v>
      </c>
    </row>
    <row r="3413" spans="1:13" ht="15.5" x14ac:dyDescent="0.35">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List'!$K:$K,MATCH('HFTD CPZ'!$B3413,'08W Project List'!$H:$H,0))),$K3413,#N/A)</f>
        <v>#N/A</v>
      </c>
      <c r="M3413" s="35" t="e">
        <f>IF(ISNUMBER(L3413),#N/A,IF(ISNUMBER(INDEX('Approved CPZ List'!$I:$I,MATCH('HFTD CPZ'!$B3413,'Approved CPZ List'!$B:$B,0))),$K3413,#N/A))</f>
        <v>#N/A</v>
      </c>
    </row>
    <row r="3414" spans="1:13" ht="15.5" x14ac:dyDescent="0.35">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List'!$K:$K,MATCH('HFTD CPZ'!$B3414,'08W Project List'!$H:$H,0))),$K3414,#N/A)</f>
        <v>#N/A</v>
      </c>
      <c r="M3414" s="35" t="e">
        <f>IF(ISNUMBER(L3414),#N/A,IF(ISNUMBER(INDEX('Approved CPZ List'!$I:$I,MATCH('HFTD CPZ'!$B3414,'Approved CPZ List'!$B:$B,0))),$K3414,#N/A))</f>
        <v>#N/A</v>
      </c>
    </row>
    <row r="3415" spans="1:13" ht="15.5" x14ac:dyDescent="0.35">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List'!$K:$K,MATCH('HFTD CPZ'!$B3415,'08W Project List'!$H:$H,0))),$K3415,#N/A)</f>
        <v>#N/A</v>
      </c>
      <c r="M3415" s="35" t="e">
        <f>IF(ISNUMBER(L3415),#N/A,IF(ISNUMBER(INDEX('Approved CPZ List'!$I:$I,MATCH('HFTD CPZ'!$B3415,'Approved CPZ List'!$B:$B,0))),$K3415,#N/A))</f>
        <v>#N/A</v>
      </c>
    </row>
    <row r="3416" spans="1:13" ht="15.5" x14ac:dyDescent="0.35">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List'!$K:$K,MATCH('HFTD CPZ'!$B3416,'08W Project List'!$H:$H,0))),$K3416,#N/A)</f>
        <v>#N/A</v>
      </c>
      <c r="M3416" s="35" t="e">
        <f>IF(ISNUMBER(L3416),#N/A,IF(ISNUMBER(INDEX('Approved CPZ List'!$I:$I,MATCH('HFTD CPZ'!$B3416,'Approved CPZ List'!$B:$B,0))),$K3416,#N/A))</f>
        <v>#N/A</v>
      </c>
    </row>
    <row r="3417" spans="1:13" ht="15.5" x14ac:dyDescent="0.35">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List'!$K:$K,MATCH('HFTD CPZ'!$B3417,'08W Project List'!$H:$H,0))),$K3417,#N/A)</f>
        <v>#N/A</v>
      </c>
      <c r="M3417" s="35" t="e">
        <f>IF(ISNUMBER(L3417),#N/A,IF(ISNUMBER(INDEX('Approved CPZ List'!$I:$I,MATCH('HFTD CPZ'!$B3417,'Approved CPZ List'!$B:$B,0))),$K3417,#N/A))</f>
        <v>#N/A</v>
      </c>
    </row>
    <row r="3418" spans="1:13" ht="15.5" x14ac:dyDescent="0.35">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List'!$K:$K,MATCH('HFTD CPZ'!$B3418,'08W Project List'!$H:$H,0))),$K3418,#N/A)</f>
        <v>#N/A</v>
      </c>
      <c r="M3418" s="35" t="e">
        <f>IF(ISNUMBER(L3418),#N/A,IF(ISNUMBER(INDEX('Approved CPZ List'!$I:$I,MATCH('HFTD CPZ'!$B3418,'Approved CPZ List'!$B:$B,0))),$K3418,#N/A))</f>
        <v>#N/A</v>
      </c>
    </row>
    <row r="3419" spans="1:13" ht="15.5" x14ac:dyDescent="0.35">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List'!$K:$K,MATCH('HFTD CPZ'!$B3419,'08W Project List'!$H:$H,0))),$K3419,#N/A)</f>
        <v>#N/A</v>
      </c>
      <c r="M3419" s="35" t="e">
        <f>IF(ISNUMBER(L3419),#N/A,IF(ISNUMBER(INDEX('Approved CPZ List'!$I:$I,MATCH('HFTD CPZ'!$B3419,'Approved CPZ List'!$B:$B,0))),$K3419,#N/A))</f>
        <v>#N/A</v>
      </c>
    </row>
    <row r="3420" spans="1:13" ht="15.5" x14ac:dyDescent="0.35">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List'!$K:$K,MATCH('HFTD CPZ'!$B3420,'08W Project List'!$H:$H,0))),$K3420,#N/A)</f>
        <v>#N/A</v>
      </c>
      <c r="M3420" s="35" t="e">
        <f>IF(ISNUMBER(L3420),#N/A,IF(ISNUMBER(INDEX('Approved CPZ List'!$I:$I,MATCH('HFTD CPZ'!$B3420,'Approved CPZ List'!$B:$B,0))),$K3420,#N/A))</f>
        <v>#N/A</v>
      </c>
    </row>
    <row r="3421" spans="1:13" ht="15.5" x14ac:dyDescent="0.35">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List'!$K:$K,MATCH('HFTD CPZ'!$B3421,'08W Project List'!$H:$H,0))),$K3421,#N/A)</f>
        <v>#N/A</v>
      </c>
      <c r="M3421" s="35" t="e">
        <f>IF(ISNUMBER(L3421),#N/A,IF(ISNUMBER(INDEX('Approved CPZ List'!$I:$I,MATCH('HFTD CPZ'!$B3421,'Approved CPZ List'!$B:$B,0))),$K3421,#N/A))</f>
        <v>#N/A</v>
      </c>
    </row>
    <row r="3422" spans="1:13" ht="15.5" x14ac:dyDescent="0.35">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List'!$K:$K,MATCH('HFTD CPZ'!$B3422,'08W Project List'!$H:$H,0))),$K3422,#N/A)</f>
        <v>#N/A</v>
      </c>
      <c r="M3422" s="35" t="e">
        <f>IF(ISNUMBER(L3422),#N/A,IF(ISNUMBER(INDEX('Approved CPZ List'!$I:$I,MATCH('HFTD CPZ'!$B3422,'Approved CPZ List'!$B:$B,0))),$K3422,#N/A))</f>
        <v>#N/A</v>
      </c>
    </row>
    <row r="3423" spans="1:13" ht="15.5" x14ac:dyDescent="0.35">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List'!$K:$K,MATCH('HFTD CPZ'!$B3423,'08W Project List'!$H:$H,0))),$K3423,#N/A)</f>
        <v>#N/A</v>
      </c>
      <c r="M3423" s="35" t="e">
        <f>IF(ISNUMBER(L3423),#N/A,IF(ISNUMBER(INDEX('Approved CPZ List'!$I:$I,MATCH('HFTD CPZ'!$B3423,'Approved CPZ List'!$B:$B,0))),$K3423,#N/A))</f>
        <v>#N/A</v>
      </c>
    </row>
    <row r="3424" spans="1:13" ht="15.5" x14ac:dyDescent="0.35">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List'!$K:$K,MATCH('HFTD CPZ'!$B3424,'08W Project List'!$H:$H,0))),$K3424,#N/A)</f>
        <v>#N/A</v>
      </c>
      <c r="M3424" s="35" t="e">
        <f>IF(ISNUMBER(L3424),#N/A,IF(ISNUMBER(INDEX('Approved CPZ List'!$I:$I,MATCH('HFTD CPZ'!$B3424,'Approved CPZ List'!$B:$B,0))),$K3424,#N/A))</f>
        <v>#N/A</v>
      </c>
    </row>
    <row r="3425" spans="1:13" ht="15.5" x14ac:dyDescent="0.35">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List'!$K:$K,MATCH('HFTD CPZ'!$B3425,'08W Project List'!$H:$H,0))),$K3425,#N/A)</f>
        <v>#N/A</v>
      </c>
      <c r="M3425" s="35" t="e">
        <f>IF(ISNUMBER(L3425),#N/A,IF(ISNUMBER(INDEX('Approved CPZ List'!$I:$I,MATCH('HFTD CPZ'!$B3425,'Approved CPZ List'!$B:$B,0))),$K3425,#N/A))</f>
        <v>#N/A</v>
      </c>
    </row>
    <row r="3426" spans="1:13" ht="15.5" x14ac:dyDescent="0.35">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List'!$K:$K,MATCH('HFTD CPZ'!$B3426,'08W Project List'!$H:$H,0))),$K3426,#N/A)</f>
        <v>#N/A</v>
      </c>
      <c r="M3426" s="35" t="e">
        <f>IF(ISNUMBER(L3426),#N/A,IF(ISNUMBER(INDEX('Approved CPZ List'!$I:$I,MATCH('HFTD CPZ'!$B3426,'Approved CPZ List'!$B:$B,0))),$K3426,#N/A))</f>
        <v>#N/A</v>
      </c>
    </row>
    <row r="3427" spans="1:13" ht="15.5" x14ac:dyDescent="0.35">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List'!$K:$K,MATCH('HFTD CPZ'!$B3427,'08W Project List'!$H:$H,0))),$K3427,#N/A)</f>
        <v>#N/A</v>
      </c>
      <c r="M3427" s="35" t="e">
        <f>IF(ISNUMBER(L3427),#N/A,IF(ISNUMBER(INDEX('Approved CPZ List'!$I:$I,MATCH('HFTD CPZ'!$B3427,'Approved CPZ List'!$B:$B,0))),$K3427,#N/A))</f>
        <v>#N/A</v>
      </c>
    </row>
    <row r="3428" spans="1:13" ht="15.5" x14ac:dyDescent="0.35">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List'!$K:$K,MATCH('HFTD CPZ'!$B3428,'08W Project List'!$H:$H,0))),$K3428,#N/A)</f>
        <v>#N/A</v>
      </c>
      <c r="M3428" s="35" t="e">
        <f>IF(ISNUMBER(L3428),#N/A,IF(ISNUMBER(INDEX('Approved CPZ List'!$I:$I,MATCH('HFTD CPZ'!$B3428,'Approved CPZ List'!$B:$B,0))),$K3428,#N/A))</f>
        <v>#N/A</v>
      </c>
    </row>
    <row r="3429" spans="1:13" ht="15.5" x14ac:dyDescent="0.35">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List'!$K:$K,MATCH('HFTD CPZ'!$B3429,'08W Project List'!$H:$H,0))),$K3429,#N/A)</f>
        <v>#N/A</v>
      </c>
      <c r="M3429" s="35" t="e">
        <f>IF(ISNUMBER(L3429),#N/A,IF(ISNUMBER(INDEX('Approved CPZ List'!$I:$I,MATCH('HFTD CPZ'!$B3429,'Approved CPZ List'!$B:$B,0))),$K3429,#N/A))</f>
        <v>#N/A</v>
      </c>
    </row>
    <row r="3430" spans="1:13" ht="15.5" x14ac:dyDescent="0.35">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List'!$K:$K,MATCH('HFTD CPZ'!$B3430,'08W Project List'!$H:$H,0))),$K3430,#N/A)</f>
        <v>#N/A</v>
      </c>
      <c r="M3430" s="35" t="e">
        <f>IF(ISNUMBER(L3430),#N/A,IF(ISNUMBER(INDEX('Approved CPZ List'!$I:$I,MATCH('HFTD CPZ'!$B3430,'Approved CPZ List'!$B:$B,0))),$K3430,#N/A))</f>
        <v>#N/A</v>
      </c>
    </row>
    <row r="3431" spans="1:13" ht="15.5" x14ac:dyDescent="0.35">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List'!$K:$K,MATCH('HFTD CPZ'!$B3431,'08W Project List'!$H:$H,0))),$K3431,#N/A)</f>
        <v>#N/A</v>
      </c>
      <c r="M3431" s="35" t="e">
        <f>IF(ISNUMBER(L3431),#N/A,IF(ISNUMBER(INDEX('Approved CPZ List'!$I:$I,MATCH('HFTD CPZ'!$B3431,'Approved CPZ List'!$B:$B,0))),$K3431,#N/A))</f>
        <v>#N/A</v>
      </c>
    </row>
    <row r="3432" spans="1:13" ht="15.5" x14ac:dyDescent="0.35">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List'!$K:$K,MATCH('HFTD CPZ'!$B3432,'08W Project List'!$H:$H,0))),$K3432,#N/A)</f>
        <v>#N/A</v>
      </c>
      <c r="M3432" s="35" t="e">
        <f>IF(ISNUMBER(L3432),#N/A,IF(ISNUMBER(INDEX('Approved CPZ List'!$I:$I,MATCH('HFTD CPZ'!$B3432,'Approved CPZ List'!$B:$B,0))),$K3432,#N/A))</f>
        <v>#N/A</v>
      </c>
    </row>
    <row r="3433" spans="1:13" ht="15.5" x14ac:dyDescent="0.35">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List'!$K:$K,MATCH('HFTD CPZ'!$B3433,'08W Project List'!$H:$H,0))),$K3433,#N/A)</f>
        <v>#N/A</v>
      </c>
      <c r="M3433" s="35" t="e">
        <f>IF(ISNUMBER(L3433),#N/A,IF(ISNUMBER(INDEX('Approved CPZ List'!$I:$I,MATCH('HFTD CPZ'!$B3433,'Approved CPZ List'!$B:$B,0))),$K3433,#N/A))</f>
        <v>#N/A</v>
      </c>
    </row>
    <row r="3434" spans="1:13" ht="15.5" x14ac:dyDescent="0.35">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List'!$K:$K,MATCH('HFTD CPZ'!$B3434,'08W Project List'!$H:$H,0))),$K3434,#N/A)</f>
        <v>#N/A</v>
      </c>
      <c r="M3434" s="35" t="e">
        <f>IF(ISNUMBER(L3434),#N/A,IF(ISNUMBER(INDEX('Approved CPZ List'!$I:$I,MATCH('HFTD CPZ'!$B3434,'Approved CPZ List'!$B:$B,0))),$K3434,#N/A))</f>
        <v>#N/A</v>
      </c>
    </row>
    <row r="3435" spans="1:13" ht="15.5" x14ac:dyDescent="0.35">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List'!$K:$K,MATCH('HFTD CPZ'!$B3435,'08W Project List'!$H:$H,0))),$K3435,#N/A)</f>
        <v>#N/A</v>
      </c>
      <c r="M3435" s="35" t="e">
        <f>IF(ISNUMBER(L3435),#N/A,IF(ISNUMBER(INDEX('Approved CPZ List'!$I:$I,MATCH('HFTD CPZ'!$B3435,'Approved CPZ List'!$B:$B,0))),$K3435,#N/A))</f>
        <v>#N/A</v>
      </c>
    </row>
    <row r="3436" spans="1:13" ht="15.5" x14ac:dyDescent="0.35">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List'!$K:$K,MATCH('HFTD CPZ'!$B3436,'08W Project List'!$H:$H,0))),$K3436,#N/A)</f>
        <v>#N/A</v>
      </c>
      <c r="M3436" s="35" t="e">
        <f>IF(ISNUMBER(L3436),#N/A,IF(ISNUMBER(INDEX('Approved CPZ List'!$I:$I,MATCH('HFTD CPZ'!$B3436,'Approved CPZ List'!$B:$B,0))),$K3436,#N/A))</f>
        <v>#N/A</v>
      </c>
    </row>
    <row r="3437" spans="1:13" ht="15.5" x14ac:dyDescent="0.35">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List'!$K:$K,MATCH('HFTD CPZ'!$B3437,'08W Project List'!$H:$H,0))),$K3437,#N/A)</f>
        <v>#N/A</v>
      </c>
      <c r="M3437" s="35" t="e">
        <f>IF(ISNUMBER(L3437),#N/A,IF(ISNUMBER(INDEX('Approved CPZ List'!$I:$I,MATCH('HFTD CPZ'!$B3437,'Approved CPZ List'!$B:$B,0))),$K3437,#N/A))</f>
        <v>#N/A</v>
      </c>
    </row>
    <row r="3438" spans="1:13" ht="15.5" x14ac:dyDescent="0.35">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List'!$K:$K,MATCH('HFTD CPZ'!$B3438,'08W Project List'!$H:$H,0))),$K3438,#N/A)</f>
        <v>#N/A</v>
      </c>
      <c r="M3438" s="35" t="e">
        <f>IF(ISNUMBER(L3438),#N/A,IF(ISNUMBER(INDEX('Approved CPZ List'!$I:$I,MATCH('HFTD CPZ'!$B3438,'Approved CPZ List'!$B:$B,0))),$K3438,#N/A))</f>
        <v>#N/A</v>
      </c>
    </row>
    <row r="3439" spans="1:13" ht="15.5" x14ac:dyDescent="0.35">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List'!$K:$K,MATCH('HFTD CPZ'!$B3439,'08W Project List'!$H:$H,0))),$K3439,#N/A)</f>
        <v>#N/A</v>
      </c>
      <c r="M3439" s="35" t="e">
        <f>IF(ISNUMBER(L3439),#N/A,IF(ISNUMBER(INDEX('Approved CPZ List'!$I:$I,MATCH('HFTD CPZ'!$B3439,'Approved CPZ List'!$B:$B,0))),$K3439,#N/A))</f>
        <v>#N/A</v>
      </c>
    </row>
    <row r="3440" spans="1:13" ht="15.5" x14ac:dyDescent="0.35">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List'!$K:$K,MATCH('HFTD CPZ'!$B3440,'08W Project List'!$H:$H,0))),$K3440,#N/A)</f>
        <v>#N/A</v>
      </c>
      <c r="M3440" s="35" t="e">
        <f>IF(ISNUMBER(L3440),#N/A,IF(ISNUMBER(INDEX('Approved CPZ List'!$I:$I,MATCH('HFTD CPZ'!$B3440,'Approved CPZ List'!$B:$B,0))),$K3440,#N/A))</f>
        <v>#N/A</v>
      </c>
    </row>
    <row r="3441" spans="1:13" ht="15.5" x14ac:dyDescent="0.35">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List'!$K:$K,MATCH('HFTD CPZ'!$B3441,'08W Project List'!$H:$H,0))),$K3441,#N/A)</f>
        <v>#N/A</v>
      </c>
      <c r="M3441" s="35" t="e">
        <f>IF(ISNUMBER(L3441),#N/A,IF(ISNUMBER(INDEX('Approved CPZ List'!$I:$I,MATCH('HFTD CPZ'!$B3441,'Approved CPZ List'!$B:$B,0))),$K3441,#N/A))</f>
        <v>#N/A</v>
      </c>
    </row>
    <row r="3442" spans="1:13" ht="15.5" x14ac:dyDescent="0.35">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List'!$K:$K,MATCH('HFTD CPZ'!$B3442,'08W Project List'!$H:$H,0))),$K3442,#N/A)</f>
        <v>#N/A</v>
      </c>
      <c r="M3442" s="35" t="e">
        <f>IF(ISNUMBER(L3442),#N/A,IF(ISNUMBER(INDEX('Approved CPZ List'!$I:$I,MATCH('HFTD CPZ'!$B3442,'Approved CPZ List'!$B:$B,0))),$K3442,#N/A))</f>
        <v>#N/A</v>
      </c>
    </row>
    <row r="3443" spans="1:13" ht="15.5" x14ac:dyDescent="0.35">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List'!$K:$K,MATCH('HFTD CPZ'!$B3443,'08W Project List'!$H:$H,0))),$K3443,#N/A)</f>
        <v>#N/A</v>
      </c>
      <c r="M3443" s="35" t="e">
        <f>IF(ISNUMBER(L3443),#N/A,IF(ISNUMBER(INDEX('Approved CPZ List'!$I:$I,MATCH('HFTD CPZ'!$B3443,'Approved CPZ List'!$B:$B,0))),$K3443,#N/A))</f>
        <v>#N/A</v>
      </c>
    </row>
    <row r="3444" spans="1:13" ht="15.5" x14ac:dyDescent="0.35">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List'!$K:$K,MATCH('HFTD CPZ'!$B3444,'08W Project List'!$H:$H,0))),$K3444,#N/A)</f>
        <v>#N/A</v>
      </c>
      <c r="M3444" s="35" t="e">
        <f>IF(ISNUMBER(L3444),#N/A,IF(ISNUMBER(INDEX('Approved CPZ List'!$I:$I,MATCH('HFTD CPZ'!$B3444,'Approved CPZ List'!$B:$B,0))),$K3444,#N/A))</f>
        <v>#N/A</v>
      </c>
    </row>
    <row r="3445" spans="1:13" ht="15.5" x14ac:dyDescent="0.35">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List'!$K:$K,MATCH('HFTD CPZ'!$B3445,'08W Project List'!$H:$H,0))),$K3445,#N/A)</f>
        <v>#N/A</v>
      </c>
      <c r="M3445" s="35" t="e">
        <f>IF(ISNUMBER(L3445),#N/A,IF(ISNUMBER(INDEX('Approved CPZ List'!$I:$I,MATCH('HFTD CPZ'!$B3445,'Approved CPZ List'!$B:$B,0))),$K3445,#N/A))</f>
        <v>#N/A</v>
      </c>
    </row>
    <row r="3446" spans="1:13" ht="15.5" x14ac:dyDescent="0.35">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List'!$K:$K,MATCH('HFTD CPZ'!$B3446,'08W Project List'!$H:$H,0))),$K3446,#N/A)</f>
        <v>#N/A</v>
      </c>
      <c r="M3446" s="35" t="e">
        <f>IF(ISNUMBER(L3446),#N/A,IF(ISNUMBER(INDEX('Approved CPZ List'!$I:$I,MATCH('HFTD CPZ'!$B3446,'Approved CPZ List'!$B:$B,0))),$K3446,#N/A))</f>
        <v>#N/A</v>
      </c>
    </row>
    <row r="3447" spans="1:13" ht="15.5" x14ac:dyDescent="0.35">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List'!$K:$K,MATCH('HFTD CPZ'!$B3447,'08W Project List'!$H:$H,0))),$K3447,#N/A)</f>
        <v>#N/A</v>
      </c>
      <c r="M3447" s="35" t="e">
        <f>IF(ISNUMBER(L3447),#N/A,IF(ISNUMBER(INDEX('Approved CPZ List'!$I:$I,MATCH('HFTD CPZ'!$B3447,'Approved CPZ List'!$B:$B,0))),$K3447,#N/A))</f>
        <v>#N/A</v>
      </c>
    </row>
    <row r="3448" spans="1:13" ht="15.5" x14ac:dyDescent="0.35">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List'!$K:$K,MATCH('HFTD CPZ'!$B3448,'08W Project List'!$H:$H,0))),$K3448,#N/A)</f>
        <v>#N/A</v>
      </c>
      <c r="M3448" s="35" t="e">
        <f>IF(ISNUMBER(L3448),#N/A,IF(ISNUMBER(INDEX('Approved CPZ List'!$I:$I,MATCH('HFTD CPZ'!$B3448,'Approved CPZ List'!$B:$B,0))),$K3448,#N/A))</f>
        <v>#N/A</v>
      </c>
    </row>
    <row r="3449" spans="1:13" ht="15.5" x14ac:dyDescent="0.35">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List'!$K:$K,MATCH('HFTD CPZ'!$B3449,'08W Project List'!$H:$H,0))),$K3449,#N/A)</f>
        <v>#N/A</v>
      </c>
      <c r="M3449" s="35" t="e">
        <f>IF(ISNUMBER(L3449),#N/A,IF(ISNUMBER(INDEX('Approved CPZ List'!$I:$I,MATCH('HFTD CPZ'!$B3449,'Approved CPZ List'!$B:$B,0))),$K3449,#N/A))</f>
        <v>#N/A</v>
      </c>
    </row>
    <row r="3450" spans="1:13" ht="15.5" x14ac:dyDescent="0.35">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List'!$K:$K,MATCH('HFTD CPZ'!$B3450,'08W Project List'!$H:$H,0))),$K3450,#N/A)</f>
        <v>#N/A</v>
      </c>
      <c r="M3450" s="35" t="e">
        <f>IF(ISNUMBER(L3450),#N/A,IF(ISNUMBER(INDEX('Approved CPZ List'!$I:$I,MATCH('HFTD CPZ'!$B3450,'Approved CPZ List'!$B:$B,0))),$K3450,#N/A))</f>
        <v>#N/A</v>
      </c>
    </row>
    <row r="3451" spans="1:13" ht="15.5" x14ac:dyDescent="0.35">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List'!$K:$K,MATCH('HFTD CPZ'!$B3451,'08W Project List'!$H:$H,0))),$K3451,#N/A)</f>
        <v>#N/A</v>
      </c>
      <c r="M3451" s="35" t="e">
        <f>IF(ISNUMBER(L3451),#N/A,IF(ISNUMBER(INDEX('Approved CPZ List'!$I:$I,MATCH('HFTD CPZ'!$B3451,'Approved CPZ List'!$B:$B,0))),$K3451,#N/A))</f>
        <v>#N/A</v>
      </c>
    </row>
    <row r="3452" spans="1:13" ht="15.5" x14ac:dyDescent="0.35">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List'!$K:$K,MATCH('HFTD CPZ'!$B3452,'08W Project List'!$H:$H,0))),$K3452,#N/A)</f>
        <v>#N/A</v>
      </c>
      <c r="M3452" s="35" t="e">
        <f>IF(ISNUMBER(L3452),#N/A,IF(ISNUMBER(INDEX('Approved CPZ List'!$I:$I,MATCH('HFTD CPZ'!$B3452,'Approved CPZ List'!$B:$B,0))),$K3452,#N/A))</f>
        <v>#N/A</v>
      </c>
    </row>
    <row r="3453" spans="1:13" ht="15.5" x14ac:dyDescent="0.35">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List'!$K:$K,MATCH('HFTD CPZ'!$B3453,'08W Project List'!$H:$H,0))),$K3453,#N/A)</f>
        <v>#N/A</v>
      </c>
      <c r="M3453" s="35" t="e">
        <f>IF(ISNUMBER(L3453),#N/A,IF(ISNUMBER(INDEX('Approved CPZ List'!$I:$I,MATCH('HFTD CPZ'!$B3453,'Approved CPZ List'!$B:$B,0))),$K3453,#N/A))</f>
        <v>#N/A</v>
      </c>
    </row>
    <row r="3454" spans="1:13" ht="15.5" x14ac:dyDescent="0.35">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List'!$K:$K,MATCH('HFTD CPZ'!$B3454,'08W Project List'!$H:$H,0))),$K3454,#N/A)</f>
        <v>#N/A</v>
      </c>
      <c r="M3454" s="35" t="e">
        <f>IF(ISNUMBER(L3454),#N/A,IF(ISNUMBER(INDEX('Approved CPZ List'!$I:$I,MATCH('HFTD CPZ'!$B3454,'Approved CPZ List'!$B:$B,0))),$K3454,#N/A))</f>
        <v>#N/A</v>
      </c>
    </row>
    <row r="3455" spans="1:13" ht="15.5" x14ac:dyDescent="0.35">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List'!$K:$K,MATCH('HFTD CPZ'!$B3455,'08W Project List'!$H:$H,0))),$K3455,#N/A)</f>
        <v>#N/A</v>
      </c>
      <c r="M3455" s="35" t="e">
        <f>IF(ISNUMBER(L3455),#N/A,IF(ISNUMBER(INDEX('Approved CPZ List'!$I:$I,MATCH('HFTD CPZ'!$B3455,'Approved CPZ List'!$B:$B,0))),$K3455,#N/A))</f>
        <v>#N/A</v>
      </c>
    </row>
    <row r="3456" spans="1:13" ht="15.5" x14ac:dyDescent="0.35">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List'!$K:$K,MATCH('HFTD CPZ'!$B3456,'08W Project List'!$H:$H,0))),$K3456,#N/A)</f>
        <v>#N/A</v>
      </c>
      <c r="M3456" s="35" t="e">
        <f>IF(ISNUMBER(L3456),#N/A,IF(ISNUMBER(INDEX('Approved CPZ List'!$I:$I,MATCH('HFTD CPZ'!$B3456,'Approved CPZ List'!$B:$B,0))),$K3456,#N/A))</f>
        <v>#N/A</v>
      </c>
    </row>
    <row r="3457" spans="1:13" ht="15.5" x14ac:dyDescent="0.35">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List'!$K:$K,MATCH('HFTD CPZ'!$B3457,'08W Project List'!$H:$H,0))),$K3457,#N/A)</f>
        <v>#N/A</v>
      </c>
      <c r="M3457" s="35" t="e">
        <f>IF(ISNUMBER(L3457),#N/A,IF(ISNUMBER(INDEX('Approved CPZ List'!$I:$I,MATCH('HFTD CPZ'!$B3457,'Approved CPZ List'!$B:$B,0))),$K3457,#N/A))</f>
        <v>#N/A</v>
      </c>
    </row>
    <row r="3458" spans="1:13" ht="15.5" x14ac:dyDescent="0.35">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List'!$K:$K,MATCH('HFTD CPZ'!$B3458,'08W Project List'!$H:$H,0))),$K3458,#N/A)</f>
        <v>#N/A</v>
      </c>
      <c r="M3458" s="35" t="e">
        <f>IF(ISNUMBER(L3458),#N/A,IF(ISNUMBER(INDEX('Approved CPZ List'!$I:$I,MATCH('HFTD CPZ'!$B3458,'Approved CPZ List'!$B:$B,0))),$K3458,#N/A))</f>
        <v>#N/A</v>
      </c>
    </row>
    <row r="3459" spans="1:13" ht="15.5" x14ac:dyDescent="0.35">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List'!$K:$K,MATCH('HFTD CPZ'!$B3459,'08W Project List'!$H:$H,0))),$K3459,#N/A)</f>
        <v>#N/A</v>
      </c>
      <c r="M3459" s="35" t="e">
        <f>IF(ISNUMBER(L3459),#N/A,IF(ISNUMBER(INDEX('Approved CPZ List'!$I:$I,MATCH('HFTD CPZ'!$B3459,'Approved CPZ List'!$B:$B,0))),$K3459,#N/A))</f>
        <v>#N/A</v>
      </c>
    </row>
    <row r="3460" spans="1:13" ht="15.5" x14ac:dyDescent="0.35">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List'!$K:$K,MATCH('HFTD CPZ'!$B3460,'08W Project List'!$H:$H,0))),$K3460,#N/A)</f>
        <v>#N/A</v>
      </c>
      <c r="M3460" s="35" t="e">
        <f>IF(ISNUMBER(L3460),#N/A,IF(ISNUMBER(INDEX('Approved CPZ List'!$I:$I,MATCH('HFTD CPZ'!$B3460,'Approved CPZ List'!$B:$B,0))),$K3460,#N/A))</f>
        <v>#N/A</v>
      </c>
    </row>
    <row r="3461" spans="1:13" ht="15.5" x14ac:dyDescent="0.35">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List'!$K:$K,MATCH('HFTD CPZ'!$B3461,'08W Project List'!$H:$H,0))),$K3461,#N/A)</f>
        <v>#N/A</v>
      </c>
      <c r="M3461" s="35" t="e">
        <f>IF(ISNUMBER(L3461),#N/A,IF(ISNUMBER(INDEX('Approved CPZ List'!$I:$I,MATCH('HFTD CPZ'!$B3461,'Approved CPZ List'!$B:$B,0))),$K3461,#N/A))</f>
        <v>#N/A</v>
      </c>
    </row>
    <row r="3462" spans="1:13" ht="15.5" x14ac:dyDescent="0.35">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List'!$K:$K,MATCH('HFTD CPZ'!$B3462,'08W Project List'!$H:$H,0))),$K3462,#N/A)</f>
        <v>#N/A</v>
      </c>
      <c r="M3462" s="35" t="e">
        <f>IF(ISNUMBER(L3462),#N/A,IF(ISNUMBER(INDEX('Approved CPZ List'!$I:$I,MATCH('HFTD CPZ'!$B3462,'Approved CPZ List'!$B:$B,0))),$K3462,#N/A))</f>
        <v>#N/A</v>
      </c>
    </row>
    <row r="3463" spans="1:13" ht="15.5" x14ac:dyDescent="0.35">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List'!$K:$K,MATCH('HFTD CPZ'!$B3463,'08W Project List'!$H:$H,0))),$K3463,#N/A)</f>
        <v>#N/A</v>
      </c>
      <c r="M3463" s="35" t="e">
        <f>IF(ISNUMBER(L3463),#N/A,IF(ISNUMBER(INDEX('Approved CPZ List'!$I:$I,MATCH('HFTD CPZ'!$B3463,'Approved CPZ List'!$B:$B,0))),$K3463,#N/A))</f>
        <v>#N/A</v>
      </c>
    </row>
    <row r="3464" spans="1:13" ht="15.5" x14ac:dyDescent="0.35">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List'!$K:$K,MATCH('HFTD CPZ'!$B3464,'08W Project List'!$H:$H,0))),$K3464,#N/A)</f>
        <v>#N/A</v>
      </c>
      <c r="M3464" s="35" t="e">
        <f>IF(ISNUMBER(L3464),#N/A,IF(ISNUMBER(INDEX('Approved CPZ List'!$I:$I,MATCH('HFTD CPZ'!$B3464,'Approved CPZ List'!$B:$B,0))),$K3464,#N/A))</f>
        <v>#N/A</v>
      </c>
    </row>
    <row r="3465" spans="1:13" ht="15.5" x14ac:dyDescent="0.35">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List'!$K:$K,MATCH('HFTD CPZ'!$B3465,'08W Project List'!$H:$H,0))),$K3465,#N/A)</f>
        <v>#N/A</v>
      </c>
      <c r="M3465" s="35" t="e">
        <f>IF(ISNUMBER(L3465),#N/A,IF(ISNUMBER(INDEX('Approved CPZ List'!$I:$I,MATCH('HFTD CPZ'!$B3465,'Approved CPZ List'!$B:$B,0))),$K3465,#N/A))</f>
        <v>#N/A</v>
      </c>
    </row>
    <row r="3466" spans="1:13" ht="15.5" x14ac:dyDescent="0.35">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List'!$K:$K,MATCH('HFTD CPZ'!$B3466,'08W Project List'!$H:$H,0))),$K3466,#N/A)</f>
        <v>#N/A</v>
      </c>
      <c r="M3466" s="35" t="e">
        <f>IF(ISNUMBER(L3466),#N/A,IF(ISNUMBER(INDEX('Approved CPZ List'!$I:$I,MATCH('HFTD CPZ'!$B3466,'Approved CPZ List'!$B:$B,0))),$K3466,#N/A))</f>
        <v>#N/A</v>
      </c>
    </row>
    <row r="3467" spans="1:13" ht="15.5" x14ac:dyDescent="0.35">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List'!$K:$K,MATCH('HFTD CPZ'!$B3467,'08W Project List'!$H:$H,0))),$K3467,#N/A)</f>
        <v>#N/A</v>
      </c>
      <c r="M3467" s="35" t="e">
        <f>IF(ISNUMBER(L3467),#N/A,IF(ISNUMBER(INDEX('Approved CPZ List'!$I:$I,MATCH('HFTD CPZ'!$B3467,'Approved CPZ List'!$B:$B,0))),$K3467,#N/A))</f>
        <v>#N/A</v>
      </c>
    </row>
    <row r="3468" spans="1:13" ht="15.5" x14ac:dyDescent="0.35">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List'!$K:$K,MATCH('HFTD CPZ'!$B3468,'08W Project List'!$H:$H,0))),$K3468,#N/A)</f>
        <v>#N/A</v>
      </c>
      <c r="M3468" s="35" t="e">
        <f>IF(ISNUMBER(L3468),#N/A,IF(ISNUMBER(INDEX('Approved CPZ List'!$I:$I,MATCH('HFTD CPZ'!$B3468,'Approved CPZ List'!$B:$B,0))),$K3468,#N/A))</f>
        <v>#N/A</v>
      </c>
    </row>
    <row r="3469" spans="1:13" ht="15.5" x14ac:dyDescent="0.35">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List'!$K:$K,MATCH('HFTD CPZ'!$B3469,'08W Project List'!$H:$H,0))),$K3469,#N/A)</f>
        <v>#N/A</v>
      </c>
      <c r="M3469" s="35" t="e">
        <f>IF(ISNUMBER(L3469),#N/A,IF(ISNUMBER(INDEX('Approved CPZ List'!$I:$I,MATCH('HFTD CPZ'!$B3469,'Approved CPZ List'!$B:$B,0))),$K3469,#N/A))</f>
        <v>#N/A</v>
      </c>
    </row>
    <row r="3470" spans="1:13" ht="15.5" x14ac:dyDescent="0.35">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List'!$K:$K,MATCH('HFTD CPZ'!$B3470,'08W Project List'!$H:$H,0))),$K3470,#N/A)</f>
        <v>#N/A</v>
      </c>
      <c r="M3470" s="35" t="e">
        <f>IF(ISNUMBER(L3470),#N/A,IF(ISNUMBER(INDEX('Approved CPZ List'!$I:$I,MATCH('HFTD CPZ'!$B3470,'Approved CPZ List'!$B:$B,0))),$K3470,#N/A))</f>
        <v>#N/A</v>
      </c>
    </row>
    <row r="3471" spans="1:13" ht="15.5" x14ac:dyDescent="0.35">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List'!$K:$K,MATCH('HFTD CPZ'!$B3471,'08W Project List'!$H:$H,0))),$K3471,#N/A)</f>
        <v>#N/A</v>
      </c>
      <c r="M3471" s="35" t="e">
        <f>IF(ISNUMBER(L3471),#N/A,IF(ISNUMBER(INDEX('Approved CPZ List'!$I:$I,MATCH('HFTD CPZ'!$B3471,'Approved CPZ List'!$B:$B,0))),$K3471,#N/A))</f>
        <v>#N/A</v>
      </c>
    </row>
    <row r="3472" spans="1:13" ht="15.5" x14ac:dyDescent="0.35">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List'!$K:$K,MATCH('HFTD CPZ'!$B3472,'08W Project List'!$H:$H,0))),$K3472,#N/A)</f>
        <v>#N/A</v>
      </c>
      <c r="M3472" s="35" t="e">
        <f>IF(ISNUMBER(L3472),#N/A,IF(ISNUMBER(INDEX('Approved CPZ List'!$I:$I,MATCH('HFTD CPZ'!$B3472,'Approved CPZ List'!$B:$B,0))),$K3472,#N/A))</f>
        <v>#N/A</v>
      </c>
    </row>
    <row r="3473" spans="1:13" ht="15.5" x14ac:dyDescent="0.35">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List'!$K:$K,MATCH('HFTD CPZ'!$B3473,'08W Project List'!$H:$H,0))),$K3473,#N/A)</f>
        <v>#N/A</v>
      </c>
      <c r="M3473" s="35" t="e">
        <f>IF(ISNUMBER(L3473),#N/A,IF(ISNUMBER(INDEX('Approved CPZ List'!$I:$I,MATCH('HFTD CPZ'!$B3473,'Approved CPZ List'!$B:$B,0))),$K3473,#N/A))</f>
        <v>#N/A</v>
      </c>
    </row>
    <row r="3474" spans="1:13" ht="15.5" x14ac:dyDescent="0.35">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List'!$K:$K,MATCH('HFTD CPZ'!$B3474,'08W Project List'!$H:$H,0))),$K3474,#N/A)</f>
        <v>#N/A</v>
      </c>
      <c r="M3474" s="35" t="e">
        <f>IF(ISNUMBER(L3474),#N/A,IF(ISNUMBER(INDEX('Approved CPZ List'!$I:$I,MATCH('HFTD CPZ'!$B3474,'Approved CPZ List'!$B:$B,0))),$K3474,#N/A))</f>
        <v>#N/A</v>
      </c>
    </row>
    <row r="3475" spans="1:13" ht="15.5" x14ac:dyDescent="0.35">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List'!$K:$K,MATCH('HFTD CPZ'!$B3475,'08W Project List'!$H:$H,0))),$K3475,#N/A)</f>
        <v>#N/A</v>
      </c>
      <c r="M3475" s="35" t="e">
        <f>IF(ISNUMBER(L3475),#N/A,IF(ISNUMBER(INDEX('Approved CPZ List'!$I:$I,MATCH('HFTD CPZ'!$B3475,'Approved CPZ List'!$B:$B,0))),$K3475,#N/A))</f>
        <v>#N/A</v>
      </c>
    </row>
    <row r="3476" spans="1:13" ht="15.5" x14ac:dyDescent="0.35">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List'!$K:$K,MATCH('HFTD CPZ'!$B3476,'08W Project List'!$H:$H,0))),$K3476,#N/A)</f>
        <v>#N/A</v>
      </c>
      <c r="M3476" s="35" t="e">
        <f>IF(ISNUMBER(L3476),#N/A,IF(ISNUMBER(INDEX('Approved CPZ List'!$I:$I,MATCH('HFTD CPZ'!$B3476,'Approved CPZ List'!$B:$B,0))),$K3476,#N/A))</f>
        <v>#N/A</v>
      </c>
    </row>
    <row r="3477" spans="1:13" ht="15.5" x14ac:dyDescent="0.35">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List'!$K:$K,MATCH('HFTD CPZ'!$B3477,'08W Project List'!$H:$H,0))),$K3477,#N/A)</f>
        <v>#N/A</v>
      </c>
      <c r="M3477" s="35" t="e">
        <f>IF(ISNUMBER(L3477),#N/A,IF(ISNUMBER(INDEX('Approved CPZ List'!$I:$I,MATCH('HFTD CPZ'!$B3477,'Approved CPZ List'!$B:$B,0))),$K3477,#N/A))</f>
        <v>#N/A</v>
      </c>
    </row>
    <row r="3478" spans="1:13" ht="15.5" x14ac:dyDescent="0.35">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List'!$K:$K,MATCH('HFTD CPZ'!$B3478,'08W Project List'!$H:$H,0))),$K3478,#N/A)</f>
        <v>#N/A</v>
      </c>
      <c r="M3478" s="35" t="e">
        <f>IF(ISNUMBER(L3478),#N/A,IF(ISNUMBER(INDEX('Approved CPZ List'!$I:$I,MATCH('HFTD CPZ'!$B3478,'Approved CPZ List'!$B:$B,0))),$K3478,#N/A))</f>
        <v>#N/A</v>
      </c>
    </row>
    <row r="3479" spans="1:13" ht="15.5" x14ac:dyDescent="0.35">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List'!$K:$K,MATCH('HFTD CPZ'!$B3479,'08W Project List'!$H:$H,0))),$K3479,#N/A)</f>
        <v>#N/A</v>
      </c>
      <c r="M3479" s="35" t="e">
        <f>IF(ISNUMBER(L3479),#N/A,IF(ISNUMBER(INDEX('Approved CPZ List'!$I:$I,MATCH('HFTD CPZ'!$B3479,'Approved CPZ List'!$B:$B,0))),$K3479,#N/A))</f>
        <v>#N/A</v>
      </c>
    </row>
    <row r="3480" spans="1:13" ht="15.5" x14ac:dyDescent="0.35">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List'!$K:$K,MATCH('HFTD CPZ'!$B3480,'08W Project List'!$H:$H,0))),$K3480,#N/A)</f>
        <v>#N/A</v>
      </c>
      <c r="M3480" s="35" t="e">
        <f>IF(ISNUMBER(L3480),#N/A,IF(ISNUMBER(INDEX('Approved CPZ List'!$I:$I,MATCH('HFTD CPZ'!$B3480,'Approved CPZ List'!$B:$B,0))),$K3480,#N/A))</f>
        <v>#N/A</v>
      </c>
    </row>
    <row r="3481" spans="1:13" ht="15.5" x14ac:dyDescent="0.35">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List'!$K:$K,MATCH('HFTD CPZ'!$B3481,'08W Project List'!$H:$H,0))),$K3481,#N/A)</f>
        <v>#N/A</v>
      </c>
      <c r="M3481" s="35" t="e">
        <f>IF(ISNUMBER(L3481),#N/A,IF(ISNUMBER(INDEX('Approved CPZ List'!$I:$I,MATCH('HFTD CPZ'!$B3481,'Approved CPZ List'!$B:$B,0))),$K3481,#N/A))</f>
        <v>#N/A</v>
      </c>
    </row>
    <row r="3482" spans="1:13" ht="15.5" x14ac:dyDescent="0.35">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List'!$K:$K,MATCH('HFTD CPZ'!$B3482,'08W Project List'!$H:$H,0))),$K3482,#N/A)</f>
        <v>#N/A</v>
      </c>
      <c r="M3482" s="35" t="e">
        <f>IF(ISNUMBER(L3482),#N/A,IF(ISNUMBER(INDEX('Approved CPZ List'!$I:$I,MATCH('HFTD CPZ'!$B3482,'Approved CPZ List'!$B:$B,0))),$K3482,#N/A))</f>
        <v>#N/A</v>
      </c>
    </row>
    <row r="3483" spans="1:13" ht="15.5" x14ac:dyDescent="0.35">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List'!$K:$K,MATCH('HFTD CPZ'!$B3483,'08W Project List'!$H:$H,0))),$K3483,#N/A)</f>
        <v>#N/A</v>
      </c>
      <c r="M3483" s="35" t="e">
        <f>IF(ISNUMBER(L3483),#N/A,IF(ISNUMBER(INDEX('Approved CPZ List'!$I:$I,MATCH('HFTD CPZ'!$B3483,'Approved CPZ List'!$B:$B,0))),$K3483,#N/A))</f>
        <v>#N/A</v>
      </c>
    </row>
    <row r="3484" spans="1:13" ht="15.5" x14ac:dyDescent="0.35">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List'!$K:$K,MATCH('HFTD CPZ'!$B3484,'08W Project List'!$H:$H,0))),$K3484,#N/A)</f>
        <v>#N/A</v>
      </c>
      <c r="M3484" s="35" t="e">
        <f>IF(ISNUMBER(L3484),#N/A,IF(ISNUMBER(INDEX('Approved CPZ List'!$I:$I,MATCH('HFTD CPZ'!$B3484,'Approved CPZ List'!$B:$B,0))),$K3484,#N/A))</f>
        <v>#N/A</v>
      </c>
    </row>
    <row r="3485" spans="1:13" ht="15.5" x14ac:dyDescent="0.35">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List'!$K:$K,MATCH('HFTD CPZ'!$B3485,'08W Project List'!$H:$H,0))),$K3485,#N/A)</f>
        <v>#N/A</v>
      </c>
      <c r="M3485" s="35" t="e">
        <f>IF(ISNUMBER(L3485),#N/A,IF(ISNUMBER(INDEX('Approved CPZ List'!$I:$I,MATCH('HFTD CPZ'!$B3485,'Approved CPZ List'!$B:$B,0))),$K3485,#N/A))</f>
        <v>#N/A</v>
      </c>
    </row>
    <row r="3486" spans="1:13" ht="15.5" x14ac:dyDescent="0.35">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List'!$K:$K,MATCH('HFTD CPZ'!$B3486,'08W Project List'!$H:$H,0))),$K3486,#N/A)</f>
        <v>#N/A</v>
      </c>
      <c r="M3486" s="35" t="e">
        <f>IF(ISNUMBER(L3486),#N/A,IF(ISNUMBER(INDEX('Approved CPZ List'!$I:$I,MATCH('HFTD CPZ'!$B3486,'Approved CPZ List'!$B:$B,0))),$K3486,#N/A))</f>
        <v>#N/A</v>
      </c>
    </row>
    <row r="3487" spans="1:13" ht="15.5" x14ac:dyDescent="0.35">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List'!$K:$K,MATCH('HFTD CPZ'!$B3487,'08W Project List'!$H:$H,0))),$K3487,#N/A)</f>
        <v>#N/A</v>
      </c>
      <c r="M3487" s="35" t="e">
        <f>IF(ISNUMBER(L3487),#N/A,IF(ISNUMBER(INDEX('Approved CPZ List'!$I:$I,MATCH('HFTD CPZ'!$B3487,'Approved CPZ List'!$B:$B,0))),$K3487,#N/A))</f>
        <v>#N/A</v>
      </c>
    </row>
    <row r="3488" spans="1:13" ht="15.5" x14ac:dyDescent="0.35">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List'!$K:$K,MATCH('HFTD CPZ'!$B3488,'08W Project List'!$H:$H,0))),$K3488,#N/A)</f>
        <v>#N/A</v>
      </c>
      <c r="M3488" s="35" t="e">
        <f>IF(ISNUMBER(L3488),#N/A,IF(ISNUMBER(INDEX('Approved CPZ List'!$I:$I,MATCH('HFTD CPZ'!$B3488,'Approved CPZ List'!$B:$B,0))),$K3488,#N/A))</f>
        <v>#N/A</v>
      </c>
    </row>
    <row r="3489" spans="1:13" ht="15.5" x14ac:dyDescent="0.35">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List'!$K:$K,MATCH('HFTD CPZ'!$B3489,'08W Project List'!$H:$H,0))),$K3489,#N/A)</f>
        <v>#N/A</v>
      </c>
      <c r="M3489" s="35" t="e">
        <f>IF(ISNUMBER(L3489),#N/A,IF(ISNUMBER(INDEX('Approved CPZ List'!$I:$I,MATCH('HFTD CPZ'!$B3489,'Approved CPZ List'!$B:$B,0))),$K3489,#N/A))</f>
        <v>#N/A</v>
      </c>
    </row>
    <row r="3490" spans="1:13" ht="15.5" x14ac:dyDescent="0.35">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List'!$K:$K,MATCH('HFTD CPZ'!$B3490,'08W Project List'!$H:$H,0))),$K3490,#N/A)</f>
        <v>#N/A</v>
      </c>
      <c r="M3490" s="35" t="e">
        <f>IF(ISNUMBER(L3490),#N/A,IF(ISNUMBER(INDEX('Approved CPZ List'!$I:$I,MATCH('HFTD CPZ'!$B3490,'Approved CPZ List'!$B:$B,0))),$K3490,#N/A))</f>
        <v>#N/A</v>
      </c>
    </row>
    <row r="3491" spans="1:13" ht="15.5" x14ac:dyDescent="0.35">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List'!$K:$K,MATCH('HFTD CPZ'!$B3491,'08W Project List'!$H:$H,0))),$K3491,#N/A)</f>
        <v>#N/A</v>
      </c>
      <c r="M3491" s="35" t="e">
        <f>IF(ISNUMBER(L3491),#N/A,IF(ISNUMBER(INDEX('Approved CPZ List'!$I:$I,MATCH('HFTD CPZ'!$B3491,'Approved CPZ List'!$B:$B,0))),$K3491,#N/A))</f>
        <v>#N/A</v>
      </c>
    </row>
    <row r="3492" spans="1:13" ht="15.5" x14ac:dyDescent="0.35">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List'!$K:$K,MATCH('HFTD CPZ'!$B3492,'08W Project List'!$H:$H,0))),$K3492,#N/A)</f>
        <v>#N/A</v>
      </c>
      <c r="M3492" s="35" t="e">
        <f>IF(ISNUMBER(L3492),#N/A,IF(ISNUMBER(INDEX('Approved CPZ List'!$I:$I,MATCH('HFTD CPZ'!$B3492,'Approved CPZ List'!$B:$B,0))),$K3492,#N/A))</f>
        <v>#N/A</v>
      </c>
    </row>
    <row r="3493" spans="1:13" ht="15.5" x14ac:dyDescent="0.35">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List'!$K:$K,MATCH('HFTD CPZ'!$B3493,'08W Project List'!$H:$H,0))),$K3493,#N/A)</f>
        <v>#N/A</v>
      </c>
      <c r="M3493" s="35" t="e">
        <f>IF(ISNUMBER(L3493),#N/A,IF(ISNUMBER(INDEX('Approved CPZ List'!$I:$I,MATCH('HFTD CPZ'!$B3493,'Approved CPZ List'!$B:$B,0))),$K3493,#N/A))</f>
        <v>#N/A</v>
      </c>
    </row>
    <row r="3494" spans="1:13" ht="15.5" x14ac:dyDescent="0.35">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List'!$K:$K,MATCH('HFTD CPZ'!$B3494,'08W Project List'!$H:$H,0))),$K3494,#N/A)</f>
        <v>#N/A</v>
      </c>
      <c r="M3494" s="35" t="e">
        <f>IF(ISNUMBER(L3494),#N/A,IF(ISNUMBER(INDEX('Approved CPZ List'!$I:$I,MATCH('HFTD CPZ'!$B3494,'Approved CPZ List'!$B:$B,0))),$K3494,#N/A))</f>
        <v>#N/A</v>
      </c>
    </row>
    <row r="3495" spans="1:13" ht="15.5" x14ac:dyDescent="0.35">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List'!$K:$K,MATCH('HFTD CPZ'!$B3495,'08W Project List'!$H:$H,0))),$K3495,#N/A)</f>
        <v>#N/A</v>
      </c>
      <c r="M3495" s="35" t="e">
        <f>IF(ISNUMBER(L3495),#N/A,IF(ISNUMBER(INDEX('Approved CPZ List'!$I:$I,MATCH('HFTD CPZ'!$B3495,'Approved CPZ List'!$B:$B,0))),$K3495,#N/A))</f>
        <v>#N/A</v>
      </c>
    </row>
    <row r="3496" spans="1:13" ht="15.5" x14ac:dyDescent="0.35">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List'!$K:$K,MATCH('HFTD CPZ'!$B3496,'08W Project List'!$H:$H,0))),$K3496,#N/A)</f>
        <v>#N/A</v>
      </c>
      <c r="M3496" s="35" t="e">
        <f>IF(ISNUMBER(L3496),#N/A,IF(ISNUMBER(INDEX('Approved CPZ List'!$I:$I,MATCH('HFTD CPZ'!$B3496,'Approved CPZ List'!$B:$B,0))),$K3496,#N/A))</f>
        <v>#N/A</v>
      </c>
    </row>
    <row r="3497" spans="1:13" ht="15.5" x14ac:dyDescent="0.35">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List'!$K:$K,MATCH('HFTD CPZ'!$B3497,'08W Project List'!$H:$H,0))),$K3497,#N/A)</f>
        <v>#N/A</v>
      </c>
      <c r="M3497" s="35" t="e">
        <f>IF(ISNUMBER(L3497),#N/A,IF(ISNUMBER(INDEX('Approved CPZ List'!$I:$I,MATCH('HFTD CPZ'!$B3497,'Approved CPZ List'!$B:$B,0))),$K3497,#N/A))</f>
        <v>#N/A</v>
      </c>
    </row>
    <row r="3498" spans="1:13" ht="15.5" x14ac:dyDescent="0.35">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List'!$K:$K,MATCH('HFTD CPZ'!$B3498,'08W Project List'!$H:$H,0))),$K3498,#N/A)</f>
        <v>#N/A</v>
      </c>
      <c r="M3498" s="35" t="e">
        <f>IF(ISNUMBER(L3498),#N/A,IF(ISNUMBER(INDEX('Approved CPZ List'!$I:$I,MATCH('HFTD CPZ'!$B3498,'Approved CPZ List'!$B:$B,0))),$K3498,#N/A))</f>
        <v>#N/A</v>
      </c>
    </row>
    <row r="3499" spans="1:13" ht="15.5" x14ac:dyDescent="0.35">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List'!$K:$K,MATCH('HFTD CPZ'!$B3499,'08W Project List'!$H:$H,0))),$K3499,#N/A)</f>
        <v>#N/A</v>
      </c>
      <c r="M3499" s="35" t="e">
        <f>IF(ISNUMBER(L3499),#N/A,IF(ISNUMBER(INDEX('Approved CPZ List'!$I:$I,MATCH('HFTD CPZ'!$B3499,'Approved CPZ List'!$B:$B,0))),$K3499,#N/A))</f>
        <v>#N/A</v>
      </c>
    </row>
    <row r="3500" spans="1:13" ht="15.5" x14ac:dyDescent="0.35">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List'!$K:$K,MATCH('HFTD CPZ'!$B3500,'08W Project List'!$H:$H,0))),$K3500,#N/A)</f>
        <v>#N/A</v>
      </c>
      <c r="M3500" s="35" t="e">
        <f>IF(ISNUMBER(L3500),#N/A,IF(ISNUMBER(INDEX('Approved CPZ List'!$I:$I,MATCH('HFTD CPZ'!$B3500,'Approved CPZ List'!$B:$B,0))),$K3500,#N/A))</f>
        <v>#N/A</v>
      </c>
    </row>
    <row r="3501" spans="1:13" ht="15.5" x14ac:dyDescent="0.35">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List'!$K:$K,MATCH('HFTD CPZ'!$B3501,'08W Project List'!$H:$H,0))),$K3501,#N/A)</f>
        <v>#N/A</v>
      </c>
      <c r="M3501" s="35" t="e">
        <f>IF(ISNUMBER(L3501),#N/A,IF(ISNUMBER(INDEX('Approved CPZ List'!$I:$I,MATCH('HFTD CPZ'!$B3501,'Approved CPZ List'!$B:$B,0))),$K3501,#N/A))</f>
        <v>#N/A</v>
      </c>
    </row>
    <row r="3502" spans="1:13" ht="15.5" x14ac:dyDescent="0.35">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List'!$K:$K,MATCH('HFTD CPZ'!$B3502,'08W Project List'!$H:$H,0))),$K3502,#N/A)</f>
        <v>#N/A</v>
      </c>
      <c r="M3502" s="35" t="e">
        <f>IF(ISNUMBER(L3502),#N/A,IF(ISNUMBER(INDEX('Approved CPZ List'!$I:$I,MATCH('HFTD CPZ'!$B3502,'Approved CPZ List'!$B:$B,0))),$K3502,#N/A))</f>
        <v>#N/A</v>
      </c>
    </row>
    <row r="3503" spans="1:13" ht="15.5" x14ac:dyDescent="0.35">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List'!$K:$K,MATCH('HFTD CPZ'!$B3503,'08W Project List'!$H:$H,0))),$K3503,#N/A)</f>
        <v>#N/A</v>
      </c>
      <c r="M3503" s="35" t="e">
        <f>IF(ISNUMBER(L3503),#N/A,IF(ISNUMBER(INDEX('Approved CPZ List'!$I:$I,MATCH('HFTD CPZ'!$B3503,'Approved CPZ List'!$B:$B,0))),$K3503,#N/A))</f>
        <v>#N/A</v>
      </c>
    </row>
    <row r="3504" spans="1:13" ht="15.5" x14ac:dyDescent="0.35">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List'!$K:$K,MATCH('HFTD CPZ'!$B3504,'08W Project List'!$H:$H,0))),$K3504,#N/A)</f>
        <v>#N/A</v>
      </c>
      <c r="M3504" s="35" t="e">
        <f>IF(ISNUMBER(L3504),#N/A,IF(ISNUMBER(INDEX('Approved CPZ List'!$I:$I,MATCH('HFTD CPZ'!$B3504,'Approved CPZ List'!$B:$B,0))),$K3504,#N/A))</f>
        <v>#N/A</v>
      </c>
    </row>
    <row r="3505" spans="1:13" ht="15.5" x14ac:dyDescent="0.35">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List'!$K:$K,MATCH('HFTD CPZ'!$B3505,'08W Project List'!$H:$H,0))),$K3505,#N/A)</f>
        <v>#N/A</v>
      </c>
      <c r="M3505" s="35" t="e">
        <f>IF(ISNUMBER(L3505),#N/A,IF(ISNUMBER(INDEX('Approved CPZ List'!$I:$I,MATCH('HFTD CPZ'!$B3505,'Approved CPZ List'!$B:$B,0))),$K3505,#N/A))</f>
        <v>#N/A</v>
      </c>
    </row>
    <row r="3506" spans="1:13" ht="15.5" x14ac:dyDescent="0.35">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List'!$K:$K,MATCH('HFTD CPZ'!$B3506,'08W Project List'!$H:$H,0))),$K3506,#N/A)</f>
        <v>#N/A</v>
      </c>
      <c r="M3506" s="35" t="e">
        <f>IF(ISNUMBER(L3506),#N/A,IF(ISNUMBER(INDEX('Approved CPZ List'!$I:$I,MATCH('HFTD CPZ'!$B3506,'Approved CPZ List'!$B:$B,0))),$K3506,#N/A))</f>
        <v>#N/A</v>
      </c>
    </row>
    <row r="3507" spans="1:13" ht="15.5" x14ac:dyDescent="0.35">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List'!$K:$K,MATCH('HFTD CPZ'!$B3507,'08W Project List'!$H:$H,0))),$K3507,#N/A)</f>
        <v>#N/A</v>
      </c>
      <c r="M3507" s="35" t="e">
        <f>IF(ISNUMBER(L3507),#N/A,IF(ISNUMBER(INDEX('Approved CPZ List'!$I:$I,MATCH('HFTD CPZ'!$B3507,'Approved CPZ List'!$B:$B,0))),$K3507,#N/A))</f>
        <v>#N/A</v>
      </c>
    </row>
    <row r="3508" spans="1:13" ht="15.5" x14ac:dyDescent="0.35">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List'!$K:$K,MATCH('HFTD CPZ'!$B3508,'08W Project List'!$H:$H,0))),$K3508,#N/A)</f>
        <v>#N/A</v>
      </c>
      <c r="M3508" s="35" t="e">
        <f>IF(ISNUMBER(L3508),#N/A,IF(ISNUMBER(INDEX('Approved CPZ List'!$I:$I,MATCH('HFTD CPZ'!$B3508,'Approved CPZ List'!$B:$B,0))),$K3508,#N/A))</f>
        <v>#N/A</v>
      </c>
    </row>
    <row r="3509" spans="1:13" ht="15.5" x14ac:dyDescent="0.35">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List'!$K:$K,MATCH('HFTD CPZ'!$B3509,'08W Project List'!$H:$H,0))),$K3509,#N/A)</f>
        <v>#N/A</v>
      </c>
      <c r="M3509" s="35" t="e">
        <f>IF(ISNUMBER(L3509),#N/A,IF(ISNUMBER(INDEX('Approved CPZ List'!$I:$I,MATCH('HFTD CPZ'!$B3509,'Approved CPZ List'!$B:$B,0))),$K3509,#N/A))</f>
        <v>#N/A</v>
      </c>
    </row>
    <row r="3510" spans="1:13" ht="15.5" x14ac:dyDescent="0.35">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List'!$K:$K,MATCH('HFTD CPZ'!$B3510,'08W Project List'!$H:$H,0))),$K3510,#N/A)</f>
        <v>#N/A</v>
      </c>
      <c r="M3510" s="35" t="e">
        <f>IF(ISNUMBER(L3510),#N/A,IF(ISNUMBER(INDEX('Approved CPZ List'!$I:$I,MATCH('HFTD CPZ'!$B3510,'Approved CPZ List'!$B:$B,0))),$K3510,#N/A))</f>
        <v>#N/A</v>
      </c>
    </row>
    <row r="3511" spans="1:13" ht="15.5" x14ac:dyDescent="0.35">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List'!$K:$K,MATCH('HFTD CPZ'!$B3511,'08W Project List'!$H:$H,0))),$K3511,#N/A)</f>
        <v>#N/A</v>
      </c>
      <c r="M3511" s="35" t="e">
        <f>IF(ISNUMBER(L3511),#N/A,IF(ISNUMBER(INDEX('Approved CPZ List'!$I:$I,MATCH('HFTD CPZ'!$B3511,'Approved CPZ List'!$B:$B,0))),$K3511,#N/A))</f>
        <v>#N/A</v>
      </c>
    </row>
    <row r="3512" spans="1:13" ht="15.5" x14ac:dyDescent="0.35">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List'!$K:$K,MATCH('HFTD CPZ'!$B3512,'08W Project List'!$H:$H,0))),$K3512,#N/A)</f>
        <v>#N/A</v>
      </c>
      <c r="M3512" s="35" t="e">
        <f>IF(ISNUMBER(L3512),#N/A,IF(ISNUMBER(INDEX('Approved CPZ List'!$I:$I,MATCH('HFTD CPZ'!$B3512,'Approved CPZ List'!$B:$B,0))),$K3512,#N/A))</f>
        <v>#N/A</v>
      </c>
    </row>
    <row r="3513" spans="1:13" ht="15.5" x14ac:dyDescent="0.35">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List'!$K:$K,MATCH('HFTD CPZ'!$B3513,'08W Project List'!$H:$H,0))),$K3513,#N/A)</f>
        <v>#N/A</v>
      </c>
      <c r="M3513" s="35" t="e">
        <f>IF(ISNUMBER(L3513),#N/A,IF(ISNUMBER(INDEX('Approved CPZ List'!$I:$I,MATCH('HFTD CPZ'!$B3513,'Approved CPZ List'!$B:$B,0))),$K3513,#N/A))</f>
        <v>#N/A</v>
      </c>
    </row>
    <row r="3514" spans="1:13" ht="15.5" x14ac:dyDescent="0.35">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List'!$K:$K,MATCH('HFTD CPZ'!$B3514,'08W Project List'!$H:$H,0))),$K3514,#N/A)</f>
        <v>#N/A</v>
      </c>
      <c r="M3514" s="35" t="e">
        <f>IF(ISNUMBER(L3514),#N/A,IF(ISNUMBER(INDEX('Approved CPZ List'!$I:$I,MATCH('HFTD CPZ'!$B3514,'Approved CPZ List'!$B:$B,0))),$K3514,#N/A))</f>
        <v>#N/A</v>
      </c>
    </row>
    <row r="3515" spans="1:13" ht="15.5" x14ac:dyDescent="0.35">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List'!$K:$K,MATCH('HFTD CPZ'!$B3515,'08W Project List'!$H:$H,0))),$K3515,#N/A)</f>
        <v>#N/A</v>
      </c>
      <c r="M3515" s="35" t="e">
        <f>IF(ISNUMBER(L3515),#N/A,IF(ISNUMBER(INDEX('Approved CPZ List'!$I:$I,MATCH('HFTD CPZ'!$B3515,'Approved CPZ List'!$B:$B,0))),$K3515,#N/A))</f>
        <v>#N/A</v>
      </c>
    </row>
    <row r="3516" spans="1:13" ht="15.5" x14ac:dyDescent="0.35">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List'!$K:$K,MATCH('HFTD CPZ'!$B3516,'08W Project List'!$H:$H,0))),$K3516,#N/A)</f>
        <v>#N/A</v>
      </c>
      <c r="M3516" s="35" t="e">
        <f>IF(ISNUMBER(L3516),#N/A,IF(ISNUMBER(INDEX('Approved CPZ List'!$I:$I,MATCH('HFTD CPZ'!$B3516,'Approved CPZ List'!$B:$B,0))),$K3516,#N/A))</f>
        <v>#N/A</v>
      </c>
    </row>
    <row r="3517" spans="1:13" ht="15.5" x14ac:dyDescent="0.35">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List'!$K:$K,MATCH('HFTD CPZ'!$B3517,'08W Project List'!$H:$H,0))),$K3517,#N/A)</f>
        <v>#N/A</v>
      </c>
      <c r="M3517" s="35" t="e">
        <f>IF(ISNUMBER(L3517),#N/A,IF(ISNUMBER(INDEX('Approved CPZ List'!$I:$I,MATCH('HFTD CPZ'!$B3517,'Approved CPZ List'!$B:$B,0))),$K3517,#N/A))</f>
        <v>#N/A</v>
      </c>
    </row>
    <row r="3518" spans="1:13" ht="15.5" x14ac:dyDescent="0.35">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List'!$K:$K,MATCH('HFTD CPZ'!$B3518,'08W Project List'!$H:$H,0))),$K3518,#N/A)</f>
        <v>#N/A</v>
      </c>
      <c r="M3518" s="35" t="e">
        <f>IF(ISNUMBER(L3518),#N/A,IF(ISNUMBER(INDEX('Approved CPZ List'!$I:$I,MATCH('HFTD CPZ'!$B3518,'Approved CPZ List'!$B:$B,0))),$K3518,#N/A))</f>
        <v>#N/A</v>
      </c>
    </row>
    <row r="3519" spans="1:13" ht="15.5" x14ac:dyDescent="0.35">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List'!$K:$K,MATCH('HFTD CPZ'!$B3519,'08W Project List'!$H:$H,0))),$K3519,#N/A)</f>
        <v>#N/A</v>
      </c>
      <c r="M3519" s="35" t="e">
        <f>IF(ISNUMBER(L3519),#N/A,IF(ISNUMBER(INDEX('Approved CPZ List'!$I:$I,MATCH('HFTD CPZ'!$B3519,'Approved CPZ List'!$B:$B,0))),$K3519,#N/A))</f>
        <v>#N/A</v>
      </c>
    </row>
    <row r="3520" spans="1:13" ht="15.5" x14ac:dyDescent="0.35">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List'!$K:$K,MATCH('HFTD CPZ'!$B3520,'08W Project List'!$H:$H,0))),$K3520,#N/A)</f>
        <v>#N/A</v>
      </c>
      <c r="M3520" s="35" t="e">
        <f>IF(ISNUMBER(L3520),#N/A,IF(ISNUMBER(INDEX('Approved CPZ List'!$I:$I,MATCH('HFTD CPZ'!$B3520,'Approved CPZ List'!$B:$B,0))),$K3520,#N/A))</f>
        <v>#N/A</v>
      </c>
    </row>
    <row r="3521" spans="1:13" ht="15.5" x14ac:dyDescent="0.35">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List'!$K:$K,MATCH('HFTD CPZ'!$B3521,'08W Project List'!$H:$H,0))),$K3521,#N/A)</f>
        <v>#N/A</v>
      </c>
      <c r="M3521" s="35" t="e">
        <f>IF(ISNUMBER(L3521),#N/A,IF(ISNUMBER(INDEX('Approved CPZ List'!$I:$I,MATCH('HFTD CPZ'!$B3521,'Approved CPZ List'!$B:$B,0))),$K3521,#N/A))</f>
        <v>#N/A</v>
      </c>
    </row>
    <row r="3522" spans="1:13" ht="15.5" x14ac:dyDescent="0.35">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List'!$K:$K,MATCH('HFTD CPZ'!$B3522,'08W Project List'!$H:$H,0))),$K3522,#N/A)</f>
        <v>#N/A</v>
      </c>
      <c r="M3522" s="35" t="e">
        <f>IF(ISNUMBER(L3522),#N/A,IF(ISNUMBER(INDEX('Approved CPZ List'!$I:$I,MATCH('HFTD CPZ'!$B3522,'Approved CPZ List'!$B:$B,0))),$K3522,#N/A))</f>
        <v>#N/A</v>
      </c>
    </row>
    <row r="3523" spans="1:13" ht="15.5" x14ac:dyDescent="0.35">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List'!$K:$K,MATCH('HFTD CPZ'!$B3523,'08W Project List'!$H:$H,0))),$K3523,#N/A)</f>
        <v>#N/A</v>
      </c>
      <c r="M3523" s="35" t="e">
        <f>IF(ISNUMBER(L3523),#N/A,IF(ISNUMBER(INDEX('Approved CPZ List'!$I:$I,MATCH('HFTD CPZ'!$B3523,'Approved CPZ List'!$B:$B,0))),$K3523,#N/A))</f>
        <v>#N/A</v>
      </c>
    </row>
    <row r="3524" spans="1:13" ht="15.5" x14ac:dyDescent="0.35">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List'!$K:$K,MATCH('HFTD CPZ'!$B3524,'08W Project List'!$H:$H,0))),$K3524,#N/A)</f>
        <v>#N/A</v>
      </c>
      <c r="M3524" s="35" t="e">
        <f>IF(ISNUMBER(L3524),#N/A,IF(ISNUMBER(INDEX('Approved CPZ List'!$I:$I,MATCH('HFTD CPZ'!$B3524,'Approved CPZ List'!$B:$B,0))),$K3524,#N/A))</f>
        <v>#N/A</v>
      </c>
    </row>
    <row r="3525" spans="1:13" ht="15.5" x14ac:dyDescent="0.35">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List'!$K:$K,MATCH('HFTD CPZ'!$B3525,'08W Project List'!$H:$H,0))),$K3525,#N/A)</f>
        <v>#N/A</v>
      </c>
      <c r="M3525" s="35" t="e">
        <f>IF(ISNUMBER(L3525),#N/A,IF(ISNUMBER(INDEX('Approved CPZ List'!$I:$I,MATCH('HFTD CPZ'!$B3525,'Approved CPZ List'!$B:$B,0))),$K3525,#N/A))</f>
        <v>#N/A</v>
      </c>
    </row>
    <row r="3526" spans="1:13" ht="15.5" x14ac:dyDescent="0.35">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List'!$K:$K,MATCH('HFTD CPZ'!$B3526,'08W Project List'!$H:$H,0))),$K3526,#N/A)</f>
        <v>#N/A</v>
      </c>
      <c r="M3526" s="35" t="e">
        <f>IF(ISNUMBER(L3526),#N/A,IF(ISNUMBER(INDEX('Approved CPZ List'!$I:$I,MATCH('HFTD CPZ'!$B3526,'Approved CPZ List'!$B:$B,0))),$K3526,#N/A))</f>
        <v>#N/A</v>
      </c>
    </row>
    <row r="3527" spans="1:13" ht="15.5" x14ac:dyDescent="0.35">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List'!$K:$K,MATCH('HFTD CPZ'!$B3527,'08W Project List'!$H:$H,0))),$K3527,#N/A)</f>
        <v>#N/A</v>
      </c>
      <c r="M3527" s="35" t="e">
        <f>IF(ISNUMBER(L3527),#N/A,IF(ISNUMBER(INDEX('Approved CPZ List'!$I:$I,MATCH('HFTD CPZ'!$B3527,'Approved CPZ List'!$B:$B,0))),$K3527,#N/A))</f>
        <v>#N/A</v>
      </c>
    </row>
    <row r="3528" spans="1:13" ht="15.5" x14ac:dyDescent="0.35">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List'!$K:$K,MATCH('HFTD CPZ'!$B3528,'08W Project List'!$H:$H,0))),$K3528,#N/A)</f>
        <v>#N/A</v>
      </c>
      <c r="M3528" s="35" t="e">
        <f>IF(ISNUMBER(L3528),#N/A,IF(ISNUMBER(INDEX('Approved CPZ List'!$I:$I,MATCH('HFTD CPZ'!$B3528,'Approved CPZ List'!$B:$B,0))),$K3528,#N/A))</f>
        <v>#N/A</v>
      </c>
    </row>
    <row r="3529" spans="1:13" ht="15.5" x14ac:dyDescent="0.35">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List'!$K:$K,MATCH('HFTD CPZ'!$B3529,'08W Project List'!$H:$H,0))),$K3529,#N/A)</f>
        <v>#N/A</v>
      </c>
      <c r="M3529" s="35" t="e">
        <f>IF(ISNUMBER(L3529),#N/A,IF(ISNUMBER(INDEX('Approved CPZ List'!$I:$I,MATCH('HFTD CPZ'!$B3529,'Approved CPZ List'!$B:$B,0))),$K3529,#N/A))</f>
        <v>#N/A</v>
      </c>
    </row>
    <row r="3530" spans="1:13" ht="15.5" x14ac:dyDescent="0.35">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List'!$K:$K,MATCH('HFTD CPZ'!$B3530,'08W Project List'!$H:$H,0))),$K3530,#N/A)</f>
        <v>#N/A</v>
      </c>
      <c r="M3530" s="35" t="e">
        <f>IF(ISNUMBER(L3530),#N/A,IF(ISNUMBER(INDEX('Approved CPZ List'!$I:$I,MATCH('HFTD CPZ'!$B3530,'Approved CPZ List'!$B:$B,0))),$K3530,#N/A))</f>
        <v>#N/A</v>
      </c>
    </row>
    <row r="3531" spans="1:13" ht="15.5" x14ac:dyDescent="0.35">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List'!$K:$K,MATCH('HFTD CPZ'!$B3531,'08W Project List'!$H:$H,0))),$K3531,#N/A)</f>
        <v>#N/A</v>
      </c>
      <c r="M3531" s="35" t="e">
        <f>IF(ISNUMBER(L3531),#N/A,IF(ISNUMBER(INDEX('Approved CPZ List'!$I:$I,MATCH('HFTD CPZ'!$B3531,'Approved CPZ List'!$B:$B,0))),$K3531,#N/A))</f>
        <v>#N/A</v>
      </c>
    </row>
    <row r="3532" spans="1:13" ht="15.5" x14ac:dyDescent="0.35">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List'!$K:$K,MATCH('HFTD CPZ'!$B3532,'08W Project List'!$H:$H,0))),$K3532,#N/A)</f>
        <v>#N/A</v>
      </c>
      <c r="M3532" s="35" t="e">
        <f>IF(ISNUMBER(L3532),#N/A,IF(ISNUMBER(INDEX('Approved CPZ List'!$I:$I,MATCH('HFTD CPZ'!$B3532,'Approved CPZ List'!$B:$B,0))),$K3532,#N/A))</f>
        <v>#N/A</v>
      </c>
    </row>
    <row r="3533" spans="1:13" ht="15.5" x14ac:dyDescent="0.35">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List'!$K:$K,MATCH('HFTD CPZ'!$B3533,'08W Project List'!$H:$H,0))),$K3533,#N/A)</f>
        <v>#N/A</v>
      </c>
      <c r="M3533" s="35" t="e">
        <f>IF(ISNUMBER(L3533),#N/A,IF(ISNUMBER(INDEX('Approved CPZ List'!$I:$I,MATCH('HFTD CPZ'!$B3533,'Approved CPZ List'!$B:$B,0))),$K3533,#N/A))</f>
        <v>#N/A</v>
      </c>
    </row>
    <row r="3534" spans="1:13" ht="15.5" x14ac:dyDescent="0.35">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List'!$K:$K,MATCH('HFTD CPZ'!$B3534,'08W Project List'!$H:$H,0))),$K3534,#N/A)</f>
        <v>#N/A</v>
      </c>
      <c r="M3534" s="35" t="e">
        <f>IF(ISNUMBER(L3534),#N/A,IF(ISNUMBER(INDEX('Approved CPZ List'!$I:$I,MATCH('HFTD CPZ'!$B3534,'Approved CPZ List'!$B:$B,0))),$K3534,#N/A))</f>
        <v>#N/A</v>
      </c>
    </row>
    <row r="3535" spans="1:13" ht="15.5" x14ac:dyDescent="0.35">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List'!$K:$K,MATCH('HFTD CPZ'!$B3535,'08W Project List'!$H:$H,0))),$K3535,#N/A)</f>
        <v>#N/A</v>
      </c>
      <c r="M3535" s="35" t="e">
        <f>IF(ISNUMBER(L3535),#N/A,IF(ISNUMBER(INDEX('Approved CPZ List'!$I:$I,MATCH('HFTD CPZ'!$B3535,'Approved CPZ List'!$B:$B,0))),$K3535,#N/A))</f>
        <v>#N/A</v>
      </c>
    </row>
    <row r="3536" spans="1:13" ht="15.5" x14ac:dyDescent="0.35">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List'!$K:$K,MATCH('HFTD CPZ'!$B3536,'08W Project List'!$H:$H,0))),$K3536,#N/A)</f>
        <v>#N/A</v>
      </c>
      <c r="M3536" s="35" t="e">
        <f>IF(ISNUMBER(L3536),#N/A,IF(ISNUMBER(INDEX('Approved CPZ List'!$I:$I,MATCH('HFTD CPZ'!$B3536,'Approved CPZ List'!$B:$B,0))),$K3536,#N/A))</f>
        <v>#N/A</v>
      </c>
    </row>
    <row r="3537" spans="1:13" ht="15.5" x14ac:dyDescent="0.35">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List'!$K:$K,MATCH('HFTD CPZ'!$B3537,'08W Project List'!$H:$H,0))),$K3537,#N/A)</f>
        <v>#N/A</v>
      </c>
      <c r="M3537" s="35" t="e">
        <f>IF(ISNUMBER(L3537),#N/A,IF(ISNUMBER(INDEX('Approved CPZ List'!$I:$I,MATCH('HFTD CPZ'!$B3537,'Approved CPZ List'!$B:$B,0))),$K3537,#N/A))</f>
        <v>#N/A</v>
      </c>
    </row>
    <row r="3538" spans="1:13" ht="15.5" x14ac:dyDescent="0.35">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List'!$K:$K,MATCH('HFTD CPZ'!$B3538,'08W Project List'!$H:$H,0))),$K3538,#N/A)</f>
        <v>#N/A</v>
      </c>
      <c r="M3538" s="35" t="e">
        <f>IF(ISNUMBER(L3538),#N/A,IF(ISNUMBER(INDEX('Approved CPZ List'!$I:$I,MATCH('HFTD CPZ'!$B3538,'Approved CPZ List'!$B:$B,0))),$K3538,#N/A))</f>
        <v>#N/A</v>
      </c>
    </row>
    <row r="3539" spans="1:13" ht="15.5" x14ac:dyDescent="0.35">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List'!$K:$K,MATCH('HFTD CPZ'!$B3539,'08W Project List'!$H:$H,0))),$K3539,#N/A)</f>
        <v>#N/A</v>
      </c>
      <c r="M3539" s="35" t="e">
        <f>IF(ISNUMBER(L3539),#N/A,IF(ISNUMBER(INDEX('Approved CPZ List'!$I:$I,MATCH('HFTD CPZ'!$B3539,'Approved CPZ List'!$B:$B,0))),$K3539,#N/A))</f>
        <v>#N/A</v>
      </c>
    </row>
    <row r="3540" spans="1:13" ht="15.5" x14ac:dyDescent="0.35">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List'!$K:$K,MATCH('HFTD CPZ'!$B3540,'08W Project List'!$H:$H,0))),$K3540,#N/A)</f>
        <v>#N/A</v>
      </c>
      <c r="M3540" s="35" t="e">
        <f>IF(ISNUMBER(L3540),#N/A,IF(ISNUMBER(INDEX('Approved CPZ List'!$I:$I,MATCH('HFTD CPZ'!$B3540,'Approved CPZ List'!$B:$B,0))),$K3540,#N/A))</f>
        <v>#N/A</v>
      </c>
    </row>
    <row r="3541" spans="1:13" ht="15.5" x14ac:dyDescent="0.35">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List'!$K:$K,MATCH('HFTD CPZ'!$B3541,'08W Project List'!$H:$H,0))),$K3541,#N/A)</f>
        <v>#N/A</v>
      </c>
      <c r="M3541" s="35" t="e">
        <f>IF(ISNUMBER(L3541),#N/A,IF(ISNUMBER(INDEX('Approved CPZ List'!$I:$I,MATCH('HFTD CPZ'!$B3541,'Approved CPZ List'!$B:$B,0))),$K3541,#N/A))</f>
        <v>#N/A</v>
      </c>
    </row>
    <row r="3542" spans="1:13" ht="15.5" x14ac:dyDescent="0.35">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List'!$K:$K,MATCH('HFTD CPZ'!$B3542,'08W Project List'!$H:$H,0))),$K3542,#N/A)</f>
        <v>#N/A</v>
      </c>
      <c r="M3542" s="35" t="e">
        <f>IF(ISNUMBER(L3542),#N/A,IF(ISNUMBER(INDEX('Approved CPZ List'!$I:$I,MATCH('HFTD CPZ'!$B3542,'Approved CPZ List'!$B:$B,0))),$K3542,#N/A))</f>
        <v>#N/A</v>
      </c>
    </row>
    <row r="3543" spans="1:13" ht="15.5" x14ac:dyDescent="0.35">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List'!$K:$K,MATCH('HFTD CPZ'!$B3543,'08W Project List'!$H:$H,0))),$K3543,#N/A)</f>
        <v>#N/A</v>
      </c>
      <c r="M3543" s="35" t="e">
        <f>IF(ISNUMBER(L3543),#N/A,IF(ISNUMBER(INDEX('Approved CPZ List'!$I:$I,MATCH('HFTD CPZ'!$B3543,'Approved CPZ List'!$B:$B,0))),$K3543,#N/A))</f>
        <v>#N/A</v>
      </c>
    </row>
    <row r="3544" spans="1:13" ht="15.5" x14ac:dyDescent="0.35">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List'!$K:$K,MATCH('HFTD CPZ'!$B3544,'08W Project List'!$H:$H,0))),$K3544,#N/A)</f>
        <v>#N/A</v>
      </c>
      <c r="M3544" s="35" t="e">
        <f>IF(ISNUMBER(L3544),#N/A,IF(ISNUMBER(INDEX('Approved CPZ List'!$I:$I,MATCH('HFTD CPZ'!$B3544,'Approved CPZ List'!$B:$B,0))),$K3544,#N/A))</f>
        <v>#N/A</v>
      </c>
    </row>
    <row r="3545" spans="1:13" ht="15.5" x14ac:dyDescent="0.35">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List'!$K:$K,MATCH('HFTD CPZ'!$B3545,'08W Project List'!$H:$H,0))),$K3545,#N/A)</f>
        <v>#N/A</v>
      </c>
      <c r="M3545" s="35" t="e">
        <f>IF(ISNUMBER(L3545),#N/A,IF(ISNUMBER(INDEX('Approved CPZ List'!$I:$I,MATCH('HFTD CPZ'!$B3545,'Approved CPZ List'!$B:$B,0))),$K3545,#N/A))</f>
        <v>#N/A</v>
      </c>
    </row>
    <row r="3546" spans="1:13" ht="15.5" x14ac:dyDescent="0.35">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List'!$K:$K,MATCH('HFTD CPZ'!$B3546,'08W Project List'!$H:$H,0))),$K3546,#N/A)</f>
        <v>#N/A</v>
      </c>
      <c r="M3546" s="35" t="e">
        <f>IF(ISNUMBER(L3546),#N/A,IF(ISNUMBER(INDEX('Approved CPZ List'!$I:$I,MATCH('HFTD CPZ'!$B3546,'Approved CPZ List'!$B:$B,0))),$K3546,#N/A))</f>
        <v>#N/A</v>
      </c>
    </row>
    <row r="3547" spans="1:13" ht="15.5" x14ac:dyDescent="0.35">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List'!$K:$K,MATCH('HFTD CPZ'!$B3547,'08W Project List'!$H:$H,0))),$K3547,#N/A)</f>
        <v>#N/A</v>
      </c>
      <c r="M3547" s="35" t="e">
        <f>IF(ISNUMBER(L3547),#N/A,IF(ISNUMBER(INDEX('Approved CPZ List'!$I:$I,MATCH('HFTD CPZ'!$B3547,'Approved CPZ List'!$B:$B,0))),$K3547,#N/A))</f>
        <v>#N/A</v>
      </c>
    </row>
    <row r="3548" spans="1:13" ht="15.5" x14ac:dyDescent="0.35">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List'!$K:$K,MATCH('HFTD CPZ'!$B3548,'08W Project List'!$H:$H,0))),$K3548,#N/A)</f>
        <v>#N/A</v>
      </c>
      <c r="M3548" s="35" t="e">
        <f>IF(ISNUMBER(L3548),#N/A,IF(ISNUMBER(INDEX('Approved CPZ List'!$I:$I,MATCH('HFTD CPZ'!$B3548,'Approved CPZ List'!$B:$B,0))),$K3548,#N/A))</f>
        <v>#N/A</v>
      </c>
    </row>
    <row r="3549" spans="1:13" ht="15.5" x14ac:dyDescent="0.35">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List'!$K:$K,MATCH('HFTD CPZ'!$B3549,'08W Project List'!$H:$H,0))),$K3549,#N/A)</f>
        <v>#N/A</v>
      </c>
      <c r="M3549" s="35" t="e">
        <f>IF(ISNUMBER(L3549),#N/A,IF(ISNUMBER(INDEX('Approved CPZ List'!$I:$I,MATCH('HFTD CPZ'!$B3549,'Approved CPZ List'!$B:$B,0))),$K3549,#N/A))</f>
        <v>#N/A</v>
      </c>
    </row>
    <row r="3550" spans="1:13" ht="15.5" x14ac:dyDescent="0.35">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List'!$K:$K,MATCH('HFTD CPZ'!$B3550,'08W Project List'!$H:$H,0))),$K3550,#N/A)</f>
        <v>#N/A</v>
      </c>
      <c r="M3550" s="35" t="e">
        <f>IF(ISNUMBER(L3550),#N/A,IF(ISNUMBER(INDEX('Approved CPZ List'!$I:$I,MATCH('HFTD CPZ'!$B3550,'Approved CPZ List'!$B:$B,0))),$K3550,#N/A))</f>
        <v>#N/A</v>
      </c>
    </row>
    <row r="3551" spans="1:13" ht="15.5" x14ac:dyDescent="0.35">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List'!$K:$K,MATCH('HFTD CPZ'!$B3551,'08W Project List'!$H:$H,0))),$K3551,#N/A)</f>
        <v>#N/A</v>
      </c>
      <c r="M3551" s="35" t="e">
        <f>IF(ISNUMBER(L3551),#N/A,IF(ISNUMBER(INDEX('Approved CPZ List'!$I:$I,MATCH('HFTD CPZ'!$B3551,'Approved CPZ List'!$B:$B,0))),$K3551,#N/A))</f>
        <v>#N/A</v>
      </c>
    </row>
    <row r="3552" spans="1:13" ht="15.5" x14ac:dyDescent="0.35">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List'!$K:$K,MATCH('HFTD CPZ'!$B3552,'08W Project List'!$H:$H,0))),$K3552,#N/A)</f>
        <v>#N/A</v>
      </c>
      <c r="M3552" s="35" t="e">
        <f>IF(ISNUMBER(L3552),#N/A,IF(ISNUMBER(INDEX('Approved CPZ List'!$I:$I,MATCH('HFTD CPZ'!$B3552,'Approved CPZ List'!$B:$B,0))),$K3552,#N/A))</f>
        <v>#N/A</v>
      </c>
    </row>
    <row r="3553" spans="1:13" ht="15.5" x14ac:dyDescent="0.35">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List'!$K:$K,MATCH('HFTD CPZ'!$B3553,'08W Project List'!$H:$H,0))),$K3553,#N/A)</f>
        <v>#N/A</v>
      </c>
      <c r="M3553" s="35" t="e">
        <f>IF(ISNUMBER(L3553),#N/A,IF(ISNUMBER(INDEX('Approved CPZ List'!$I:$I,MATCH('HFTD CPZ'!$B3553,'Approved CPZ List'!$B:$B,0))),$K3553,#N/A))</f>
        <v>#N/A</v>
      </c>
    </row>
    <row r="3554" spans="1:13" ht="15.5" x14ac:dyDescent="0.35">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List'!$K:$K,MATCH('HFTD CPZ'!$B3554,'08W Project List'!$H:$H,0))),$K3554,#N/A)</f>
        <v>#N/A</v>
      </c>
      <c r="M3554" s="35" t="e">
        <f>IF(ISNUMBER(L3554),#N/A,IF(ISNUMBER(INDEX('Approved CPZ List'!$I:$I,MATCH('HFTD CPZ'!$B3554,'Approved CPZ List'!$B:$B,0))),$K3554,#N/A))</f>
        <v>#N/A</v>
      </c>
    </row>
    <row r="3555" spans="1:13" ht="15.5" x14ac:dyDescent="0.35">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List'!$K:$K,MATCH('HFTD CPZ'!$B3555,'08W Project List'!$H:$H,0))),$K3555,#N/A)</f>
        <v>#N/A</v>
      </c>
      <c r="M3555" s="35" t="e">
        <f>IF(ISNUMBER(L3555),#N/A,IF(ISNUMBER(INDEX('Approved CPZ List'!$I:$I,MATCH('HFTD CPZ'!$B3555,'Approved CPZ List'!$B:$B,0))),$K3555,#N/A))</f>
        <v>#N/A</v>
      </c>
    </row>
    <row r="3556" spans="1:13" ht="15.5" x14ac:dyDescent="0.35">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List'!$K:$K,MATCH('HFTD CPZ'!$B3556,'08W Project List'!$H:$H,0))),$K3556,#N/A)</f>
        <v>#N/A</v>
      </c>
      <c r="M3556" s="35" t="e">
        <f>IF(ISNUMBER(L3556),#N/A,IF(ISNUMBER(INDEX('Approved CPZ List'!$I:$I,MATCH('HFTD CPZ'!$B3556,'Approved CPZ List'!$B:$B,0))),$K3556,#N/A))</f>
        <v>#N/A</v>
      </c>
    </row>
    <row r="3557" spans="1:13" ht="15.5" x14ac:dyDescent="0.35">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List'!$K:$K,MATCH('HFTD CPZ'!$B3557,'08W Project List'!$H:$H,0))),$K3557,#N/A)</f>
        <v>#N/A</v>
      </c>
      <c r="M3557" s="35" t="e">
        <f>IF(ISNUMBER(L3557),#N/A,IF(ISNUMBER(INDEX('Approved CPZ List'!$I:$I,MATCH('HFTD CPZ'!$B3557,'Approved CPZ List'!$B:$B,0))),$K3557,#N/A))</f>
        <v>#N/A</v>
      </c>
    </row>
    <row r="3558" spans="1:13" ht="15.5" x14ac:dyDescent="0.35">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List'!$K:$K,MATCH('HFTD CPZ'!$B3558,'08W Project List'!$H:$H,0))),$K3558,#N/A)</f>
        <v>#N/A</v>
      </c>
      <c r="M3558" s="35" t="e">
        <f>IF(ISNUMBER(L3558),#N/A,IF(ISNUMBER(INDEX('Approved CPZ List'!$I:$I,MATCH('HFTD CPZ'!$B3558,'Approved CPZ List'!$B:$B,0))),$K3558,#N/A))</f>
        <v>#N/A</v>
      </c>
    </row>
    <row r="3559" spans="1:13" ht="15.5" x14ac:dyDescent="0.35">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List'!$K:$K,MATCH('HFTD CPZ'!$B3559,'08W Project List'!$H:$H,0))),$K3559,#N/A)</f>
        <v>#N/A</v>
      </c>
      <c r="M3559" s="35" t="e">
        <f>IF(ISNUMBER(L3559),#N/A,IF(ISNUMBER(INDEX('Approved CPZ List'!$I:$I,MATCH('HFTD CPZ'!$B3559,'Approved CPZ List'!$B:$B,0))),$K3559,#N/A))</f>
        <v>#N/A</v>
      </c>
    </row>
    <row r="3560" spans="1:13" ht="15.5" x14ac:dyDescent="0.35">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List'!$K:$K,MATCH('HFTD CPZ'!$B3560,'08W Project List'!$H:$H,0))),$K3560,#N/A)</f>
        <v>#N/A</v>
      </c>
      <c r="M3560" s="35" t="e">
        <f>IF(ISNUMBER(L3560),#N/A,IF(ISNUMBER(INDEX('Approved CPZ List'!$I:$I,MATCH('HFTD CPZ'!$B3560,'Approved CPZ List'!$B:$B,0))),$K3560,#N/A))</f>
        <v>#N/A</v>
      </c>
    </row>
    <row r="3561" spans="1:13" ht="15.5" x14ac:dyDescent="0.35">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List'!$K:$K,MATCH('HFTD CPZ'!$B3561,'08W Project List'!$H:$H,0))),$K3561,#N/A)</f>
        <v>#N/A</v>
      </c>
      <c r="M3561" s="35" t="e">
        <f>IF(ISNUMBER(L3561),#N/A,IF(ISNUMBER(INDEX('Approved CPZ List'!$I:$I,MATCH('HFTD CPZ'!$B3561,'Approved CPZ List'!$B:$B,0))),$K3561,#N/A))</f>
        <v>#N/A</v>
      </c>
    </row>
    <row r="3562" spans="1:13" ht="15.5" x14ac:dyDescent="0.35">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List'!$K:$K,MATCH('HFTD CPZ'!$B3562,'08W Project List'!$H:$H,0))),$K3562,#N/A)</f>
        <v>#N/A</v>
      </c>
      <c r="M3562" s="35" t="e">
        <f>IF(ISNUMBER(L3562),#N/A,IF(ISNUMBER(INDEX('Approved CPZ List'!$I:$I,MATCH('HFTD CPZ'!$B3562,'Approved CPZ List'!$B:$B,0))),$K3562,#N/A))</f>
        <v>#N/A</v>
      </c>
    </row>
    <row r="3563" spans="1:13" ht="15.5" x14ac:dyDescent="0.35">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List'!$K:$K,MATCH('HFTD CPZ'!$B3563,'08W Project List'!$H:$H,0))),$K3563,#N/A)</f>
        <v>#N/A</v>
      </c>
      <c r="M3563" s="35" t="e">
        <f>IF(ISNUMBER(L3563),#N/A,IF(ISNUMBER(INDEX('Approved CPZ List'!$I:$I,MATCH('HFTD CPZ'!$B3563,'Approved CPZ List'!$B:$B,0))),$K3563,#N/A))</f>
        <v>#N/A</v>
      </c>
    </row>
    <row r="3564" spans="1:13" ht="15.5" x14ac:dyDescent="0.35">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List'!$K:$K,MATCH('HFTD CPZ'!$B3564,'08W Project List'!$H:$H,0))),$K3564,#N/A)</f>
        <v>#N/A</v>
      </c>
      <c r="M3564" s="35" t="e">
        <f>IF(ISNUMBER(L3564),#N/A,IF(ISNUMBER(INDEX('Approved CPZ List'!$I:$I,MATCH('HFTD CPZ'!$B3564,'Approved CPZ List'!$B:$B,0))),$K3564,#N/A))</f>
        <v>#N/A</v>
      </c>
    </row>
    <row r="3565" spans="1:13" ht="15.5" x14ac:dyDescent="0.35">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List'!$K:$K,MATCH('HFTD CPZ'!$B3565,'08W Project List'!$H:$H,0))),$K3565,#N/A)</f>
        <v>#N/A</v>
      </c>
      <c r="M3565" s="35" t="e">
        <f>IF(ISNUMBER(L3565),#N/A,IF(ISNUMBER(INDEX('Approved CPZ List'!$I:$I,MATCH('HFTD CPZ'!$B3565,'Approved CPZ List'!$B:$B,0))),$K3565,#N/A))</f>
        <v>#N/A</v>
      </c>
    </row>
    <row r="3566" spans="1:13" ht="15.5" x14ac:dyDescent="0.35">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List'!$K:$K,MATCH('HFTD CPZ'!$B3566,'08W Project List'!$H:$H,0))),$K3566,#N/A)</f>
        <v>#N/A</v>
      </c>
      <c r="M3566" s="35" t="e">
        <f>IF(ISNUMBER(L3566),#N/A,IF(ISNUMBER(INDEX('Approved CPZ List'!$I:$I,MATCH('HFTD CPZ'!$B3566,'Approved CPZ List'!$B:$B,0))),$K3566,#N/A))</f>
        <v>#N/A</v>
      </c>
    </row>
    <row r="3567" spans="1:13" ht="15.5" x14ac:dyDescent="0.35">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List'!$K:$K,MATCH('HFTD CPZ'!$B3567,'08W Project List'!$H:$H,0))),$K3567,#N/A)</f>
        <v>#N/A</v>
      </c>
      <c r="M3567" s="35" t="e">
        <f>IF(ISNUMBER(L3567),#N/A,IF(ISNUMBER(INDEX('Approved CPZ List'!$I:$I,MATCH('HFTD CPZ'!$B3567,'Approved CPZ List'!$B:$B,0))),$K3567,#N/A))</f>
        <v>#N/A</v>
      </c>
    </row>
    <row r="3568" spans="1:13" ht="15.5" x14ac:dyDescent="0.35">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List'!$K:$K,MATCH('HFTD CPZ'!$B3568,'08W Project List'!$H:$H,0))),$K3568,#N/A)</f>
        <v>#N/A</v>
      </c>
      <c r="M3568" s="35" t="e">
        <f>IF(ISNUMBER(L3568),#N/A,IF(ISNUMBER(INDEX('Approved CPZ List'!$I:$I,MATCH('HFTD CPZ'!$B3568,'Approved CPZ List'!$B:$B,0))),$K3568,#N/A))</f>
        <v>#N/A</v>
      </c>
    </row>
    <row r="3569" spans="1:13" ht="15.5" x14ac:dyDescent="0.35">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List'!$K:$K,MATCH('HFTD CPZ'!$B3569,'08W Project List'!$H:$H,0))),$K3569,#N/A)</f>
        <v>#N/A</v>
      </c>
      <c r="M3569" s="35" t="e">
        <f>IF(ISNUMBER(L3569),#N/A,IF(ISNUMBER(INDEX('Approved CPZ List'!$I:$I,MATCH('HFTD CPZ'!$B3569,'Approved CPZ List'!$B:$B,0))),$K3569,#N/A))</f>
        <v>#N/A</v>
      </c>
    </row>
    <row r="3570" spans="1:13" ht="15.5" x14ac:dyDescent="0.35">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List'!$K:$K,MATCH('HFTD CPZ'!$B3570,'08W Project List'!$H:$H,0))),$K3570,#N/A)</f>
        <v>#N/A</v>
      </c>
      <c r="M3570" s="35" t="e">
        <f>IF(ISNUMBER(L3570),#N/A,IF(ISNUMBER(INDEX('Approved CPZ List'!$I:$I,MATCH('HFTD CPZ'!$B3570,'Approved CPZ List'!$B:$B,0))),$K3570,#N/A))</f>
        <v>#N/A</v>
      </c>
    </row>
    <row r="3571" spans="1:13" ht="15.5" x14ac:dyDescent="0.35">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List'!$K:$K,MATCH('HFTD CPZ'!$B3571,'08W Project List'!$H:$H,0))),$K3571,#N/A)</f>
        <v>#N/A</v>
      </c>
      <c r="M3571" s="35" t="e">
        <f>IF(ISNUMBER(L3571),#N/A,IF(ISNUMBER(INDEX('Approved CPZ List'!$I:$I,MATCH('HFTD CPZ'!$B3571,'Approved CPZ List'!$B:$B,0))),$K3571,#N/A))</f>
        <v>#N/A</v>
      </c>
    </row>
    <row r="3572" spans="1:13" ht="15.5" x14ac:dyDescent="0.35">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List'!$K:$K,MATCH('HFTD CPZ'!$B3572,'08W Project List'!$H:$H,0))),$K3572,#N/A)</f>
        <v>#N/A</v>
      </c>
      <c r="M3572" s="35" t="e">
        <f>IF(ISNUMBER(L3572),#N/A,IF(ISNUMBER(INDEX('Approved CPZ List'!$I:$I,MATCH('HFTD CPZ'!$B3572,'Approved CPZ List'!$B:$B,0))),$K3572,#N/A))</f>
        <v>#N/A</v>
      </c>
    </row>
    <row r="3573" spans="1:13" ht="15.5" x14ac:dyDescent="0.35">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List'!$K:$K,MATCH('HFTD CPZ'!$B3573,'08W Project List'!$H:$H,0))),$K3573,#N/A)</f>
        <v>#N/A</v>
      </c>
      <c r="M3573" s="35" t="e">
        <f>IF(ISNUMBER(L3573),#N/A,IF(ISNUMBER(INDEX('Approved CPZ List'!$I:$I,MATCH('HFTD CPZ'!$B3573,'Approved CPZ List'!$B:$B,0))),$K3573,#N/A))</f>
        <v>#N/A</v>
      </c>
    </row>
    <row r="3574" spans="1:13" ht="15.5" x14ac:dyDescent="0.35">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List'!$K:$K,MATCH('HFTD CPZ'!$B3574,'08W Project List'!$H:$H,0))),$K3574,#N/A)</f>
        <v>#N/A</v>
      </c>
      <c r="M3574" s="35" t="e">
        <f>IF(ISNUMBER(L3574),#N/A,IF(ISNUMBER(INDEX('Approved CPZ List'!$I:$I,MATCH('HFTD CPZ'!$B3574,'Approved CPZ List'!$B:$B,0))),$K3574,#N/A))</f>
        <v>#N/A</v>
      </c>
    </row>
    <row r="3575" spans="1:13" ht="15.5" x14ac:dyDescent="0.35">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List'!$K:$K,MATCH('HFTD CPZ'!$B3575,'08W Project List'!$H:$H,0))),$K3575,#N/A)</f>
        <v>#N/A</v>
      </c>
      <c r="M3575" s="35" t="e">
        <f>IF(ISNUMBER(L3575),#N/A,IF(ISNUMBER(INDEX('Approved CPZ List'!$I:$I,MATCH('HFTD CPZ'!$B3575,'Approved CPZ List'!$B:$B,0))),$K3575,#N/A))</f>
        <v>#N/A</v>
      </c>
    </row>
    <row r="3576" spans="1:13" ht="15.5" x14ac:dyDescent="0.35">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List'!$K:$K,MATCH('HFTD CPZ'!$B3576,'08W Project List'!$H:$H,0))),$K3576,#N/A)</f>
        <v>#N/A</v>
      </c>
      <c r="M3576" s="35" t="e">
        <f>IF(ISNUMBER(L3576),#N/A,IF(ISNUMBER(INDEX('Approved CPZ List'!$I:$I,MATCH('HFTD CPZ'!$B3576,'Approved CPZ List'!$B:$B,0))),$K3576,#N/A))</f>
        <v>#N/A</v>
      </c>
    </row>
    <row r="3577" spans="1:13" ht="15.5" x14ac:dyDescent="0.35">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List'!$K:$K,MATCH('HFTD CPZ'!$B3577,'08W Project List'!$H:$H,0))),$K3577,#N/A)</f>
        <v>#N/A</v>
      </c>
      <c r="M3577" s="35" t="e">
        <f>IF(ISNUMBER(L3577),#N/A,IF(ISNUMBER(INDEX('Approved CPZ List'!$I:$I,MATCH('HFTD CPZ'!$B3577,'Approved CPZ List'!$B:$B,0))),$K3577,#N/A))</f>
        <v>#N/A</v>
      </c>
    </row>
    <row r="3578" spans="1:13" ht="15.5" x14ac:dyDescent="0.35">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List'!$K:$K,MATCH('HFTD CPZ'!$B3578,'08W Project List'!$H:$H,0))),$K3578,#N/A)</f>
        <v>#N/A</v>
      </c>
      <c r="M3578" s="35" t="e">
        <f>IF(ISNUMBER(L3578),#N/A,IF(ISNUMBER(INDEX('Approved CPZ List'!$I:$I,MATCH('HFTD CPZ'!$B3578,'Approved CPZ List'!$B:$B,0))),$K3578,#N/A))</f>
        <v>#N/A</v>
      </c>
    </row>
    <row r="3579" spans="1:13" ht="15.5" x14ac:dyDescent="0.35">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List'!$K:$K,MATCH('HFTD CPZ'!$B3579,'08W Project List'!$H:$H,0))),$K3579,#N/A)</f>
        <v>#N/A</v>
      </c>
      <c r="M3579" s="35" t="e">
        <f>IF(ISNUMBER(L3579),#N/A,IF(ISNUMBER(INDEX('Approved CPZ List'!$I:$I,MATCH('HFTD CPZ'!$B3579,'Approved CPZ List'!$B:$B,0))),$K3579,#N/A))</f>
        <v>#N/A</v>
      </c>
    </row>
    <row r="3580" spans="1:13" ht="15.5" x14ac:dyDescent="0.35">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List'!$K:$K,MATCH('HFTD CPZ'!$B3580,'08W Project List'!$H:$H,0))),$K3580,#N/A)</f>
        <v>#N/A</v>
      </c>
      <c r="M3580" s="35" t="e">
        <f>IF(ISNUMBER(L3580),#N/A,IF(ISNUMBER(INDEX('Approved CPZ List'!$I:$I,MATCH('HFTD CPZ'!$B3580,'Approved CPZ List'!$B:$B,0))),$K3580,#N/A))</f>
        <v>#N/A</v>
      </c>
    </row>
    <row r="3581" spans="1:13" ht="15.5" x14ac:dyDescent="0.35">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List'!$K:$K,MATCH('HFTD CPZ'!$B3581,'08W Project List'!$H:$H,0))),$K3581,#N/A)</f>
        <v>#N/A</v>
      </c>
      <c r="M3581" s="35" t="e">
        <f>IF(ISNUMBER(L3581),#N/A,IF(ISNUMBER(INDEX('Approved CPZ List'!$I:$I,MATCH('HFTD CPZ'!$B3581,'Approved CPZ List'!$B:$B,0))),$K3581,#N/A))</f>
        <v>#N/A</v>
      </c>
    </row>
    <row r="3582" spans="1:13" ht="15.5" x14ac:dyDescent="0.35">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List'!$K:$K,MATCH('HFTD CPZ'!$B3582,'08W Project List'!$H:$H,0))),$K3582,#N/A)</f>
        <v>#N/A</v>
      </c>
      <c r="M3582" s="35" t="e">
        <f>IF(ISNUMBER(L3582),#N/A,IF(ISNUMBER(INDEX('Approved CPZ List'!$I:$I,MATCH('HFTD CPZ'!$B3582,'Approved CPZ List'!$B:$B,0))),$K3582,#N/A))</f>
        <v>#N/A</v>
      </c>
    </row>
    <row r="3583" spans="1:13" ht="15.5" x14ac:dyDescent="0.35">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List'!$K:$K,MATCH('HFTD CPZ'!$B3583,'08W Project List'!$H:$H,0))),$K3583,#N/A)</f>
        <v>#N/A</v>
      </c>
      <c r="M3583" s="35" t="e">
        <f>IF(ISNUMBER(L3583),#N/A,IF(ISNUMBER(INDEX('Approved CPZ List'!$I:$I,MATCH('HFTD CPZ'!$B3583,'Approved CPZ List'!$B:$B,0))),$K3583,#N/A))</f>
        <v>#N/A</v>
      </c>
    </row>
    <row r="3584" spans="1:13" ht="15.5" x14ac:dyDescent="0.35">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List'!$K:$K,MATCH('HFTD CPZ'!$B3584,'08W Project List'!$H:$H,0))),$K3584,#N/A)</f>
        <v>#N/A</v>
      </c>
      <c r="M3584" s="35" t="e">
        <f>IF(ISNUMBER(L3584),#N/A,IF(ISNUMBER(INDEX('Approved CPZ List'!$I:$I,MATCH('HFTD CPZ'!$B3584,'Approved CPZ List'!$B:$B,0))),$K3584,#N/A))</f>
        <v>#N/A</v>
      </c>
    </row>
    <row r="3585" spans="1:13" ht="15.5" x14ac:dyDescent="0.35">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List'!$K:$K,MATCH('HFTD CPZ'!$B3585,'08W Project List'!$H:$H,0))),$K3585,#N/A)</f>
        <v>#N/A</v>
      </c>
      <c r="M3585" s="35" t="e">
        <f>IF(ISNUMBER(L3585),#N/A,IF(ISNUMBER(INDEX('Approved CPZ List'!$I:$I,MATCH('HFTD CPZ'!$B3585,'Approved CPZ List'!$B:$B,0))),$K3585,#N/A))</f>
        <v>#N/A</v>
      </c>
    </row>
    <row r="3586" spans="1:13" ht="15.5" x14ac:dyDescent="0.35">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List'!$K:$K,MATCH('HFTD CPZ'!$B3586,'08W Project List'!$H:$H,0))),$K3586,#N/A)</f>
        <v>#N/A</v>
      </c>
      <c r="M3586" s="35" t="e">
        <f>IF(ISNUMBER(L3586),#N/A,IF(ISNUMBER(INDEX('Approved CPZ List'!$I:$I,MATCH('HFTD CPZ'!$B3586,'Approved CPZ List'!$B:$B,0))),$K3586,#N/A))</f>
        <v>#N/A</v>
      </c>
    </row>
    <row r="3587" spans="1:13" ht="15.5" x14ac:dyDescent="0.35">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List'!$K:$K,MATCH('HFTD CPZ'!$B3587,'08W Project List'!$H:$H,0))),$K3587,#N/A)</f>
        <v>#N/A</v>
      </c>
      <c r="M3587" s="35" t="e">
        <f>IF(ISNUMBER(L3587),#N/A,IF(ISNUMBER(INDEX('Approved CPZ List'!$I:$I,MATCH('HFTD CPZ'!$B3587,'Approved CPZ List'!$B:$B,0))),$K3587,#N/A))</f>
        <v>#N/A</v>
      </c>
    </row>
    <row r="3588" spans="1:13" ht="15.5" x14ac:dyDescent="0.35">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List'!$K:$K,MATCH('HFTD CPZ'!$B3588,'08W Project List'!$H:$H,0))),$K3588,#N/A)</f>
        <v>#N/A</v>
      </c>
      <c r="M3588" s="35" t="e">
        <f>IF(ISNUMBER(L3588),#N/A,IF(ISNUMBER(INDEX('Approved CPZ List'!$I:$I,MATCH('HFTD CPZ'!$B3588,'Approved CPZ List'!$B:$B,0))),$K3588,#N/A))</f>
        <v>#N/A</v>
      </c>
    </row>
    <row r="3589" spans="1:13" ht="15.5" x14ac:dyDescent="0.35">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List'!$K:$K,MATCH('HFTD CPZ'!$B3589,'08W Project List'!$H:$H,0))),$K3589,#N/A)</f>
        <v>#N/A</v>
      </c>
      <c r="M3589" s="35" t="e">
        <f>IF(ISNUMBER(L3589),#N/A,IF(ISNUMBER(INDEX('Approved CPZ List'!$I:$I,MATCH('HFTD CPZ'!$B3589,'Approved CPZ List'!$B:$B,0))),$K3589,#N/A))</f>
        <v>#N/A</v>
      </c>
    </row>
    <row r="3590" spans="1:13" ht="15.5" x14ac:dyDescent="0.35">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List'!$K:$K,MATCH('HFTD CPZ'!$B3590,'08W Project List'!$H:$H,0))),$K3590,#N/A)</f>
        <v>#N/A</v>
      </c>
      <c r="M3590" s="35" t="e">
        <f>IF(ISNUMBER(L3590),#N/A,IF(ISNUMBER(INDEX('Approved CPZ List'!$I:$I,MATCH('HFTD CPZ'!$B3590,'Approved CPZ List'!$B:$B,0))),$K3590,#N/A))</f>
        <v>#N/A</v>
      </c>
    </row>
    <row r="3591" spans="1:13" ht="15.5" x14ac:dyDescent="0.35">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List'!$K:$K,MATCH('HFTD CPZ'!$B3591,'08W Project List'!$H:$H,0))),$K3591,#N/A)</f>
        <v>#N/A</v>
      </c>
      <c r="M3591" s="35" t="e">
        <f>IF(ISNUMBER(L3591),#N/A,IF(ISNUMBER(INDEX('Approved CPZ List'!$I:$I,MATCH('HFTD CPZ'!$B3591,'Approved CPZ List'!$B:$B,0))),$K3591,#N/A))</f>
        <v>#N/A</v>
      </c>
    </row>
    <row r="3592" spans="1:13" ht="15.5" x14ac:dyDescent="0.35">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List'!$K:$K,MATCH('HFTD CPZ'!$B3592,'08W Project List'!$H:$H,0))),$K3592,#N/A)</f>
        <v>#N/A</v>
      </c>
      <c r="M3592" s="35" t="e">
        <f>IF(ISNUMBER(L3592),#N/A,IF(ISNUMBER(INDEX('Approved CPZ List'!$I:$I,MATCH('HFTD CPZ'!$B3592,'Approved CPZ List'!$B:$B,0))),$K3592,#N/A))</f>
        <v>#N/A</v>
      </c>
    </row>
    <row r="3593" spans="1:13" ht="15.5" x14ac:dyDescent="0.35">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List'!$K:$K,MATCH('HFTD CPZ'!$B3593,'08W Project List'!$H:$H,0))),$K3593,#N/A)</f>
        <v>#N/A</v>
      </c>
      <c r="M3593" s="35" t="e">
        <f>IF(ISNUMBER(L3593),#N/A,IF(ISNUMBER(INDEX('Approved CPZ List'!$I:$I,MATCH('HFTD CPZ'!$B3593,'Approved CPZ List'!$B:$B,0))),$K3593,#N/A))</f>
        <v>#N/A</v>
      </c>
    </row>
    <row r="3594" spans="1:13" ht="15.5" x14ac:dyDescent="0.35">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List'!$K:$K,MATCH('HFTD CPZ'!$B3594,'08W Project List'!$H:$H,0))),$K3594,#N/A)</f>
        <v>#N/A</v>
      </c>
      <c r="M3594" s="35" t="e">
        <f>IF(ISNUMBER(L3594),#N/A,IF(ISNUMBER(INDEX('Approved CPZ List'!$I:$I,MATCH('HFTD CPZ'!$B3594,'Approved CPZ List'!$B:$B,0))),$K3594,#N/A))</f>
        <v>#N/A</v>
      </c>
    </row>
    <row r="3595" spans="1:13" ht="15.5" x14ac:dyDescent="0.35">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List'!$K:$K,MATCH('HFTD CPZ'!$B3595,'08W Project List'!$H:$H,0))),$K3595,#N/A)</f>
        <v>#N/A</v>
      </c>
      <c r="M3595" s="35" t="e">
        <f>IF(ISNUMBER(L3595),#N/A,IF(ISNUMBER(INDEX('Approved CPZ List'!$I:$I,MATCH('HFTD CPZ'!$B3595,'Approved CPZ List'!$B:$B,0))),$K3595,#N/A))</f>
        <v>#N/A</v>
      </c>
    </row>
    <row r="3596" spans="1:13" ht="15.5" x14ac:dyDescent="0.35">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List'!$K:$K,MATCH('HFTD CPZ'!$B3596,'08W Project List'!$H:$H,0))),$K3596,#N/A)</f>
        <v>#N/A</v>
      </c>
      <c r="M3596" s="35" t="e">
        <f>IF(ISNUMBER(L3596),#N/A,IF(ISNUMBER(INDEX('Approved CPZ List'!$I:$I,MATCH('HFTD CPZ'!$B3596,'Approved CPZ List'!$B:$B,0))),$K3596,#N/A))</f>
        <v>#N/A</v>
      </c>
    </row>
    <row r="3597" spans="1:13" ht="15.5" x14ac:dyDescent="0.35">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List'!$K:$K,MATCH('HFTD CPZ'!$B3597,'08W Project List'!$H:$H,0))),$K3597,#N/A)</f>
        <v>#N/A</v>
      </c>
      <c r="M3597" s="35" t="e">
        <f>IF(ISNUMBER(L3597),#N/A,IF(ISNUMBER(INDEX('Approved CPZ List'!$I:$I,MATCH('HFTD CPZ'!$B3597,'Approved CPZ List'!$B:$B,0))),$K3597,#N/A))</f>
        <v>#N/A</v>
      </c>
    </row>
    <row r="3598" spans="1:13" ht="15.5" x14ac:dyDescent="0.35">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List'!$K:$K,MATCH('HFTD CPZ'!$B3598,'08W Project List'!$H:$H,0))),$K3598,#N/A)</f>
        <v>#N/A</v>
      </c>
      <c r="M3598" s="35" t="e">
        <f>IF(ISNUMBER(L3598),#N/A,IF(ISNUMBER(INDEX('Approved CPZ List'!$I:$I,MATCH('HFTD CPZ'!$B3598,'Approved CPZ List'!$B:$B,0))),$K3598,#N/A))</f>
        <v>#N/A</v>
      </c>
    </row>
    <row r="3599" spans="1:13" ht="15.5" x14ac:dyDescent="0.35">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List'!$K:$K,MATCH('HFTD CPZ'!$B3599,'08W Project List'!$H:$H,0))),$K3599,#N/A)</f>
        <v>#N/A</v>
      </c>
      <c r="M3599" s="35" t="e">
        <f>IF(ISNUMBER(L3599),#N/A,IF(ISNUMBER(INDEX('Approved CPZ List'!$I:$I,MATCH('HFTD CPZ'!$B3599,'Approved CPZ List'!$B:$B,0))),$K3599,#N/A))</f>
        <v>#N/A</v>
      </c>
    </row>
    <row r="3600" spans="1:13" ht="15.5" x14ac:dyDescent="0.35">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List'!$K:$K,MATCH('HFTD CPZ'!$B3600,'08W Project List'!$H:$H,0))),$K3600,#N/A)</f>
        <v>#N/A</v>
      </c>
      <c r="M3600" s="35" t="e">
        <f>IF(ISNUMBER(L3600),#N/A,IF(ISNUMBER(INDEX('Approved CPZ List'!$I:$I,MATCH('HFTD CPZ'!$B3600,'Approved CPZ List'!$B:$B,0))),$K3600,#N/A))</f>
        <v>#N/A</v>
      </c>
    </row>
    <row r="3601" spans="1:13" ht="15.5" x14ac:dyDescent="0.35">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List'!$K:$K,MATCH('HFTD CPZ'!$B3601,'08W Project List'!$H:$H,0))),$K3601,#N/A)</f>
        <v>#N/A</v>
      </c>
      <c r="M3601" s="35" t="e">
        <f>IF(ISNUMBER(L3601),#N/A,IF(ISNUMBER(INDEX('Approved CPZ List'!$I:$I,MATCH('HFTD CPZ'!$B3601,'Approved CPZ List'!$B:$B,0))),$K3601,#N/A))</f>
        <v>#N/A</v>
      </c>
    </row>
    <row r="3602" spans="1:13" ht="15.5" x14ac:dyDescent="0.35">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List'!$K:$K,MATCH('HFTD CPZ'!$B3602,'08W Project List'!$H:$H,0))),$K3602,#N/A)</f>
        <v>#N/A</v>
      </c>
      <c r="M3602" s="35" t="e">
        <f>IF(ISNUMBER(L3602),#N/A,IF(ISNUMBER(INDEX('Approved CPZ List'!$I:$I,MATCH('HFTD CPZ'!$B3602,'Approved CPZ List'!$B:$B,0))),$K3602,#N/A))</f>
        <v>#N/A</v>
      </c>
    </row>
    <row r="3603" spans="1:13" ht="15.5" x14ac:dyDescent="0.35">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List'!$K:$K,MATCH('HFTD CPZ'!$B3603,'08W Project List'!$H:$H,0))),$K3603,#N/A)</f>
        <v>#N/A</v>
      </c>
      <c r="M3603" s="35" t="e">
        <f>IF(ISNUMBER(L3603),#N/A,IF(ISNUMBER(INDEX('Approved CPZ List'!$I:$I,MATCH('HFTD CPZ'!$B3603,'Approved CPZ List'!$B:$B,0))),$K3603,#N/A))</f>
        <v>#N/A</v>
      </c>
    </row>
    <row r="3604" spans="1:13" ht="15.5" x14ac:dyDescent="0.35">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List'!$K:$K,MATCH('HFTD CPZ'!$B3604,'08W Project List'!$H:$H,0))),$K3604,#N/A)</f>
        <v>#N/A</v>
      </c>
      <c r="M3604" s="35" t="e">
        <f>IF(ISNUMBER(L3604),#N/A,IF(ISNUMBER(INDEX('Approved CPZ List'!$I:$I,MATCH('HFTD CPZ'!$B3604,'Approved CPZ List'!$B:$B,0))),$K3604,#N/A))</f>
        <v>#N/A</v>
      </c>
    </row>
    <row r="3605" spans="1:13" ht="15.5" x14ac:dyDescent="0.35">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List'!$K:$K,MATCH('HFTD CPZ'!$B3605,'08W Project List'!$H:$H,0))),$K3605,#N/A)</f>
        <v>#N/A</v>
      </c>
      <c r="M3605" s="35" t="e">
        <f>IF(ISNUMBER(L3605),#N/A,IF(ISNUMBER(INDEX('Approved CPZ List'!$I:$I,MATCH('HFTD CPZ'!$B3605,'Approved CPZ List'!$B:$B,0))),$K3605,#N/A))</f>
        <v>#N/A</v>
      </c>
    </row>
    <row r="3606" spans="1:13" ht="15.5" x14ac:dyDescent="0.35">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List'!$K:$K,MATCH('HFTD CPZ'!$B3606,'08W Project List'!$H:$H,0))),$K3606,#N/A)</f>
        <v>#N/A</v>
      </c>
      <c r="M3606" s="35" t="e">
        <f>IF(ISNUMBER(L3606),#N/A,IF(ISNUMBER(INDEX('Approved CPZ List'!$I:$I,MATCH('HFTD CPZ'!$B3606,'Approved CPZ List'!$B:$B,0))),$K3606,#N/A))</f>
        <v>#N/A</v>
      </c>
    </row>
    <row r="3607" spans="1:13" ht="15.5" x14ac:dyDescent="0.35">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List'!$K:$K,MATCH('HFTD CPZ'!$B3607,'08W Project List'!$H:$H,0))),$K3607,#N/A)</f>
        <v>#N/A</v>
      </c>
      <c r="M3607" s="35" t="e">
        <f>IF(ISNUMBER(L3607),#N/A,IF(ISNUMBER(INDEX('Approved CPZ List'!$I:$I,MATCH('HFTD CPZ'!$B3607,'Approved CPZ List'!$B:$B,0))),$K3607,#N/A))</f>
        <v>#N/A</v>
      </c>
    </row>
    <row r="3608" spans="1:13" ht="15.5" x14ac:dyDescent="0.35">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List'!$K:$K,MATCH('HFTD CPZ'!$B3608,'08W Project List'!$H:$H,0))),$K3608,#N/A)</f>
        <v>#N/A</v>
      </c>
      <c r="M3608" s="35" t="e">
        <f>IF(ISNUMBER(L3608),#N/A,IF(ISNUMBER(INDEX('Approved CPZ List'!$I:$I,MATCH('HFTD CPZ'!$B3608,'Approved CPZ List'!$B:$B,0))),$K3608,#N/A))</f>
        <v>#N/A</v>
      </c>
    </row>
    <row r="3609" spans="1:13" ht="15.5" x14ac:dyDescent="0.35">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List'!$K:$K,MATCH('HFTD CPZ'!$B3609,'08W Project List'!$H:$H,0))),$K3609,#N/A)</f>
        <v>#N/A</v>
      </c>
      <c r="M3609" s="35" t="e">
        <f>IF(ISNUMBER(L3609),#N/A,IF(ISNUMBER(INDEX('Approved CPZ List'!$I:$I,MATCH('HFTD CPZ'!$B3609,'Approved CPZ List'!$B:$B,0))),$K3609,#N/A))</f>
        <v>#N/A</v>
      </c>
    </row>
    <row r="3610" spans="1:13" ht="15.5" x14ac:dyDescent="0.35">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List'!$K:$K,MATCH('HFTD CPZ'!$B3610,'08W Project List'!$H:$H,0))),$K3610,#N/A)</f>
        <v>#N/A</v>
      </c>
      <c r="M3610" s="35" t="e">
        <f>IF(ISNUMBER(L3610),#N/A,IF(ISNUMBER(INDEX('Approved CPZ List'!$I:$I,MATCH('HFTD CPZ'!$B3610,'Approved CPZ List'!$B:$B,0))),$K3610,#N/A))</f>
        <v>#N/A</v>
      </c>
    </row>
    <row r="3611" spans="1:13" ht="15.5" x14ac:dyDescent="0.35">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List'!$K:$K,MATCH('HFTD CPZ'!$B3611,'08W Project List'!$H:$H,0))),$K3611,#N/A)</f>
        <v>#N/A</v>
      </c>
      <c r="M3611" s="35" t="e">
        <f>IF(ISNUMBER(L3611),#N/A,IF(ISNUMBER(INDEX('Approved CPZ List'!$I:$I,MATCH('HFTD CPZ'!$B3611,'Approved CPZ List'!$B:$B,0))),$K3611,#N/A))</f>
        <v>#N/A</v>
      </c>
    </row>
    <row r="3612" spans="1:13" ht="15.5" x14ac:dyDescent="0.35">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List'!$K:$K,MATCH('HFTD CPZ'!$B3612,'08W Project List'!$H:$H,0))),$K3612,#N/A)</f>
        <v>#N/A</v>
      </c>
      <c r="M3612" s="35" t="e">
        <f>IF(ISNUMBER(L3612),#N/A,IF(ISNUMBER(INDEX('Approved CPZ List'!$I:$I,MATCH('HFTD CPZ'!$B3612,'Approved CPZ List'!$B:$B,0))),$K3612,#N/A))</f>
        <v>#N/A</v>
      </c>
    </row>
    <row r="3613" spans="1:13" ht="15.5" x14ac:dyDescent="0.35">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List'!$K:$K,MATCH('HFTD CPZ'!$B3613,'08W Project List'!$H:$H,0))),$K3613,#N/A)</f>
        <v>#N/A</v>
      </c>
      <c r="M3613" s="35" t="e">
        <f>IF(ISNUMBER(L3613),#N/A,IF(ISNUMBER(INDEX('Approved CPZ List'!$I:$I,MATCH('HFTD CPZ'!$B3613,'Approved CPZ List'!$B:$B,0))),$K3613,#N/A))</f>
        <v>#N/A</v>
      </c>
    </row>
    <row r="3614" spans="1:13" ht="15.5" x14ac:dyDescent="0.35">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List'!$K:$K,MATCH('HFTD CPZ'!$B3614,'08W Project List'!$H:$H,0))),$K3614,#N/A)</f>
        <v>#N/A</v>
      </c>
      <c r="M3614" s="35" t="e">
        <f>IF(ISNUMBER(L3614),#N/A,IF(ISNUMBER(INDEX('Approved CPZ List'!$I:$I,MATCH('HFTD CPZ'!$B3614,'Approved CPZ List'!$B:$B,0))),$K3614,#N/A))</f>
        <v>#N/A</v>
      </c>
    </row>
    <row r="3615" spans="1:13" ht="15.5" x14ac:dyDescent="0.35">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List'!$K:$K,MATCH('HFTD CPZ'!$B3615,'08W Project List'!$H:$H,0))),$K3615,#N/A)</f>
        <v>#N/A</v>
      </c>
      <c r="M3615" s="35" t="e">
        <f>IF(ISNUMBER(L3615),#N/A,IF(ISNUMBER(INDEX('Approved CPZ List'!$I:$I,MATCH('HFTD CPZ'!$B3615,'Approved CPZ List'!$B:$B,0))),$K3615,#N/A))</f>
        <v>#N/A</v>
      </c>
    </row>
    <row r="3616" spans="1:13" ht="15.5" x14ac:dyDescent="0.35">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List'!$K:$K,MATCH('HFTD CPZ'!$B3616,'08W Project List'!$H:$H,0))),$K3616,#N/A)</f>
        <v>#N/A</v>
      </c>
      <c r="M3616" s="35" t="e">
        <f>IF(ISNUMBER(L3616),#N/A,IF(ISNUMBER(INDEX('Approved CPZ List'!$I:$I,MATCH('HFTD CPZ'!$B3616,'Approved CPZ List'!$B:$B,0))),$K3616,#N/A))</f>
        <v>#N/A</v>
      </c>
    </row>
    <row r="3617" spans="1:13" ht="15.5" x14ac:dyDescent="0.35">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List'!$K:$K,MATCH('HFTD CPZ'!$B3617,'08W Project List'!$H:$H,0))),$K3617,#N/A)</f>
        <v>#N/A</v>
      </c>
      <c r="M3617" s="35" t="e">
        <f>IF(ISNUMBER(L3617),#N/A,IF(ISNUMBER(INDEX('Approved CPZ List'!$I:$I,MATCH('HFTD CPZ'!$B3617,'Approved CPZ List'!$B:$B,0))),$K3617,#N/A))</f>
        <v>#N/A</v>
      </c>
    </row>
    <row r="3618" spans="1:13" ht="15.5" x14ac:dyDescent="0.35">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List'!$K:$K,MATCH('HFTD CPZ'!$B3618,'08W Project List'!$H:$H,0))),$K3618,#N/A)</f>
        <v>#N/A</v>
      </c>
      <c r="M3618" s="35" t="e">
        <f>IF(ISNUMBER(L3618),#N/A,IF(ISNUMBER(INDEX('Approved CPZ List'!$I:$I,MATCH('HFTD CPZ'!$B3618,'Approved CPZ List'!$B:$B,0))),$K3618,#N/A))</f>
        <v>#N/A</v>
      </c>
    </row>
    <row r="3619" spans="1:13" ht="15.5" x14ac:dyDescent="0.35">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List'!$K:$K,MATCH('HFTD CPZ'!$B3619,'08W Project List'!$H:$H,0))),$K3619,#N/A)</f>
        <v>#N/A</v>
      </c>
      <c r="M3619" s="35" t="e">
        <f>IF(ISNUMBER(L3619),#N/A,IF(ISNUMBER(INDEX('Approved CPZ List'!$I:$I,MATCH('HFTD CPZ'!$B3619,'Approved CPZ List'!$B:$B,0))),$K3619,#N/A))</f>
        <v>#N/A</v>
      </c>
    </row>
    <row r="3620" spans="1:13" ht="15.5" x14ac:dyDescent="0.35">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List'!$K:$K,MATCH('HFTD CPZ'!$B3620,'08W Project List'!$H:$H,0))),$K3620,#N/A)</f>
        <v>#N/A</v>
      </c>
      <c r="M3620" s="35" t="e">
        <f>IF(ISNUMBER(L3620),#N/A,IF(ISNUMBER(INDEX('Approved CPZ List'!$I:$I,MATCH('HFTD CPZ'!$B3620,'Approved CPZ List'!$B:$B,0))),$K3620,#N/A))</f>
        <v>#N/A</v>
      </c>
    </row>
    <row r="3621" spans="1:13" ht="15.5" x14ac:dyDescent="0.35">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List'!$K:$K,MATCH('HFTD CPZ'!$B3621,'08W Project List'!$H:$H,0))),$K3621,#N/A)</f>
        <v>#N/A</v>
      </c>
      <c r="M3621" s="35" t="e">
        <f>IF(ISNUMBER(L3621),#N/A,IF(ISNUMBER(INDEX('Approved CPZ List'!$I:$I,MATCH('HFTD CPZ'!$B3621,'Approved CPZ List'!$B:$B,0))),$K3621,#N/A))</f>
        <v>#N/A</v>
      </c>
    </row>
    <row r="3622" spans="1:13" ht="15.5" x14ac:dyDescent="0.35">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List'!$K:$K,MATCH('HFTD CPZ'!$B3622,'08W Project List'!$H:$H,0))),$K3622,#N/A)</f>
        <v>#N/A</v>
      </c>
      <c r="M3622" s="35" t="e">
        <f>IF(ISNUMBER(L3622),#N/A,IF(ISNUMBER(INDEX('Approved CPZ List'!$I:$I,MATCH('HFTD CPZ'!$B3622,'Approved CPZ List'!$B:$B,0))),$K3622,#N/A))</f>
        <v>#N/A</v>
      </c>
    </row>
    <row r="3623" spans="1:13" ht="15.5" x14ac:dyDescent="0.35">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List'!$K:$K,MATCH('HFTD CPZ'!$B3623,'08W Project List'!$H:$H,0))),$K3623,#N/A)</f>
        <v>#N/A</v>
      </c>
      <c r="M3623" s="35" t="e">
        <f>IF(ISNUMBER(L3623),#N/A,IF(ISNUMBER(INDEX('Approved CPZ List'!$I:$I,MATCH('HFTD CPZ'!$B3623,'Approved CPZ List'!$B:$B,0))),$K3623,#N/A))</f>
        <v>#N/A</v>
      </c>
    </row>
    <row r="3624" spans="1:13" ht="15.5" x14ac:dyDescent="0.35">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List'!$K:$K,MATCH('HFTD CPZ'!$B3624,'08W Project List'!$H:$H,0))),$K3624,#N/A)</f>
        <v>#N/A</v>
      </c>
      <c r="M3624" s="35" t="e">
        <f>IF(ISNUMBER(L3624),#N/A,IF(ISNUMBER(INDEX('Approved CPZ List'!$I:$I,MATCH('HFTD CPZ'!$B3624,'Approved CPZ List'!$B:$B,0))),$K3624,#N/A))</f>
        <v>#N/A</v>
      </c>
    </row>
    <row r="3625" spans="1:13" ht="15.5" x14ac:dyDescent="0.35">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List'!$K:$K,MATCH('HFTD CPZ'!$B3625,'08W Project List'!$H:$H,0))),$K3625,#N/A)</f>
        <v>#N/A</v>
      </c>
      <c r="M3625" s="35" t="e">
        <f>IF(ISNUMBER(L3625),#N/A,IF(ISNUMBER(INDEX('Approved CPZ List'!$I:$I,MATCH('HFTD CPZ'!$B3625,'Approved CPZ List'!$B:$B,0))),$K3625,#N/A))</f>
        <v>#N/A</v>
      </c>
    </row>
    <row r="3626" spans="1:13" ht="15.5" x14ac:dyDescent="0.35">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List'!$K:$K,MATCH('HFTD CPZ'!$B3626,'08W Project List'!$H:$H,0))),$K3626,#N/A)</f>
        <v>#N/A</v>
      </c>
      <c r="M3626" s="35" t="e">
        <f>IF(ISNUMBER(L3626),#N/A,IF(ISNUMBER(INDEX('Approved CPZ List'!$I:$I,MATCH('HFTD CPZ'!$B3626,'Approved CPZ List'!$B:$B,0))),$K3626,#N/A))</f>
        <v>#N/A</v>
      </c>
    </row>
    <row r="3627" spans="1:13" ht="15.5" x14ac:dyDescent="0.35">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List'!$K:$K,MATCH('HFTD CPZ'!$B3627,'08W Project List'!$H:$H,0))),$K3627,#N/A)</f>
        <v>#N/A</v>
      </c>
      <c r="M3627" s="35" t="e">
        <f>IF(ISNUMBER(L3627),#N/A,IF(ISNUMBER(INDEX('Approved CPZ List'!$I:$I,MATCH('HFTD CPZ'!$B3627,'Approved CPZ List'!$B:$B,0))),$K3627,#N/A))</f>
        <v>#N/A</v>
      </c>
    </row>
    <row r="3628" spans="1:13" ht="15.5" x14ac:dyDescent="0.35">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List'!$K:$K,MATCH('HFTD CPZ'!$B3628,'08W Project List'!$H:$H,0))),$K3628,#N/A)</f>
        <v>#N/A</v>
      </c>
      <c r="M3628" s="35" t="e">
        <f>IF(ISNUMBER(L3628),#N/A,IF(ISNUMBER(INDEX('Approved CPZ List'!$I:$I,MATCH('HFTD CPZ'!$B3628,'Approved CPZ List'!$B:$B,0))),$K3628,#N/A))</f>
        <v>#N/A</v>
      </c>
    </row>
    <row r="3629" spans="1:13" ht="15.5" x14ac:dyDescent="0.35">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List'!$K:$K,MATCH('HFTD CPZ'!$B3629,'08W Project List'!$H:$H,0))),$K3629,#N/A)</f>
        <v>#N/A</v>
      </c>
      <c r="M3629" s="35" t="e">
        <f>IF(ISNUMBER(L3629),#N/A,IF(ISNUMBER(INDEX('Approved CPZ List'!$I:$I,MATCH('HFTD CPZ'!$B3629,'Approved CPZ List'!$B:$B,0))),$K3629,#N/A))</f>
        <v>#N/A</v>
      </c>
    </row>
    <row r="3630" spans="1:13" ht="15.5" x14ac:dyDescent="0.35">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List'!$K:$K,MATCH('HFTD CPZ'!$B3630,'08W Project List'!$H:$H,0))),$K3630,#N/A)</f>
        <v>#N/A</v>
      </c>
      <c r="M3630" s="35" t="e">
        <f>IF(ISNUMBER(L3630),#N/A,IF(ISNUMBER(INDEX('Approved CPZ List'!$I:$I,MATCH('HFTD CPZ'!$B3630,'Approved CPZ List'!$B:$B,0))),$K3630,#N/A))</f>
        <v>#N/A</v>
      </c>
    </row>
    <row r="3631" spans="1:13" ht="15.5" x14ac:dyDescent="0.35">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List'!$K:$K,MATCH('HFTD CPZ'!$B3631,'08W Project List'!$H:$H,0))),$K3631,#N/A)</f>
        <v>#N/A</v>
      </c>
      <c r="M3631" s="35" t="e">
        <f>IF(ISNUMBER(L3631),#N/A,IF(ISNUMBER(INDEX('Approved CPZ List'!$I:$I,MATCH('HFTD CPZ'!$B3631,'Approved CPZ List'!$B:$B,0))),$K3631,#N/A))</f>
        <v>#N/A</v>
      </c>
    </row>
    <row r="3632" spans="1:13" ht="15.5" x14ac:dyDescent="0.35">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List'!$K:$K,MATCH('HFTD CPZ'!$B3632,'08W Project List'!$H:$H,0))),$K3632,#N/A)</f>
        <v>#N/A</v>
      </c>
      <c r="M3632" s="35" t="e">
        <f>IF(ISNUMBER(L3632),#N/A,IF(ISNUMBER(INDEX('Approved CPZ List'!$I:$I,MATCH('HFTD CPZ'!$B3632,'Approved CPZ List'!$B:$B,0))),$K3632,#N/A))</f>
        <v>#N/A</v>
      </c>
    </row>
    <row r="3633" spans="1:13" ht="15.5" x14ac:dyDescent="0.35">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List'!$K:$K,MATCH('HFTD CPZ'!$B3633,'08W Project List'!$H:$H,0))),$K3633,#N/A)</f>
        <v>#N/A</v>
      </c>
      <c r="M3633" s="35" t="e">
        <f>IF(ISNUMBER(L3633),#N/A,IF(ISNUMBER(INDEX('Approved CPZ List'!$I:$I,MATCH('HFTD CPZ'!$B3633,'Approved CPZ List'!$B:$B,0))),$K3633,#N/A))</f>
        <v>#N/A</v>
      </c>
    </row>
    <row r="3634" spans="1:13" ht="15.5" x14ac:dyDescent="0.35">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List'!$K:$K,MATCH('HFTD CPZ'!$B3634,'08W Project List'!$H:$H,0))),$K3634,#N/A)</f>
        <v>#N/A</v>
      </c>
      <c r="M3634" s="35" t="e">
        <f>IF(ISNUMBER(L3634),#N/A,IF(ISNUMBER(INDEX('Approved CPZ List'!$I:$I,MATCH('HFTD CPZ'!$B3634,'Approved CPZ List'!$B:$B,0))),$K3634,#N/A))</f>
        <v>#N/A</v>
      </c>
    </row>
    <row r="3635" spans="1:13" ht="15.5" x14ac:dyDescent="0.35">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List'!$K:$K,MATCH('HFTD CPZ'!$B3635,'08W Project List'!$H:$H,0))),$K3635,#N/A)</f>
        <v>#N/A</v>
      </c>
      <c r="M3635" s="35" t="e">
        <f>IF(ISNUMBER(L3635),#N/A,IF(ISNUMBER(INDEX('Approved CPZ List'!$I:$I,MATCH('HFTD CPZ'!$B3635,'Approved CPZ List'!$B:$B,0))),$K3635,#N/A))</f>
        <v>#N/A</v>
      </c>
    </row>
    <row r="3636" spans="1:13" ht="15.5" x14ac:dyDescent="0.35">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List'!$K:$K,MATCH('HFTD CPZ'!$B3636,'08W Project List'!$H:$H,0))),$K3636,#N/A)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dimension ref="A1:R361"/>
  <sheetViews>
    <sheetView showGridLines="0" view="pageBreakPreview" zoomScale="60" zoomScaleNormal="70" workbookViewId="0">
      <pane ySplit="2" topLeftCell="A71" activePane="bottomLeft" state="frozen"/>
      <selection pane="bottomLeft" activeCell="E3" sqref="E3:E117"/>
    </sheetView>
  </sheetViews>
  <sheetFormatPr defaultColWidth="12.54296875" defaultRowHeight="13" outlineLevelRow="1" outlineLevelCol="1" x14ac:dyDescent="0.3"/>
  <cols>
    <col min="1" max="1" width="9.6328125" style="41" customWidth="1"/>
    <col min="2" max="2" width="34.36328125" style="41" bestFit="1" customWidth="1"/>
    <col min="3" max="3" width="12.54296875" style="41"/>
    <col min="4" max="4" width="29" style="41" bestFit="1" customWidth="1"/>
    <col min="5" max="5" width="27.54296875" style="42" customWidth="1"/>
    <col min="6" max="6" width="12.54296875" style="43" hidden="1" customWidth="1" outlineLevel="1"/>
    <col min="7" max="7" width="25" style="42" bestFit="1" customWidth="1" collapsed="1"/>
    <col min="8" max="8" width="25" style="42" customWidth="1"/>
    <col min="9" max="9" width="30.90625" style="43" bestFit="1" customWidth="1"/>
    <col min="10" max="10" width="21.6328125" style="43" customWidth="1"/>
    <col min="11" max="11" width="22" style="43" customWidth="1"/>
    <col min="12" max="16" width="15.90625" style="43" customWidth="1"/>
    <col min="17" max="17" width="27.6328125" style="41" customWidth="1"/>
    <col min="18" max="18" width="15.36328125" style="56" bestFit="1" customWidth="1"/>
    <col min="19" max="16384" width="12.54296875" style="41"/>
  </cols>
  <sheetData>
    <row r="1" spans="1:18" ht="78" hidden="1" outlineLevel="1" x14ac:dyDescent="0.3">
      <c r="A1" s="41" t="str">
        <f>INDEX('Workbook Description'!$D$32:$D$49,MATCH(A$2,'Workbook Description'!$C$32:$C$49,0))</f>
        <v>Unique ID for each Circuit Protection Zone.</v>
      </c>
      <c r="B1" s="41" t="str">
        <f>INDEX('Workbook Description'!$D$32:$D$49,MATCH(B$2,'Workbook Description'!$C$32:$C$49,0))</f>
        <v>Unique name for each Circuit Protection Zone.</v>
      </c>
      <c r="C1" s="41" t="str">
        <f>INDEX('Workbook Description'!$D$32:$D$49,MATCH(C$2,'Workbook Description'!$C$32:$C$49,0))</f>
        <v>Unique ID for each circuit.</v>
      </c>
      <c r="D1" s="41" t="str">
        <f>INDEX('Workbook Description'!$D$32:$D$49,MATCH(D$2,'Workbook Description'!$C$32:$C$49,0))</f>
        <v>Unique name for each circuit.</v>
      </c>
      <c r="E1" s="42" t="str">
        <f>INDEX('Workbook Description'!$D$32:$D$49,MATCH(E$2,'Workbook Description'!$C$32:$C$49,0))</f>
        <v>Total miles in each .</v>
      </c>
      <c r="F1" s="43" t="str">
        <f>INDEX('Workbook Description'!$D$32:$D$49,MATCH(F$2,'Workbook Description'!$C$32:$C$49,0))</f>
        <v>Number of 100mx100m pixels in each CPZ. As the risk model has the risk score at this 100mx100m pixel level</v>
      </c>
      <c r="G1" s="44" t="str">
        <f>INDEX('Workbook Description'!$D$32:$D$49,MATCH(G$2,'Workbook Description'!$C$32:$C$49,0))</f>
        <v>Average - Multi Attribute Value Framework (MAVF) risk score per pixel; used to rank the CPZs from riskiest to least risky. The MAVF developed via regulatory proceedings</v>
      </c>
      <c r="H1" s="44" t="str">
        <f>INDEX('Workbook Description'!$D$32:$D$49,MATCH(H$2,'Workbook Description'!$C$32:$C$49,0))</f>
        <v>Total risk associated with each CPZ, per the 2021 approved conductor risk model.</v>
      </c>
      <c r="I1" s="45" t="str">
        <f>INDEX('Workbook Description'!$D$32:$D$49,MATCH(I$2,'Workbook Description'!$C$32:$C$49,0))</f>
        <v>Rank of CPZs based on the average risk score (mean_mavf_core_risk).</v>
      </c>
      <c r="J1" s="45" t="str">
        <f>INDEX('Workbook Description'!$D$32:$D$49,MATCH(J$2,'Workbook Description'!$C$32:$C$49,0))</f>
        <v>Number of active projects / jobs within the CPZ.</v>
      </c>
      <c r="K1" s="45" t="str">
        <f>INDEX('Workbook Description'!$D$32:$D$49,MATCH(K$2,'Workbook Description'!$C$32:$C$49,0))</f>
        <v>Number of miles being hardened within each CPZ, as of the latest revision.</v>
      </c>
      <c r="L1" s="45" t="str">
        <f>INDEX('Workbook Description'!$D$32:$D$49,MATCH(L$2,'Workbook Description'!$C$32:$C$49,0))</f>
        <v>Number of miles in the scoping phase.</v>
      </c>
      <c r="M1" s="45" t="str">
        <f>INDEX('Workbook Description'!$D$32:$D$49,MATCH(M$2,'Workbook Description'!$C$32:$C$49,0))</f>
        <v>Number of miles in the estimating phase.</v>
      </c>
      <c r="N1" s="45" t="str">
        <f>INDEX('Workbook Description'!$D$32:$D$49,MATCH(N$2,'Workbook Description'!$C$32:$C$49,0))</f>
        <v>Number of miles in the decency clearing phase.</v>
      </c>
      <c r="O1" s="45" t="str">
        <f>INDEX('Workbook Description'!$D$32:$D$49,MATCH(O$2,'Workbook Description'!$C$32:$C$49,0))</f>
        <v>Number of miles in the construction phase.</v>
      </c>
      <c r="P1" s="45" t="str">
        <f>INDEX('Workbook Description'!$D$32:$D$49,MATCH(P$2,'Workbook Description'!$C$32:$C$49,0))</f>
        <v>Number of miles in the close-out phase.</v>
      </c>
      <c r="Q1" s="45" t="str">
        <f>INDEX('Workbook Description'!$D$32:$D$49,MATCH(Q$2,'Workbook Description'!$C$32:$C$49,0))</f>
        <v>Justification for approval of work in the CPZ by WGC.</v>
      </c>
      <c r="R1" s="45" t="str">
        <f>INDEX('Workbook Description'!$D$32:$D$49,MATCH(R$2,'Workbook Description'!$C$32:$C$49,0))</f>
        <v>Date work was approved for scoping by the WGC.</v>
      </c>
    </row>
    <row r="2" spans="1:18" s="1" customFormat="1" ht="15.5" collapsed="1" x14ac:dyDescent="0.35">
      <c r="A2" s="63" t="s">
        <v>0</v>
      </c>
      <c r="B2" s="63" t="s">
        <v>1</v>
      </c>
      <c r="C2" s="63" t="s">
        <v>2</v>
      </c>
      <c r="D2" s="63" t="s">
        <v>3</v>
      </c>
      <c r="E2" s="64" t="s">
        <v>4</v>
      </c>
      <c r="F2" s="63" t="s">
        <v>5</v>
      </c>
      <c r="G2" s="64" t="s">
        <v>6</v>
      </c>
      <c r="H2" s="64" t="s">
        <v>7</v>
      </c>
      <c r="I2" s="63" t="s">
        <v>8</v>
      </c>
      <c r="J2" s="63" t="s">
        <v>4500</v>
      </c>
      <c r="K2" s="63" t="s">
        <v>4520</v>
      </c>
      <c r="L2" s="63" t="s">
        <v>4491</v>
      </c>
      <c r="M2" s="63" t="s">
        <v>4470</v>
      </c>
      <c r="N2" s="63" t="s">
        <v>4492</v>
      </c>
      <c r="O2" s="63" t="s">
        <v>4494</v>
      </c>
      <c r="P2" s="63" t="s">
        <v>4493</v>
      </c>
      <c r="Q2" s="63" t="s">
        <v>4501</v>
      </c>
      <c r="R2" s="63" t="s">
        <v>4495</v>
      </c>
    </row>
    <row r="3" spans="1:18" ht="15.5" x14ac:dyDescent="0.35">
      <c r="A3" s="46">
        <v>10544</v>
      </c>
      <c r="B3" s="47" t="s">
        <v>2757</v>
      </c>
      <c r="C3" s="47">
        <v>103521103</v>
      </c>
      <c r="D3" s="47" t="s">
        <v>2752</v>
      </c>
      <c r="E3" s="22">
        <v>2.2596452793510937E-2</v>
      </c>
      <c r="F3" s="48">
        <v>1</v>
      </c>
      <c r="G3" s="23">
        <v>3.1638837520079499</v>
      </c>
      <c r="H3" s="24">
        <f t="shared" ref="H3:H34" si="0">IFERROR(G3*F3,0)</f>
        <v>3.1638837520079499</v>
      </c>
      <c r="I3" s="49">
        <v>1</v>
      </c>
      <c r="J3" s="49">
        <f>COUNTIFS('08W Project List'!$H:$H,$B3)</f>
        <v>0</v>
      </c>
      <c r="K3" s="48">
        <f>SUMIFS('08W Project List'!$D:$D,'08W Project List'!$H:$H,$B3)</f>
        <v>0</v>
      </c>
      <c r="L3" s="48">
        <f>SUMIFS('08W Project List'!$D:$D,'08W Project List'!$H:$H,$B3,'08W Project List'!$T:$T,L$2)</f>
        <v>0</v>
      </c>
      <c r="M3" s="48">
        <f>SUMIFS('08W Project List'!$D:$D,'08W Project List'!$H:$H,$B3,'08W Project List'!$T:$T,M$2)</f>
        <v>0</v>
      </c>
      <c r="N3" s="48">
        <f>SUMIFS('08W Project List'!$D:$D,'08W Project List'!$H:$H,$B3,'08W Project List'!$T:$T,N$2)</f>
        <v>0</v>
      </c>
      <c r="O3" s="48">
        <f>SUMIFS('08W Project List'!$D:$D,'08W Project List'!$H:$H,$B3,'08W Project List'!$T:$T,O$2)</f>
        <v>0</v>
      </c>
      <c r="P3" s="48">
        <f>SUMIFS('08W Project List'!$D:$D,'08W Project List'!$H:$H,$B3,'08W Project List'!$T:$T,P$2)</f>
        <v>0</v>
      </c>
      <c r="Q3" s="41" t="s">
        <v>4472</v>
      </c>
      <c r="R3" s="50">
        <v>44148</v>
      </c>
    </row>
    <row r="4" spans="1:18" ht="15.5" x14ac:dyDescent="0.35">
      <c r="A4" s="46">
        <v>11024</v>
      </c>
      <c r="B4" s="47" t="s">
        <v>553</v>
      </c>
      <c r="C4" s="47">
        <v>48011144</v>
      </c>
      <c r="D4" s="47" t="s">
        <v>554</v>
      </c>
      <c r="E4" s="22">
        <v>1.4759375649881914E-2</v>
      </c>
      <c r="F4" s="48">
        <v>1</v>
      </c>
      <c r="G4" s="23">
        <v>1.8786400180821601</v>
      </c>
      <c r="H4" s="24">
        <f t="shared" si="0"/>
        <v>1.8786400180821601</v>
      </c>
      <c r="I4" s="49">
        <v>2</v>
      </c>
      <c r="J4" s="49">
        <f>COUNTIFS('08W Project List'!$H:$H,$B4)</f>
        <v>0</v>
      </c>
      <c r="K4" s="48">
        <f>SUMIFS('08W Project List'!$D:$D,'08W Project List'!$H:$H,$B4)</f>
        <v>0</v>
      </c>
      <c r="L4" s="48">
        <f>SUMIFS('08W Project List'!$D:$D,'08W Project List'!$H:$H,$B4,'08W Project List'!$T:$T,L$2)</f>
        <v>0</v>
      </c>
      <c r="M4" s="48">
        <f>SUMIFS('08W Project List'!$D:$D,'08W Project List'!$H:$H,$B4,'08W Project List'!$T:$T,M$2)</f>
        <v>0</v>
      </c>
      <c r="N4" s="48">
        <f>SUMIFS('08W Project List'!$D:$D,'08W Project List'!$H:$H,$B4,'08W Project List'!$T:$T,N$2)</f>
        <v>0</v>
      </c>
      <c r="O4" s="48">
        <f>SUMIFS('08W Project List'!$D:$D,'08W Project List'!$H:$H,$B4,'08W Project List'!$T:$T,O$2)</f>
        <v>0</v>
      </c>
      <c r="P4" s="48">
        <f>SUMIFS('08W Project List'!$D:$D,'08W Project List'!$H:$H,$B4,'08W Project List'!$T:$T,P$2)</f>
        <v>0</v>
      </c>
      <c r="Q4" s="41" t="s">
        <v>4472</v>
      </c>
      <c r="R4" s="50">
        <v>44148</v>
      </c>
    </row>
    <row r="5" spans="1:18" ht="15.5" x14ac:dyDescent="0.35">
      <c r="A5" s="46">
        <v>9665</v>
      </c>
      <c r="B5" s="47" t="s">
        <v>2176</v>
      </c>
      <c r="C5" s="47">
        <v>254452101</v>
      </c>
      <c r="D5" s="47" t="s">
        <v>2167</v>
      </c>
      <c r="E5" s="22">
        <v>9.3940298887737098E-2</v>
      </c>
      <c r="F5" s="48">
        <v>1</v>
      </c>
      <c r="G5" s="23">
        <v>1.6923678635751001</v>
      </c>
      <c r="H5" s="24">
        <f t="shared" si="0"/>
        <v>1.6923678635751001</v>
      </c>
      <c r="I5" s="49">
        <v>3</v>
      </c>
      <c r="J5" s="49">
        <f>COUNTIFS('08W Project List'!$H:$H,$B5)</f>
        <v>0</v>
      </c>
      <c r="K5" s="48">
        <f>SUMIFS('08W Project List'!$D:$D,'08W Project List'!$H:$H,$B5)</f>
        <v>0</v>
      </c>
      <c r="L5" s="48">
        <f>SUMIFS('08W Project List'!$D:$D,'08W Project List'!$H:$H,$B5,'08W Project List'!$T:$T,L$2)</f>
        <v>0</v>
      </c>
      <c r="M5" s="48">
        <f>SUMIFS('08W Project List'!$D:$D,'08W Project List'!$H:$H,$B5,'08W Project List'!$T:$T,M$2)</f>
        <v>0</v>
      </c>
      <c r="N5" s="48">
        <f>SUMIFS('08W Project List'!$D:$D,'08W Project List'!$H:$H,$B5,'08W Project List'!$T:$T,N$2)</f>
        <v>0</v>
      </c>
      <c r="O5" s="48">
        <f>SUMIFS('08W Project List'!$D:$D,'08W Project List'!$H:$H,$B5,'08W Project List'!$T:$T,O$2)</f>
        <v>0</v>
      </c>
      <c r="P5" s="48">
        <f>SUMIFS('08W Project List'!$D:$D,'08W Project List'!$H:$H,$B5,'08W Project List'!$T:$T,P$2)</f>
        <v>0</v>
      </c>
      <c r="Q5" s="41" t="s">
        <v>4472</v>
      </c>
      <c r="R5" s="50">
        <v>44148</v>
      </c>
    </row>
    <row r="6" spans="1:18" ht="15.5" x14ac:dyDescent="0.35">
      <c r="A6" s="46">
        <v>9783</v>
      </c>
      <c r="B6" s="47" t="s">
        <v>3712</v>
      </c>
      <c r="C6" s="47">
        <v>252062111</v>
      </c>
      <c r="D6" s="47" t="s">
        <v>3711</v>
      </c>
      <c r="E6" s="22">
        <v>1.5140099741906526E-2</v>
      </c>
      <c r="F6" s="48">
        <v>1</v>
      </c>
      <c r="G6" s="23">
        <v>1.4424600118701301</v>
      </c>
      <c r="H6" s="24">
        <f t="shared" si="0"/>
        <v>1.4424600118701301</v>
      </c>
      <c r="I6" s="49">
        <v>4</v>
      </c>
      <c r="J6" s="49">
        <f>COUNTIFS('08W Project List'!$H:$H,$B6)</f>
        <v>0</v>
      </c>
      <c r="K6" s="48">
        <f>SUMIFS('08W Project List'!$D:$D,'08W Project List'!$H:$H,$B6)</f>
        <v>0</v>
      </c>
      <c r="L6" s="48">
        <f>SUMIFS('08W Project List'!$D:$D,'08W Project List'!$H:$H,$B6,'08W Project List'!$T:$T,L$2)</f>
        <v>0</v>
      </c>
      <c r="M6" s="48">
        <f>SUMIFS('08W Project List'!$D:$D,'08W Project List'!$H:$H,$B6,'08W Project List'!$T:$T,M$2)</f>
        <v>0</v>
      </c>
      <c r="N6" s="48">
        <f>SUMIFS('08W Project List'!$D:$D,'08W Project List'!$H:$H,$B6,'08W Project List'!$T:$T,N$2)</f>
        <v>0</v>
      </c>
      <c r="O6" s="48">
        <f>SUMIFS('08W Project List'!$D:$D,'08W Project List'!$H:$H,$B6,'08W Project List'!$T:$T,O$2)</f>
        <v>0</v>
      </c>
      <c r="P6" s="48">
        <f>SUMIFS('08W Project List'!$D:$D,'08W Project List'!$H:$H,$B6,'08W Project List'!$T:$T,P$2)</f>
        <v>0</v>
      </c>
      <c r="Q6" s="41" t="s">
        <v>4472</v>
      </c>
      <c r="R6" s="50">
        <v>44148</v>
      </c>
    </row>
    <row r="7" spans="1:18" ht="15.5" x14ac:dyDescent="0.35">
      <c r="A7" s="46">
        <v>10354</v>
      </c>
      <c r="B7" s="47" t="s">
        <v>2291</v>
      </c>
      <c r="C7" s="47">
        <v>43141103</v>
      </c>
      <c r="D7" s="47" t="s">
        <v>2290</v>
      </c>
      <c r="E7" s="22">
        <v>5.2974899478799381E-2</v>
      </c>
      <c r="F7" s="48">
        <v>4</v>
      </c>
      <c r="G7" s="23">
        <v>1.30064582640474</v>
      </c>
      <c r="H7" s="24">
        <f t="shared" si="0"/>
        <v>5.2025833056189601</v>
      </c>
      <c r="I7" s="49">
        <v>5</v>
      </c>
      <c r="J7" s="49">
        <f>COUNTIFS('08W Project List'!$H:$H,$B7)</f>
        <v>0</v>
      </c>
      <c r="K7" s="48">
        <f>SUMIFS('08W Project List'!$D:$D,'08W Project List'!$H:$H,$B7)</f>
        <v>0</v>
      </c>
      <c r="L7" s="48">
        <f>SUMIFS('08W Project List'!$D:$D,'08W Project List'!$H:$H,$B7,'08W Project List'!$T:$T,L$2)</f>
        <v>0</v>
      </c>
      <c r="M7" s="48">
        <f>SUMIFS('08W Project List'!$D:$D,'08W Project List'!$H:$H,$B7,'08W Project List'!$T:$T,M$2)</f>
        <v>0</v>
      </c>
      <c r="N7" s="48">
        <f>SUMIFS('08W Project List'!$D:$D,'08W Project List'!$H:$H,$B7,'08W Project List'!$T:$T,N$2)</f>
        <v>0</v>
      </c>
      <c r="O7" s="48">
        <f>SUMIFS('08W Project List'!$D:$D,'08W Project List'!$H:$H,$B7,'08W Project List'!$T:$T,O$2)</f>
        <v>0</v>
      </c>
      <c r="P7" s="48">
        <f>SUMIFS('08W Project List'!$D:$D,'08W Project List'!$H:$H,$B7,'08W Project List'!$T:$T,P$2)</f>
        <v>0</v>
      </c>
      <c r="Q7" s="41" t="s">
        <v>4472</v>
      </c>
      <c r="R7" s="50">
        <v>44148</v>
      </c>
    </row>
    <row r="8" spans="1:18" ht="15.5" x14ac:dyDescent="0.35">
      <c r="A8" s="46">
        <v>10600</v>
      </c>
      <c r="B8" s="47" t="s">
        <v>4121</v>
      </c>
      <c r="C8" s="47">
        <v>42871101</v>
      </c>
      <c r="D8" s="47" t="s">
        <v>4114</v>
      </c>
      <c r="E8" s="22">
        <v>1.1132767118567868</v>
      </c>
      <c r="F8" s="48">
        <v>3</v>
      </c>
      <c r="G8" s="23">
        <v>1.25585214828787</v>
      </c>
      <c r="H8" s="24">
        <f t="shared" si="0"/>
        <v>3.7675564448636099</v>
      </c>
      <c r="I8" s="49">
        <v>6</v>
      </c>
      <c r="J8" s="49">
        <f>COUNTIFS('08W Project List'!$H:$H,$B8)</f>
        <v>1</v>
      </c>
      <c r="K8" s="48">
        <f>SUMIFS('08W Project List'!$D:$D,'08W Project List'!$H:$H,$B8)</f>
        <v>1.1054545454545455</v>
      </c>
      <c r="L8" s="48">
        <f>SUMIFS('08W Project List'!$D:$D,'08W Project List'!$H:$H,$B8,'08W Project List'!$T:$T,L$2)</f>
        <v>1.1054545454545455</v>
      </c>
      <c r="M8" s="48">
        <f>SUMIFS('08W Project List'!$D:$D,'08W Project List'!$H:$H,$B8,'08W Project List'!$T:$T,M$2)</f>
        <v>0</v>
      </c>
      <c r="N8" s="48">
        <f>SUMIFS('08W Project List'!$D:$D,'08W Project List'!$H:$H,$B8,'08W Project List'!$T:$T,N$2)</f>
        <v>0</v>
      </c>
      <c r="O8" s="48">
        <f>SUMIFS('08W Project List'!$D:$D,'08W Project List'!$H:$H,$B8,'08W Project List'!$T:$T,O$2)</f>
        <v>0</v>
      </c>
      <c r="P8" s="48">
        <f>SUMIFS('08W Project List'!$D:$D,'08W Project List'!$H:$H,$B8,'08W Project List'!$T:$T,P$2)</f>
        <v>0</v>
      </c>
      <c r="Q8" s="41" t="s">
        <v>4477</v>
      </c>
      <c r="R8" s="50">
        <v>44148</v>
      </c>
    </row>
    <row r="9" spans="1:18" ht="15.5" x14ac:dyDescent="0.35">
      <c r="A9" s="46">
        <v>8894</v>
      </c>
      <c r="B9" s="47" t="s">
        <v>1931</v>
      </c>
      <c r="C9" s="47">
        <v>103451101</v>
      </c>
      <c r="D9" s="47" t="s">
        <v>1932</v>
      </c>
      <c r="E9" s="22">
        <v>7.4478152973437544</v>
      </c>
      <c r="F9" s="48">
        <v>39</v>
      </c>
      <c r="G9" s="23">
        <v>1.2523945921845401</v>
      </c>
      <c r="H9" s="24">
        <f t="shared" si="0"/>
        <v>48.843389095197061</v>
      </c>
      <c r="I9" s="49">
        <v>7</v>
      </c>
      <c r="J9" s="49">
        <f>COUNTIFS('08W Project List'!$H:$H,$B9)</f>
        <v>6</v>
      </c>
      <c r="K9" s="48">
        <f>SUMIFS('08W Project List'!$D:$D,'08W Project List'!$H:$H,$B9)</f>
        <v>9.1077651515151512</v>
      </c>
      <c r="L9" s="48">
        <f>SUMIFS('08W Project List'!$D:$D,'08W Project List'!$H:$H,$B9,'08W Project List'!$T:$T,L$2)</f>
        <v>9.1077651515151512</v>
      </c>
      <c r="M9" s="48">
        <f>SUMIFS('08W Project List'!$D:$D,'08W Project List'!$H:$H,$B9,'08W Project List'!$T:$T,M$2)</f>
        <v>0</v>
      </c>
      <c r="N9" s="48">
        <f>SUMIFS('08W Project List'!$D:$D,'08W Project List'!$H:$H,$B9,'08W Project List'!$T:$T,N$2)</f>
        <v>0</v>
      </c>
      <c r="O9" s="48">
        <f>SUMIFS('08W Project List'!$D:$D,'08W Project List'!$H:$H,$B9,'08W Project List'!$T:$T,O$2)</f>
        <v>0</v>
      </c>
      <c r="P9" s="48">
        <f>SUMIFS('08W Project List'!$D:$D,'08W Project List'!$H:$H,$B9,'08W Project List'!$T:$T,P$2)</f>
        <v>0</v>
      </c>
      <c r="Q9" s="41" t="s">
        <v>4477</v>
      </c>
      <c r="R9" s="50">
        <v>44148</v>
      </c>
    </row>
    <row r="10" spans="1:18" ht="15.5" x14ac:dyDescent="0.35">
      <c r="A10" s="46">
        <v>6776</v>
      </c>
      <c r="B10" s="47" t="s">
        <v>2283</v>
      </c>
      <c r="C10" s="47">
        <v>43141102</v>
      </c>
      <c r="D10" s="47" t="s">
        <v>2282</v>
      </c>
      <c r="E10" s="22">
        <v>4.7057750984646365</v>
      </c>
      <c r="F10" s="48">
        <v>53</v>
      </c>
      <c r="G10" s="23">
        <v>0.91632033534261803</v>
      </c>
      <c r="H10" s="24">
        <f t="shared" si="0"/>
        <v>48.564977773158759</v>
      </c>
      <c r="I10" s="49">
        <v>8</v>
      </c>
      <c r="J10" s="49">
        <f>COUNTIFS('08W Project List'!$H:$H,$B10)</f>
        <v>7</v>
      </c>
      <c r="K10" s="48">
        <f>SUMIFS('08W Project List'!$D:$D,'08W Project List'!$H:$H,$B10)</f>
        <v>6.8034090909090903</v>
      </c>
      <c r="L10" s="48">
        <f>SUMIFS('08W Project List'!$D:$D,'08W Project List'!$H:$H,$B10,'08W Project List'!$T:$T,L$2)</f>
        <v>6.8034090909090903</v>
      </c>
      <c r="M10" s="48">
        <f>SUMIFS('08W Project List'!$D:$D,'08W Project List'!$H:$H,$B10,'08W Project List'!$T:$T,M$2)</f>
        <v>0</v>
      </c>
      <c r="N10" s="48">
        <f>SUMIFS('08W Project List'!$D:$D,'08W Project List'!$H:$H,$B10,'08W Project List'!$T:$T,N$2)</f>
        <v>0</v>
      </c>
      <c r="O10" s="48">
        <f>SUMIFS('08W Project List'!$D:$D,'08W Project List'!$H:$H,$B10,'08W Project List'!$T:$T,O$2)</f>
        <v>0</v>
      </c>
      <c r="P10" s="48">
        <f>SUMIFS('08W Project List'!$D:$D,'08W Project List'!$H:$H,$B10,'08W Project List'!$T:$T,P$2)</f>
        <v>0</v>
      </c>
      <c r="Q10" s="41" t="s">
        <v>4477</v>
      </c>
      <c r="R10" s="50">
        <v>44148</v>
      </c>
    </row>
    <row r="11" spans="1:18" ht="15.5" x14ac:dyDescent="0.35">
      <c r="A11" s="46">
        <v>2373</v>
      </c>
      <c r="B11" s="47" t="s">
        <v>1954</v>
      </c>
      <c r="C11" s="47">
        <v>43311102</v>
      </c>
      <c r="D11" s="47" t="s">
        <v>1944</v>
      </c>
      <c r="E11" s="22">
        <v>6.2704015389340588</v>
      </c>
      <c r="F11" s="48">
        <v>59</v>
      </c>
      <c r="G11" s="23">
        <v>0.87628507791960997</v>
      </c>
      <c r="H11" s="24">
        <f t="shared" si="0"/>
        <v>51.700819597256988</v>
      </c>
      <c r="I11" s="49">
        <v>9</v>
      </c>
      <c r="J11" s="49">
        <f>COUNTIFS('08W Project List'!$H:$H,$B11)</f>
        <v>3</v>
      </c>
      <c r="K11" s="48">
        <f>SUMIFS('08W Project List'!$D:$D,'08W Project List'!$H:$H,$B11)</f>
        <v>3.1467803030303032</v>
      </c>
      <c r="L11" s="48">
        <f>SUMIFS('08W Project List'!$D:$D,'08W Project List'!$H:$H,$B11,'08W Project List'!$T:$T,L$2)</f>
        <v>0</v>
      </c>
      <c r="M11" s="48">
        <f>SUMIFS('08W Project List'!$D:$D,'08W Project List'!$H:$H,$B11,'08W Project List'!$T:$T,M$2)</f>
        <v>3.1467803030303032</v>
      </c>
      <c r="N11" s="48">
        <f>SUMIFS('08W Project List'!$D:$D,'08W Project List'!$H:$H,$B11,'08W Project List'!$T:$T,N$2)</f>
        <v>0</v>
      </c>
      <c r="O11" s="48">
        <f>SUMIFS('08W Project List'!$D:$D,'08W Project List'!$H:$H,$B11,'08W Project List'!$T:$T,O$2)</f>
        <v>0</v>
      </c>
      <c r="P11" s="48">
        <f>SUMIFS('08W Project List'!$D:$D,'08W Project List'!$H:$H,$B11,'08W Project List'!$T:$T,P$2)</f>
        <v>0</v>
      </c>
      <c r="Q11" s="41" t="s">
        <v>4477</v>
      </c>
      <c r="R11" s="50">
        <v>44148</v>
      </c>
    </row>
    <row r="12" spans="1:18" ht="15.5" x14ac:dyDescent="0.35">
      <c r="A12" s="46">
        <v>5527</v>
      </c>
      <c r="B12" s="47" t="s">
        <v>2184</v>
      </c>
      <c r="C12" s="47">
        <v>254452102</v>
      </c>
      <c r="D12" s="47" t="s">
        <v>2182</v>
      </c>
      <c r="E12" s="22">
        <v>0.71280745282256674</v>
      </c>
      <c r="F12" s="48">
        <v>14</v>
      </c>
      <c r="G12" s="23">
        <v>0.77248403992745995</v>
      </c>
      <c r="H12" s="24">
        <f t="shared" si="0"/>
        <v>10.814776558984439</v>
      </c>
      <c r="I12" s="49">
        <v>10</v>
      </c>
      <c r="J12" s="49">
        <f>COUNTIFS('08W Project List'!$H:$H,$B12)</f>
        <v>1</v>
      </c>
      <c r="K12" s="48">
        <f>SUMIFS('08W Project List'!$D:$D,'08W Project List'!$H:$H,$B12)</f>
        <v>0.71000000000000008</v>
      </c>
      <c r="L12" s="48">
        <f>SUMIFS('08W Project List'!$D:$D,'08W Project List'!$H:$H,$B12,'08W Project List'!$T:$T,L$2)</f>
        <v>0</v>
      </c>
      <c r="M12" s="48">
        <f>SUMIFS('08W Project List'!$D:$D,'08W Project List'!$H:$H,$B12,'08W Project List'!$T:$T,M$2)</f>
        <v>0.71000000000000008</v>
      </c>
      <c r="N12" s="48">
        <f>SUMIFS('08W Project List'!$D:$D,'08W Project List'!$H:$H,$B12,'08W Project List'!$T:$T,N$2)</f>
        <v>0</v>
      </c>
      <c r="O12" s="48">
        <f>SUMIFS('08W Project List'!$D:$D,'08W Project List'!$H:$H,$B12,'08W Project List'!$T:$T,O$2)</f>
        <v>0</v>
      </c>
      <c r="P12" s="48">
        <f>SUMIFS('08W Project List'!$D:$D,'08W Project List'!$H:$H,$B12,'08W Project List'!$T:$T,P$2)</f>
        <v>0</v>
      </c>
      <c r="Q12" s="41" t="s">
        <v>4477</v>
      </c>
      <c r="R12" s="50">
        <v>44148</v>
      </c>
    </row>
    <row r="13" spans="1:18" ht="15.5" x14ac:dyDescent="0.35">
      <c r="A13" s="46">
        <v>7968</v>
      </c>
      <c r="B13" s="47" t="s">
        <v>456</v>
      </c>
      <c r="C13" s="47">
        <v>102211101</v>
      </c>
      <c r="D13" s="47" t="s">
        <v>457</v>
      </c>
      <c r="E13" s="22">
        <v>4.8007878256915042</v>
      </c>
      <c r="F13" s="48">
        <v>13</v>
      </c>
      <c r="G13" s="23">
        <v>0.73491290778294305</v>
      </c>
      <c r="H13" s="24">
        <f t="shared" si="0"/>
        <v>9.5538678011782601</v>
      </c>
      <c r="I13" s="49">
        <v>11</v>
      </c>
      <c r="J13" s="49">
        <f>COUNTIFS('08W Project List'!$H:$H,$B13)</f>
        <v>3</v>
      </c>
      <c r="K13" s="48">
        <f>SUMIFS('08W Project List'!$D:$D,'08W Project List'!$H:$H,$B13)</f>
        <v>5.4104166666666664</v>
      </c>
      <c r="L13" s="48">
        <f>SUMIFS('08W Project List'!$D:$D,'08W Project List'!$H:$H,$B13,'08W Project List'!$T:$T,L$2)</f>
        <v>0</v>
      </c>
      <c r="M13" s="48">
        <f>SUMIFS('08W Project List'!$D:$D,'08W Project List'!$H:$H,$B13,'08W Project List'!$T:$T,M$2)</f>
        <v>5.4104166666666664</v>
      </c>
      <c r="N13" s="48">
        <f>SUMIFS('08W Project List'!$D:$D,'08W Project List'!$H:$H,$B13,'08W Project List'!$T:$T,N$2)</f>
        <v>0</v>
      </c>
      <c r="O13" s="48">
        <f>SUMIFS('08W Project List'!$D:$D,'08W Project List'!$H:$H,$B13,'08W Project List'!$T:$T,O$2)</f>
        <v>0</v>
      </c>
      <c r="P13" s="48">
        <f>SUMIFS('08W Project List'!$D:$D,'08W Project List'!$H:$H,$B13,'08W Project List'!$T:$T,P$2)</f>
        <v>0</v>
      </c>
      <c r="Q13" s="41" t="s">
        <v>4477</v>
      </c>
      <c r="R13" s="50">
        <v>44148</v>
      </c>
    </row>
    <row r="14" spans="1:18" ht="15.5" x14ac:dyDescent="0.35">
      <c r="A14" s="46">
        <v>10918</v>
      </c>
      <c r="B14" s="47" t="s">
        <v>1015</v>
      </c>
      <c r="C14" s="47">
        <v>152582109</v>
      </c>
      <c r="D14" s="47" t="s">
        <v>1014</v>
      </c>
      <c r="E14" s="22">
        <v>9.8165810318409569E-2</v>
      </c>
      <c r="F14" s="48">
        <v>3</v>
      </c>
      <c r="G14" s="23">
        <v>0.73150515373203895</v>
      </c>
      <c r="H14" s="24">
        <f t="shared" si="0"/>
        <v>2.1945154611961168</v>
      </c>
      <c r="I14" s="49">
        <v>12</v>
      </c>
      <c r="J14" s="49">
        <f>COUNTIFS('08W Project List'!$H:$H,$B14)</f>
        <v>0</v>
      </c>
      <c r="K14" s="48">
        <f>SUMIFS('08W Project List'!$D:$D,'08W Project List'!$H:$H,$B14)</f>
        <v>0</v>
      </c>
      <c r="L14" s="48">
        <f>SUMIFS('08W Project List'!$D:$D,'08W Project List'!$H:$H,$B14,'08W Project List'!$T:$T,L$2)</f>
        <v>0</v>
      </c>
      <c r="M14" s="48">
        <f>SUMIFS('08W Project List'!$D:$D,'08W Project List'!$H:$H,$B14,'08W Project List'!$T:$T,M$2)</f>
        <v>0</v>
      </c>
      <c r="N14" s="48">
        <f>SUMIFS('08W Project List'!$D:$D,'08W Project List'!$H:$H,$B14,'08W Project List'!$T:$T,N$2)</f>
        <v>0</v>
      </c>
      <c r="O14" s="48">
        <f>SUMIFS('08W Project List'!$D:$D,'08W Project List'!$H:$H,$B14,'08W Project List'!$T:$T,O$2)</f>
        <v>0</v>
      </c>
      <c r="P14" s="48">
        <f>SUMIFS('08W Project List'!$D:$D,'08W Project List'!$H:$H,$B14,'08W Project List'!$T:$T,P$2)</f>
        <v>0</v>
      </c>
      <c r="Q14" s="41" t="s">
        <v>4472</v>
      </c>
      <c r="R14" s="50">
        <v>44148</v>
      </c>
    </row>
    <row r="15" spans="1:18" ht="15.5" x14ac:dyDescent="0.35">
      <c r="A15" s="46">
        <v>6966</v>
      </c>
      <c r="B15" s="47" t="s">
        <v>2288</v>
      </c>
      <c r="C15" s="47">
        <v>43141102</v>
      </c>
      <c r="D15" s="47" t="s">
        <v>2282</v>
      </c>
      <c r="E15" s="22">
        <v>0.46739193296237602</v>
      </c>
      <c r="F15" s="48">
        <v>12</v>
      </c>
      <c r="G15" s="23">
        <v>0.72480622708457398</v>
      </c>
      <c r="H15" s="24">
        <f t="shared" si="0"/>
        <v>8.6976747250148883</v>
      </c>
      <c r="I15" s="49">
        <v>13</v>
      </c>
      <c r="J15" s="49">
        <f>COUNTIFS('08W Project List'!$H:$H,$B15)</f>
        <v>0</v>
      </c>
      <c r="K15" s="48">
        <f>SUMIFS('08W Project List'!$D:$D,'08W Project List'!$H:$H,$B15)</f>
        <v>0</v>
      </c>
      <c r="L15" s="48">
        <f>SUMIFS('08W Project List'!$D:$D,'08W Project List'!$H:$H,$B15,'08W Project List'!$T:$T,L$2)</f>
        <v>0</v>
      </c>
      <c r="M15" s="48">
        <f>SUMIFS('08W Project List'!$D:$D,'08W Project List'!$H:$H,$B15,'08W Project List'!$T:$T,M$2)</f>
        <v>0</v>
      </c>
      <c r="N15" s="48">
        <f>SUMIFS('08W Project List'!$D:$D,'08W Project List'!$H:$H,$B15,'08W Project List'!$T:$T,N$2)</f>
        <v>0</v>
      </c>
      <c r="O15" s="48">
        <f>SUMIFS('08W Project List'!$D:$D,'08W Project List'!$H:$H,$B15,'08W Project List'!$T:$T,O$2)</f>
        <v>0</v>
      </c>
      <c r="P15" s="48">
        <f>SUMIFS('08W Project List'!$D:$D,'08W Project List'!$H:$H,$B15,'08W Project List'!$T:$T,P$2)</f>
        <v>0</v>
      </c>
      <c r="Q15" s="41" t="s">
        <v>4472</v>
      </c>
      <c r="R15" s="50">
        <v>44148</v>
      </c>
    </row>
    <row r="16" spans="1:18" ht="15.5" x14ac:dyDescent="0.35">
      <c r="A16" s="46">
        <v>3511</v>
      </c>
      <c r="B16" s="47" t="s">
        <v>2289</v>
      </c>
      <c r="C16" s="47">
        <v>43141103</v>
      </c>
      <c r="D16" s="47" t="s">
        <v>2290</v>
      </c>
      <c r="E16" s="22">
        <v>27.732817672521005</v>
      </c>
      <c r="F16" s="48">
        <v>212</v>
      </c>
      <c r="G16" s="23">
        <v>0.71617523524972704</v>
      </c>
      <c r="H16" s="24">
        <f t="shared" si="0"/>
        <v>151.82914987294214</v>
      </c>
      <c r="I16" s="49">
        <v>14</v>
      </c>
      <c r="J16" s="49">
        <f>COUNTIFS('08W Project List'!$H:$H,$B16)</f>
        <v>19</v>
      </c>
      <c r="K16" s="48">
        <f>SUMIFS('08W Project List'!$D:$D,'08W Project List'!$H:$H,$B16)</f>
        <v>23.94450757575758</v>
      </c>
      <c r="L16" s="48">
        <f>SUMIFS('08W Project List'!$D:$D,'08W Project List'!$H:$H,$B16,'08W Project List'!$T:$T,L$2)</f>
        <v>23.94450757575758</v>
      </c>
      <c r="M16" s="48">
        <f>SUMIFS('08W Project List'!$D:$D,'08W Project List'!$H:$H,$B16,'08W Project List'!$T:$T,M$2)</f>
        <v>0</v>
      </c>
      <c r="N16" s="48">
        <f>SUMIFS('08W Project List'!$D:$D,'08W Project List'!$H:$H,$B16,'08W Project List'!$T:$T,N$2)</f>
        <v>0</v>
      </c>
      <c r="O16" s="48">
        <f>SUMIFS('08W Project List'!$D:$D,'08W Project List'!$H:$H,$B16,'08W Project List'!$T:$T,O$2)</f>
        <v>0</v>
      </c>
      <c r="P16" s="48">
        <f>SUMIFS('08W Project List'!$D:$D,'08W Project List'!$H:$H,$B16,'08W Project List'!$T:$T,P$2)</f>
        <v>0</v>
      </c>
      <c r="Q16" s="41" t="s">
        <v>4477</v>
      </c>
      <c r="R16" s="50">
        <v>44148</v>
      </c>
    </row>
    <row r="17" spans="1:18" ht="15.5" x14ac:dyDescent="0.35">
      <c r="A17" s="46">
        <v>9537</v>
      </c>
      <c r="B17" s="47" t="s">
        <v>3167</v>
      </c>
      <c r="C17" s="47">
        <v>253642104</v>
      </c>
      <c r="D17" s="47" t="s">
        <v>3166</v>
      </c>
      <c r="E17" s="22">
        <v>5.3534418701324551</v>
      </c>
      <c r="F17" s="48">
        <v>38</v>
      </c>
      <c r="G17" s="23">
        <v>0.70422889156035196</v>
      </c>
      <c r="H17" s="24">
        <f t="shared" si="0"/>
        <v>26.760697879293375</v>
      </c>
      <c r="I17" s="49">
        <v>15</v>
      </c>
      <c r="J17" s="49">
        <f>COUNTIFS('08W Project List'!$H:$H,$B17)</f>
        <v>0</v>
      </c>
      <c r="K17" s="48">
        <f>SUMIFS('08W Project List'!$D:$D,'08W Project List'!$H:$H,$B17)</f>
        <v>0</v>
      </c>
      <c r="L17" s="48">
        <f>SUMIFS('08W Project List'!$D:$D,'08W Project List'!$H:$H,$B17,'08W Project List'!$T:$T,L$2)</f>
        <v>0</v>
      </c>
      <c r="M17" s="48">
        <f>SUMIFS('08W Project List'!$D:$D,'08W Project List'!$H:$H,$B17,'08W Project List'!$T:$T,M$2)</f>
        <v>0</v>
      </c>
      <c r="N17" s="48">
        <f>SUMIFS('08W Project List'!$D:$D,'08W Project List'!$H:$H,$B17,'08W Project List'!$T:$T,N$2)</f>
        <v>0</v>
      </c>
      <c r="O17" s="48">
        <f>SUMIFS('08W Project List'!$D:$D,'08W Project List'!$H:$H,$B17,'08W Project List'!$T:$T,O$2)</f>
        <v>0</v>
      </c>
      <c r="P17" s="48">
        <f>SUMIFS('08W Project List'!$D:$D,'08W Project List'!$H:$H,$B17,'08W Project List'!$T:$T,P$2)</f>
        <v>0</v>
      </c>
      <c r="Q17" s="41" t="s">
        <v>4472</v>
      </c>
      <c r="R17" s="50">
        <v>44148</v>
      </c>
    </row>
    <row r="18" spans="1:18" ht="15.5" x14ac:dyDescent="0.35">
      <c r="A18" s="46">
        <v>10827</v>
      </c>
      <c r="B18" s="47" t="s">
        <v>1858</v>
      </c>
      <c r="C18" s="47">
        <v>252691104</v>
      </c>
      <c r="D18" s="47" t="s">
        <v>1857</v>
      </c>
      <c r="E18" s="22">
        <v>0.23386258574899998</v>
      </c>
      <c r="F18" s="48">
        <v>4</v>
      </c>
      <c r="G18" s="23">
        <v>0.68656364316537899</v>
      </c>
      <c r="H18" s="24">
        <f t="shared" si="0"/>
        <v>2.746254572661516</v>
      </c>
      <c r="I18" s="49">
        <v>16</v>
      </c>
      <c r="J18" s="49">
        <f>COUNTIFS('08W Project List'!$H:$H,$B18)</f>
        <v>0</v>
      </c>
      <c r="K18" s="48">
        <f>SUMIFS('08W Project List'!$D:$D,'08W Project List'!$H:$H,$B18)</f>
        <v>0</v>
      </c>
      <c r="L18" s="48">
        <f>SUMIFS('08W Project List'!$D:$D,'08W Project List'!$H:$H,$B18,'08W Project List'!$T:$T,L$2)</f>
        <v>0</v>
      </c>
      <c r="M18" s="48">
        <f>SUMIFS('08W Project List'!$D:$D,'08W Project List'!$H:$H,$B18,'08W Project List'!$T:$T,M$2)</f>
        <v>0</v>
      </c>
      <c r="N18" s="48">
        <f>SUMIFS('08W Project List'!$D:$D,'08W Project List'!$H:$H,$B18,'08W Project List'!$T:$T,N$2)</f>
        <v>0</v>
      </c>
      <c r="O18" s="48">
        <f>SUMIFS('08W Project List'!$D:$D,'08W Project List'!$H:$H,$B18,'08W Project List'!$T:$T,O$2)</f>
        <v>0</v>
      </c>
      <c r="P18" s="48">
        <f>SUMIFS('08W Project List'!$D:$D,'08W Project List'!$H:$H,$B18,'08W Project List'!$T:$T,P$2)</f>
        <v>0</v>
      </c>
      <c r="Q18" s="41" t="s">
        <v>4472</v>
      </c>
      <c r="R18" s="50">
        <v>44148</v>
      </c>
    </row>
    <row r="19" spans="1:18" ht="15.5" x14ac:dyDescent="0.35">
      <c r="A19" s="46">
        <v>10242</v>
      </c>
      <c r="B19" s="47" t="s">
        <v>1272</v>
      </c>
      <c r="C19" s="47">
        <v>102781101</v>
      </c>
      <c r="D19" s="47" t="s">
        <v>1263</v>
      </c>
      <c r="E19" s="22">
        <v>8.4234939683886262E-2</v>
      </c>
      <c r="F19" s="48">
        <v>1</v>
      </c>
      <c r="G19" s="23">
        <v>0.67079456910850799</v>
      </c>
      <c r="H19" s="24">
        <f t="shared" si="0"/>
        <v>0.67079456910850799</v>
      </c>
      <c r="I19" s="49">
        <v>17</v>
      </c>
      <c r="J19" s="49">
        <f>COUNTIFS('08W Project List'!$H:$H,$B19)</f>
        <v>0</v>
      </c>
      <c r="K19" s="48">
        <f>SUMIFS('08W Project List'!$D:$D,'08W Project List'!$H:$H,$B19)</f>
        <v>0</v>
      </c>
      <c r="L19" s="48">
        <f>SUMIFS('08W Project List'!$D:$D,'08W Project List'!$H:$H,$B19,'08W Project List'!$T:$T,L$2)</f>
        <v>0</v>
      </c>
      <c r="M19" s="48">
        <f>SUMIFS('08W Project List'!$D:$D,'08W Project List'!$H:$H,$B19,'08W Project List'!$T:$T,M$2)</f>
        <v>0</v>
      </c>
      <c r="N19" s="48">
        <f>SUMIFS('08W Project List'!$D:$D,'08W Project List'!$H:$H,$B19,'08W Project List'!$T:$T,N$2)</f>
        <v>0</v>
      </c>
      <c r="O19" s="48">
        <f>SUMIFS('08W Project List'!$D:$D,'08W Project List'!$H:$H,$B19,'08W Project List'!$T:$T,O$2)</f>
        <v>0</v>
      </c>
      <c r="P19" s="48">
        <f>SUMIFS('08W Project List'!$D:$D,'08W Project List'!$H:$H,$B19,'08W Project List'!$T:$T,P$2)</f>
        <v>0</v>
      </c>
      <c r="Q19" s="41" t="s">
        <v>4472</v>
      </c>
      <c r="R19" s="50">
        <v>44148</v>
      </c>
    </row>
    <row r="20" spans="1:18" ht="15.5" x14ac:dyDescent="0.35">
      <c r="A20" s="46">
        <v>5791</v>
      </c>
      <c r="B20" s="47" t="s">
        <v>4059</v>
      </c>
      <c r="C20" s="47">
        <v>14652106</v>
      </c>
      <c r="D20" s="47" t="s">
        <v>4060</v>
      </c>
      <c r="E20" s="22">
        <v>3.6652030733285454</v>
      </c>
      <c r="F20" s="48">
        <v>30</v>
      </c>
      <c r="G20" s="23">
        <v>0.65331191648807796</v>
      </c>
      <c r="H20" s="24">
        <f t="shared" si="0"/>
        <v>19.599357494642337</v>
      </c>
      <c r="I20" s="49">
        <v>18</v>
      </c>
      <c r="J20" s="49">
        <f>COUNTIFS('08W Project List'!$H:$H,$B20)</f>
        <v>3</v>
      </c>
      <c r="K20" s="48">
        <f>SUMIFS('08W Project List'!$D:$D,'08W Project List'!$H:$H,$B20)</f>
        <v>3.6399999999999997</v>
      </c>
      <c r="L20" s="48">
        <f>SUMIFS('08W Project List'!$D:$D,'08W Project List'!$H:$H,$B20,'08W Project List'!$T:$T,L$2)</f>
        <v>2.44</v>
      </c>
      <c r="M20" s="48">
        <f>SUMIFS('08W Project List'!$D:$D,'08W Project List'!$H:$H,$B20,'08W Project List'!$T:$T,M$2)</f>
        <v>1.2</v>
      </c>
      <c r="N20" s="48">
        <f>SUMIFS('08W Project List'!$D:$D,'08W Project List'!$H:$H,$B20,'08W Project List'!$T:$T,N$2)</f>
        <v>0</v>
      </c>
      <c r="O20" s="48">
        <f>SUMIFS('08W Project List'!$D:$D,'08W Project List'!$H:$H,$B20,'08W Project List'!$T:$T,O$2)</f>
        <v>0</v>
      </c>
      <c r="P20" s="48">
        <f>SUMIFS('08W Project List'!$D:$D,'08W Project List'!$H:$H,$B20,'08W Project List'!$T:$T,P$2)</f>
        <v>0</v>
      </c>
      <c r="Q20" s="41" t="s">
        <v>4477</v>
      </c>
      <c r="R20" s="50">
        <v>44148</v>
      </c>
    </row>
    <row r="21" spans="1:18" ht="15.5" x14ac:dyDescent="0.35">
      <c r="A21" s="46">
        <v>10735</v>
      </c>
      <c r="B21" s="47" t="s">
        <v>1695</v>
      </c>
      <c r="C21" s="47">
        <v>43211101</v>
      </c>
      <c r="D21" s="47" t="s">
        <v>1685</v>
      </c>
      <c r="E21" s="22">
        <v>0.22763423364316471</v>
      </c>
      <c r="F21" s="48">
        <v>3</v>
      </c>
      <c r="G21" s="23">
        <v>0.64187331574842599</v>
      </c>
      <c r="H21" s="24">
        <f t="shared" si="0"/>
        <v>1.925619947245278</v>
      </c>
      <c r="I21" s="49">
        <v>19</v>
      </c>
      <c r="J21" s="49">
        <f>COUNTIFS('08W Project List'!$H:$H,$B21)</f>
        <v>0</v>
      </c>
      <c r="K21" s="48">
        <f>SUMIFS('08W Project List'!$D:$D,'08W Project List'!$H:$H,$B21)</f>
        <v>0</v>
      </c>
      <c r="L21" s="48">
        <f>SUMIFS('08W Project List'!$D:$D,'08W Project List'!$H:$H,$B21,'08W Project List'!$T:$T,L$2)</f>
        <v>0</v>
      </c>
      <c r="M21" s="48">
        <f>SUMIFS('08W Project List'!$D:$D,'08W Project List'!$H:$H,$B21,'08W Project List'!$T:$T,M$2)</f>
        <v>0</v>
      </c>
      <c r="N21" s="48">
        <f>SUMIFS('08W Project List'!$D:$D,'08W Project List'!$H:$H,$B21,'08W Project List'!$T:$T,N$2)</f>
        <v>0</v>
      </c>
      <c r="O21" s="48">
        <f>SUMIFS('08W Project List'!$D:$D,'08W Project List'!$H:$H,$B21,'08W Project List'!$T:$T,O$2)</f>
        <v>0</v>
      </c>
      <c r="P21" s="48">
        <f>SUMIFS('08W Project List'!$D:$D,'08W Project List'!$H:$H,$B21,'08W Project List'!$T:$T,P$2)</f>
        <v>0</v>
      </c>
      <c r="Q21" s="41" t="s">
        <v>4472</v>
      </c>
      <c r="R21" s="50">
        <v>44148</v>
      </c>
    </row>
    <row r="22" spans="1:18" ht="15.5" x14ac:dyDescent="0.35">
      <c r="A22" s="46">
        <v>10532</v>
      </c>
      <c r="B22" s="47" t="s">
        <v>4122</v>
      </c>
      <c r="C22" s="47">
        <v>63591101</v>
      </c>
      <c r="D22" s="47" t="s">
        <v>4123</v>
      </c>
      <c r="E22" s="22">
        <v>0.78765605361673718</v>
      </c>
      <c r="F22" s="48">
        <v>11</v>
      </c>
      <c r="G22" s="23">
        <v>0.62028997572283695</v>
      </c>
      <c r="H22" s="24">
        <f t="shared" si="0"/>
        <v>6.8231897329512066</v>
      </c>
      <c r="I22" s="49">
        <v>20</v>
      </c>
      <c r="J22" s="49">
        <f>COUNTIFS('08W Project List'!$H:$H,$B22)</f>
        <v>1</v>
      </c>
      <c r="K22" s="48">
        <f>SUMIFS('08W Project List'!$D:$D,'08W Project List'!$H:$H,$B22)</f>
        <v>0.39810606060606063</v>
      </c>
      <c r="L22" s="48">
        <f>SUMIFS('08W Project List'!$D:$D,'08W Project List'!$H:$H,$B22,'08W Project List'!$T:$T,L$2)</f>
        <v>0</v>
      </c>
      <c r="M22" s="48">
        <f>SUMIFS('08W Project List'!$D:$D,'08W Project List'!$H:$H,$B22,'08W Project List'!$T:$T,M$2)</f>
        <v>0</v>
      </c>
      <c r="N22" s="48">
        <f>SUMIFS('08W Project List'!$D:$D,'08W Project List'!$H:$H,$B22,'08W Project List'!$T:$T,N$2)</f>
        <v>0.39810606060606063</v>
      </c>
      <c r="O22" s="48">
        <f>SUMIFS('08W Project List'!$D:$D,'08W Project List'!$H:$H,$B22,'08W Project List'!$T:$T,O$2)</f>
        <v>0</v>
      </c>
      <c r="P22" s="48">
        <f>SUMIFS('08W Project List'!$D:$D,'08W Project List'!$H:$H,$B22,'08W Project List'!$T:$T,P$2)</f>
        <v>0</v>
      </c>
      <c r="Q22" s="41" t="s">
        <v>4472</v>
      </c>
      <c r="R22" s="50">
        <v>44148</v>
      </c>
    </row>
    <row r="23" spans="1:18" ht="15.5" x14ac:dyDescent="0.35">
      <c r="A23" s="46">
        <v>10277</v>
      </c>
      <c r="B23" s="47" t="s">
        <v>1940</v>
      </c>
      <c r="C23" s="47">
        <v>14452104</v>
      </c>
      <c r="D23" s="47" t="s">
        <v>1941</v>
      </c>
      <c r="E23" s="22">
        <v>5.7542231349130013</v>
      </c>
      <c r="F23" s="48">
        <v>30</v>
      </c>
      <c r="G23" s="23">
        <v>0.61453569663879104</v>
      </c>
      <c r="H23" s="24">
        <f t="shared" si="0"/>
        <v>18.436070899163731</v>
      </c>
      <c r="I23" s="49">
        <v>21</v>
      </c>
      <c r="J23" s="49">
        <f>COUNTIFS('08W Project List'!$H:$H,$B23)</f>
        <v>2</v>
      </c>
      <c r="K23" s="48">
        <f>SUMIFS('08W Project List'!$D:$D,'08W Project List'!$H:$H,$B23)</f>
        <v>5.4399999999999995</v>
      </c>
      <c r="L23" s="48">
        <f>SUMIFS('08W Project List'!$D:$D,'08W Project List'!$H:$H,$B23,'08W Project List'!$T:$T,L$2)</f>
        <v>5.4399999999999995</v>
      </c>
      <c r="M23" s="48">
        <f>SUMIFS('08W Project List'!$D:$D,'08W Project List'!$H:$H,$B23,'08W Project List'!$T:$T,M$2)</f>
        <v>0</v>
      </c>
      <c r="N23" s="48">
        <f>SUMIFS('08W Project List'!$D:$D,'08W Project List'!$H:$H,$B23,'08W Project List'!$T:$T,N$2)</f>
        <v>0</v>
      </c>
      <c r="O23" s="48">
        <f>SUMIFS('08W Project List'!$D:$D,'08W Project List'!$H:$H,$B23,'08W Project List'!$T:$T,O$2)</f>
        <v>0</v>
      </c>
      <c r="P23" s="48">
        <f>SUMIFS('08W Project List'!$D:$D,'08W Project List'!$H:$H,$B23,'08W Project List'!$T:$T,P$2)</f>
        <v>0</v>
      </c>
      <c r="Q23" s="41" t="s">
        <v>4472</v>
      </c>
      <c r="R23" s="50">
        <v>44148</v>
      </c>
    </row>
    <row r="24" spans="1:18" ht="15.5" x14ac:dyDescent="0.35">
      <c r="A24" s="46">
        <v>8742</v>
      </c>
      <c r="B24" s="47" t="s">
        <v>852</v>
      </c>
      <c r="C24" s="47">
        <v>254432104</v>
      </c>
      <c r="D24" s="47" t="s">
        <v>842</v>
      </c>
      <c r="E24" s="22">
        <v>2.4276836459869919</v>
      </c>
      <c r="F24" s="48">
        <v>27</v>
      </c>
      <c r="G24" s="23">
        <v>0.59573443681964799</v>
      </c>
      <c r="H24" s="24">
        <f t="shared" si="0"/>
        <v>16.084829794130496</v>
      </c>
      <c r="I24" s="49">
        <v>22</v>
      </c>
      <c r="J24" s="49">
        <f>COUNTIFS('08W Project List'!$H:$H,$B24)</f>
        <v>4</v>
      </c>
      <c r="K24" s="48">
        <f>SUMIFS('08W Project List'!$D:$D,'08W Project List'!$H:$H,$B24)</f>
        <v>8.2815151515151513</v>
      </c>
      <c r="L24" s="48">
        <f>SUMIFS('08W Project List'!$D:$D,'08W Project List'!$H:$H,$B24,'08W Project List'!$T:$T,L$2)</f>
        <v>0</v>
      </c>
      <c r="M24" s="48">
        <f>SUMIFS('08W Project List'!$D:$D,'08W Project List'!$H:$H,$B24,'08W Project List'!$T:$T,M$2)</f>
        <v>8.2815151515151513</v>
      </c>
      <c r="N24" s="48">
        <f>SUMIFS('08W Project List'!$D:$D,'08W Project List'!$H:$H,$B24,'08W Project List'!$T:$T,N$2)</f>
        <v>0</v>
      </c>
      <c r="O24" s="48">
        <f>SUMIFS('08W Project List'!$D:$D,'08W Project List'!$H:$H,$B24,'08W Project List'!$T:$T,O$2)</f>
        <v>0</v>
      </c>
      <c r="P24" s="48">
        <f>SUMIFS('08W Project List'!$D:$D,'08W Project List'!$H:$H,$B24,'08W Project List'!$T:$T,P$2)</f>
        <v>0</v>
      </c>
      <c r="Q24" s="41" t="s">
        <v>4472</v>
      </c>
      <c r="R24" s="50">
        <v>44148</v>
      </c>
    </row>
    <row r="25" spans="1:18" ht="15.5" x14ac:dyDescent="0.35">
      <c r="A25" s="46">
        <v>8905</v>
      </c>
      <c r="B25" s="47" t="s">
        <v>2267</v>
      </c>
      <c r="C25" s="47">
        <v>43141101</v>
      </c>
      <c r="D25" s="47" t="s">
        <v>2268</v>
      </c>
      <c r="E25" s="22">
        <v>1.0658524089295898</v>
      </c>
      <c r="F25" s="48">
        <v>12</v>
      </c>
      <c r="G25" s="23">
        <v>0.58091932138282898</v>
      </c>
      <c r="H25" s="24">
        <f t="shared" si="0"/>
        <v>6.9710318565939478</v>
      </c>
      <c r="I25" s="49">
        <v>23</v>
      </c>
      <c r="J25" s="49">
        <f>COUNTIFS('08W Project List'!$H:$H,$B25)</f>
        <v>2</v>
      </c>
      <c r="K25" s="48">
        <f>SUMIFS('08W Project List'!$D:$D,'08W Project List'!$H:$H,$B25)</f>
        <v>1.33</v>
      </c>
      <c r="L25" s="48">
        <f>SUMIFS('08W Project List'!$D:$D,'08W Project List'!$H:$H,$B25,'08W Project List'!$T:$T,L$2)</f>
        <v>0.61</v>
      </c>
      <c r="M25" s="48">
        <f>SUMIFS('08W Project List'!$D:$D,'08W Project List'!$H:$H,$B25,'08W Project List'!$T:$T,M$2)</f>
        <v>0.72</v>
      </c>
      <c r="N25" s="48">
        <f>SUMIFS('08W Project List'!$D:$D,'08W Project List'!$H:$H,$B25,'08W Project List'!$T:$T,N$2)</f>
        <v>0</v>
      </c>
      <c r="O25" s="48">
        <f>SUMIFS('08W Project List'!$D:$D,'08W Project List'!$H:$H,$B25,'08W Project List'!$T:$T,O$2)</f>
        <v>0</v>
      </c>
      <c r="P25" s="48">
        <f>SUMIFS('08W Project List'!$D:$D,'08W Project List'!$H:$H,$B25,'08W Project List'!$T:$T,P$2)</f>
        <v>0</v>
      </c>
      <c r="Q25" s="41" t="s">
        <v>4472</v>
      </c>
      <c r="R25" s="50">
        <v>44148</v>
      </c>
    </row>
    <row r="26" spans="1:18" ht="15.5" x14ac:dyDescent="0.35">
      <c r="A26" s="46">
        <v>10515</v>
      </c>
      <c r="B26" s="47" t="s">
        <v>3904</v>
      </c>
      <c r="C26" s="47">
        <v>43201102</v>
      </c>
      <c r="D26" s="47" t="s">
        <v>3897</v>
      </c>
      <c r="E26" s="22">
        <v>2.7273763425775078E-2</v>
      </c>
      <c r="F26" s="48">
        <v>1</v>
      </c>
      <c r="G26" s="23">
        <v>0.56399839973022203</v>
      </c>
      <c r="H26" s="24">
        <f t="shared" si="0"/>
        <v>0.56399839973022203</v>
      </c>
      <c r="I26" s="49">
        <v>24</v>
      </c>
      <c r="J26" s="49">
        <f>COUNTIFS('08W Project List'!$H:$H,$B26)</f>
        <v>0</v>
      </c>
      <c r="K26" s="48">
        <f>SUMIFS('08W Project List'!$D:$D,'08W Project List'!$H:$H,$B26)</f>
        <v>0</v>
      </c>
      <c r="L26" s="48">
        <f>SUMIFS('08W Project List'!$D:$D,'08W Project List'!$H:$H,$B26,'08W Project List'!$T:$T,L$2)</f>
        <v>0</v>
      </c>
      <c r="M26" s="48">
        <f>SUMIFS('08W Project List'!$D:$D,'08W Project List'!$H:$H,$B26,'08W Project List'!$T:$T,M$2)</f>
        <v>0</v>
      </c>
      <c r="N26" s="48">
        <f>SUMIFS('08W Project List'!$D:$D,'08W Project List'!$H:$H,$B26,'08W Project List'!$T:$T,N$2)</f>
        <v>0</v>
      </c>
      <c r="O26" s="48">
        <f>SUMIFS('08W Project List'!$D:$D,'08W Project List'!$H:$H,$B26,'08W Project List'!$T:$T,O$2)</f>
        <v>0</v>
      </c>
      <c r="P26" s="48">
        <f>SUMIFS('08W Project List'!$D:$D,'08W Project List'!$H:$H,$B26,'08W Project List'!$T:$T,P$2)</f>
        <v>0</v>
      </c>
      <c r="Q26" s="41" t="s">
        <v>4472</v>
      </c>
      <c r="R26" s="50">
        <v>44148</v>
      </c>
    </row>
    <row r="27" spans="1:18" ht="15.5" x14ac:dyDescent="0.35">
      <c r="A27" s="46">
        <v>10181</v>
      </c>
      <c r="B27" s="47" t="s">
        <v>2927</v>
      </c>
      <c r="C27" s="47">
        <v>63642108</v>
      </c>
      <c r="D27" s="47" t="s">
        <v>2928</v>
      </c>
      <c r="E27" s="22">
        <v>0.36709268441861903</v>
      </c>
      <c r="F27" s="48">
        <v>4</v>
      </c>
      <c r="G27" s="23">
        <v>0.55275579482224202</v>
      </c>
      <c r="H27" s="24">
        <f t="shared" si="0"/>
        <v>2.2110231792889681</v>
      </c>
      <c r="I27" s="49">
        <v>25</v>
      </c>
      <c r="J27" s="49">
        <f>COUNTIFS('08W Project List'!$H:$H,$B27)</f>
        <v>0</v>
      </c>
      <c r="K27" s="48">
        <f>SUMIFS('08W Project List'!$D:$D,'08W Project List'!$H:$H,$B27)</f>
        <v>0</v>
      </c>
      <c r="L27" s="48">
        <f>SUMIFS('08W Project List'!$D:$D,'08W Project List'!$H:$H,$B27,'08W Project List'!$T:$T,L$2)</f>
        <v>0</v>
      </c>
      <c r="M27" s="48">
        <f>SUMIFS('08W Project List'!$D:$D,'08W Project List'!$H:$H,$B27,'08W Project List'!$T:$T,M$2)</f>
        <v>0</v>
      </c>
      <c r="N27" s="48">
        <f>SUMIFS('08W Project List'!$D:$D,'08W Project List'!$H:$H,$B27,'08W Project List'!$T:$T,N$2)</f>
        <v>0</v>
      </c>
      <c r="O27" s="48">
        <f>SUMIFS('08W Project List'!$D:$D,'08W Project List'!$H:$H,$B27,'08W Project List'!$T:$T,O$2)</f>
        <v>0</v>
      </c>
      <c r="P27" s="48">
        <f>SUMIFS('08W Project List'!$D:$D,'08W Project List'!$H:$H,$B27,'08W Project List'!$T:$T,P$2)</f>
        <v>0</v>
      </c>
      <c r="Q27" s="41" t="s">
        <v>4472</v>
      </c>
      <c r="R27" s="50">
        <v>44148</v>
      </c>
    </row>
    <row r="28" spans="1:18" ht="15.5" x14ac:dyDescent="0.35">
      <c r="A28" s="46">
        <v>7688</v>
      </c>
      <c r="B28" s="47" t="s">
        <v>2923</v>
      </c>
      <c r="C28" s="47">
        <v>63642106</v>
      </c>
      <c r="D28" s="47" t="s">
        <v>2924</v>
      </c>
      <c r="E28" s="22">
        <v>0.2849900016145836</v>
      </c>
      <c r="F28" s="48">
        <v>4</v>
      </c>
      <c r="G28" s="23">
        <v>0.55242642055856805</v>
      </c>
      <c r="H28" s="24">
        <f t="shared" si="0"/>
        <v>2.2097056822342722</v>
      </c>
      <c r="I28" s="49">
        <v>26</v>
      </c>
      <c r="J28" s="49">
        <f>COUNTIFS('08W Project List'!$H:$H,$B28)</f>
        <v>0</v>
      </c>
      <c r="K28" s="48">
        <f>SUMIFS('08W Project List'!$D:$D,'08W Project List'!$H:$H,$B28)</f>
        <v>0</v>
      </c>
      <c r="L28" s="48">
        <f>SUMIFS('08W Project List'!$D:$D,'08W Project List'!$H:$H,$B28,'08W Project List'!$T:$T,L$2)</f>
        <v>0</v>
      </c>
      <c r="M28" s="48">
        <f>SUMIFS('08W Project List'!$D:$D,'08W Project List'!$H:$H,$B28,'08W Project List'!$T:$T,M$2)</f>
        <v>0</v>
      </c>
      <c r="N28" s="48">
        <f>SUMIFS('08W Project List'!$D:$D,'08W Project List'!$H:$H,$B28,'08W Project List'!$T:$T,N$2)</f>
        <v>0</v>
      </c>
      <c r="O28" s="48">
        <f>SUMIFS('08W Project List'!$D:$D,'08W Project List'!$H:$H,$B28,'08W Project List'!$T:$T,O$2)</f>
        <v>0</v>
      </c>
      <c r="P28" s="48">
        <f>SUMIFS('08W Project List'!$D:$D,'08W Project List'!$H:$H,$B28,'08W Project List'!$T:$T,P$2)</f>
        <v>0</v>
      </c>
      <c r="Q28" s="41" t="s">
        <v>4472</v>
      </c>
      <c r="R28" s="50">
        <v>44148</v>
      </c>
    </row>
    <row r="29" spans="1:18" ht="15.5" x14ac:dyDescent="0.35">
      <c r="A29" s="46">
        <v>7743</v>
      </c>
      <c r="B29" s="47" t="s">
        <v>1773</v>
      </c>
      <c r="C29" s="47">
        <v>43361102</v>
      </c>
      <c r="D29" s="47" t="s">
        <v>1771</v>
      </c>
      <c r="E29" s="22">
        <v>14.222439399760409</v>
      </c>
      <c r="F29" s="48">
        <v>51</v>
      </c>
      <c r="G29" s="23">
        <v>0.54870131115374099</v>
      </c>
      <c r="H29" s="24">
        <f t="shared" si="0"/>
        <v>27.983766868840789</v>
      </c>
      <c r="I29" s="49">
        <v>27</v>
      </c>
      <c r="J29" s="49">
        <f>COUNTIFS('08W Project List'!$H:$H,$B29)</f>
        <v>13</v>
      </c>
      <c r="K29" s="48">
        <f>SUMIFS('08W Project List'!$D:$D,'08W Project List'!$H:$H,$B29)</f>
        <v>23.056969696969698</v>
      </c>
      <c r="L29" s="48">
        <f>SUMIFS('08W Project List'!$D:$D,'08W Project List'!$H:$H,$B29,'08W Project List'!$T:$T,L$2)</f>
        <v>23.056969696969698</v>
      </c>
      <c r="M29" s="48">
        <f>SUMIFS('08W Project List'!$D:$D,'08W Project List'!$H:$H,$B29,'08W Project List'!$T:$T,M$2)</f>
        <v>0</v>
      </c>
      <c r="N29" s="48">
        <f>SUMIFS('08W Project List'!$D:$D,'08W Project List'!$H:$H,$B29,'08W Project List'!$T:$T,N$2)</f>
        <v>0</v>
      </c>
      <c r="O29" s="48">
        <f>SUMIFS('08W Project List'!$D:$D,'08W Project List'!$H:$H,$B29,'08W Project List'!$T:$T,O$2)</f>
        <v>0</v>
      </c>
      <c r="P29" s="48">
        <f>SUMIFS('08W Project List'!$D:$D,'08W Project List'!$H:$H,$B29,'08W Project List'!$T:$T,P$2)</f>
        <v>0</v>
      </c>
      <c r="Q29" s="41" t="s">
        <v>4472</v>
      </c>
      <c r="R29" s="50">
        <v>44148</v>
      </c>
    </row>
    <row r="30" spans="1:18" ht="15.5" x14ac:dyDescent="0.35">
      <c r="A30" s="46">
        <v>6480</v>
      </c>
      <c r="B30" s="47" t="s">
        <v>4013</v>
      </c>
      <c r="C30" s="47">
        <v>14662112</v>
      </c>
      <c r="D30" s="47" t="s">
        <v>4014</v>
      </c>
      <c r="E30" s="22">
        <v>0.39173532509524611</v>
      </c>
      <c r="F30" s="48">
        <v>9</v>
      </c>
      <c r="G30" s="23">
        <v>0.53730609592801504</v>
      </c>
      <c r="H30" s="24">
        <f t="shared" si="0"/>
        <v>4.8357548633521352</v>
      </c>
      <c r="I30" s="49">
        <v>28</v>
      </c>
      <c r="J30" s="49">
        <f>COUNTIFS('08W Project List'!$H:$H,$B30)</f>
        <v>0</v>
      </c>
      <c r="K30" s="48">
        <f>SUMIFS('08W Project List'!$D:$D,'08W Project List'!$H:$H,$B30)</f>
        <v>0</v>
      </c>
      <c r="L30" s="48">
        <f>SUMIFS('08W Project List'!$D:$D,'08W Project List'!$H:$H,$B30,'08W Project List'!$T:$T,L$2)</f>
        <v>0</v>
      </c>
      <c r="M30" s="48">
        <f>SUMIFS('08W Project List'!$D:$D,'08W Project List'!$H:$H,$B30,'08W Project List'!$T:$T,M$2)</f>
        <v>0</v>
      </c>
      <c r="N30" s="48">
        <f>SUMIFS('08W Project List'!$D:$D,'08W Project List'!$H:$H,$B30,'08W Project List'!$T:$T,N$2)</f>
        <v>0</v>
      </c>
      <c r="O30" s="48">
        <f>SUMIFS('08W Project List'!$D:$D,'08W Project List'!$H:$H,$B30,'08W Project List'!$T:$T,O$2)</f>
        <v>0</v>
      </c>
      <c r="P30" s="48">
        <f>SUMIFS('08W Project List'!$D:$D,'08W Project List'!$H:$H,$B30,'08W Project List'!$T:$T,P$2)</f>
        <v>0</v>
      </c>
      <c r="Q30" s="41" t="s">
        <v>4472</v>
      </c>
      <c r="R30" s="50">
        <v>44148</v>
      </c>
    </row>
    <row r="31" spans="1:18" ht="15.5" x14ac:dyDescent="0.35">
      <c r="A31" s="46">
        <v>10043</v>
      </c>
      <c r="B31" s="47" t="s">
        <v>4436</v>
      </c>
      <c r="C31" s="47">
        <v>102911109</v>
      </c>
      <c r="D31" s="47" t="s">
        <v>4433</v>
      </c>
      <c r="E31" s="22">
        <v>1.3417394071275264</v>
      </c>
      <c r="F31" s="48">
        <v>15</v>
      </c>
      <c r="G31" s="23">
        <v>0.52987304798146795</v>
      </c>
      <c r="H31" s="24">
        <f t="shared" si="0"/>
        <v>7.9480957197220192</v>
      </c>
      <c r="I31" s="49">
        <v>29</v>
      </c>
      <c r="J31" s="49">
        <f>COUNTIFS('08W Project List'!$H:$H,$B31)</f>
        <v>2</v>
      </c>
      <c r="K31" s="48">
        <f>SUMIFS('08W Project List'!$D:$D,'08W Project List'!$H:$H,$B31)</f>
        <v>1.3018939393939395</v>
      </c>
      <c r="L31" s="48">
        <f>SUMIFS('08W Project List'!$D:$D,'08W Project List'!$H:$H,$B31,'08W Project List'!$T:$T,L$2)</f>
        <v>0.45757575757575758</v>
      </c>
      <c r="M31" s="48">
        <f>SUMIFS('08W Project List'!$D:$D,'08W Project List'!$H:$H,$B31,'08W Project List'!$T:$T,M$2)</f>
        <v>0.84431818181818186</v>
      </c>
      <c r="N31" s="48">
        <f>SUMIFS('08W Project List'!$D:$D,'08W Project List'!$H:$H,$B31,'08W Project List'!$T:$T,N$2)</f>
        <v>0</v>
      </c>
      <c r="O31" s="48">
        <f>SUMIFS('08W Project List'!$D:$D,'08W Project List'!$H:$H,$B31,'08W Project List'!$T:$T,O$2)</f>
        <v>0</v>
      </c>
      <c r="P31" s="48">
        <f>SUMIFS('08W Project List'!$D:$D,'08W Project List'!$H:$H,$B31,'08W Project List'!$T:$T,P$2)</f>
        <v>0</v>
      </c>
      <c r="Q31" s="41" t="s">
        <v>4472</v>
      </c>
      <c r="R31" s="50">
        <v>44148</v>
      </c>
    </row>
    <row r="32" spans="1:18" ht="15.5" x14ac:dyDescent="0.35">
      <c r="A32" s="46">
        <v>10052</v>
      </c>
      <c r="B32" s="47" t="s">
        <v>3164</v>
      </c>
      <c r="C32" s="47">
        <v>253642103</v>
      </c>
      <c r="D32" s="47" t="s">
        <v>3163</v>
      </c>
      <c r="E32" s="22">
        <v>2.3287273015274268</v>
      </c>
      <c r="F32" s="48">
        <v>10</v>
      </c>
      <c r="G32" s="23">
        <v>0.51619382712091899</v>
      </c>
      <c r="H32" s="24">
        <f t="shared" si="0"/>
        <v>5.1619382712091895</v>
      </c>
      <c r="I32" s="49">
        <v>30</v>
      </c>
      <c r="J32" s="49">
        <f>COUNTIFS('08W Project List'!$H:$H,$B32)</f>
        <v>0</v>
      </c>
      <c r="K32" s="48">
        <f>SUMIFS('08W Project List'!$D:$D,'08W Project List'!$H:$H,$B32)</f>
        <v>0</v>
      </c>
      <c r="L32" s="48">
        <f>SUMIFS('08W Project List'!$D:$D,'08W Project List'!$H:$H,$B32,'08W Project List'!$T:$T,L$2)</f>
        <v>0</v>
      </c>
      <c r="M32" s="48">
        <f>SUMIFS('08W Project List'!$D:$D,'08W Project List'!$H:$H,$B32,'08W Project List'!$T:$T,M$2)</f>
        <v>0</v>
      </c>
      <c r="N32" s="48">
        <f>SUMIFS('08W Project List'!$D:$D,'08W Project List'!$H:$H,$B32,'08W Project List'!$T:$T,N$2)</f>
        <v>0</v>
      </c>
      <c r="O32" s="48">
        <f>SUMIFS('08W Project List'!$D:$D,'08W Project List'!$H:$H,$B32,'08W Project List'!$T:$T,O$2)</f>
        <v>0</v>
      </c>
      <c r="P32" s="48">
        <f>SUMIFS('08W Project List'!$D:$D,'08W Project List'!$H:$H,$B32,'08W Project List'!$T:$T,P$2)</f>
        <v>0</v>
      </c>
      <c r="Q32" s="41" t="s">
        <v>4472</v>
      </c>
      <c r="R32" s="50">
        <v>44148</v>
      </c>
    </row>
    <row r="33" spans="1:18" ht="15.5" x14ac:dyDescent="0.35">
      <c r="A33" s="46">
        <v>10924</v>
      </c>
      <c r="B33" s="47" t="s">
        <v>558</v>
      </c>
      <c r="C33" s="47">
        <v>48011146</v>
      </c>
      <c r="D33" s="47" t="s">
        <v>559</v>
      </c>
      <c r="E33" s="22">
        <v>8.5246135669098198E-3</v>
      </c>
      <c r="F33" s="48">
        <v>1</v>
      </c>
      <c r="G33" s="23">
        <v>0.50979496602816499</v>
      </c>
      <c r="H33" s="24">
        <f t="shared" si="0"/>
        <v>0.50979496602816499</v>
      </c>
      <c r="I33" s="49">
        <v>31</v>
      </c>
      <c r="J33" s="49">
        <f>COUNTIFS('08W Project List'!$H:$H,$B33)</f>
        <v>0</v>
      </c>
      <c r="K33" s="48">
        <f>SUMIFS('08W Project List'!$D:$D,'08W Project List'!$H:$H,$B33)</f>
        <v>0</v>
      </c>
      <c r="L33" s="48">
        <f>SUMIFS('08W Project List'!$D:$D,'08W Project List'!$H:$H,$B33,'08W Project List'!$T:$T,L$2)</f>
        <v>0</v>
      </c>
      <c r="M33" s="48">
        <f>SUMIFS('08W Project List'!$D:$D,'08W Project List'!$H:$H,$B33,'08W Project List'!$T:$T,M$2)</f>
        <v>0</v>
      </c>
      <c r="N33" s="48">
        <f>SUMIFS('08W Project List'!$D:$D,'08W Project List'!$H:$H,$B33,'08W Project List'!$T:$T,N$2)</f>
        <v>0</v>
      </c>
      <c r="O33" s="48">
        <f>SUMIFS('08W Project List'!$D:$D,'08W Project List'!$H:$H,$B33,'08W Project List'!$T:$T,O$2)</f>
        <v>0</v>
      </c>
      <c r="P33" s="48">
        <f>SUMIFS('08W Project List'!$D:$D,'08W Project List'!$H:$H,$B33,'08W Project List'!$T:$T,P$2)</f>
        <v>0</v>
      </c>
      <c r="Q33" s="41" t="s">
        <v>4472</v>
      </c>
      <c r="R33" s="50">
        <v>44148</v>
      </c>
    </row>
    <row r="34" spans="1:18" ht="15.5" x14ac:dyDescent="0.35">
      <c r="A34" s="46">
        <v>11090</v>
      </c>
      <c r="B34" s="47" t="s">
        <v>560</v>
      </c>
      <c r="C34" s="47">
        <v>48011146</v>
      </c>
      <c r="D34" s="47" t="s">
        <v>559</v>
      </c>
      <c r="E34" s="22">
        <v>1.1291677467289185E-2</v>
      </c>
      <c r="F34" s="48">
        <v>1</v>
      </c>
      <c r="G34" s="23">
        <v>0.50979496602816499</v>
      </c>
      <c r="H34" s="24">
        <f t="shared" si="0"/>
        <v>0.50979496602816499</v>
      </c>
      <c r="I34" s="49">
        <v>32</v>
      </c>
      <c r="J34" s="49">
        <f>COUNTIFS('08W Project List'!$H:$H,$B34)</f>
        <v>0</v>
      </c>
      <c r="K34" s="48">
        <f>SUMIFS('08W Project List'!$D:$D,'08W Project List'!$H:$H,$B34)</f>
        <v>0</v>
      </c>
      <c r="L34" s="48">
        <f>SUMIFS('08W Project List'!$D:$D,'08W Project List'!$H:$H,$B34,'08W Project List'!$T:$T,L$2)</f>
        <v>0</v>
      </c>
      <c r="M34" s="48">
        <f>SUMIFS('08W Project List'!$D:$D,'08W Project List'!$H:$H,$B34,'08W Project List'!$T:$T,M$2)</f>
        <v>0</v>
      </c>
      <c r="N34" s="48">
        <f>SUMIFS('08W Project List'!$D:$D,'08W Project List'!$H:$H,$B34,'08W Project List'!$T:$T,N$2)</f>
        <v>0</v>
      </c>
      <c r="O34" s="48">
        <f>SUMIFS('08W Project List'!$D:$D,'08W Project List'!$H:$H,$B34,'08W Project List'!$T:$T,O$2)</f>
        <v>0</v>
      </c>
      <c r="P34" s="48">
        <f>SUMIFS('08W Project List'!$D:$D,'08W Project List'!$H:$H,$B34,'08W Project List'!$T:$T,P$2)</f>
        <v>0</v>
      </c>
      <c r="Q34" s="41" t="s">
        <v>4472</v>
      </c>
      <c r="R34" s="50">
        <v>44148</v>
      </c>
    </row>
    <row r="35" spans="1:18" ht="15.5" x14ac:dyDescent="0.35">
      <c r="A35" s="46">
        <v>4828</v>
      </c>
      <c r="B35" s="47" t="s">
        <v>970</v>
      </c>
      <c r="C35" s="47">
        <v>102251101</v>
      </c>
      <c r="D35" s="47" t="s">
        <v>969</v>
      </c>
      <c r="E35" s="22">
        <v>0.89694034829589175</v>
      </c>
      <c r="F35" s="48">
        <v>6</v>
      </c>
      <c r="G35" s="23">
        <v>0.50290707501140297</v>
      </c>
      <c r="H35" s="24">
        <f t="shared" ref="H35:H66" si="1">IFERROR(G35*F35,0)</f>
        <v>3.017442450068418</v>
      </c>
      <c r="I35" s="49">
        <v>33</v>
      </c>
      <c r="J35" s="49">
        <f>COUNTIFS('08W Project List'!$H:$H,$B35)</f>
        <v>0</v>
      </c>
      <c r="K35" s="48">
        <f>SUMIFS('08W Project List'!$D:$D,'08W Project List'!$H:$H,$B35)</f>
        <v>0</v>
      </c>
      <c r="L35" s="48">
        <f>SUMIFS('08W Project List'!$D:$D,'08W Project List'!$H:$H,$B35,'08W Project List'!$T:$T,L$2)</f>
        <v>0</v>
      </c>
      <c r="M35" s="48">
        <f>SUMIFS('08W Project List'!$D:$D,'08W Project List'!$H:$H,$B35,'08W Project List'!$T:$T,M$2)</f>
        <v>0</v>
      </c>
      <c r="N35" s="48">
        <f>SUMIFS('08W Project List'!$D:$D,'08W Project List'!$H:$H,$B35,'08W Project List'!$T:$T,N$2)</f>
        <v>0</v>
      </c>
      <c r="O35" s="48">
        <f>SUMIFS('08W Project List'!$D:$D,'08W Project List'!$H:$H,$B35,'08W Project List'!$T:$T,O$2)</f>
        <v>0</v>
      </c>
      <c r="P35" s="48">
        <f>SUMIFS('08W Project List'!$D:$D,'08W Project List'!$H:$H,$B35,'08W Project List'!$T:$T,P$2)</f>
        <v>0</v>
      </c>
      <c r="Q35" s="41" t="s">
        <v>4472</v>
      </c>
      <c r="R35" s="50">
        <v>44148</v>
      </c>
    </row>
    <row r="36" spans="1:18" ht="15.5" x14ac:dyDescent="0.35">
      <c r="A36" s="46">
        <v>9923</v>
      </c>
      <c r="B36" s="47" t="s">
        <v>815</v>
      </c>
      <c r="C36" s="47">
        <v>42821102</v>
      </c>
      <c r="D36" s="47" t="s">
        <v>808</v>
      </c>
      <c r="E36" s="22">
        <v>2.7328786085891298E-2</v>
      </c>
      <c r="F36" s="48">
        <v>1</v>
      </c>
      <c r="G36" s="23">
        <v>0.48427403528289198</v>
      </c>
      <c r="H36" s="24">
        <f t="shared" si="1"/>
        <v>0.48427403528289198</v>
      </c>
      <c r="I36" s="49">
        <v>34</v>
      </c>
      <c r="J36" s="49">
        <f>COUNTIFS('08W Project List'!$H:$H,$B36)</f>
        <v>0</v>
      </c>
      <c r="K36" s="48">
        <f>SUMIFS('08W Project List'!$D:$D,'08W Project List'!$H:$H,$B36)</f>
        <v>0</v>
      </c>
      <c r="L36" s="48">
        <f>SUMIFS('08W Project List'!$D:$D,'08W Project List'!$H:$H,$B36,'08W Project List'!$T:$T,L$2)</f>
        <v>0</v>
      </c>
      <c r="M36" s="48">
        <f>SUMIFS('08W Project List'!$D:$D,'08W Project List'!$H:$H,$B36,'08W Project List'!$T:$T,M$2)</f>
        <v>0</v>
      </c>
      <c r="N36" s="48">
        <f>SUMIFS('08W Project List'!$D:$D,'08W Project List'!$H:$H,$B36,'08W Project List'!$T:$T,N$2)</f>
        <v>0</v>
      </c>
      <c r="O36" s="48">
        <f>SUMIFS('08W Project List'!$D:$D,'08W Project List'!$H:$H,$B36,'08W Project List'!$T:$T,O$2)</f>
        <v>0</v>
      </c>
      <c r="P36" s="48">
        <f>SUMIFS('08W Project List'!$D:$D,'08W Project List'!$H:$H,$B36,'08W Project List'!$T:$T,P$2)</f>
        <v>0</v>
      </c>
      <c r="Q36" s="41" t="s">
        <v>4472</v>
      </c>
      <c r="R36" s="50">
        <v>44148</v>
      </c>
    </row>
    <row r="37" spans="1:18" ht="15.5" x14ac:dyDescent="0.35">
      <c r="A37" s="46">
        <v>8034</v>
      </c>
      <c r="B37" s="47" t="s">
        <v>2191</v>
      </c>
      <c r="C37" s="47">
        <v>254452102</v>
      </c>
      <c r="D37" s="47" t="s">
        <v>2182</v>
      </c>
      <c r="E37" s="22">
        <v>5.253888981142623</v>
      </c>
      <c r="F37" s="48">
        <v>31</v>
      </c>
      <c r="G37" s="23">
        <v>0.47165130693121798</v>
      </c>
      <c r="H37" s="24">
        <f t="shared" si="1"/>
        <v>14.621190514867758</v>
      </c>
      <c r="I37" s="49">
        <v>35</v>
      </c>
      <c r="J37" s="49">
        <f>COUNTIFS('08W Project List'!$H:$H,$B37)</f>
        <v>2</v>
      </c>
      <c r="K37" s="48">
        <f>SUMIFS('08W Project List'!$D:$D,'08W Project List'!$H:$H,$B37)</f>
        <v>2.85</v>
      </c>
      <c r="L37" s="48">
        <f>SUMIFS('08W Project List'!$D:$D,'08W Project List'!$H:$H,$B37,'08W Project List'!$T:$T,L$2)</f>
        <v>0</v>
      </c>
      <c r="M37" s="48">
        <f>SUMIFS('08W Project List'!$D:$D,'08W Project List'!$H:$H,$B37,'08W Project List'!$T:$T,M$2)</f>
        <v>2.85</v>
      </c>
      <c r="N37" s="48">
        <f>SUMIFS('08W Project List'!$D:$D,'08W Project List'!$H:$H,$B37,'08W Project List'!$T:$T,N$2)</f>
        <v>0</v>
      </c>
      <c r="O37" s="48">
        <f>SUMIFS('08W Project List'!$D:$D,'08W Project List'!$H:$H,$B37,'08W Project List'!$T:$T,O$2)</f>
        <v>0</v>
      </c>
      <c r="P37" s="48">
        <f>SUMIFS('08W Project List'!$D:$D,'08W Project List'!$H:$H,$B37,'08W Project List'!$T:$T,P$2)</f>
        <v>0</v>
      </c>
      <c r="Q37" s="41" t="s">
        <v>4472</v>
      </c>
      <c r="R37" s="50">
        <v>44148</v>
      </c>
    </row>
    <row r="38" spans="1:18" ht="15.5" x14ac:dyDescent="0.35">
      <c r="A38" s="46">
        <v>7873</v>
      </c>
      <c r="B38" s="47" t="s">
        <v>2179</v>
      </c>
      <c r="C38" s="47">
        <v>254452101</v>
      </c>
      <c r="D38" s="47" t="s">
        <v>2167</v>
      </c>
      <c r="E38" s="22">
        <v>4.602897171829671</v>
      </c>
      <c r="F38" s="48">
        <v>40</v>
      </c>
      <c r="G38" s="23">
        <v>0.47121698573295401</v>
      </c>
      <c r="H38" s="24">
        <f t="shared" si="1"/>
        <v>18.84867942931816</v>
      </c>
      <c r="I38" s="49">
        <v>36</v>
      </c>
      <c r="J38" s="49">
        <f>COUNTIFS('08W Project List'!$H:$H,$B38)</f>
        <v>4</v>
      </c>
      <c r="K38" s="48">
        <f>SUMIFS('08W Project List'!$D:$D,'08W Project List'!$H:$H,$B38)</f>
        <v>4.5636363636363635</v>
      </c>
      <c r="L38" s="48">
        <f>SUMIFS('08W Project List'!$D:$D,'08W Project List'!$H:$H,$B38,'08W Project List'!$T:$T,L$2)</f>
        <v>0</v>
      </c>
      <c r="M38" s="48">
        <f>SUMIFS('08W Project List'!$D:$D,'08W Project List'!$H:$H,$B38,'08W Project List'!$T:$T,M$2)</f>
        <v>3.1011363636363636</v>
      </c>
      <c r="N38" s="48">
        <f>SUMIFS('08W Project List'!$D:$D,'08W Project List'!$H:$H,$B38,'08W Project List'!$T:$T,N$2)</f>
        <v>1.4624999999999999</v>
      </c>
      <c r="O38" s="48">
        <f>SUMIFS('08W Project List'!$D:$D,'08W Project List'!$H:$H,$B38,'08W Project List'!$T:$T,O$2)</f>
        <v>0</v>
      </c>
      <c r="P38" s="48">
        <f>SUMIFS('08W Project List'!$D:$D,'08W Project List'!$H:$H,$B38,'08W Project List'!$T:$T,P$2)</f>
        <v>0</v>
      </c>
      <c r="Q38" s="41" t="s">
        <v>4472</v>
      </c>
      <c r="R38" s="50">
        <v>44148</v>
      </c>
    </row>
    <row r="39" spans="1:18" ht="15.5" x14ac:dyDescent="0.35">
      <c r="A39" s="46">
        <v>4526</v>
      </c>
      <c r="B39" s="47" t="s">
        <v>4125</v>
      </c>
      <c r="C39" s="47">
        <v>63591105</v>
      </c>
      <c r="D39" s="47" t="s">
        <v>4126</v>
      </c>
      <c r="E39" s="22">
        <v>23.165292462931696</v>
      </c>
      <c r="F39" s="48">
        <v>464</v>
      </c>
      <c r="G39" s="23">
        <v>0.46771973449419602</v>
      </c>
      <c r="H39" s="24">
        <f t="shared" si="1"/>
        <v>217.02195680530696</v>
      </c>
      <c r="I39" s="49">
        <v>37</v>
      </c>
      <c r="J39" s="49">
        <f>COUNTIFS('08W Project List'!$H:$H,$B39)</f>
        <v>12</v>
      </c>
      <c r="K39" s="48">
        <f>SUMIFS('08W Project List'!$D:$D,'08W Project List'!$H:$H,$B39)</f>
        <v>30.580000000000002</v>
      </c>
      <c r="L39" s="48">
        <f>SUMIFS('08W Project List'!$D:$D,'08W Project List'!$H:$H,$B39,'08W Project List'!$T:$T,L$2)</f>
        <v>30.580000000000002</v>
      </c>
      <c r="M39" s="48">
        <f>SUMIFS('08W Project List'!$D:$D,'08W Project List'!$H:$H,$B39,'08W Project List'!$T:$T,M$2)</f>
        <v>0</v>
      </c>
      <c r="N39" s="48">
        <f>SUMIFS('08W Project List'!$D:$D,'08W Project List'!$H:$H,$B39,'08W Project List'!$T:$T,N$2)</f>
        <v>0</v>
      </c>
      <c r="O39" s="48">
        <f>SUMIFS('08W Project List'!$D:$D,'08W Project List'!$H:$H,$B39,'08W Project List'!$T:$T,O$2)</f>
        <v>0</v>
      </c>
      <c r="P39" s="48">
        <f>SUMIFS('08W Project List'!$D:$D,'08W Project List'!$H:$H,$B39,'08W Project List'!$T:$T,P$2)</f>
        <v>0</v>
      </c>
      <c r="Q39" s="41" t="s">
        <v>4472</v>
      </c>
      <c r="R39" s="50">
        <v>44148</v>
      </c>
    </row>
    <row r="40" spans="1:18" ht="15.5" x14ac:dyDescent="0.35">
      <c r="A40" s="46">
        <v>2215</v>
      </c>
      <c r="B40" s="47" t="s">
        <v>2273</v>
      </c>
      <c r="C40" s="47">
        <v>43141101</v>
      </c>
      <c r="D40" s="47" t="s">
        <v>2268</v>
      </c>
      <c r="E40" s="22">
        <v>0.85339726114313852</v>
      </c>
      <c r="F40" s="48">
        <v>14</v>
      </c>
      <c r="G40" s="23">
        <v>0.46768709582264301</v>
      </c>
      <c r="H40" s="24">
        <f t="shared" si="1"/>
        <v>6.5476193415170023</v>
      </c>
      <c r="I40" s="49">
        <v>38</v>
      </c>
      <c r="J40" s="49">
        <f>COUNTIFS('08W Project List'!$H:$H,$B40)</f>
        <v>1</v>
      </c>
      <c r="K40" s="48">
        <f>SUMIFS('08W Project List'!$D:$D,'08W Project List'!$H:$H,$B40)</f>
        <v>0.85435606060606062</v>
      </c>
      <c r="L40" s="48">
        <f>SUMIFS('08W Project List'!$D:$D,'08W Project List'!$H:$H,$B40,'08W Project List'!$T:$T,L$2)</f>
        <v>0</v>
      </c>
      <c r="M40" s="48">
        <f>SUMIFS('08W Project List'!$D:$D,'08W Project List'!$H:$H,$B40,'08W Project List'!$T:$T,M$2)</f>
        <v>0.85435606060606062</v>
      </c>
      <c r="N40" s="48">
        <f>SUMIFS('08W Project List'!$D:$D,'08W Project List'!$H:$H,$B40,'08W Project List'!$T:$T,N$2)</f>
        <v>0</v>
      </c>
      <c r="O40" s="48">
        <f>SUMIFS('08W Project List'!$D:$D,'08W Project List'!$H:$H,$B40,'08W Project List'!$T:$T,O$2)</f>
        <v>0</v>
      </c>
      <c r="P40" s="48">
        <f>SUMIFS('08W Project List'!$D:$D,'08W Project List'!$H:$H,$B40,'08W Project List'!$T:$T,P$2)</f>
        <v>0</v>
      </c>
      <c r="Q40" s="41" t="s">
        <v>4472</v>
      </c>
      <c r="R40" s="50">
        <v>44148</v>
      </c>
    </row>
    <row r="41" spans="1:18" ht="15.5" x14ac:dyDescent="0.35">
      <c r="A41" s="46">
        <v>9655</v>
      </c>
      <c r="B41" s="47" t="s">
        <v>4217</v>
      </c>
      <c r="C41" s="47">
        <v>102541101</v>
      </c>
      <c r="D41" s="47" t="s">
        <v>4213</v>
      </c>
      <c r="E41" s="22">
        <v>3.4766045747279302</v>
      </c>
      <c r="F41" s="48">
        <v>28</v>
      </c>
      <c r="G41" s="23">
        <v>0.464330779966248</v>
      </c>
      <c r="H41" s="24">
        <f t="shared" si="1"/>
        <v>13.001261839054944</v>
      </c>
      <c r="I41" s="49">
        <v>39</v>
      </c>
      <c r="J41" s="49">
        <f>COUNTIFS('08W Project List'!$H:$H,$B41)</f>
        <v>1</v>
      </c>
      <c r="K41" s="48">
        <f>SUMIFS('08W Project List'!$D:$D,'08W Project List'!$H:$H,$B41)</f>
        <v>3.4609848484848484</v>
      </c>
      <c r="L41" s="48">
        <f>SUMIFS('08W Project List'!$D:$D,'08W Project List'!$H:$H,$B41,'08W Project List'!$T:$T,L$2)</f>
        <v>0</v>
      </c>
      <c r="M41" s="48">
        <f>SUMIFS('08W Project List'!$D:$D,'08W Project List'!$H:$H,$B41,'08W Project List'!$T:$T,M$2)</f>
        <v>3.4609848484848484</v>
      </c>
      <c r="N41" s="48">
        <f>SUMIFS('08W Project List'!$D:$D,'08W Project List'!$H:$H,$B41,'08W Project List'!$T:$T,N$2)</f>
        <v>0</v>
      </c>
      <c r="O41" s="48">
        <f>SUMIFS('08W Project List'!$D:$D,'08W Project List'!$H:$H,$B41,'08W Project List'!$T:$T,O$2)</f>
        <v>0</v>
      </c>
      <c r="P41" s="48">
        <f>SUMIFS('08W Project List'!$D:$D,'08W Project List'!$H:$H,$B41,'08W Project List'!$T:$T,P$2)</f>
        <v>0</v>
      </c>
      <c r="Q41" s="41" t="s">
        <v>4472</v>
      </c>
      <c r="R41" s="50">
        <v>44148</v>
      </c>
    </row>
    <row r="42" spans="1:18" ht="15.5" x14ac:dyDescent="0.35">
      <c r="A42" s="46">
        <v>10699</v>
      </c>
      <c r="B42" s="47" t="s">
        <v>3961</v>
      </c>
      <c r="C42" s="47">
        <v>14241101</v>
      </c>
      <c r="D42" s="47" t="s">
        <v>3962</v>
      </c>
      <c r="E42" s="22">
        <v>1.3144919787045928E-2</v>
      </c>
      <c r="F42" s="48">
        <v>2</v>
      </c>
      <c r="G42" s="23">
        <v>0.46103068930447999</v>
      </c>
      <c r="H42" s="24">
        <f t="shared" si="1"/>
        <v>0.92206137860895998</v>
      </c>
      <c r="I42" s="49">
        <v>40</v>
      </c>
      <c r="J42" s="49">
        <f>COUNTIFS('08W Project List'!$H:$H,$B42)</f>
        <v>0</v>
      </c>
      <c r="K42" s="48">
        <f>SUMIFS('08W Project List'!$D:$D,'08W Project List'!$H:$H,$B42)</f>
        <v>0</v>
      </c>
      <c r="L42" s="48">
        <f>SUMIFS('08W Project List'!$D:$D,'08W Project List'!$H:$H,$B42,'08W Project List'!$T:$T,L$2)</f>
        <v>0</v>
      </c>
      <c r="M42" s="48">
        <f>SUMIFS('08W Project List'!$D:$D,'08W Project List'!$H:$H,$B42,'08W Project List'!$T:$T,M$2)</f>
        <v>0</v>
      </c>
      <c r="N42" s="48">
        <f>SUMIFS('08W Project List'!$D:$D,'08W Project List'!$H:$H,$B42,'08W Project List'!$T:$T,N$2)</f>
        <v>0</v>
      </c>
      <c r="O42" s="48">
        <f>SUMIFS('08W Project List'!$D:$D,'08W Project List'!$H:$H,$B42,'08W Project List'!$T:$T,O$2)</f>
        <v>0</v>
      </c>
      <c r="P42" s="48">
        <f>SUMIFS('08W Project List'!$D:$D,'08W Project List'!$H:$H,$B42,'08W Project List'!$T:$T,P$2)</f>
        <v>0</v>
      </c>
      <c r="Q42" s="41" t="s">
        <v>4472</v>
      </c>
      <c r="R42" s="50">
        <v>44148</v>
      </c>
    </row>
    <row r="43" spans="1:18" ht="15.5" x14ac:dyDescent="0.35">
      <c r="A43" s="46">
        <v>7414</v>
      </c>
      <c r="B43" s="47" t="s">
        <v>3217</v>
      </c>
      <c r="C43" s="47">
        <v>63681102</v>
      </c>
      <c r="D43" s="47" t="s">
        <v>3218</v>
      </c>
      <c r="E43" s="22">
        <v>0.63713158826654448</v>
      </c>
      <c r="F43" s="48">
        <v>38</v>
      </c>
      <c r="G43" s="23">
        <v>0.45556538757167098</v>
      </c>
      <c r="H43" s="24">
        <f t="shared" si="1"/>
        <v>17.311484727723496</v>
      </c>
      <c r="I43" s="49">
        <v>41</v>
      </c>
      <c r="J43" s="49">
        <f>COUNTIFS('08W Project List'!$H:$H,$B43)</f>
        <v>1</v>
      </c>
      <c r="K43" s="48">
        <f>SUMIFS('08W Project List'!$D:$D,'08W Project List'!$H:$H,$B43)</f>
        <v>0.52</v>
      </c>
      <c r="L43" s="48">
        <f>SUMIFS('08W Project List'!$D:$D,'08W Project List'!$H:$H,$B43,'08W Project List'!$T:$T,L$2)</f>
        <v>0</v>
      </c>
      <c r="M43" s="48">
        <f>SUMIFS('08W Project List'!$D:$D,'08W Project List'!$H:$H,$B43,'08W Project List'!$T:$T,M$2)</f>
        <v>0</v>
      </c>
      <c r="N43" s="48">
        <f>SUMIFS('08W Project List'!$D:$D,'08W Project List'!$H:$H,$B43,'08W Project List'!$T:$T,N$2)</f>
        <v>0.52</v>
      </c>
      <c r="O43" s="48">
        <f>SUMIFS('08W Project List'!$D:$D,'08W Project List'!$H:$H,$B43,'08W Project List'!$T:$T,O$2)</f>
        <v>0</v>
      </c>
      <c r="P43" s="48">
        <f>SUMIFS('08W Project List'!$D:$D,'08W Project List'!$H:$H,$B43,'08W Project List'!$T:$T,P$2)</f>
        <v>0</v>
      </c>
      <c r="Q43" s="41" t="s">
        <v>4472</v>
      </c>
      <c r="R43" s="50">
        <v>44148</v>
      </c>
    </row>
    <row r="44" spans="1:18" ht="15.5" x14ac:dyDescent="0.35">
      <c r="A44" s="46">
        <v>4076</v>
      </c>
      <c r="B44" s="47" t="s">
        <v>4129</v>
      </c>
      <c r="C44" s="47">
        <v>63601104</v>
      </c>
      <c r="D44" s="47" t="s">
        <v>4130</v>
      </c>
      <c r="E44" s="22">
        <v>14.660160930794284</v>
      </c>
      <c r="F44" s="48">
        <v>140</v>
      </c>
      <c r="G44" s="23">
        <v>0.446418209036824</v>
      </c>
      <c r="H44" s="24">
        <f t="shared" si="1"/>
        <v>62.498549265155361</v>
      </c>
      <c r="I44" s="49">
        <v>42</v>
      </c>
      <c r="J44" s="49">
        <f>COUNTIFS('08W Project List'!$H:$H,$B44)</f>
        <v>11</v>
      </c>
      <c r="K44" s="48">
        <f>SUMIFS('08W Project List'!$D:$D,'08W Project List'!$H:$H,$B44)</f>
        <v>14.73</v>
      </c>
      <c r="L44" s="48">
        <f>SUMIFS('08W Project List'!$D:$D,'08W Project List'!$H:$H,$B44,'08W Project List'!$T:$T,L$2)</f>
        <v>14.73</v>
      </c>
      <c r="M44" s="48">
        <f>SUMIFS('08W Project List'!$D:$D,'08W Project List'!$H:$H,$B44,'08W Project List'!$T:$T,M$2)</f>
        <v>0</v>
      </c>
      <c r="N44" s="48">
        <f>SUMIFS('08W Project List'!$D:$D,'08W Project List'!$H:$H,$B44,'08W Project List'!$T:$T,N$2)</f>
        <v>0</v>
      </c>
      <c r="O44" s="48">
        <f>SUMIFS('08W Project List'!$D:$D,'08W Project List'!$H:$H,$B44,'08W Project List'!$T:$T,O$2)</f>
        <v>0</v>
      </c>
      <c r="P44" s="48">
        <f>SUMIFS('08W Project List'!$D:$D,'08W Project List'!$H:$H,$B44,'08W Project List'!$T:$T,P$2)</f>
        <v>0</v>
      </c>
      <c r="Q44" s="41" t="s">
        <v>4472</v>
      </c>
      <c r="R44" s="50">
        <v>44148</v>
      </c>
    </row>
    <row r="45" spans="1:18" ht="15.5" x14ac:dyDescent="0.35">
      <c r="A45" s="46">
        <v>7056</v>
      </c>
      <c r="B45" s="47" t="s">
        <v>3174</v>
      </c>
      <c r="C45" s="47">
        <v>42281105</v>
      </c>
      <c r="D45" s="47" t="s">
        <v>3172</v>
      </c>
      <c r="E45" s="22">
        <v>1.6450859394185147</v>
      </c>
      <c r="F45" s="48">
        <v>101</v>
      </c>
      <c r="G45" s="23">
        <v>0.44261938296418202</v>
      </c>
      <c r="H45" s="24">
        <f t="shared" si="1"/>
        <v>44.704557679382383</v>
      </c>
      <c r="I45" s="49">
        <v>43</v>
      </c>
      <c r="J45" s="49">
        <f>COUNTIFS('08W Project List'!$H:$H,$B45)</f>
        <v>2</v>
      </c>
      <c r="K45" s="48">
        <f>SUMIFS('08W Project List'!$D:$D,'08W Project List'!$H:$H,$B45)</f>
        <v>1.8342803030303032</v>
      </c>
      <c r="L45" s="48">
        <f>SUMIFS('08W Project List'!$D:$D,'08W Project List'!$H:$H,$B45,'08W Project List'!$T:$T,L$2)</f>
        <v>1.8342803030303032</v>
      </c>
      <c r="M45" s="48">
        <f>SUMIFS('08W Project List'!$D:$D,'08W Project List'!$H:$H,$B45,'08W Project List'!$T:$T,M$2)</f>
        <v>0</v>
      </c>
      <c r="N45" s="48">
        <f>SUMIFS('08W Project List'!$D:$D,'08W Project List'!$H:$H,$B45,'08W Project List'!$T:$T,N$2)</f>
        <v>0</v>
      </c>
      <c r="O45" s="48">
        <f>SUMIFS('08W Project List'!$D:$D,'08W Project List'!$H:$H,$B45,'08W Project List'!$T:$T,O$2)</f>
        <v>0</v>
      </c>
      <c r="P45" s="48">
        <f>SUMIFS('08W Project List'!$D:$D,'08W Project List'!$H:$H,$B45,'08W Project List'!$T:$T,P$2)</f>
        <v>0</v>
      </c>
      <c r="Q45" s="41" t="s">
        <v>4472</v>
      </c>
      <c r="R45" s="50">
        <v>44148</v>
      </c>
    </row>
    <row r="46" spans="1:18" ht="15.5" x14ac:dyDescent="0.35">
      <c r="A46" s="46">
        <v>10934</v>
      </c>
      <c r="B46" s="47" t="s">
        <v>3155</v>
      </c>
      <c r="C46" s="47">
        <v>82931101</v>
      </c>
      <c r="D46" s="47" t="s">
        <v>3142</v>
      </c>
      <c r="E46" s="22">
        <v>1.278683794748701E-2</v>
      </c>
      <c r="F46" s="48">
        <v>1</v>
      </c>
      <c r="G46" s="23">
        <v>0.44217529210690198</v>
      </c>
      <c r="H46" s="24">
        <f t="shared" si="1"/>
        <v>0.44217529210690198</v>
      </c>
      <c r="I46" s="49">
        <v>44</v>
      </c>
      <c r="J46" s="49">
        <f>COUNTIFS('08W Project List'!$H:$H,$B46)</f>
        <v>0</v>
      </c>
      <c r="K46" s="48">
        <f>SUMIFS('08W Project List'!$D:$D,'08W Project List'!$H:$H,$B46)</f>
        <v>0</v>
      </c>
      <c r="L46" s="48">
        <f>SUMIFS('08W Project List'!$D:$D,'08W Project List'!$H:$H,$B46,'08W Project List'!$T:$T,L$2)</f>
        <v>0</v>
      </c>
      <c r="M46" s="48">
        <f>SUMIFS('08W Project List'!$D:$D,'08W Project List'!$H:$H,$B46,'08W Project List'!$T:$T,M$2)</f>
        <v>0</v>
      </c>
      <c r="N46" s="48">
        <f>SUMIFS('08W Project List'!$D:$D,'08W Project List'!$H:$H,$B46,'08W Project List'!$T:$T,N$2)</f>
        <v>0</v>
      </c>
      <c r="O46" s="48">
        <f>SUMIFS('08W Project List'!$D:$D,'08W Project List'!$H:$H,$B46,'08W Project List'!$T:$T,O$2)</f>
        <v>0</v>
      </c>
      <c r="P46" s="48">
        <f>SUMIFS('08W Project List'!$D:$D,'08W Project List'!$H:$H,$B46,'08W Project List'!$T:$T,P$2)</f>
        <v>0</v>
      </c>
      <c r="Q46" s="41" t="s">
        <v>4472</v>
      </c>
      <c r="R46" s="50">
        <v>44148</v>
      </c>
    </row>
    <row r="47" spans="1:18" ht="15.5" x14ac:dyDescent="0.35">
      <c r="A47" s="46">
        <v>5032</v>
      </c>
      <c r="B47" s="47" t="s">
        <v>2519</v>
      </c>
      <c r="C47" s="47">
        <v>152282101</v>
      </c>
      <c r="D47" s="47" t="s">
        <v>2510</v>
      </c>
      <c r="E47" s="22">
        <v>5.7103623206985512</v>
      </c>
      <c r="F47" s="48">
        <v>58</v>
      </c>
      <c r="G47" s="23">
        <v>0.43529892279356203</v>
      </c>
      <c r="H47" s="24">
        <f t="shared" si="1"/>
        <v>25.247337522026598</v>
      </c>
      <c r="I47" s="49">
        <v>45</v>
      </c>
      <c r="J47" s="49">
        <f>COUNTIFS('08W Project List'!$H:$H,$B47)</f>
        <v>3</v>
      </c>
      <c r="K47" s="48">
        <f>SUMIFS('08W Project List'!$D:$D,'08W Project List'!$H:$H,$B47)</f>
        <v>5.95</v>
      </c>
      <c r="L47" s="48">
        <f>SUMIFS('08W Project List'!$D:$D,'08W Project List'!$H:$H,$B47,'08W Project List'!$T:$T,L$2)</f>
        <v>5.95</v>
      </c>
      <c r="M47" s="48">
        <f>SUMIFS('08W Project List'!$D:$D,'08W Project List'!$H:$H,$B47,'08W Project List'!$T:$T,M$2)</f>
        <v>0</v>
      </c>
      <c r="N47" s="48">
        <f>SUMIFS('08W Project List'!$D:$D,'08W Project List'!$H:$H,$B47,'08W Project List'!$T:$T,N$2)</f>
        <v>0</v>
      </c>
      <c r="O47" s="48">
        <f>SUMIFS('08W Project List'!$D:$D,'08W Project List'!$H:$H,$B47,'08W Project List'!$T:$T,O$2)</f>
        <v>0</v>
      </c>
      <c r="P47" s="48">
        <f>SUMIFS('08W Project List'!$D:$D,'08W Project List'!$H:$H,$B47,'08W Project List'!$T:$T,P$2)</f>
        <v>0</v>
      </c>
      <c r="Q47" s="41" t="s">
        <v>4472</v>
      </c>
      <c r="R47" s="50">
        <v>44148</v>
      </c>
    </row>
    <row r="48" spans="1:18" ht="15.5" x14ac:dyDescent="0.35">
      <c r="A48" s="46">
        <v>9729</v>
      </c>
      <c r="B48" s="47" t="s">
        <v>368</v>
      </c>
      <c r="C48" s="47">
        <v>14592105</v>
      </c>
      <c r="D48" s="47" t="s">
        <v>366</v>
      </c>
      <c r="E48" s="22">
        <v>0.48214322010473337</v>
      </c>
      <c r="F48" s="48">
        <v>6</v>
      </c>
      <c r="G48" s="23">
        <v>0.43170197145985001</v>
      </c>
      <c r="H48" s="24">
        <f t="shared" si="1"/>
        <v>2.5902118287591001</v>
      </c>
      <c r="I48" s="49">
        <v>46</v>
      </c>
      <c r="J48" s="49">
        <f>COUNTIFS('08W Project List'!$H:$H,$B48)</f>
        <v>0</v>
      </c>
      <c r="K48" s="48">
        <f>SUMIFS('08W Project List'!$D:$D,'08W Project List'!$H:$H,$B48)</f>
        <v>0</v>
      </c>
      <c r="L48" s="48">
        <f>SUMIFS('08W Project List'!$D:$D,'08W Project List'!$H:$H,$B48,'08W Project List'!$T:$T,L$2)</f>
        <v>0</v>
      </c>
      <c r="M48" s="48">
        <f>SUMIFS('08W Project List'!$D:$D,'08W Project List'!$H:$H,$B48,'08W Project List'!$T:$T,M$2)</f>
        <v>0</v>
      </c>
      <c r="N48" s="48">
        <f>SUMIFS('08W Project List'!$D:$D,'08W Project List'!$H:$H,$B48,'08W Project List'!$T:$T,N$2)</f>
        <v>0</v>
      </c>
      <c r="O48" s="48">
        <f>SUMIFS('08W Project List'!$D:$D,'08W Project List'!$H:$H,$B48,'08W Project List'!$T:$T,O$2)</f>
        <v>0</v>
      </c>
      <c r="P48" s="48">
        <f>SUMIFS('08W Project List'!$D:$D,'08W Project List'!$H:$H,$B48,'08W Project List'!$T:$T,P$2)</f>
        <v>0</v>
      </c>
      <c r="Q48" s="41" t="s">
        <v>4472</v>
      </c>
      <c r="R48" s="50">
        <v>44148</v>
      </c>
    </row>
    <row r="49" spans="1:18" ht="15.5" x14ac:dyDescent="0.35">
      <c r="A49" s="46">
        <v>6662</v>
      </c>
      <c r="B49" s="47" t="s">
        <v>2568</v>
      </c>
      <c r="C49" s="47">
        <v>14052101</v>
      </c>
      <c r="D49" s="47" t="s">
        <v>2569</v>
      </c>
      <c r="E49" s="22">
        <v>1.7629499169490179</v>
      </c>
      <c r="F49" s="48">
        <v>23</v>
      </c>
      <c r="G49" s="23">
        <v>0.42859050973238</v>
      </c>
      <c r="H49" s="24">
        <f t="shared" si="1"/>
        <v>9.8575817238447403</v>
      </c>
      <c r="I49" s="49">
        <v>47</v>
      </c>
      <c r="J49" s="49">
        <f>COUNTIFS('08W Project List'!$H:$H,$B49)</f>
        <v>0</v>
      </c>
      <c r="K49" s="48">
        <f>SUMIFS('08W Project List'!$D:$D,'08W Project List'!$H:$H,$B49)</f>
        <v>0</v>
      </c>
      <c r="L49" s="48">
        <f>SUMIFS('08W Project List'!$D:$D,'08W Project List'!$H:$H,$B49,'08W Project List'!$T:$T,L$2)</f>
        <v>0</v>
      </c>
      <c r="M49" s="48">
        <f>SUMIFS('08W Project List'!$D:$D,'08W Project List'!$H:$H,$B49,'08W Project List'!$T:$T,M$2)</f>
        <v>0</v>
      </c>
      <c r="N49" s="48">
        <f>SUMIFS('08W Project List'!$D:$D,'08W Project List'!$H:$H,$B49,'08W Project List'!$T:$T,N$2)</f>
        <v>0</v>
      </c>
      <c r="O49" s="48">
        <f>SUMIFS('08W Project List'!$D:$D,'08W Project List'!$H:$H,$B49,'08W Project List'!$T:$T,O$2)</f>
        <v>0</v>
      </c>
      <c r="P49" s="48">
        <f>SUMIFS('08W Project List'!$D:$D,'08W Project List'!$H:$H,$B49,'08W Project List'!$T:$T,P$2)</f>
        <v>0</v>
      </c>
      <c r="Q49" s="41" t="s">
        <v>4472</v>
      </c>
      <c r="R49" s="50">
        <v>44148</v>
      </c>
    </row>
    <row r="50" spans="1:18" ht="15.5" x14ac:dyDescent="0.35">
      <c r="A50" s="46">
        <v>1690</v>
      </c>
      <c r="B50" s="47" t="s">
        <v>1052</v>
      </c>
      <c r="C50" s="47">
        <v>103351104</v>
      </c>
      <c r="D50" s="47" t="s">
        <v>1049</v>
      </c>
      <c r="E50" s="22">
        <v>18.604901027151772</v>
      </c>
      <c r="F50" s="48">
        <v>357</v>
      </c>
      <c r="G50" s="23">
        <v>0.42525580561623999</v>
      </c>
      <c r="H50" s="24">
        <f t="shared" si="1"/>
        <v>151.81632260499768</v>
      </c>
      <c r="I50" s="49">
        <v>48</v>
      </c>
      <c r="J50" s="49">
        <f>COUNTIFS('08W Project List'!$H:$H,$B50)</f>
        <v>7</v>
      </c>
      <c r="K50" s="48">
        <f>SUMIFS('08W Project List'!$D:$D,'08W Project List'!$H:$H,$B50)</f>
        <v>18.301136363636363</v>
      </c>
      <c r="L50" s="48">
        <f>SUMIFS('08W Project List'!$D:$D,'08W Project List'!$H:$H,$B50,'08W Project List'!$T:$T,L$2)</f>
        <v>18.301136363636363</v>
      </c>
      <c r="M50" s="48">
        <f>SUMIFS('08W Project List'!$D:$D,'08W Project List'!$H:$H,$B50,'08W Project List'!$T:$T,M$2)</f>
        <v>0</v>
      </c>
      <c r="N50" s="48">
        <f>SUMIFS('08W Project List'!$D:$D,'08W Project List'!$H:$H,$B50,'08W Project List'!$T:$T,N$2)</f>
        <v>0</v>
      </c>
      <c r="O50" s="48">
        <f>SUMIFS('08W Project List'!$D:$D,'08W Project List'!$H:$H,$B50,'08W Project List'!$T:$T,O$2)</f>
        <v>0</v>
      </c>
      <c r="P50" s="48">
        <f>SUMIFS('08W Project List'!$D:$D,'08W Project List'!$H:$H,$B50,'08W Project List'!$T:$T,P$2)</f>
        <v>0</v>
      </c>
      <c r="Q50" s="41" t="s">
        <v>4472</v>
      </c>
      <c r="R50" s="50">
        <v>44148</v>
      </c>
    </row>
    <row r="51" spans="1:18" ht="15.5" x14ac:dyDescent="0.35">
      <c r="A51" s="46">
        <v>193</v>
      </c>
      <c r="B51" s="47" t="s">
        <v>2754</v>
      </c>
      <c r="C51" s="47">
        <v>103521103</v>
      </c>
      <c r="D51" s="47" t="s">
        <v>2752</v>
      </c>
      <c r="E51" s="22">
        <v>57.142938485843821</v>
      </c>
      <c r="F51" s="48">
        <v>641</v>
      </c>
      <c r="G51" s="23">
        <v>0.42184524936932599</v>
      </c>
      <c r="H51" s="24">
        <f t="shared" si="1"/>
        <v>270.40280484573793</v>
      </c>
      <c r="I51" s="49">
        <v>49</v>
      </c>
      <c r="J51" s="49">
        <f>COUNTIFS('08W Project List'!$H:$H,$B51)</f>
        <v>41</v>
      </c>
      <c r="K51" s="48">
        <f>SUMIFS('08W Project List'!$D:$D,'08W Project List'!$H:$H,$B51)</f>
        <v>62.244242424242415</v>
      </c>
      <c r="L51" s="48">
        <f>SUMIFS('08W Project List'!$D:$D,'08W Project List'!$H:$H,$B51,'08W Project List'!$T:$T,L$2)</f>
        <v>62.244242424242415</v>
      </c>
      <c r="M51" s="48">
        <f>SUMIFS('08W Project List'!$D:$D,'08W Project List'!$H:$H,$B51,'08W Project List'!$T:$T,M$2)</f>
        <v>0</v>
      </c>
      <c r="N51" s="48">
        <f>SUMIFS('08W Project List'!$D:$D,'08W Project List'!$H:$H,$B51,'08W Project List'!$T:$T,N$2)</f>
        <v>0</v>
      </c>
      <c r="O51" s="48">
        <f>SUMIFS('08W Project List'!$D:$D,'08W Project List'!$H:$H,$B51,'08W Project List'!$T:$T,O$2)</f>
        <v>0</v>
      </c>
      <c r="P51" s="48">
        <f>SUMIFS('08W Project List'!$D:$D,'08W Project List'!$H:$H,$B51,'08W Project List'!$T:$T,P$2)</f>
        <v>0</v>
      </c>
      <c r="Q51" s="41" t="s">
        <v>4472</v>
      </c>
      <c r="R51" s="50">
        <v>44148</v>
      </c>
    </row>
    <row r="52" spans="1:18" ht="15.5" x14ac:dyDescent="0.35">
      <c r="A52" s="46">
        <v>7274</v>
      </c>
      <c r="B52" s="47" t="s">
        <v>2187</v>
      </c>
      <c r="C52" s="47">
        <v>254452102</v>
      </c>
      <c r="D52" s="47" t="s">
        <v>2182</v>
      </c>
      <c r="E52" s="22">
        <v>4.2727186258042078</v>
      </c>
      <c r="F52" s="48">
        <v>38</v>
      </c>
      <c r="G52" s="23">
        <v>0.42049921099677401</v>
      </c>
      <c r="H52" s="24">
        <f t="shared" si="1"/>
        <v>15.978970017877412</v>
      </c>
      <c r="I52" s="49">
        <v>50</v>
      </c>
      <c r="J52" s="49">
        <f>COUNTIFS('08W Project List'!$H:$H,$B52)</f>
        <v>3</v>
      </c>
      <c r="K52" s="48">
        <f>SUMIFS('08W Project List'!$D:$D,'08W Project List'!$H:$H,$B52)</f>
        <v>8.59</v>
      </c>
      <c r="L52" s="48">
        <f>SUMIFS('08W Project List'!$D:$D,'08W Project List'!$H:$H,$B52,'08W Project List'!$T:$T,L$2)</f>
        <v>8.59</v>
      </c>
      <c r="M52" s="48">
        <f>SUMIFS('08W Project List'!$D:$D,'08W Project List'!$H:$H,$B52,'08W Project List'!$T:$T,M$2)</f>
        <v>0</v>
      </c>
      <c r="N52" s="48">
        <f>SUMIFS('08W Project List'!$D:$D,'08W Project List'!$H:$H,$B52,'08W Project List'!$T:$T,N$2)</f>
        <v>0</v>
      </c>
      <c r="O52" s="48">
        <f>SUMIFS('08W Project List'!$D:$D,'08W Project List'!$H:$H,$B52,'08W Project List'!$T:$T,O$2)</f>
        <v>0</v>
      </c>
      <c r="P52" s="48">
        <f>SUMIFS('08W Project List'!$D:$D,'08W Project List'!$H:$H,$B52,'08W Project List'!$T:$T,P$2)</f>
        <v>0</v>
      </c>
      <c r="Q52" s="41" t="s">
        <v>4472</v>
      </c>
      <c r="R52" s="50">
        <v>44148</v>
      </c>
    </row>
    <row r="53" spans="1:18" ht="15.5" x14ac:dyDescent="0.35">
      <c r="A53" s="46">
        <v>10024</v>
      </c>
      <c r="B53" s="47" t="s">
        <v>793</v>
      </c>
      <c r="C53" s="47">
        <v>42141101</v>
      </c>
      <c r="D53" s="47" t="s">
        <v>789</v>
      </c>
      <c r="E53" s="22">
        <v>0.29834191773944063</v>
      </c>
      <c r="F53" s="48">
        <v>10</v>
      </c>
      <c r="G53" s="23">
        <v>0.41958685145153501</v>
      </c>
      <c r="H53" s="24">
        <f t="shared" si="1"/>
        <v>4.1958685145153503</v>
      </c>
      <c r="I53" s="49">
        <v>51</v>
      </c>
      <c r="J53" s="49">
        <f>COUNTIFS('08W Project List'!$H:$H,$B53)</f>
        <v>0</v>
      </c>
      <c r="K53" s="48">
        <f>SUMIFS('08W Project List'!$D:$D,'08W Project List'!$H:$H,$B53)</f>
        <v>0</v>
      </c>
      <c r="L53" s="48">
        <f>SUMIFS('08W Project List'!$D:$D,'08W Project List'!$H:$H,$B53,'08W Project List'!$T:$T,L$2)</f>
        <v>0</v>
      </c>
      <c r="M53" s="48">
        <f>SUMIFS('08W Project List'!$D:$D,'08W Project List'!$H:$H,$B53,'08W Project List'!$T:$T,M$2)</f>
        <v>0</v>
      </c>
      <c r="N53" s="48">
        <f>SUMIFS('08W Project List'!$D:$D,'08W Project List'!$H:$H,$B53,'08W Project List'!$T:$T,N$2)</f>
        <v>0</v>
      </c>
      <c r="O53" s="48">
        <f>SUMIFS('08W Project List'!$D:$D,'08W Project List'!$H:$H,$B53,'08W Project List'!$T:$T,O$2)</f>
        <v>0</v>
      </c>
      <c r="P53" s="48">
        <f>SUMIFS('08W Project List'!$D:$D,'08W Project List'!$H:$H,$B53,'08W Project List'!$T:$T,P$2)</f>
        <v>0</v>
      </c>
      <c r="Q53" s="41" t="s">
        <v>4472</v>
      </c>
      <c r="R53" s="50">
        <v>44148</v>
      </c>
    </row>
    <row r="54" spans="1:18" ht="15.5" x14ac:dyDescent="0.35">
      <c r="A54" s="46">
        <v>7141</v>
      </c>
      <c r="B54" s="47" t="s">
        <v>4292</v>
      </c>
      <c r="C54" s="47">
        <v>103611101</v>
      </c>
      <c r="D54" s="47" t="s">
        <v>4293</v>
      </c>
      <c r="E54" s="22">
        <v>7.8322668071100061</v>
      </c>
      <c r="F54" s="48">
        <v>31</v>
      </c>
      <c r="G54" s="23">
        <v>0.41882815342111002</v>
      </c>
      <c r="H54" s="24">
        <f t="shared" si="1"/>
        <v>12.983672756054411</v>
      </c>
      <c r="I54" s="49">
        <v>52</v>
      </c>
      <c r="J54" s="49">
        <f>COUNTIFS('08W Project List'!$H:$H,$B54)</f>
        <v>5</v>
      </c>
      <c r="K54" s="48">
        <f>SUMIFS('08W Project List'!$D:$D,'08W Project List'!$H:$H,$B54)</f>
        <v>7.8699999999999992</v>
      </c>
      <c r="L54" s="48">
        <f>SUMIFS('08W Project List'!$D:$D,'08W Project List'!$H:$H,$B54,'08W Project List'!$T:$T,L$2)</f>
        <v>5.41</v>
      </c>
      <c r="M54" s="48">
        <f>SUMIFS('08W Project List'!$D:$D,'08W Project List'!$H:$H,$B54,'08W Project List'!$T:$T,M$2)</f>
        <v>2.46</v>
      </c>
      <c r="N54" s="48">
        <f>SUMIFS('08W Project List'!$D:$D,'08W Project List'!$H:$H,$B54,'08W Project List'!$T:$T,N$2)</f>
        <v>0</v>
      </c>
      <c r="O54" s="48">
        <f>SUMIFS('08W Project List'!$D:$D,'08W Project List'!$H:$H,$B54,'08W Project List'!$T:$T,O$2)</f>
        <v>0</v>
      </c>
      <c r="P54" s="48">
        <f>SUMIFS('08W Project List'!$D:$D,'08W Project List'!$H:$H,$B54,'08W Project List'!$T:$T,P$2)</f>
        <v>0</v>
      </c>
      <c r="Q54" s="41" t="s">
        <v>4472</v>
      </c>
      <c r="R54" s="50">
        <v>44148</v>
      </c>
    </row>
    <row r="55" spans="1:18" ht="15.5" x14ac:dyDescent="0.35">
      <c r="A55" s="46">
        <v>7033</v>
      </c>
      <c r="B55" s="47" t="s">
        <v>4127</v>
      </c>
      <c r="C55" s="47">
        <v>63591105</v>
      </c>
      <c r="D55" s="47" t="s">
        <v>4126</v>
      </c>
      <c r="E55" s="22">
        <v>0.75146626684492235</v>
      </c>
      <c r="F55" s="48">
        <v>21</v>
      </c>
      <c r="G55" s="23">
        <v>0.41414771704982301</v>
      </c>
      <c r="H55" s="24">
        <f t="shared" si="1"/>
        <v>8.6971020580462834</v>
      </c>
      <c r="I55" s="49">
        <v>53</v>
      </c>
      <c r="J55" s="49">
        <f>COUNTIFS('08W Project List'!$H:$H,$B55)</f>
        <v>1</v>
      </c>
      <c r="K55" s="48">
        <f>SUMIFS('08W Project List'!$D:$D,'08W Project List'!$H:$H,$B55)</f>
        <v>0.75</v>
      </c>
      <c r="L55" s="48">
        <f>SUMIFS('08W Project List'!$D:$D,'08W Project List'!$H:$H,$B55,'08W Project List'!$T:$T,L$2)</f>
        <v>0.75</v>
      </c>
      <c r="M55" s="48">
        <f>SUMIFS('08W Project List'!$D:$D,'08W Project List'!$H:$H,$B55,'08W Project List'!$T:$T,M$2)</f>
        <v>0</v>
      </c>
      <c r="N55" s="48">
        <f>SUMIFS('08W Project List'!$D:$D,'08W Project List'!$H:$H,$B55,'08W Project List'!$T:$T,N$2)</f>
        <v>0</v>
      </c>
      <c r="O55" s="48">
        <f>SUMIFS('08W Project List'!$D:$D,'08W Project List'!$H:$H,$B55,'08W Project List'!$T:$T,O$2)</f>
        <v>0</v>
      </c>
      <c r="P55" s="48">
        <f>SUMIFS('08W Project List'!$D:$D,'08W Project List'!$H:$H,$B55,'08W Project List'!$T:$T,P$2)</f>
        <v>0</v>
      </c>
      <c r="Q55" s="41" t="s">
        <v>4472</v>
      </c>
      <c r="R55" s="50">
        <v>44148</v>
      </c>
    </row>
    <row r="56" spans="1:18" ht="15.5" x14ac:dyDescent="0.35">
      <c r="A56" s="46">
        <v>9936</v>
      </c>
      <c r="B56" s="47" t="s">
        <v>2734</v>
      </c>
      <c r="C56" s="47">
        <v>163541101</v>
      </c>
      <c r="D56" s="47" t="s">
        <v>2726</v>
      </c>
      <c r="E56" s="22">
        <v>2.8841288480634493</v>
      </c>
      <c r="F56" s="48">
        <v>29</v>
      </c>
      <c r="G56" s="23">
        <v>0.40712355224880997</v>
      </c>
      <c r="H56" s="24">
        <f t="shared" si="1"/>
        <v>11.806583015215489</v>
      </c>
      <c r="I56" s="49">
        <v>54</v>
      </c>
      <c r="J56" s="49">
        <f>COUNTIFS('08W Project List'!$H:$H,$B56)</f>
        <v>2</v>
      </c>
      <c r="K56" s="48">
        <f>SUMIFS('08W Project List'!$D:$D,'08W Project List'!$H:$H,$B56)</f>
        <v>3.0100000000000002</v>
      </c>
      <c r="L56" s="48">
        <f>SUMIFS('08W Project List'!$D:$D,'08W Project List'!$H:$H,$B56,'08W Project List'!$T:$T,L$2)</f>
        <v>3.0100000000000002</v>
      </c>
      <c r="M56" s="48">
        <f>SUMIFS('08W Project List'!$D:$D,'08W Project List'!$H:$H,$B56,'08W Project List'!$T:$T,M$2)</f>
        <v>0</v>
      </c>
      <c r="N56" s="48">
        <f>SUMIFS('08W Project List'!$D:$D,'08W Project List'!$H:$H,$B56,'08W Project List'!$T:$T,N$2)</f>
        <v>0</v>
      </c>
      <c r="O56" s="48">
        <f>SUMIFS('08W Project List'!$D:$D,'08W Project List'!$H:$H,$B56,'08W Project List'!$T:$T,O$2)</f>
        <v>0</v>
      </c>
      <c r="P56" s="48">
        <f>SUMIFS('08W Project List'!$D:$D,'08W Project List'!$H:$H,$B56,'08W Project List'!$T:$T,P$2)</f>
        <v>0</v>
      </c>
      <c r="Q56" s="41" t="s">
        <v>4472</v>
      </c>
      <c r="R56" s="50">
        <v>44148</v>
      </c>
    </row>
    <row r="57" spans="1:18" ht="15.5" x14ac:dyDescent="0.35">
      <c r="A57" s="46">
        <v>10113</v>
      </c>
      <c r="B57" s="47" t="s">
        <v>527</v>
      </c>
      <c r="C57" s="47">
        <v>42711101</v>
      </c>
      <c r="D57" s="47" t="s">
        <v>517</v>
      </c>
      <c r="E57" s="22">
        <v>0.1377690270528148</v>
      </c>
      <c r="F57" s="48">
        <v>9</v>
      </c>
      <c r="G57" s="23">
        <v>0.40561207556531598</v>
      </c>
      <c r="H57" s="24">
        <f t="shared" si="1"/>
        <v>3.6505086800878437</v>
      </c>
      <c r="I57" s="49">
        <v>55</v>
      </c>
      <c r="J57" s="49">
        <f>COUNTIFS('08W Project List'!$H:$H,$B57)</f>
        <v>0</v>
      </c>
      <c r="K57" s="48">
        <f>SUMIFS('08W Project List'!$D:$D,'08W Project List'!$H:$H,$B57)</f>
        <v>0</v>
      </c>
      <c r="L57" s="48">
        <f>SUMIFS('08W Project List'!$D:$D,'08W Project List'!$H:$H,$B57,'08W Project List'!$T:$T,L$2)</f>
        <v>0</v>
      </c>
      <c r="M57" s="48">
        <f>SUMIFS('08W Project List'!$D:$D,'08W Project List'!$H:$H,$B57,'08W Project List'!$T:$T,M$2)</f>
        <v>0</v>
      </c>
      <c r="N57" s="48">
        <f>SUMIFS('08W Project List'!$D:$D,'08W Project List'!$H:$H,$B57,'08W Project List'!$T:$T,N$2)</f>
        <v>0</v>
      </c>
      <c r="O57" s="48">
        <f>SUMIFS('08W Project List'!$D:$D,'08W Project List'!$H:$H,$B57,'08W Project List'!$T:$T,O$2)</f>
        <v>0</v>
      </c>
      <c r="P57" s="48">
        <f>SUMIFS('08W Project List'!$D:$D,'08W Project List'!$H:$H,$B57,'08W Project List'!$T:$T,P$2)</f>
        <v>0</v>
      </c>
      <c r="Q57" s="41" t="s">
        <v>4472</v>
      </c>
      <c r="R57" s="50">
        <v>44148</v>
      </c>
    </row>
    <row r="58" spans="1:18" ht="15.5" x14ac:dyDescent="0.35">
      <c r="A58" s="46">
        <v>3943</v>
      </c>
      <c r="B58" s="47" t="s">
        <v>2521</v>
      </c>
      <c r="C58" s="47">
        <v>152282101</v>
      </c>
      <c r="D58" s="47" t="s">
        <v>2510</v>
      </c>
      <c r="E58" s="22">
        <v>24.994124755822622</v>
      </c>
      <c r="F58" s="48">
        <v>262</v>
      </c>
      <c r="G58" s="23">
        <v>0.38665329351740901</v>
      </c>
      <c r="H58" s="24">
        <f t="shared" si="1"/>
        <v>101.30316290156117</v>
      </c>
      <c r="I58" s="49">
        <v>68</v>
      </c>
      <c r="J58" s="49">
        <f>COUNTIFS('08W Project List'!$H:$H,$B58)</f>
        <v>1</v>
      </c>
      <c r="K58" s="48">
        <f>SUMIFS('08W Project List'!$D:$D,'08W Project List'!$H:$H,$B58)</f>
        <v>0.4308712121212121</v>
      </c>
      <c r="L58" s="48">
        <f>SUMIFS('08W Project List'!$D:$D,'08W Project List'!$H:$H,$B58,'08W Project List'!$T:$T,L$2)</f>
        <v>0.4308712121212121</v>
      </c>
      <c r="M58" s="48">
        <f>SUMIFS('08W Project List'!$D:$D,'08W Project List'!$H:$H,$B58,'08W Project List'!$T:$T,M$2)</f>
        <v>0</v>
      </c>
      <c r="N58" s="48">
        <f>SUMIFS('08W Project List'!$D:$D,'08W Project List'!$H:$H,$B58,'08W Project List'!$T:$T,N$2)</f>
        <v>0</v>
      </c>
      <c r="O58" s="48">
        <f>SUMIFS('08W Project List'!$D:$D,'08W Project List'!$H:$H,$B58,'08W Project List'!$T:$T,O$2)</f>
        <v>0</v>
      </c>
      <c r="P58" s="48">
        <f>SUMIFS('08W Project List'!$D:$D,'08W Project List'!$H:$H,$B58,'08W Project List'!$T:$T,P$2)</f>
        <v>0</v>
      </c>
      <c r="Q58" s="41" t="s">
        <v>4481</v>
      </c>
      <c r="R58" s="50">
        <v>44183</v>
      </c>
    </row>
    <row r="59" spans="1:18" ht="15.5" x14ac:dyDescent="0.35">
      <c r="A59" s="46">
        <v>4693</v>
      </c>
      <c r="B59" s="47" t="s">
        <v>2280</v>
      </c>
      <c r="C59" s="47">
        <v>43141101</v>
      </c>
      <c r="D59" s="47" t="s">
        <v>2268</v>
      </c>
      <c r="E59" s="22">
        <v>4.7309884289804103</v>
      </c>
      <c r="F59" s="48">
        <v>146</v>
      </c>
      <c r="G59" s="23">
        <v>0.36174231478345797</v>
      </c>
      <c r="H59" s="24">
        <f t="shared" si="1"/>
        <v>52.814377958384867</v>
      </c>
      <c r="I59" s="49">
        <v>86</v>
      </c>
      <c r="J59" s="49">
        <f>COUNTIFS('08W Project List'!$H:$H,$B59)</f>
        <v>1</v>
      </c>
      <c r="K59" s="48">
        <f>SUMIFS('08W Project List'!$D:$D,'08W Project List'!$H:$H,$B59)</f>
        <v>0.5348484848484848</v>
      </c>
      <c r="L59" s="48">
        <f>SUMIFS('08W Project List'!$D:$D,'08W Project List'!$H:$H,$B59,'08W Project List'!$T:$T,L$2)</f>
        <v>0</v>
      </c>
      <c r="M59" s="48">
        <f>SUMIFS('08W Project List'!$D:$D,'08W Project List'!$H:$H,$B59,'08W Project List'!$T:$T,M$2)</f>
        <v>0.5348484848484848</v>
      </c>
      <c r="N59" s="48">
        <f>SUMIFS('08W Project List'!$D:$D,'08W Project List'!$H:$H,$B59,'08W Project List'!$T:$T,N$2)</f>
        <v>0</v>
      </c>
      <c r="O59" s="48">
        <f>SUMIFS('08W Project List'!$D:$D,'08W Project List'!$H:$H,$B59,'08W Project List'!$T:$T,O$2)</f>
        <v>0</v>
      </c>
      <c r="P59" s="48">
        <f>SUMIFS('08W Project List'!$D:$D,'08W Project List'!$H:$H,$B59,'08W Project List'!$T:$T,P$2)</f>
        <v>0</v>
      </c>
      <c r="Q59" s="41" t="s">
        <v>4479</v>
      </c>
      <c r="R59" s="50">
        <v>44148</v>
      </c>
    </row>
    <row r="60" spans="1:18" ht="15.5" x14ac:dyDescent="0.35">
      <c r="A60" s="46">
        <v>5717</v>
      </c>
      <c r="B60" s="47" t="s">
        <v>3738</v>
      </c>
      <c r="C60" s="47">
        <v>153652109</v>
      </c>
      <c r="D60" s="47" t="s">
        <v>3733</v>
      </c>
      <c r="E60" s="22">
        <v>10.84699143715407</v>
      </c>
      <c r="F60" s="48">
        <v>122</v>
      </c>
      <c r="G60" s="23">
        <v>0.27855417168515301</v>
      </c>
      <c r="H60" s="24">
        <f t="shared" si="1"/>
        <v>33.983608945588664</v>
      </c>
      <c r="I60" s="49">
        <v>159</v>
      </c>
      <c r="J60" s="49">
        <f>COUNTIFS('08W Project List'!$H:$H,$B60)</f>
        <v>5</v>
      </c>
      <c r="K60" s="48">
        <f>SUMIFS('08W Project List'!$D:$D,'08W Project List'!$H:$H,$B60)</f>
        <v>12.594128787878788</v>
      </c>
      <c r="L60" s="48">
        <f>SUMIFS('08W Project List'!$D:$D,'08W Project List'!$H:$H,$B60,'08W Project List'!$T:$T,L$2)</f>
        <v>4.3231060606060607</v>
      </c>
      <c r="M60" s="48">
        <f>SUMIFS('08W Project List'!$D:$D,'08W Project List'!$H:$H,$B60,'08W Project List'!$T:$T,M$2)</f>
        <v>8.2710227272727277</v>
      </c>
      <c r="N60" s="48">
        <f>SUMIFS('08W Project List'!$D:$D,'08W Project List'!$H:$H,$B60,'08W Project List'!$T:$T,N$2)</f>
        <v>0</v>
      </c>
      <c r="O60" s="48">
        <f>SUMIFS('08W Project List'!$D:$D,'08W Project List'!$H:$H,$B60,'08W Project List'!$T:$T,O$2)</f>
        <v>0</v>
      </c>
      <c r="P60" s="48">
        <f>SUMIFS('08W Project List'!$D:$D,'08W Project List'!$H:$H,$B60,'08W Project List'!$T:$T,P$2)</f>
        <v>0</v>
      </c>
      <c r="Q60" s="41" t="s">
        <v>4476</v>
      </c>
      <c r="R60" s="50">
        <v>44148</v>
      </c>
    </row>
    <row r="61" spans="1:18" ht="15.5" x14ac:dyDescent="0.35">
      <c r="A61" s="46">
        <v>8139</v>
      </c>
      <c r="B61" s="47" t="s">
        <v>1998</v>
      </c>
      <c r="C61" s="47">
        <v>42991105</v>
      </c>
      <c r="D61" s="47" t="s">
        <v>1994</v>
      </c>
      <c r="E61" s="22">
        <v>5.5621412430313679</v>
      </c>
      <c r="F61" s="48">
        <v>54</v>
      </c>
      <c r="G61" s="23">
        <v>0.250058744986352</v>
      </c>
      <c r="H61" s="24">
        <f t="shared" si="1"/>
        <v>13.503172229263008</v>
      </c>
      <c r="I61" s="49">
        <v>215</v>
      </c>
      <c r="J61" s="49">
        <f>COUNTIFS('08W Project List'!$H:$H,$B61)</f>
        <v>2</v>
      </c>
      <c r="K61" s="48">
        <f>SUMIFS('08W Project List'!$D:$D,'08W Project List'!$H:$H,$B61)</f>
        <v>2.7962121212121209</v>
      </c>
      <c r="L61" s="48">
        <f>SUMIFS('08W Project List'!$D:$D,'08W Project List'!$H:$H,$B61,'08W Project List'!$T:$T,L$2)</f>
        <v>2.7962121212121209</v>
      </c>
      <c r="M61" s="48">
        <f>SUMIFS('08W Project List'!$D:$D,'08W Project List'!$H:$H,$B61,'08W Project List'!$T:$T,M$2)</f>
        <v>0</v>
      </c>
      <c r="N61" s="48">
        <f>SUMIFS('08W Project List'!$D:$D,'08W Project List'!$H:$H,$B61,'08W Project List'!$T:$T,N$2)</f>
        <v>0</v>
      </c>
      <c r="O61" s="48">
        <f>SUMIFS('08W Project List'!$D:$D,'08W Project List'!$H:$H,$B61,'08W Project List'!$T:$T,O$2)</f>
        <v>0</v>
      </c>
      <c r="P61" s="48">
        <f>SUMIFS('08W Project List'!$D:$D,'08W Project List'!$H:$H,$B61,'08W Project List'!$T:$T,P$2)</f>
        <v>0</v>
      </c>
      <c r="Q61" s="41" t="s">
        <v>4479</v>
      </c>
      <c r="R61" s="50">
        <v>44148</v>
      </c>
    </row>
    <row r="62" spans="1:18" ht="15.5" x14ac:dyDescent="0.35">
      <c r="A62" s="46">
        <v>6909</v>
      </c>
      <c r="B62" s="47" t="s">
        <v>4440</v>
      </c>
      <c r="C62" s="47">
        <v>102911109</v>
      </c>
      <c r="D62" s="47" t="s">
        <v>4433</v>
      </c>
      <c r="E62" s="22">
        <v>2.6641116426263767</v>
      </c>
      <c r="F62" s="48">
        <v>49</v>
      </c>
      <c r="G62" s="23">
        <v>0.24844858215568</v>
      </c>
      <c r="H62" s="24">
        <f t="shared" si="1"/>
        <v>12.17398052562832</v>
      </c>
      <c r="I62" s="49">
        <v>218</v>
      </c>
      <c r="J62" s="49">
        <f>COUNTIFS('08W Project List'!$H:$H,$B62)</f>
        <v>1</v>
      </c>
      <c r="K62" s="48">
        <f>SUMIFS('08W Project List'!$D:$D,'08W Project List'!$H:$H,$B62)</f>
        <v>0.60738636363636367</v>
      </c>
      <c r="L62" s="48">
        <f>SUMIFS('08W Project List'!$D:$D,'08W Project List'!$H:$H,$B62,'08W Project List'!$T:$T,L$2)</f>
        <v>0.60738636363636367</v>
      </c>
      <c r="M62" s="48">
        <f>SUMIFS('08W Project List'!$D:$D,'08W Project List'!$H:$H,$B62,'08W Project List'!$T:$T,M$2)</f>
        <v>0</v>
      </c>
      <c r="N62" s="48">
        <f>SUMIFS('08W Project List'!$D:$D,'08W Project List'!$H:$H,$B62,'08W Project List'!$T:$T,N$2)</f>
        <v>0</v>
      </c>
      <c r="O62" s="48">
        <f>SUMIFS('08W Project List'!$D:$D,'08W Project List'!$H:$H,$B62,'08W Project List'!$T:$T,O$2)</f>
        <v>0</v>
      </c>
      <c r="P62" s="48">
        <f>SUMIFS('08W Project List'!$D:$D,'08W Project List'!$H:$H,$B62,'08W Project List'!$T:$T,P$2)</f>
        <v>0</v>
      </c>
      <c r="Q62" s="41" t="s">
        <v>4481</v>
      </c>
      <c r="R62" s="50">
        <v>44183</v>
      </c>
    </row>
    <row r="63" spans="1:18" ht="15.5" x14ac:dyDescent="0.35">
      <c r="A63" s="46">
        <v>2854</v>
      </c>
      <c r="B63" s="47" t="s">
        <v>3742</v>
      </c>
      <c r="C63" s="47">
        <v>153652109</v>
      </c>
      <c r="D63" s="47" t="s">
        <v>3733</v>
      </c>
      <c r="E63" s="22">
        <v>17.868682290698821</v>
      </c>
      <c r="F63" s="48">
        <v>190</v>
      </c>
      <c r="G63" s="23">
        <v>0.24281183417330601</v>
      </c>
      <c r="H63" s="24">
        <f t="shared" si="1"/>
        <v>46.134248492928144</v>
      </c>
      <c r="I63" s="49">
        <v>227</v>
      </c>
      <c r="J63" s="49">
        <f>COUNTIFS('08W Project List'!$H:$H,$B63)</f>
        <v>12</v>
      </c>
      <c r="K63" s="48">
        <f>SUMIFS('08W Project List'!$D:$D,'08W Project List'!$H:$H,$B63)</f>
        <v>17.570265151515152</v>
      </c>
      <c r="L63" s="48">
        <f>SUMIFS('08W Project List'!$D:$D,'08W Project List'!$H:$H,$B63,'08W Project List'!$T:$T,L$2)</f>
        <v>3.3185606060606059</v>
      </c>
      <c r="M63" s="48">
        <f>SUMIFS('08W Project List'!$D:$D,'08W Project List'!$H:$H,$B63,'08W Project List'!$T:$T,M$2)</f>
        <v>13.651704545454546</v>
      </c>
      <c r="N63" s="48">
        <f>SUMIFS('08W Project List'!$D:$D,'08W Project List'!$H:$H,$B63,'08W Project List'!$T:$T,N$2)</f>
        <v>0.6</v>
      </c>
      <c r="O63" s="48">
        <f>SUMIFS('08W Project List'!$D:$D,'08W Project List'!$H:$H,$B63,'08W Project List'!$T:$T,O$2)</f>
        <v>0</v>
      </c>
      <c r="P63" s="48">
        <f>SUMIFS('08W Project List'!$D:$D,'08W Project List'!$H:$H,$B63,'08W Project List'!$T:$T,P$2)</f>
        <v>0</v>
      </c>
      <c r="Q63" s="41" t="s">
        <v>4476</v>
      </c>
      <c r="R63" s="50">
        <v>44148</v>
      </c>
    </row>
    <row r="64" spans="1:18" ht="15.5" x14ac:dyDescent="0.35">
      <c r="A64" s="46">
        <v>1039</v>
      </c>
      <c r="B64" s="47" t="s">
        <v>3775</v>
      </c>
      <c r="C64" s="47">
        <v>43432104</v>
      </c>
      <c r="D64" s="47" t="s">
        <v>3769</v>
      </c>
      <c r="E64" s="22">
        <v>30.376151265549659</v>
      </c>
      <c r="F64" s="48">
        <v>263</v>
      </c>
      <c r="G64" s="23">
        <v>0.22346942646959</v>
      </c>
      <c r="H64" s="24">
        <f t="shared" si="1"/>
        <v>58.772459161502169</v>
      </c>
      <c r="I64" s="49">
        <v>279</v>
      </c>
      <c r="J64" s="49">
        <f>COUNTIFS('08W Project List'!$H:$H,$B64)</f>
        <v>6</v>
      </c>
      <c r="K64" s="48">
        <f>SUMIFS('08W Project List'!$D:$D,'08W Project List'!$H:$H,$B64)</f>
        <v>6.1621212121212121</v>
      </c>
      <c r="L64" s="48">
        <f>SUMIFS('08W Project List'!$D:$D,'08W Project List'!$H:$H,$B64,'08W Project List'!$T:$T,L$2)</f>
        <v>3.3867424242424242</v>
      </c>
      <c r="M64" s="48">
        <f>SUMIFS('08W Project List'!$D:$D,'08W Project List'!$H:$H,$B64,'08W Project List'!$T:$T,M$2)</f>
        <v>2.7753787878787879</v>
      </c>
      <c r="N64" s="48">
        <f>SUMIFS('08W Project List'!$D:$D,'08W Project List'!$H:$H,$B64,'08W Project List'!$T:$T,N$2)</f>
        <v>0</v>
      </c>
      <c r="O64" s="48">
        <f>SUMIFS('08W Project List'!$D:$D,'08W Project List'!$H:$H,$B64,'08W Project List'!$T:$T,O$2)</f>
        <v>0</v>
      </c>
      <c r="P64" s="48">
        <f>SUMIFS('08W Project List'!$D:$D,'08W Project List'!$H:$H,$B64,'08W Project List'!$T:$T,P$2)</f>
        <v>0</v>
      </c>
      <c r="Q64" s="41" t="s">
        <v>4479</v>
      </c>
      <c r="R64" s="50">
        <v>44148</v>
      </c>
    </row>
    <row r="65" spans="1:18" ht="15.5" x14ac:dyDescent="0.35">
      <c r="A65" s="46">
        <v>1293</v>
      </c>
      <c r="B65" s="47" t="s">
        <v>2272</v>
      </c>
      <c r="C65" s="47">
        <v>43141101</v>
      </c>
      <c r="D65" s="47" t="s">
        <v>2268</v>
      </c>
      <c r="E65" s="22">
        <v>18.563266053612306</v>
      </c>
      <c r="F65" s="48">
        <v>165</v>
      </c>
      <c r="G65" s="23">
        <v>0.19982547991757299</v>
      </c>
      <c r="H65" s="24">
        <f t="shared" si="1"/>
        <v>32.971204186399547</v>
      </c>
      <c r="I65" s="49">
        <v>328</v>
      </c>
      <c r="J65" s="49">
        <f>COUNTIFS('08W Project List'!$H:$H,$B65)</f>
        <v>2</v>
      </c>
      <c r="K65" s="48">
        <f>SUMIFS('08W Project List'!$D:$D,'08W Project List'!$H:$H,$B65)</f>
        <v>2.3492424242424241</v>
      </c>
      <c r="L65" s="48">
        <f>SUMIFS('08W Project List'!$D:$D,'08W Project List'!$H:$H,$B65,'08W Project List'!$T:$T,L$2)</f>
        <v>0</v>
      </c>
      <c r="M65" s="48">
        <f>SUMIFS('08W Project List'!$D:$D,'08W Project List'!$H:$H,$B65,'08W Project List'!$T:$T,M$2)</f>
        <v>2.3492424242424241</v>
      </c>
      <c r="N65" s="48">
        <f>SUMIFS('08W Project List'!$D:$D,'08W Project List'!$H:$H,$B65,'08W Project List'!$T:$T,N$2)</f>
        <v>0</v>
      </c>
      <c r="O65" s="48">
        <f>SUMIFS('08W Project List'!$D:$D,'08W Project List'!$H:$H,$B65,'08W Project List'!$T:$T,O$2)</f>
        <v>0</v>
      </c>
      <c r="P65" s="48">
        <f>SUMIFS('08W Project List'!$D:$D,'08W Project List'!$H:$H,$B65,'08W Project List'!$T:$T,P$2)</f>
        <v>0</v>
      </c>
      <c r="Q65" s="41" t="s">
        <v>4479</v>
      </c>
      <c r="R65" s="50">
        <v>44148</v>
      </c>
    </row>
    <row r="66" spans="1:18" ht="15.5" x14ac:dyDescent="0.35">
      <c r="A66" s="46">
        <v>6545</v>
      </c>
      <c r="B66" s="47" t="s">
        <v>4086</v>
      </c>
      <c r="C66" s="47">
        <v>42301101</v>
      </c>
      <c r="D66" s="47" t="s">
        <v>4085</v>
      </c>
      <c r="E66" s="22">
        <v>4.1725552614418646</v>
      </c>
      <c r="F66" s="48">
        <v>98</v>
      </c>
      <c r="G66" s="23">
        <v>0.196860503530873</v>
      </c>
      <c r="H66" s="24">
        <f t="shared" si="1"/>
        <v>19.292329346025554</v>
      </c>
      <c r="I66" s="49">
        <v>338</v>
      </c>
      <c r="J66" s="49">
        <f>COUNTIFS('08W Project List'!$H:$H,$B66)</f>
        <v>0</v>
      </c>
      <c r="K66" s="48">
        <f>SUMIFS('08W Project List'!$D:$D,'08W Project List'!$H:$H,$B66)</f>
        <v>0</v>
      </c>
      <c r="L66" s="48">
        <f>SUMIFS('08W Project List'!$D:$D,'08W Project List'!$H:$H,$B66,'08W Project List'!$T:$T,L$2)</f>
        <v>0</v>
      </c>
      <c r="M66" s="48">
        <f>SUMIFS('08W Project List'!$D:$D,'08W Project List'!$H:$H,$B66,'08W Project List'!$T:$T,M$2)</f>
        <v>0</v>
      </c>
      <c r="N66" s="48">
        <f>SUMIFS('08W Project List'!$D:$D,'08W Project List'!$H:$H,$B66,'08W Project List'!$T:$T,N$2)</f>
        <v>0</v>
      </c>
      <c r="O66" s="48">
        <f>SUMIFS('08W Project List'!$D:$D,'08W Project List'!$H:$H,$B66,'08W Project List'!$T:$T,O$2)</f>
        <v>0</v>
      </c>
      <c r="P66" s="48">
        <f>SUMIFS('08W Project List'!$D:$D,'08W Project List'!$H:$H,$B66,'08W Project List'!$T:$T,P$2)</f>
        <v>0</v>
      </c>
      <c r="Q66" s="41" t="s">
        <v>4476</v>
      </c>
      <c r="R66" s="50">
        <v>44148</v>
      </c>
    </row>
    <row r="67" spans="1:18" ht="15.5" x14ac:dyDescent="0.35">
      <c r="A67" s="46">
        <v>8575</v>
      </c>
      <c r="B67" s="47" t="s">
        <v>1267</v>
      </c>
      <c r="C67" s="47">
        <v>102781101</v>
      </c>
      <c r="D67" s="47" t="s">
        <v>1263</v>
      </c>
      <c r="E67" s="22">
        <v>13.240185299600622</v>
      </c>
      <c r="F67" s="48">
        <v>67</v>
      </c>
      <c r="G67" s="23">
        <v>0.19610204009422499</v>
      </c>
      <c r="H67" s="24">
        <f t="shared" ref="H67:H98" si="2">IFERROR(G67*F67,0)</f>
        <v>13.138836686313075</v>
      </c>
      <c r="I67" s="49">
        <v>340</v>
      </c>
      <c r="J67" s="49">
        <f>COUNTIFS('08W Project List'!$H:$H,$B67)</f>
        <v>1</v>
      </c>
      <c r="K67" s="48">
        <f>SUMIFS('08W Project List'!$D:$D,'08W Project List'!$H:$H,$B67)</f>
        <v>7.9</v>
      </c>
      <c r="L67" s="48">
        <f>SUMIFS('08W Project List'!$D:$D,'08W Project List'!$H:$H,$B67,'08W Project List'!$T:$T,L$2)</f>
        <v>7.9</v>
      </c>
      <c r="M67" s="48">
        <f>SUMIFS('08W Project List'!$D:$D,'08W Project List'!$H:$H,$B67,'08W Project List'!$T:$T,M$2)</f>
        <v>0</v>
      </c>
      <c r="N67" s="48">
        <f>SUMIFS('08W Project List'!$D:$D,'08W Project List'!$H:$H,$B67,'08W Project List'!$T:$T,N$2)</f>
        <v>0</v>
      </c>
      <c r="O67" s="48">
        <f>SUMIFS('08W Project List'!$D:$D,'08W Project List'!$H:$H,$B67,'08W Project List'!$T:$T,O$2)</f>
        <v>0</v>
      </c>
      <c r="P67" s="48">
        <f>SUMIFS('08W Project List'!$D:$D,'08W Project List'!$H:$H,$B67,'08W Project List'!$T:$T,P$2)</f>
        <v>0</v>
      </c>
      <c r="Q67" s="41" t="s">
        <v>4483</v>
      </c>
      <c r="R67" s="50">
        <v>44148</v>
      </c>
    </row>
    <row r="68" spans="1:18" ht="15.5" x14ac:dyDescent="0.35">
      <c r="A68" s="46">
        <v>8166</v>
      </c>
      <c r="B68" s="47" t="s">
        <v>198</v>
      </c>
      <c r="C68" s="47">
        <v>103191101</v>
      </c>
      <c r="D68" s="47" t="s">
        <v>187</v>
      </c>
      <c r="E68" s="22">
        <v>18.756098402348542</v>
      </c>
      <c r="F68" s="48">
        <v>171</v>
      </c>
      <c r="G68" s="23">
        <v>0.193781171135916</v>
      </c>
      <c r="H68" s="24">
        <f t="shared" si="2"/>
        <v>33.136580264241637</v>
      </c>
      <c r="I68" s="49">
        <v>355</v>
      </c>
      <c r="J68" s="49">
        <f>COUNTIFS('08W Project List'!$H:$H,$B68)</f>
        <v>1</v>
      </c>
      <c r="K68" s="48">
        <f>SUMIFS('08W Project List'!$D:$D,'08W Project List'!$H:$H,$B68)</f>
        <v>0.85</v>
      </c>
      <c r="L68" s="48">
        <f>SUMIFS('08W Project List'!$D:$D,'08W Project List'!$H:$H,$B68,'08W Project List'!$T:$T,L$2)</f>
        <v>0.85</v>
      </c>
      <c r="M68" s="48">
        <f>SUMIFS('08W Project List'!$D:$D,'08W Project List'!$H:$H,$B68,'08W Project List'!$T:$T,M$2)</f>
        <v>0</v>
      </c>
      <c r="N68" s="48">
        <f>SUMIFS('08W Project List'!$D:$D,'08W Project List'!$H:$H,$B68,'08W Project List'!$T:$T,N$2)</f>
        <v>0</v>
      </c>
      <c r="O68" s="48">
        <f>SUMIFS('08W Project List'!$D:$D,'08W Project List'!$H:$H,$B68,'08W Project List'!$T:$T,O$2)</f>
        <v>0</v>
      </c>
      <c r="P68" s="48">
        <f>SUMIFS('08W Project List'!$D:$D,'08W Project List'!$H:$H,$B68,'08W Project List'!$T:$T,P$2)</f>
        <v>0</v>
      </c>
      <c r="Q68" s="41" t="s">
        <v>4481</v>
      </c>
      <c r="R68" s="50">
        <v>44183</v>
      </c>
    </row>
    <row r="69" spans="1:18" ht="15.5" x14ac:dyDescent="0.35">
      <c r="A69" s="46">
        <v>449</v>
      </c>
      <c r="B69" s="47" t="s">
        <v>777</v>
      </c>
      <c r="C69" s="47">
        <v>12022212</v>
      </c>
      <c r="D69" s="47" t="s">
        <v>772</v>
      </c>
      <c r="E69" s="22">
        <v>19.399195081280546</v>
      </c>
      <c r="F69" s="48">
        <v>174</v>
      </c>
      <c r="G69" s="23">
        <v>0.18754525481800599</v>
      </c>
      <c r="H69" s="24">
        <f t="shared" si="2"/>
        <v>32.632874338333039</v>
      </c>
      <c r="I69" s="49">
        <v>377</v>
      </c>
      <c r="J69" s="49">
        <f>COUNTIFS('08W Project List'!$H:$H,$B69)</f>
        <v>2</v>
      </c>
      <c r="K69" s="48">
        <f>SUMIFS('08W Project List'!$D:$D,'08W Project List'!$H:$H,$B69)</f>
        <v>2.8185606060606059</v>
      </c>
      <c r="L69" s="48">
        <f>SUMIFS('08W Project List'!$D:$D,'08W Project List'!$H:$H,$B69,'08W Project List'!$T:$T,L$2)</f>
        <v>0</v>
      </c>
      <c r="M69" s="48">
        <f>SUMIFS('08W Project List'!$D:$D,'08W Project List'!$H:$H,$B69,'08W Project List'!$T:$T,M$2)</f>
        <v>2.8185606060606059</v>
      </c>
      <c r="N69" s="48">
        <f>SUMIFS('08W Project List'!$D:$D,'08W Project List'!$H:$H,$B69,'08W Project List'!$T:$T,N$2)</f>
        <v>0</v>
      </c>
      <c r="O69" s="48">
        <f>SUMIFS('08W Project List'!$D:$D,'08W Project List'!$H:$H,$B69,'08W Project List'!$T:$T,O$2)</f>
        <v>0</v>
      </c>
      <c r="P69" s="48">
        <f>SUMIFS('08W Project List'!$D:$D,'08W Project List'!$H:$H,$B69,'08W Project List'!$T:$T,P$2)</f>
        <v>0</v>
      </c>
      <c r="Q69" s="41" t="s">
        <v>4479</v>
      </c>
      <c r="R69" s="50">
        <v>44148</v>
      </c>
    </row>
    <row r="70" spans="1:18" ht="15.5" x14ac:dyDescent="0.35">
      <c r="A70" s="46">
        <v>2810</v>
      </c>
      <c r="B70" s="47" t="s">
        <v>2590</v>
      </c>
      <c r="C70" s="47">
        <v>254421101</v>
      </c>
      <c r="D70" s="47" t="s">
        <v>2591</v>
      </c>
      <c r="E70" s="22">
        <v>44.088589532269609</v>
      </c>
      <c r="F70" s="48">
        <v>435</v>
      </c>
      <c r="G70" s="23">
        <v>0.174369116723151</v>
      </c>
      <c r="H70" s="24">
        <f t="shared" si="2"/>
        <v>75.850565774570683</v>
      </c>
      <c r="I70" s="49">
        <v>421</v>
      </c>
      <c r="J70" s="49">
        <f>COUNTIFS('08W Project List'!$H:$H,$B70)</f>
        <v>1</v>
      </c>
      <c r="K70" s="48">
        <f>SUMIFS('08W Project List'!$D:$D,'08W Project List'!$H:$H,$B70)</f>
        <v>1.39</v>
      </c>
      <c r="L70" s="48">
        <f>SUMIFS('08W Project List'!$D:$D,'08W Project List'!$H:$H,$B70,'08W Project List'!$T:$T,L$2)</f>
        <v>1.39</v>
      </c>
      <c r="M70" s="48">
        <f>SUMIFS('08W Project List'!$D:$D,'08W Project List'!$H:$H,$B70,'08W Project List'!$T:$T,M$2)</f>
        <v>0</v>
      </c>
      <c r="N70" s="48">
        <f>SUMIFS('08W Project List'!$D:$D,'08W Project List'!$H:$H,$B70,'08W Project List'!$T:$T,N$2)</f>
        <v>0</v>
      </c>
      <c r="O70" s="48">
        <f>SUMIFS('08W Project List'!$D:$D,'08W Project List'!$H:$H,$B70,'08W Project List'!$T:$T,O$2)</f>
        <v>0</v>
      </c>
      <c r="P70" s="48">
        <f>SUMIFS('08W Project List'!$D:$D,'08W Project List'!$H:$H,$B70,'08W Project List'!$T:$T,P$2)</f>
        <v>0</v>
      </c>
      <c r="Q70" s="41" t="s">
        <v>4482</v>
      </c>
      <c r="R70" s="50">
        <v>44183</v>
      </c>
    </row>
    <row r="71" spans="1:18" ht="15.5" x14ac:dyDescent="0.35">
      <c r="A71" s="46">
        <v>50</v>
      </c>
      <c r="B71" s="47" t="s">
        <v>2172</v>
      </c>
      <c r="C71" s="47">
        <v>254452101</v>
      </c>
      <c r="D71" s="47" t="s">
        <v>2167</v>
      </c>
      <c r="E71" s="22">
        <v>17.463498213538905</v>
      </c>
      <c r="F71" s="48">
        <v>146</v>
      </c>
      <c r="G71" s="23">
        <v>0.172855942744846</v>
      </c>
      <c r="H71" s="24">
        <f t="shared" si="2"/>
        <v>25.236967640747515</v>
      </c>
      <c r="I71" s="49">
        <v>428</v>
      </c>
      <c r="J71" s="49">
        <f>COUNTIFS('08W Project List'!$H:$H,$B71)</f>
        <v>1</v>
      </c>
      <c r="K71" s="48">
        <f>SUMIFS('08W Project List'!$D:$D,'08W Project List'!$H:$H,$B71)</f>
        <v>0.84</v>
      </c>
      <c r="L71" s="48">
        <f>SUMIFS('08W Project List'!$D:$D,'08W Project List'!$H:$H,$B71,'08W Project List'!$T:$T,L$2)</f>
        <v>0.84</v>
      </c>
      <c r="M71" s="48">
        <f>SUMIFS('08W Project List'!$D:$D,'08W Project List'!$H:$H,$B71,'08W Project List'!$T:$T,M$2)</f>
        <v>0</v>
      </c>
      <c r="N71" s="48">
        <f>SUMIFS('08W Project List'!$D:$D,'08W Project List'!$H:$H,$B71,'08W Project List'!$T:$T,N$2)</f>
        <v>0</v>
      </c>
      <c r="O71" s="48">
        <f>SUMIFS('08W Project List'!$D:$D,'08W Project List'!$H:$H,$B71,'08W Project List'!$T:$T,O$2)</f>
        <v>0</v>
      </c>
      <c r="P71" s="48">
        <f>SUMIFS('08W Project List'!$D:$D,'08W Project List'!$H:$H,$B71,'08W Project List'!$T:$T,P$2)</f>
        <v>0</v>
      </c>
      <c r="Q71" s="41" t="s">
        <v>4482</v>
      </c>
      <c r="R71" s="50">
        <v>44183</v>
      </c>
    </row>
    <row r="72" spans="1:18" ht="15.5" x14ac:dyDescent="0.35">
      <c r="A72" s="46">
        <v>652</v>
      </c>
      <c r="B72" s="47" t="s">
        <v>2274</v>
      </c>
      <c r="C72" s="47">
        <v>43141101</v>
      </c>
      <c r="D72" s="47" t="s">
        <v>2268</v>
      </c>
      <c r="E72" s="22">
        <v>10.699357953170976</v>
      </c>
      <c r="F72" s="48">
        <v>110</v>
      </c>
      <c r="G72" s="23">
        <v>0.16029749815409</v>
      </c>
      <c r="H72" s="24">
        <f t="shared" si="2"/>
        <v>17.632724796949901</v>
      </c>
      <c r="I72" s="49">
        <v>468</v>
      </c>
      <c r="J72" s="49">
        <f>COUNTIFS('08W Project List'!$H:$H,$B72)</f>
        <v>13</v>
      </c>
      <c r="K72" s="48">
        <f>SUMIFS('08W Project List'!$D:$D,'08W Project List'!$H:$H,$B72)</f>
        <v>15.345454545454544</v>
      </c>
      <c r="L72" s="48">
        <f>SUMIFS('08W Project List'!$D:$D,'08W Project List'!$H:$H,$B72,'08W Project List'!$T:$T,L$2)</f>
        <v>15.345454545454544</v>
      </c>
      <c r="M72" s="48">
        <f>SUMIFS('08W Project List'!$D:$D,'08W Project List'!$H:$H,$B72,'08W Project List'!$T:$T,M$2)</f>
        <v>0</v>
      </c>
      <c r="N72" s="48">
        <f>SUMIFS('08W Project List'!$D:$D,'08W Project List'!$H:$H,$B72,'08W Project List'!$T:$T,N$2)</f>
        <v>0</v>
      </c>
      <c r="O72" s="48">
        <f>SUMIFS('08W Project List'!$D:$D,'08W Project List'!$H:$H,$B72,'08W Project List'!$T:$T,O$2)</f>
        <v>0</v>
      </c>
      <c r="P72" s="48">
        <f>SUMIFS('08W Project List'!$D:$D,'08W Project List'!$H:$H,$B72,'08W Project List'!$T:$T,P$2)</f>
        <v>0</v>
      </c>
      <c r="Q72" s="41" t="s">
        <v>4479</v>
      </c>
      <c r="R72" s="50">
        <v>44148</v>
      </c>
    </row>
    <row r="73" spans="1:18" ht="15.5" x14ac:dyDescent="0.35">
      <c r="A73" s="46">
        <v>932</v>
      </c>
      <c r="B73" s="47" t="s">
        <v>2275</v>
      </c>
      <c r="C73" s="47">
        <v>43141101</v>
      </c>
      <c r="D73" s="47" t="s">
        <v>2268</v>
      </c>
      <c r="E73" s="22">
        <v>27.408190713785519</v>
      </c>
      <c r="F73" s="48">
        <v>298</v>
      </c>
      <c r="G73" s="23">
        <v>0.15935492646737101</v>
      </c>
      <c r="H73" s="24">
        <f t="shared" si="2"/>
        <v>47.487768087276564</v>
      </c>
      <c r="I73" s="49">
        <v>474</v>
      </c>
      <c r="J73" s="49">
        <f>COUNTIFS('08W Project List'!$H:$H,$B73)</f>
        <v>34</v>
      </c>
      <c r="K73" s="48">
        <f>SUMIFS('08W Project List'!$D:$D,'08W Project List'!$H:$H,$B73)</f>
        <v>28.364393939393935</v>
      </c>
      <c r="L73" s="48">
        <f>SUMIFS('08W Project List'!$D:$D,'08W Project List'!$H:$H,$B73,'08W Project List'!$T:$T,L$2)</f>
        <v>22.662575757575755</v>
      </c>
      <c r="M73" s="48">
        <f>SUMIFS('08W Project List'!$D:$D,'08W Project List'!$H:$H,$B73,'08W Project List'!$T:$T,M$2)</f>
        <v>5.7018181818181812</v>
      </c>
      <c r="N73" s="48">
        <f>SUMIFS('08W Project List'!$D:$D,'08W Project List'!$H:$H,$B73,'08W Project List'!$T:$T,N$2)</f>
        <v>0</v>
      </c>
      <c r="O73" s="48">
        <f>SUMIFS('08W Project List'!$D:$D,'08W Project List'!$H:$H,$B73,'08W Project List'!$T:$T,O$2)</f>
        <v>0</v>
      </c>
      <c r="P73" s="48">
        <f>SUMIFS('08W Project List'!$D:$D,'08W Project List'!$H:$H,$B73,'08W Project List'!$T:$T,P$2)</f>
        <v>0</v>
      </c>
      <c r="Q73" s="41" t="s">
        <v>4479</v>
      </c>
      <c r="R73" s="50">
        <v>44148</v>
      </c>
    </row>
    <row r="74" spans="1:18" ht="15.5" x14ac:dyDescent="0.35">
      <c r="A74" s="46">
        <v>5391</v>
      </c>
      <c r="B74" s="47" t="s">
        <v>1302</v>
      </c>
      <c r="C74" s="47">
        <v>42751113</v>
      </c>
      <c r="D74" s="47" t="s">
        <v>1300</v>
      </c>
      <c r="E74" s="22">
        <v>5.4964920301106721</v>
      </c>
      <c r="F74" s="48">
        <v>49</v>
      </c>
      <c r="G74" s="23">
        <v>0.15750404075906799</v>
      </c>
      <c r="H74" s="24">
        <f t="shared" si="2"/>
        <v>7.7176979971943318</v>
      </c>
      <c r="I74" s="49">
        <v>481</v>
      </c>
      <c r="J74" s="49">
        <f>COUNTIFS('08W Project List'!$H:$H,$B74)</f>
        <v>1</v>
      </c>
      <c r="K74" s="48">
        <f>SUMIFS('08W Project List'!$D:$D,'08W Project List'!$H:$H,$B74)</f>
        <v>5.4458333333333337</v>
      </c>
      <c r="L74" s="48">
        <f>SUMIFS('08W Project List'!$D:$D,'08W Project List'!$H:$H,$B74,'08W Project List'!$T:$T,L$2)</f>
        <v>0</v>
      </c>
      <c r="M74" s="48">
        <f>SUMIFS('08W Project List'!$D:$D,'08W Project List'!$H:$H,$B74,'08W Project List'!$T:$T,M$2)</f>
        <v>0</v>
      </c>
      <c r="N74" s="48">
        <f>SUMIFS('08W Project List'!$D:$D,'08W Project List'!$H:$H,$B74,'08W Project List'!$T:$T,N$2)</f>
        <v>0</v>
      </c>
      <c r="O74" s="48">
        <f>SUMIFS('08W Project List'!$D:$D,'08W Project List'!$H:$H,$B74,'08W Project List'!$T:$T,O$2)</f>
        <v>5.4458333333333337</v>
      </c>
      <c r="P74" s="48">
        <f>SUMIFS('08W Project List'!$D:$D,'08W Project List'!$H:$H,$B74,'08W Project List'!$T:$T,P$2)</f>
        <v>0</v>
      </c>
      <c r="Q74" s="41" t="s">
        <v>4471</v>
      </c>
      <c r="R74" s="50">
        <v>44166</v>
      </c>
    </row>
    <row r="75" spans="1:18" ht="15.5" x14ac:dyDescent="0.35">
      <c r="A75" s="46">
        <v>5806</v>
      </c>
      <c r="B75" s="47" t="s">
        <v>855</v>
      </c>
      <c r="C75" s="47">
        <v>152471101</v>
      </c>
      <c r="D75" s="47" t="s">
        <v>856</v>
      </c>
      <c r="E75" s="22">
        <v>9.1336080573515233</v>
      </c>
      <c r="F75" s="48">
        <v>76</v>
      </c>
      <c r="G75" s="23">
        <v>0.129220133563656</v>
      </c>
      <c r="H75" s="24">
        <f t="shared" si="2"/>
        <v>9.8207301508378553</v>
      </c>
      <c r="I75" s="49">
        <v>606</v>
      </c>
      <c r="J75" s="49">
        <f>COUNTIFS('08W Project List'!$H:$H,$B75)</f>
        <v>0</v>
      </c>
      <c r="K75" s="48">
        <f>SUMIFS('08W Project List'!$D:$D,'08W Project List'!$H:$H,$B75)</f>
        <v>0</v>
      </c>
      <c r="L75" s="48">
        <f>SUMIFS('08W Project List'!$D:$D,'08W Project List'!$H:$H,$B75,'08W Project List'!$T:$T,L$2)</f>
        <v>0</v>
      </c>
      <c r="M75" s="48">
        <f>SUMIFS('08W Project List'!$D:$D,'08W Project List'!$H:$H,$B75,'08W Project List'!$T:$T,M$2)</f>
        <v>0</v>
      </c>
      <c r="N75" s="48">
        <f>SUMIFS('08W Project List'!$D:$D,'08W Project List'!$H:$H,$B75,'08W Project List'!$T:$T,N$2)</f>
        <v>0</v>
      </c>
      <c r="O75" s="48">
        <f>SUMIFS('08W Project List'!$D:$D,'08W Project List'!$H:$H,$B75,'08W Project List'!$T:$T,O$2)</f>
        <v>0</v>
      </c>
      <c r="P75" s="48">
        <f>SUMIFS('08W Project List'!$D:$D,'08W Project List'!$H:$H,$B75,'08W Project List'!$T:$T,P$2)</f>
        <v>0</v>
      </c>
      <c r="Q75" s="41" t="s">
        <v>4476</v>
      </c>
      <c r="R75" s="50">
        <v>44148</v>
      </c>
    </row>
    <row r="76" spans="1:18" ht="15.5" x14ac:dyDescent="0.35">
      <c r="A76" s="46">
        <v>3234</v>
      </c>
      <c r="B76" s="47" t="s">
        <v>1466</v>
      </c>
      <c r="C76" s="47">
        <v>42561107</v>
      </c>
      <c r="D76" s="47" t="s">
        <v>1465</v>
      </c>
      <c r="E76" s="22">
        <v>17.438579305421875</v>
      </c>
      <c r="F76" s="48">
        <v>169</v>
      </c>
      <c r="G76" s="23">
        <v>0.12169286942318699</v>
      </c>
      <c r="H76" s="24">
        <f t="shared" si="2"/>
        <v>20.566094932518602</v>
      </c>
      <c r="I76" s="49">
        <v>637</v>
      </c>
      <c r="J76" s="49">
        <f>COUNTIFS('08W Project List'!$H:$H,$B76)</f>
        <v>5</v>
      </c>
      <c r="K76" s="48">
        <f>SUMIFS('08W Project List'!$D:$D,'08W Project List'!$H:$H,$B76)</f>
        <v>4.0149621212121209</v>
      </c>
      <c r="L76" s="48">
        <f>SUMIFS('08W Project List'!$D:$D,'08W Project List'!$H:$H,$B76,'08W Project List'!$T:$T,L$2)</f>
        <v>2.3577651515151512</v>
      </c>
      <c r="M76" s="48">
        <f>SUMIFS('08W Project List'!$D:$D,'08W Project List'!$H:$H,$B76,'08W Project List'!$T:$T,M$2)</f>
        <v>1.6571969696969697</v>
      </c>
      <c r="N76" s="48">
        <f>SUMIFS('08W Project List'!$D:$D,'08W Project List'!$H:$H,$B76,'08W Project List'!$T:$T,N$2)</f>
        <v>0</v>
      </c>
      <c r="O76" s="48">
        <f>SUMIFS('08W Project List'!$D:$D,'08W Project List'!$H:$H,$B76,'08W Project List'!$T:$T,O$2)</f>
        <v>0</v>
      </c>
      <c r="P76" s="48">
        <f>SUMIFS('08W Project List'!$D:$D,'08W Project List'!$H:$H,$B76,'08W Project List'!$T:$T,P$2)</f>
        <v>0</v>
      </c>
      <c r="Q76" s="41" t="s">
        <v>4479</v>
      </c>
      <c r="R76" s="50">
        <v>44148</v>
      </c>
    </row>
    <row r="77" spans="1:18" ht="15.5" x14ac:dyDescent="0.35">
      <c r="A77" s="46">
        <v>8080</v>
      </c>
      <c r="B77" s="47" t="s">
        <v>3753</v>
      </c>
      <c r="C77" s="47">
        <v>43432102</v>
      </c>
      <c r="D77" s="47" t="s">
        <v>3750</v>
      </c>
      <c r="E77" s="22">
        <v>15.221711484448974</v>
      </c>
      <c r="F77" s="48">
        <v>125</v>
      </c>
      <c r="G77" s="23">
        <v>0.116999203574136</v>
      </c>
      <c r="H77" s="24">
        <f t="shared" si="2"/>
        <v>14.624900446767001</v>
      </c>
      <c r="I77" s="49">
        <v>663</v>
      </c>
      <c r="J77" s="49">
        <f>COUNTIFS('08W Project List'!$H:$H,$B77)</f>
        <v>2</v>
      </c>
      <c r="K77" s="48">
        <f>SUMIFS('08W Project List'!$D:$D,'08W Project List'!$H:$H,$B77)</f>
        <v>3.5445075757575757</v>
      </c>
      <c r="L77" s="48">
        <f>SUMIFS('08W Project List'!$D:$D,'08W Project List'!$H:$H,$B77,'08W Project List'!$T:$T,L$2)</f>
        <v>0</v>
      </c>
      <c r="M77" s="48">
        <f>SUMIFS('08W Project List'!$D:$D,'08W Project List'!$H:$H,$B77,'08W Project List'!$T:$T,M$2)</f>
        <v>3.5445075757575757</v>
      </c>
      <c r="N77" s="48">
        <f>SUMIFS('08W Project List'!$D:$D,'08W Project List'!$H:$H,$B77,'08W Project List'!$T:$T,N$2)</f>
        <v>0</v>
      </c>
      <c r="O77" s="48">
        <f>SUMIFS('08W Project List'!$D:$D,'08W Project List'!$H:$H,$B77,'08W Project List'!$T:$T,O$2)</f>
        <v>0</v>
      </c>
      <c r="P77" s="48">
        <f>SUMIFS('08W Project List'!$D:$D,'08W Project List'!$H:$H,$B77,'08W Project List'!$T:$T,P$2)</f>
        <v>0</v>
      </c>
      <c r="Q77" s="41" t="s">
        <v>4479</v>
      </c>
      <c r="R77" s="50">
        <v>44148</v>
      </c>
    </row>
    <row r="78" spans="1:18" ht="15.5" x14ac:dyDescent="0.35">
      <c r="A78" s="46">
        <v>772</v>
      </c>
      <c r="B78" s="47" t="s">
        <v>1069</v>
      </c>
      <c r="C78" s="47">
        <v>152261105</v>
      </c>
      <c r="D78" s="47" t="s">
        <v>1067</v>
      </c>
      <c r="E78" s="22">
        <v>37.481591001677998</v>
      </c>
      <c r="F78" s="48">
        <v>417</v>
      </c>
      <c r="G78" s="23">
        <v>0.11620531280481999</v>
      </c>
      <c r="H78" s="24">
        <f t="shared" si="2"/>
        <v>48.457615439609938</v>
      </c>
      <c r="I78" s="49">
        <v>666</v>
      </c>
      <c r="J78" s="49">
        <f>COUNTIFS('08W Project List'!$H:$H,$B78)</f>
        <v>1</v>
      </c>
      <c r="K78" s="48">
        <f>SUMIFS('08W Project List'!$D:$D,'08W Project List'!$H:$H,$B78)</f>
        <v>1.633901515151515</v>
      </c>
      <c r="L78" s="48">
        <f>SUMIFS('08W Project List'!$D:$D,'08W Project List'!$H:$H,$B78,'08W Project List'!$T:$T,L$2)</f>
        <v>1.633901515151515</v>
      </c>
      <c r="M78" s="48">
        <f>SUMIFS('08W Project List'!$D:$D,'08W Project List'!$H:$H,$B78,'08W Project List'!$T:$T,M$2)</f>
        <v>0</v>
      </c>
      <c r="N78" s="48">
        <f>SUMIFS('08W Project List'!$D:$D,'08W Project List'!$H:$H,$B78,'08W Project List'!$T:$T,N$2)</f>
        <v>0</v>
      </c>
      <c r="O78" s="48">
        <f>SUMIFS('08W Project List'!$D:$D,'08W Project List'!$H:$H,$B78,'08W Project List'!$T:$T,O$2)</f>
        <v>0</v>
      </c>
      <c r="P78" s="48">
        <f>SUMIFS('08W Project List'!$D:$D,'08W Project List'!$H:$H,$B78,'08W Project List'!$T:$T,P$2)</f>
        <v>0</v>
      </c>
      <c r="Q78" s="41" t="s">
        <v>4476</v>
      </c>
      <c r="R78" s="50">
        <v>44148</v>
      </c>
    </row>
    <row r="79" spans="1:18" ht="15.5" x14ac:dyDescent="0.35">
      <c r="A79" s="46">
        <v>2133</v>
      </c>
      <c r="B79" s="47" t="s">
        <v>1409</v>
      </c>
      <c r="C79" s="47">
        <v>163451701</v>
      </c>
      <c r="D79" s="47" t="s">
        <v>1408</v>
      </c>
      <c r="E79" s="22">
        <v>15.260541400482287</v>
      </c>
      <c r="F79" s="48">
        <v>152</v>
      </c>
      <c r="G79" s="23">
        <v>0.10759584344398899</v>
      </c>
      <c r="H79" s="24">
        <f t="shared" si="2"/>
        <v>16.354568203486327</v>
      </c>
      <c r="I79" s="49">
        <v>721</v>
      </c>
      <c r="J79" s="49">
        <f>COUNTIFS('08W Project List'!$H:$H,$B79)</f>
        <v>1</v>
      </c>
      <c r="K79" s="48">
        <f>SUMIFS('08W Project List'!$D:$D,'08W Project List'!$H:$H,$B79)</f>
        <v>0.59</v>
      </c>
      <c r="L79" s="48">
        <f>SUMIFS('08W Project List'!$D:$D,'08W Project List'!$H:$H,$B79,'08W Project List'!$T:$T,L$2)</f>
        <v>0</v>
      </c>
      <c r="M79" s="48">
        <f>SUMIFS('08W Project List'!$D:$D,'08W Project List'!$H:$H,$B79,'08W Project List'!$T:$T,M$2)</f>
        <v>0</v>
      </c>
      <c r="N79" s="48">
        <f>SUMIFS('08W Project List'!$D:$D,'08W Project List'!$H:$H,$B79,'08W Project List'!$T:$T,N$2)</f>
        <v>0.59</v>
      </c>
      <c r="O79" s="48">
        <f>SUMIFS('08W Project List'!$D:$D,'08W Project List'!$H:$H,$B79,'08W Project List'!$T:$T,O$2)</f>
        <v>0</v>
      </c>
      <c r="P79" s="48">
        <f>SUMIFS('08W Project List'!$D:$D,'08W Project List'!$H:$H,$B79,'08W Project List'!$T:$T,P$2)</f>
        <v>0</v>
      </c>
      <c r="Q79" s="41" t="s">
        <v>4476</v>
      </c>
      <c r="R79" s="50">
        <v>44148</v>
      </c>
    </row>
    <row r="80" spans="1:18" ht="15.5" x14ac:dyDescent="0.35">
      <c r="A80" s="46">
        <v>837</v>
      </c>
      <c r="B80" s="47" t="s">
        <v>1087</v>
      </c>
      <c r="C80" s="47">
        <v>152261107</v>
      </c>
      <c r="D80" s="47" t="s">
        <v>1086</v>
      </c>
      <c r="E80" s="22">
        <v>44.191450064789123</v>
      </c>
      <c r="F80" s="48">
        <v>541</v>
      </c>
      <c r="G80" s="23">
        <v>9.2281016567475796E-2</v>
      </c>
      <c r="H80" s="24">
        <f t="shared" si="2"/>
        <v>49.924029963004408</v>
      </c>
      <c r="I80" s="49">
        <v>811</v>
      </c>
      <c r="J80" s="49">
        <f>COUNTIFS('08W Project List'!$H:$H,$B80)</f>
        <v>3</v>
      </c>
      <c r="K80" s="48">
        <f>SUMIFS('08W Project List'!$D:$D,'08W Project List'!$H:$H,$B80)</f>
        <v>8.4649621212121211</v>
      </c>
      <c r="L80" s="48">
        <f>SUMIFS('08W Project List'!$D:$D,'08W Project List'!$H:$H,$B80,'08W Project List'!$T:$T,L$2)</f>
        <v>1.0971590909090909</v>
      </c>
      <c r="M80" s="48">
        <f>SUMIFS('08W Project List'!$D:$D,'08W Project List'!$H:$H,$B80,'08W Project List'!$T:$T,M$2)</f>
        <v>7.3678030303030297</v>
      </c>
      <c r="N80" s="48">
        <f>SUMIFS('08W Project List'!$D:$D,'08W Project List'!$H:$H,$B80,'08W Project List'!$T:$T,N$2)</f>
        <v>0</v>
      </c>
      <c r="O80" s="48">
        <f>SUMIFS('08W Project List'!$D:$D,'08W Project List'!$H:$H,$B80,'08W Project List'!$T:$T,O$2)</f>
        <v>0</v>
      </c>
      <c r="P80" s="48">
        <f>SUMIFS('08W Project List'!$D:$D,'08W Project List'!$H:$H,$B80,'08W Project List'!$T:$T,P$2)</f>
        <v>0</v>
      </c>
      <c r="Q80" s="41" t="s">
        <v>4467</v>
      </c>
      <c r="R80" s="50">
        <v>44176</v>
      </c>
    </row>
    <row r="81" spans="1:18" ht="15.5" x14ac:dyDescent="0.35">
      <c r="A81" s="46">
        <v>3279</v>
      </c>
      <c r="B81" s="47" t="s">
        <v>2594</v>
      </c>
      <c r="C81" s="47">
        <v>254421101</v>
      </c>
      <c r="D81" s="47" t="s">
        <v>2591</v>
      </c>
      <c r="E81" s="22">
        <v>2.3149015280017342</v>
      </c>
      <c r="F81" s="48">
        <v>47</v>
      </c>
      <c r="G81" s="23">
        <v>8.6582663262820603E-2</v>
      </c>
      <c r="H81" s="24">
        <f t="shared" si="2"/>
        <v>4.0693851733525683</v>
      </c>
      <c r="I81" s="49">
        <v>847</v>
      </c>
      <c r="J81" s="49">
        <f>COUNTIFS('08W Project List'!$H:$H,$B81)</f>
        <v>1</v>
      </c>
      <c r="K81" s="48">
        <f>SUMIFS('08W Project List'!$D:$D,'08W Project List'!$H:$H,$B81)</f>
        <v>5.2083333333333336E-2</v>
      </c>
      <c r="L81" s="48">
        <f>SUMIFS('08W Project List'!$D:$D,'08W Project List'!$H:$H,$B81,'08W Project List'!$T:$T,L$2)</f>
        <v>0</v>
      </c>
      <c r="M81" s="48">
        <f>SUMIFS('08W Project List'!$D:$D,'08W Project List'!$H:$H,$B81,'08W Project List'!$T:$T,M$2)</f>
        <v>0</v>
      </c>
      <c r="N81" s="48">
        <f>SUMIFS('08W Project List'!$D:$D,'08W Project List'!$H:$H,$B81,'08W Project List'!$T:$T,N$2)</f>
        <v>5.2083333333333336E-2</v>
      </c>
      <c r="O81" s="48">
        <f>SUMIFS('08W Project List'!$D:$D,'08W Project List'!$H:$H,$B81,'08W Project List'!$T:$T,O$2)</f>
        <v>0</v>
      </c>
      <c r="P81" s="48">
        <f>SUMIFS('08W Project List'!$D:$D,'08W Project List'!$H:$H,$B81,'08W Project List'!$T:$T,P$2)</f>
        <v>0</v>
      </c>
      <c r="Q81" s="41" t="s">
        <v>4481</v>
      </c>
      <c r="R81" s="50">
        <v>44183</v>
      </c>
    </row>
    <row r="82" spans="1:18" ht="15.5" x14ac:dyDescent="0.35">
      <c r="A82" s="46">
        <v>7502</v>
      </c>
      <c r="B82" s="47" t="s">
        <v>1308</v>
      </c>
      <c r="C82" s="47">
        <v>42751113</v>
      </c>
      <c r="D82" s="47" t="s">
        <v>1300</v>
      </c>
      <c r="E82" s="22">
        <v>22.674903809589495</v>
      </c>
      <c r="F82" s="48">
        <v>139</v>
      </c>
      <c r="G82" s="23">
        <v>7.3927379298794102E-2</v>
      </c>
      <c r="H82" s="24">
        <f t="shared" si="2"/>
        <v>10.27590572253238</v>
      </c>
      <c r="I82" s="49">
        <v>945</v>
      </c>
      <c r="J82" s="49">
        <f>COUNTIFS('08W Project List'!$H:$H,$B82)</f>
        <v>1</v>
      </c>
      <c r="K82" s="48">
        <f>SUMIFS('08W Project List'!$D:$D,'08W Project List'!$H:$H,$B82)</f>
        <v>4.03</v>
      </c>
      <c r="L82" s="48">
        <f>SUMIFS('08W Project List'!$D:$D,'08W Project List'!$H:$H,$B82,'08W Project List'!$T:$T,L$2)</f>
        <v>4.03</v>
      </c>
      <c r="M82" s="48">
        <f>SUMIFS('08W Project List'!$D:$D,'08W Project List'!$H:$H,$B82,'08W Project List'!$T:$T,M$2)</f>
        <v>0</v>
      </c>
      <c r="N82" s="48">
        <f>SUMIFS('08W Project List'!$D:$D,'08W Project List'!$H:$H,$B82,'08W Project List'!$T:$T,N$2)</f>
        <v>0</v>
      </c>
      <c r="O82" s="48">
        <f>SUMIFS('08W Project List'!$D:$D,'08W Project List'!$H:$H,$B82,'08W Project List'!$T:$T,O$2)</f>
        <v>0</v>
      </c>
      <c r="P82" s="48">
        <f>SUMIFS('08W Project List'!$D:$D,'08W Project List'!$H:$H,$B82,'08W Project List'!$T:$T,P$2)</f>
        <v>0</v>
      </c>
      <c r="Q82" s="41" t="s">
        <v>4483</v>
      </c>
      <c r="R82" s="50">
        <v>44148</v>
      </c>
    </row>
    <row r="83" spans="1:18" ht="15.5" x14ac:dyDescent="0.35">
      <c r="A83" s="46">
        <v>2673</v>
      </c>
      <c r="B83" s="47" t="s">
        <v>3198</v>
      </c>
      <c r="C83" s="47">
        <v>43292102</v>
      </c>
      <c r="D83" s="47" t="s">
        <v>3193</v>
      </c>
      <c r="E83" s="22">
        <v>19.340684586360659</v>
      </c>
      <c r="F83" s="48">
        <v>180</v>
      </c>
      <c r="G83" s="23">
        <v>7.3389170128912898E-2</v>
      </c>
      <c r="H83" s="24">
        <f t="shared" si="2"/>
        <v>13.210050623204321</v>
      </c>
      <c r="I83" s="49">
        <v>951</v>
      </c>
      <c r="J83" s="49">
        <f>COUNTIFS('08W Project List'!$H:$H,$B83)</f>
        <v>3</v>
      </c>
      <c r="K83" s="48">
        <f>SUMIFS('08W Project List'!$D:$D,'08W Project List'!$H:$H,$B83)</f>
        <v>3.3378787878787879</v>
      </c>
      <c r="L83" s="48">
        <f>SUMIFS('08W Project List'!$D:$D,'08W Project List'!$H:$H,$B83,'08W Project List'!$T:$T,L$2)</f>
        <v>3.3378787878787879</v>
      </c>
      <c r="M83" s="48">
        <f>SUMIFS('08W Project List'!$D:$D,'08W Project List'!$H:$H,$B83,'08W Project List'!$T:$T,M$2)</f>
        <v>0</v>
      </c>
      <c r="N83" s="48">
        <f>SUMIFS('08W Project List'!$D:$D,'08W Project List'!$H:$H,$B83,'08W Project List'!$T:$T,N$2)</f>
        <v>0</v>
      </c>
      <c r="O83" s="48">
        <f>SUMIFS('08W Project List'!$D:$D,'08W Project List'!$H:$H,$B83,'08W Project List'!$T:$T,O$2)</f>
        <v>0</v>
      </c>
      <c r="P83" s="48">
        <f>SUMIFS('08W Project List'!$D:$D,'08W Project List'!$H:$H,$B83,'08W Project List'!$T:$T,P$2)</f>
        <v>0</v>
      </c>
      <c r="Q83" s="41" t="s">
        <v>4467</v>
      </c>
      <c r="R83" s="50">
        <v>44176</v>
      </c>
    </row>
    <row r="84" spans="1:18" ht="15.5" x14ac:dyDescent="0.35">
      <c r="A84" s="46">
        <v>4175</v>
      </c>
      <c r="B84" s="47" t="s">
        <v>2197</v>
      </c>
      <c r="C84" s="47">
        <v>163011101</v>
      </c>
      <c r="D84" s="47" t="s">
        <v>2193</v>
      </c>
      <c r="E84" s="22">
        <v>5.8789709088814037</v>
      </c>
      <c r="F84" s="48">
        <v>171</v>
      </c>
      <c r="G84" s="23">
        <v>6.7405287952027507E-2</v>
      </c>
      <c r="H84" s="24">
        <f t="shared" si="2"/>
        <v>11.526304239796703</v>
      </c>
      <c r="I84" s="49">
        <v>999</v>
      </c>
      <c r="J84" s="49">
        <f>COUNTIFS('08W Project List'!$H:$H,$B84)</f>
        <v>3</v>
      </c>
      <c r="K84" s="48">
        <f>SUMIFS('08W Project List'!$D:$D,'08W Project List'!$H:$H,$B84)</f>
        <v>1.31</v>
      </c>
      <c r="L84" s="48">
        <f>SUMIFS('08W Project List'!$D:$D,'08W Project List'!$H:$H,$B84,'08W Project List'!$T:$T,L$2)</f>
        <v>1.31</v>
      </c>
      <c r="M84" s="48">
        <f>SUMIFS('08W Project List'!$D:$D,'08W Project List'!$H:$H,$B84,'08W Project List'!$T:$T,M$2)</f>
        <v>0</v>
      </c>
      <c r="N84" s="48">
        <f>SUMIFS('08W Project List'!$D:$D,'08W Project List'!$H:$H,$B84,'08W Project List'!$T:$T,N$2)</f>
        <v>0</v>
      </c>
      <c r="O84" s="48">
        <f>SUMIFS('08W Project List'!$D:$D,'08W Project List'!$H:$H,$B84,'08W Project List'!$T:$T,O$2)</f>
        <v>0</v>
      </c>
      <c r="P84" s="48">
        <f>SUMIFS('08W Project List'!$D:$D,'08W Project List'!$H:$H,$B84,'08W Project List'!$T:$T,P$2)</f>
        <v>0</v>
      </c>
      <c r="Q84" s="41" t="s">
        <v>4481</v>
      </c>
      <c r="R84" s="50">
        <v>44183</v>
      </c>
    </row>
    <row r="85" spans="1:18" ht="15.5" x14ac:dyDescent="0.35">
      <c r="A85" s="46">
        <v>4743</v>
      </c>
      <c r="B85" s="47" t="s">
        <v>4413</v>
      </c>
      <c r="C85" s="47">
        <v>102911103</v>
      </c>
      <c r="D85" s="47" t="s">
        <v>4411</v>
      </c>
      <c r="E85" s="22">
        <v>27.217261193432378</v>
      </c>
      <c r="F85" s="48">
        <v>249</v>
      </c>
      <c r="G85" s="23">
        <v>5.0062463217611201E-2</v>
      </c>
      <c r="H85" s="24">
        <f t="shared" si="2"/>
        <v>12.465553341185188</v>
      </c>
      <c r="I85" s="49">
        <v>1176</v>
      </c>
      <c r="J85" s="49">
        <f>COUNTIFS('08W Project List'!$H:$H,$B85)</f>
        <v>4</v>
      </c>
      <c r="K85" s="48">
        <f>SUMIFS('08W Project List'!$D:$D,'08W Project List'!$H:$H,$B85)</f>
        <v>18.762234848484848</v>
      </c>
      <c r="L85" s="48">
        <f>SUMIFS('08W Project List'!$D:$D,'08W Project List'!$H:$H,$B85,'08W Project List'!$T:$T,L$2)</f>
        <v>1.8558712121212122</v>
      </c>
      <c r="M85" s="48">
        <f>SUMIFS('08W Project List'!$D:$D,'08W Project List'!$H:$H,$B85,'08W Project List'!$T:$T,M$2)</f>
        <v>13.969999999999999</v>
      </c>
      <c r="N85" s="48">
        <f>SUMIFS('08W Project List'!$D:$D,'08W Project List'!$H:$H,$B85,'08W Project List'!$T:$T,N$2)</f>
        <v>0</v>
      </c>
      <c r="O85" s="48">
        <f>SUMIFS('08W Project List'!$D:$D,'08W Project List'!$H:$H,$B85,'08W Project List'!$T:$T,O$2)</f>
        <v>2.9363636363636365</v>
      </c>
      <c r="P85" s="48">
        <f>SUMIFS('08W Project List'!$D:$D,'08W Project List'!$H:$H,$B85,'08W Project List'!$T:$T,P$2)</f>
        <v>0</v>
      </c>
      <c r="Q85" s="41" t="s">
        <v>4485</v>
      </c>
      <c r="R85" s="50">
        <v>44148</v>
      </c>
    </row>
    <row r="86" spans="1:18" ht="15.5" x14ac:dyDescent="0.35">
      <c r="A86" s="46">
        <v>3633</v>
      </c>
      <c r="B86" s="47" t="s">
        <v>314</v>
      </c>
      <c r="C86" s="47">
        <v>103751102</v>
      </c>
      <c r="D86" s="47" t="s">
        <v>315</v>
      </c>
      <c r="E86" s="22">
        <v>21.29644667592169</v>
      </c>
      <c r="F86" s="48">
        <v>177</v>
      </c>
      <c r="G86" s="23">
        <v>4.0960539586240102E-2</v>
      </c>
      <c r="H86" s="24">
        <f t="shared" si="2"/>
        <v>7.2500155067644982</v>
      </c>
      <c r="I86" s="49">
        <v>1288</v>
      </c>
      <c r="J86" s="49">
        <f>COUNTIFS('08W Project List'!$H:$H,$B86)</f>
        <v>12</v>
      </c>
      <c r="K86" s="48">
        <f>SUMIFS('08W Project List'!$D:$D,'08W Project List'!$H:$H,$B86)</f>
        <v>32.147310606060607</v>
      </c>
      <c r="L86" s="48">
        <f>SUMIFS('08W Project List'!$D:$D,'08W Project List'!$H:$H,$B86,'08W Project List'!$T:$T,L$2)</f>
        <v>23.303409090909092</v>
      </c>
      <c r="M86" s="48">
        <f>SUMIFS('08W Project List'!$D:$D,'08W Project List'!$H:$H,$B86,'08W Project List'!$T:$T,M$2)</f>
        <v>8.8439015151515132</v>
      </c>
      <c r="N86" s="48">
        <f>SUMIFS('08W Project List'!$D:$D,'08W Project List'!$H:$H,$B86,'08W Project List'!$T:$T,N$2)</f>
        <v>0</v>
      </c>
      <c r="O86" s="48">
        <f>SUMIFS('08W Project List'!$D:$D,'08W Project List'!$H:$H,$B86,'08W Project List'!$T:$T,O$2)</f>
        <v>0</v>
      </c>
      <c r="P86" s="48">
        <f>SUMIFS('08W Project List'!$D:$D,'08W Project List'!$H:$H,$B86,'08W Project List'!$T:$T,P$2)</f>
        <v>0</v>
      </c>
      <c r="Q86" s="41" t="s">
        <v>4485</v>
      </c>
      <c r="R86" s="50">
        <v>44148</v>
      </c>
    </row>
    <row r="87" spans="1:18" ht="15.5" x14ac:dyDescent="0.35">
      <c r="A87" s="46">
        <v>4946</v>
      </c>
      <c r="B87" s="47" t="s">
        <v>4415</v>
      </c>
      <c r="C87" s="47">
        <v>102911103</v>
      </c>
      <c r="D87" s="47" t="s">
        <v>4411</v>
      </c>
      <c r="E87" s="22">
        <v>23.781496395420383</v>
      </c>
      <c r="F87" s="48">
        <v>217</v>
      </c>
      <c r="G87" s="23">
        <v>4.0282231617335601E-2</v>
      </c>
      <c r="H87" s="24">
        <f t="shared" si="2"/>
        <v>8.7412442609618246</v>
      </c>
      <c r="I87" s="49">
        <v>1299</v>
      </c>
      <c r="J87" s="49">
        <f>COUNTIFS('08W Project List'!$H:$H,$B87)</f>
        <v>24</v>
      </c>
      <c r="K87" s="48">
        <f>SUMIFS('08W Project List'!$D:$D,'08W Project List'!$H:$H,$B87)</f>
        <v>31.177651515151517</v>
      </c>
      <c r="L87" s="48">
        <f>SUMIFS('08W Project List'!$D:$D,'08W Project List'!$H:$H,$B87,'08W Project List'!$T:$T,L$2)</f>
        <v>25.007765151515155</v>
      </c>
      <c r="M87" s="48">
        <f>SUMIFS('08W Project List'!$D:$D,'08W Project List'!$H:$H,$B87,'08W Project List'!$T:$T,M$2)</f>
        <v>0</v>
      </c>
      <c r="N87" s="48">
        <f>SUMIFS('08W Project List'!$D:$D,'08W Project List'!$H:$H,$B87,'08W Project List'!$T:$T,N$2)</f>
        <v>0</v>
      </c>
      <c r="O87" s="48">
        <f>SUMIFS('08W Project List'!$D:$D,'08W Project List'!$H:$H,$B87,'08W Project List'!$T:$T,O$2)</f>
        <v>6.1698863636363637</v>
      </c>
      <c r="P87" s="48">
        <f>SUMIFS('08W Project List'!$D:$D,'08W Project List'!$H:$H,$B87,'08W Project List'!$T:$T,P$2)</f>
        <v>0</v>
      </c>
      <c r="Q87" s="41" t="s">
        <v>4484</v>
      </c>
      <c r="R87" s="50">
        <v>44148</v>
      </c>
    </row>
    <row r="88" spans="1:18" ht="15.5" x14ac:dyDescent="0.35">
      <c r="A88" s="46">
        <v>3640</v>
      </c>
      <c r="B88" s="47" t="s">
        <v>1438</v>
      </c>
      <c r="C88" s="47">
        <v>163451702</v>
      </c>
      <c r="D88" s="47" t="s">
        <v>1414</v>
      </c>
      <c r="E88" s="22">
        <v>1.4613805826632567</v>
      </c>
      <c r="F88" s="48">
        <v>47</v>
      </c>
      <c r="G88" s="23">
        <v>3.92339229972457E-2</v>
      </c>
      <c r="H88" s="24">
        <f t="shared" si="2"/>
        <v>1.8439943808705479</v>
      </c>
      <c r="I88" s="49">
        <v>1316</v>
      </c>
      <c r="J88" s="49">
        <f>COUNTIFS('08W Project List'!$H:$H,$B88)</f>
        <v>1</v>
      </c>
      <c r="K88" s="48">
        <f>SUMIFS('08W Project List'!$D:$D,'08W Project List'!$H:$H,$B88)</f>
        <v>1.2738636363636364</v>
      </c>
      <c r="L88" s="48">
        <f>SUMIFS('08W Project List'!$D:$D,'08W Project List'!$H:$H,$B88,'08W Project List'!$T:$T,L$2)</f>
        <v>0</v>
      </c>
      <c r="M88" s="48">
        <f>SUMIFS('08W Project List'!$D:$D,'08W Project List'!$H:$H,$B88,'08W Project List'!$T:$T,M$2)</f>
        <v>0</v>
      </c>
      <c r="N88" s="48">
        <f>SUMIFS('08W Project List'!$D:$D,'08W Project List'!$H:$H,$B88,'08W Project List'!$T:$T,N$2)</f>
        <v>1.2738636363636364</v>
      </c>
      <c r="O88" s="48">
        <f>SUMIFS('08W Project List'!$D:$D,'08W Project List'!$H:$H,$B88,'08W Project List'!$T:$T,O$2)</f>
        <v>0</v>
      </c>
      <c r="P88" s="48">
        <f>SUMIFS('08W Project List'!$D:$D,'08W Project List'!$H:$H,$B88,'08W Project List'!$T:$T,P$2)</f>
        <v>0</v>
      </c>
      <c r="Q88" s="41" t="s">
        <v>4480</v>
      </c>
      <c r="R88" s="50">
        <v>44183</v>
      </c>
    </row>
    <row r="89" spans="1:18" ht="15.5" x14ac:dyDescent="0.35">
      <c r="A89" s="46">
        <v>88</v>
      </c>
      <c r="B89" s="47" t="s">
        <v>3788</v>
      </c>
      <c r="C89" s="47">
        <v>43432105</v>
      </c>
      <c r="D89" s="47" t="s">
        <v>3779</v>
      </c>
      <c r="E89" s="22">
        <v>17.173684235426602</v>
      </c>
      <c r="F89" s="48">
        <v>151</v>
      </c>
      <c r="G89" s="23">
        <v>3.5763149066580402E-2</v>
      </c>
      <c r="H89" s="24">
        <f t="shared" si="2"/>
        <v>5.4002355090536405</v>
      </c>
      <c r="I89" s="49">
        <v>1361</v>
      </c>
      <c r="J89" s="49">
        <f>COUNTIFS('08W Project List'!$H:$H,$B89)</f>
        <v>0</v>
      </c>
      <c r="K89" s="48">
        <f>SUMIFS('08W Project List'!$D:$D,'08W Project List'!$H:$H,$B89)</f>
        <v>0</v>
      </c>
      <c r="L89" s="48">
        <f>SUMIFS('08W Project List'!$D:$D,'08W Project List'!$H:$H,$B89,'08W Project List'!$T:$T,L$2)</f>
        <v>0</v>
      </c>
      <c r="M89" s="48">
        <f>SUMIFS('08W Project List'!$D:$D,'08W Project List'!$H:$H,$B89,'08W Project List'!$T:$T,M$2)</f>
        <v>0</v>
      </c>
      <c r="N89" s="48">
        <f>SUMIFS('08W Project List'!$D:$D,'08W Project List'!$H:$H,$B89,'08W Project List'!$T:$T,N$2)</f>
        <v>0</v>
      </c>
      <c r="O89" s="48">
        <f>SUMIFS('08W Project List'!$D:$D,'08W Project List'!$H:$H,$B89,'08W Project List'!$T:$T,O$2)</f>
        <v>0</v>
      </c>
      <c r="P89" s="48">
        <f>SUMIFS('08W Project List'!$D:$D,'08W Project List'!$H:$H,$B89,'08W Project List'!$T:$T,P$2)</f>
        <v>0</v>
      </c>
      <c r="Q89" s="41" t="s">
        <v>4471</v>
      </c>
      <c r="R89" s="50">
        <v>44166</v>
      </c>
    </row>
    <row r="90" spans="1:18" ht="15.5" x14ac:dyDescent="0.35">
      <c r="A90" s="46">
        <v>2335</v>
      </c>
      <c r="B90" s="47" t="s">
        <v>3124</v>
      </c>
      <c r="C90" s="47">
        <v>153082106</v>
      </c>
      <c r="D90" s="47" t="s">
        <v>3118</v>
      </c>
      <c r="E90" s="22">
        <v>67.365649554006211</v>
      </c>
      <c r="F90" s="48">
        <v>745</v>
      </c>
      <c r="G90" s="23">
        <v>3.5528767571262998E-2</v>
      </c>
      <c r="H90" s="24">
        <f t="shared" si="2"/>
        <v>26.468931840590933</v>
      </c>
      <c r="I90" s="49">
        <v>1363</v>
      </c>
      <c r="J90" s="49">
        <f>COUNTIFS('08W Project List'!$H:$H,$B90)</f>
        <v>3</v>
      </c>
      <c r="K90" s="48">
        <f>SUMIFS('08W Project List'!$D:$D,'08W Project List'!$H:$H,$B90)</f>
        <v>1.3499621212121211</v>
      </c>
      <c r="L90" s="48">
        <f>SUMIFS('08W Project List'!$D:$D,'08W Project List'!$H:$H,$B90,'08W Project List'!$T:$T,L$2)</f>
        <v>1.3499621212121211</v>
      </c>
      <c r="M90" s="48">
        <f>SUMIFS('08W Project List'!$D:$D,'08W Project List'!$H:$H,$B90,'08W Project List'!$T:$T,M$2)</f>
        <v>0</v>
      </c>
      <c r="N90" s="48">
        <f>SUMIFS('08W Project List'!$D:$D,'08W Project List'!$H:$H,$B90,'08W Project List'!$T:$T,N$2)</f>
        <v>0</v>
      </c>
      <c r="O90" s="48">
        <f>SUMIFS('08W Project List'!$D:$D,'08W Project List'!$H:$H,$B90,'08W Project List'!$T:$T,O$2)</f>
        <v>0</v>
      </c>
      <c r="P90" s="48">
        <f>SUMIFS('08W Project List'!$D:$D,'08W Project List'!$H:$H,$B90,'08W Project List'!$T:$T,P$2)</f>
        <v>0</v>
      </c>
      <c r="Q90" s="41" t="s">
        <v>4481</v>
      </c>
      <c r="R90" s="50">
        <v>44183</v>
      </c>
    </row>
    <row r="91" spans="1:18" ht="15.5" x14ac:dyDescent="0.35">
      <c r="A91" s="46">
        <v>3154</v>
      </c>
      <c r="B91" s="47" t="s">
        <v>531</v>
      </c>
      <c r="C91" s="47">
        <v>42711102</v>
      </c>
      <c r="D91" s="47" t="s">
        <v>529</v>
      </c>
      <c r="E91" s="22">
        <v>11.216001152655066</v>
      </c>
      <c r="F91" s="48">
        <v>178</v>
      </c>
      <c r="G91" s="23">
        <v>2.9372789353864E-2</v>
      </c>
      <c r="H91" s="24">
        <f t="shared" si="2"/>
        <v>5.2283565049877918</v>
      </c>
      <c r="I91" s="49">
        <v>1477</v>
      </c>
      <c r="J91" s="49">
        <f>COUNTIFS('08W Project List'!$H:$H,$B91)</f>
        <v>0</v>
      </c>
      <c r="K91" s="48">
        <f>SUMIFS('08W Project List'!$D:$D,'08W Project List'!$H:$H,$B91)</f>
        <v>0</v>
      </c>
      <c r="L91" s="48">
        <f>SUMIFS('08W Project List'!$D:$D,'08W Project List'!$H:$H,$B91,'08W Project List'!$T:$T,L$2)</f>
        <v>0</v>
      </c>
      <c r="M91" s="48">
        <f>SUMIFS('08W Project List'!$D:$D,'08W Project List'!$H:$H,$B91,'08W Project List'!$T:$T,M$2)</f>
        <v>0</v>
      </c>
      <c r="N91" s="48">
        <f>SUMIFS('08W Project List'!$D:$D,'08W Project List'!$H:$H,$B91,'08W Project List'!$T:$T,N$2)</f>
        <v>0</v>
      </c>
      <c r="O91" s="48">
        <f>SUMIFS('08W Project List'!$D:$D,'08W Project List'!$H:$H,$B91,'08W Project List'!$T:$T,O$2)</f>
        <v>0</v>
      </c>
      <c r="P91" s="48">
        <f>SUMIFS('08W Project List'!$D:$D,'08W Project List'!$H:$H,$B91,'08W Project List'!$T:$T,P$2)</f>
        <v>0</v>
      </c>
      <c r="Q91" s="41" t="s">
        <v>4481</v>
      </c>
      <c r="R91" s="50">
        <v>44183</v>
      </c>
    </row>
    <row r="92" spans="1:18" ht="15.5" x14ac:dyDescent="0.35">
      <c r="A92" s="46">
        <v>249</v>
      </c>
      <c r="B92" s="47" t="s">
        <v>3330</v>
      </c>
      <c r="C92" s="47">
        <v>43321103</v>
      </c>
      <c r="D92" s="47" t="s">
        <v>3325</v>
      </c>
      <c r="E92" s="22">
        <v>2.4432880788637288</v>
      </c>
      <c r="F92" s="48">
        <v>41</v>
      </c>
      <c r="G92" s="23">
        <v>1.6460837920562299E-2</v>
      </c>
      <c r="H92" s="24">
        <f t="shared" si="2"/>
        <v>0.67489435474305426</v>
      </c>
      <c r="I92" s="49">
        <v>1755</v>
      </c>
      <c r="J92" s="49">
        <f>COUNTIFS('08W Project List'!$H:$H,$B92)</f>
        <v>1</v>
      </c>
      <c r="K92" s="48">
        <f>SUMIFS('08W Project List'!$D:$D,'08W Project List'!$H:$H,$B92)</f>
        <v>1.5</v>
      </c>
      <c r="L92" s="48">
        <f>SUMIFS('08W Project List'!$D:$D,'08W Project List'!$H:$H,$B92,'08W Project List'!$T:$T,L$2)</f>
        <v>0</v>
      </c>
      <c r="M92" s="48">
        <f>SUMIFS('08W Project List'!$D:$D,'08W Project List'!$H:$H,$B92,'08W Project List'!$T:$T,M$2)</f>
        <v>0</v>
      </c>
      <c r="N92" s="48">
        <f>SUMIFS('08W Project List'!$D:$D,'08W Project List'!$H:$H,$B92,'08W Project List'!$T:$T,N$2)</f>
        <v>1.5</v>
      </c>
      <c r="O92" s="48">
        <f>SUMIFS('08W Project List'!$D:$D,'08W Project List'!$H:$H,$B92,'08W Project List'!$T:$T,O$2)</f>
        <v>0</v>
      </c>
      <c r="P92" s="48">
        <f>SUMIFS('08W Project List'!$D:$D,'08W Project List'!$H:$H,$B92,'08W Project List'!$T:$T,P$2)</f>
        <v>0</v>
      </c>
      <c r="Q92" s="41" t="s">
        <v>4480</v>
      </c>
      <c r="R92" s="50">
        <v>44183</v>
      </c>
    </row>
    <row r="93" spans="1:18" ht="15.5" x14ac:dyDescent="0.35">
      <c r="A93" s="46">
        <v>3447</v>
      </c>
      <c r="B93" s="47" t="s">
        <v>4414</v>
      </c>
      <c r="C93" s="47">
        <v>102911103</v>
      </c>
      <c r="D93" s="47" t="s">
        <v>4411</v>
      </c>
      <c r="E93" s="22">
        <v>22.416802532658608</v>
      </c>
      <c r="F93" s="48">
        <v>259</v>
      </c>
      <c r="G93" s="23">
        <v>1.28139578906702E-2</v>
      </c>
      <c r="H93" s="24">
        <f t="shared" si="2"/>
        <v>3.3188150936835816</v>
      </c>
      <c r="I93" s="49">
        <v>1849</v>
      </c>
      <c r="J93" s="49">
        <f>COUNTIFS('08W Project List'!$H:$H,$B93)</f>
        <v>28</v>
      </c>
      <c r="K93" s="48">
        <f>SUMIFS('08W Project List'!$D:$D,'08W Project List'!$H:$H,$B93)</f>
        <v>20.341628787878786</v>
      </c>
      <c r="L93" s="48">
        <f>SUMIFS('08W Project List'!$D:$D,'08W Project List'!$H:$H,$B93,'08W Project List'!$T:$T,L$2)</f>
        <v>11.390568181818182</v>
      </c>
      <c r="M93" s="48">
        <f>SUMIFS('08W Project List'!$D:$D,'08W Project List'!$H:$H,$B93,'08W Project List'!$T:$T,M$2)</f>
        <v>2.92</v>
      </c>
      <c r="N93" s="48">
        <f>SUMIFS('08W Project List'!$D:$D,'08W Project List'!$H:$H,$B93,'08W Project List'!$T:$T,N$2)</f>
        <v>0</v>
      </c>
      <c r="O93" s="48">
        <f>SUMIFS('08W Project List'!$D:$D,'08W Project List'!$H:$H,$B93,'08W Project List'!$T:$T,O$2)</f>
        <v>6.0310606060606062</v>
      </c>
      <c r="P93" s="48">
        <f>SUMIFS('08W Project List'!$D:$D,'08W Project List'!$H:$H,$B93,'08W Project List'!$T:$T,P$2)</f>
        <v>0</v>
      </c>
      <c r="Q93" s="41" t="s">
        <v>4484</v>
      </c>
      <c r="R93" s="50">
        <v>44148</v>
      </c>
    </row>
    <row r="94" spans="1:18" ht="15.5" x14ac:dyDescent="0.35">
      <c r="A94" s="46">
        <v>1135</v>
      </c>
      <c r="B94" s="47" t="s">
        <v>2100</v>
      </c>
      <c r="C94" s="47">
        <v>82021106</v>
      </c>
      <c r="D94" s="47" t="s">
        <v>2094</v>
      </c>
      <c r="E94" s="22">
        <v>19.353556626695898</v>
      </c>
      <c r="F94" s="48">
        <v>213</v>
      </c>
      <c r="G94" s="23">
        <v>1.2498918349547E-2</v>
      </c>
      <c r="H94" s="24">
        <f t="shared" si="2"/>
        <v>2.6622696084535109</v>
      </c>
      <c r="I94" s="49">
        <v>1864</v>
      </c>
      <c r="J94" s="49">
        <f>COUNTIFS('08W Project List'!$H:$H,$B94)</f>
        <v>1</v>
      </c>
      <c r="K94" s="48">
        <f>SUMIFS('08W Project List'!$D:$D,'08W Project List'!$H:$H,$B94)</f>
        <v>0.84905303030303025</v>
      </c>
      <c r="L94" s="48">
        <f>SUMIFS('08W Project List'!$D:$D,'08W Project List'!$H:$H,$B94,'08W Project List'!$T:$T,L$2)</f>
        <v>0</v>
      </c>
      <c r="M94" s="48">
        <f>SUMIFS('08W Project List'!$D:$D,'08W Project List'!$H:$H,$B94,'08W Project List'!$T:$T,M$2)</f>
        <v>0</v>
      </c>
      <c r="N94" s="48">
        <f>SUMIFS('08W Project List'!$D:$D,'08W Project List'!$H:$H,$B94,'08W Project List'!$T:$T,N$2)</f>
        <v>0.84905303030303025</v>
      </c>
      <c r="O94" s="48">
        <f>SUMIFS('08W Project List'!$D:$D,'08W Project List'!$H:$H,$B94,'08W Project List'!$T:$T,O$2)</f>
        <v>0</v>
      </c>
      <c r="P94" s="48">
        <f>SUMIFS('08W Project List'!$D:$D,'08W Project List'!$H:$H,$B94,'08W Project List'!$T:$T,P$2)</f>
        <v>0</v>
      </c>
      <c r="Q94" s="41" t="s">
        <v>4471</v>
      </c>
      <c r="R94" s="50">
        <v>44166</v>
      </c>
    </row>
    <row r="95" spans="1:18" ht="15.5" x14ac:dyDescent="0.35">
      <c r="A95" s="46">
        <v>10</v>
      </c>
      <c r="B95" s="47" t="s">
        <v>1948</v>
      </c>
      <c r="C95" s="47">
        <v>43311102</v>
      </c>
      <c r="D95" s="47" t="s">
        <v>1944</v>
      </c>
      <c r="E95" s="22">
        <v>9.7315112335888756</v>
      </c>
      <c r="F95" s="48">
        <v>124</v>
      </c>
      <c r="G95" s="23">
        <v>9.0594735712638506E-3</v>
      </c>
      <c r="H95" s="24">
        <f t="shared" si="2"/>
        <v>1.1233747228367175</v>
      </c>
      <c r="I95" s="49">
        <v>1999</v>
      </c>
      <c r="J95" s="49">
        <f>COUNTIFS('08W Project List'!$H:$H,$B95)</f>
        <v>1</v>
      </c>
      <c r="K95" s="48">
        <f>SUMIFS('08W Project List'!$D:$D,'08W Project List'!$H:$H,$B95)</f>
        <v>1.0645833333333334</v>
      </c>
      <c r="L95" s="48">
        <f>SUMIFS('08W Project List'!$D:$D,'08W Project List'!$H:$H,$B95,'08W Project List'!$T:$T,L$2)</f>
        <v>0</v>
      </c>
      <c r="M95" s="48">
        <f>SUMIFS('08W Project List'!$D:$D,'08W Project List'!$H:$H,$B95,'08W Project List'!$T:$T,M$2)</f>
        <v>0</v>
      </c>
      <c r="N95" s="48">
        <f>SUMIFS('08W Project List'!$D:$D,'08W Project List'!$H:$H,$B95,'08W Project List'!$T:$T,N$2)</f>
        <v>0</v>
      </c>
      <c r="O95" s="48">
        <f>SUMIFS('08W Project List'!$D:$D,'08W Project List'!$H:$H,$B95,'08W Project List'!$T:$T,O$2)</f>
        <v>1.0645833333333334</v>
      </c>
      <c r="P95" s="48">
        <f>SUMIFS('08W Project List'!$D:$D,'08W Project List'!$H:$H,$B95,'08W Project List'!$T:$T,P$2)</f>
        <v>0</v>
      </c>
      <c r="Q95" s="41" t="s">
        <v>4471</v>
      </c>
      <c r="R95" s="50">
        <v>44166</v>
      </c>
    </row>
    <row r="96" spans="1:18" ht="15.5" x14ac:dyDescent="0.35">
      <c r="A96" s="46">
        <v>7254</v>
      </c>
      <c r="B96" s="47" t="s">
        <v>25</v>
      </c>
      <c r="C96" s="47">
        <v>152101101</v>
      </c>
      <c r="D96" s="47" t="s">
        <v>19</v>
      </c>
      <c r="E96" s="22">
        <v>4.1490947932397697</v>
      </c>
      <c r="F96" s="48">
        <v>49</v>
      </c>
      <c r="G96" s="23">
        <v>8.8541015381864707E-3</v>
      </c>
      <c r="H96" s="24">
        <f t="shared" si="2"/>
        <v>0.43385097537113704</v>
      </c>
      <c r="I96" s="49">
        <v>2010</v>
      </c>
      <c r="J96" s="49">
        <f>COUNTIFS('08W Project List'!$H:$H,$B96)</f>
        <v>4</v>
      </c>
      <c r="K96" s="48">
        <f>SUMIFS('08W Project List'!$D:$D,'08W Project List'!$H:$H,$B96)</f>
        <v>1.7400000000000002</v>
      </c>
      <c r="L96" s="48">
        <f>SUMIFS('08W Project List'!$D:$D,'08W Project List'!$H:$H,$B96,'08W Project List'!$T:$T,L$2)</f>
        <v>1.7400000000000002</v>
      </c>
      <c r="M96" s="48">
        <f>SUMIFS('08W Project List'!$D:$D,'08W Project List'!$H:$H,$B96,'08W Project List'!$T:$T,M$2)</f>
        <v>0</v>
      </c>
      <c r="N96" s="48">
        <f>SUMIFS('08W Project List'!$D:$D,'08W Project List'!$H:$H,$B96,'08W Project List'!$T:$T,N$2)</f>
        <v>0</v>
      </c>
      <c r="O96" s="48">
        <f>SUMIFS('08W Project List'!$D:$D,'08W Project List'!$H:$H,$B96,'08W Project List'!$T:$T,O$2)</f>
        <v>0</v>
      </c>
      <c r="P96" s="48">
        <f>SUMIFS('08W Project List'!$D:$D,'08W Project List'!$H:$H,$B96,'08W Project List'!$T:$T,P$2)</f>
        <v>0</v>
      </c>
      <c r="Q96" s="41" t="s">
        <v>4481</v>
      </c>
      <c r="R96" s="50">
        <v>44183</v>
      </c>
    </row>
    <row r="97" spans="1:18" ht="15.5" x14ac:dyDescent="0.35">
      <c r="A97" s="46">
        <v>797</v>
      </c>
      <c r="B97" s="47" t="s">
        <v>1122</v>
      </c>
      <c r="C97" s="47">
        <v>43071101</v>
      </c>
      <c r="D97" s="47" t="s">
        <v>1113</v>
      </c>
      <c r="E97" s="22">
        <v>3.1203148217925047</v>
      </c>
      <c r="F97" s="48">
        <v>191</v>
      </c>
      <c r="G97" s="23">
        <v>7.9930108646246497E-3</v>
      </c>
      <c r="H97" s="24">
        <f t="shared" si="2"/>
        <v>1.5266650751433082</v>
      </c>
      <c r="I97" s="49">
        <v>2048</v>
      </c>
      <c r="J97" s="49">
        <f>COUNTIFS('08W Project List'!$H:$H,$B97)</f>
        <v>3</v>
      </c>
      <c r="K97" s="48">
        <f>SUMIFS('08W Project List'!$D:$D,'08W Project List'!$H:$H,$B97)</f>
        <v>2.0113636363636362</v>
      </c>
      <c r="L97" s="48">
        <f>SUMIFS('08W Project List'!$D:$D,'08W Project List'!$H:$H,$B97,'08W Project List'!$T:$T,L$2)</f>
        <v>2.0113636363636362</v>
      </c>
      <c r="M97" s="48">
        <f>SUMIFS('08W Project List'!$D:$D,'08W Project List'!$H:$H,$B97,'08W Project List'!$T:$T,M$2)</f>
        <v>0</v>
      </c>
      <c r="N97" s="48">
        <f>SUMIFS('08W Project List'!$D:$D,'08W Project List'!$H:$H,$B97,'08W Project List'!$T:$T,N$2)</f>
        <v>0</v>
      </c>
      <c r="O97" s="48">
        <f>SUMIFS('08W Project List'!$D:$D,'08W Project List'!$H:$H,$B97,'08W Project List'!$T:$T,O$2)</f>
        <v>0</v>
      </c>
      <c r="P97" s="48">
        <f>SUMIFS('08W Project List'!$D:$D,'08W Project List'!$H:$H,$B97,'08W Project List'!$T:$T,P$2)</f>
        <v>0</v>
      </c>
      <c r="Q97" s="41" t="s">
        <v>4481</v>
      </c>
      <c r="R97" s="50">
        <v>44183</v>
      </c>
    </row>
    <row r="98" spans="1:18" ht="15.5" x14ac:dyDescent="0.35">
      <c r="A98" s="46">
        <v>1984</v>
      </c>
      <c r="B98" s="47" t="s">
        <v>1643</v>
      </c>
      <c r="C98" s="47">
        <v>24101103</v>
      </c>
      <c r="D98" s="47" t="s">
        <v>1637</v>
      </c>
      <c r="E98" s="22">
        <v>15.567907158765507</v>
      </c>
      <c r="F98" s="48">
        <v>150</v>
      </c>
      <c r="G98" s="23">
        <v>7.8448213061737201E-3</v>
      </c>
      <c r="H98" s="24">
        <f t="shared" si="2"/>
        <v>1.176723195926058</v>
      </c>
      <c r="I98" s="49">
        <v>2055</v>
      </c>
      <c r="J98" s="49">
        <f>COUNTIFS('08W Project List'!$H:$H,$B98)</f>
        <v>2</v>
      </c>
      <c r="K98" s="48">
        <f>SUMIFS('08W Project List'!$D:$D,'08W Project List'!$H:$H,$B98)</f>
        <v>5.42</v>
      </c>
      <c r="L98" s="48">
        <f>SUMIFS('08W Project List'!$D:$D,'08W Project List'!$H:$H,$B98,'08W Project List'!$T:$T,L$2)</f>
        <v>5.42</v>
      </c>
      <c r="M98" s="48">
        <f>SUMIFS('08W Project List'!$D:$D,'08W Project List'!$H:$H,$B98,'08W Project List'!$T:$T,M$2)</f>
        <v>0</v>
      </c>
      <c r="N98" s="48">
        <f>SUMIFS('08W Project List'!$D:$D,'08W Project List'!$H:$H,$B98,'08W Project List'!$T:$T,N$2)</f>
        <v>0</v>
      </c>
      <c r="O98" s="48">
        <f>SUMIFS('08W Project List'!$D:$D,'08W Project List'!$H:$H,$B98,'08W Project List'!$T:$T,O$2)</f>
        <v>0</v>
      </c>
      <c r="P98" s="48">
        <f>SUMIFS('08W Project List'!$D:$D,'08W Project List'!$H:$H,$B98,'08W Project List'!$T:$T,P$2)</f>
        <v>0</v>
      </c>
      <c r="Q98" s="41" t="s">
        <v>4484</v>
      </c>
      <c r="R98" s="50">
        <v>44148</v>
      </c>
    </row>
    <row r="99" spans="1:18" ht="15.5" x14ac:dyDescent="0.35">
      <c r="A99" s="46">
        <v>4884</v>
      </c>
      <c r="B99" s="47" t="s">
        <v>3116</v>
      </c>
      <c r="C99" s="47">
        <v>153081112</v>
      </c>
      <c r="D99" s="47" t="s">
        <v>3114</v>
      </c>
      <c r="E99" s="22">
        <v>8.512969057158422</v>
      </c>
      <c r="F99" s="48">
        <v>117</v>
      </c>
      <c r="G99" s="23">
        <v>6.5148067200905997E-3</v>
      </c>
      <c r="H99" s="24">
        <f t="shared" ref="H99:H115" si="3">IFERROR(G99*F99,0)</f>
        <v>0.76223238625060019</v>
      </c>
      <c r="I99" s="49">
        <v>2123</v>
      </c>
      <c r="J99" s="49">
        <f>COUNTIFS('08W Project List'!$H:$H,$B99)</f>
        <v>2</v>
      </c>
      <c r="K99" s="48">
        <f>SUMIFS('08W Project List'!$D:$D,'08W Project List'!$H:$H,$B99)</f>
        <v>0.38015151515151513</v>
      </c>
      <c r="L99" s="48">
        <f>SUMIFS('08W Project List'!$D:$D,'08W Project List'!$H:$H,$B99,'08W Project List'!$T:$T,L$2)</f>
        <v>0.38015151515151513</v>
      </c>
      <c r="M99" s="48">
        <f>SUMIFS('08W Project List'!$D:$D,'08W Project List'!$H:$H,$B99,'08W Project List'!$T:$T,M$2)</f>
        <v>0</v>
      </c>
      <c r="N99" s="48">
        <f>SUMIFS('08W Project List'!$D:$D,'08W Project List'!$H:$H,$B99,'08W Project List'!$T:$T,N$2)</f>
        <v>0</v>
      </c>
      <c r="O99" s="48">
        <f>SUMIFS('08W Project List'!$D:$D,'08W Project List'!$H:$H,$B99,'08W Project List'!$T:$T,O$2)</f>
        <v>0</v>
      </c>
      <c r="P99" s="48">
        <f>SUMIFS('08W Project List'!$D:$D,'08W Project List'!$H:$H,$B99,'08W Project List'!$T:$T,P$2)</f>
        <v>0</v>
      </c>
      <c r="Q99" s="41" t="s">
        <v>4481</v>
      </c>
      <c r="R99" s="50">
        <v>44183</v>
      </c>
    </row>
    <row r="100" spans="1:18" ht="15.5" x14ac:dyDescent="0.35">
      <c r="A100" s="46">
        <v>3076</v>
      </c>
      <c r="B100" s="47" t="s">
        <v>3117</v>
      </c>
      <c r="C100" s="47">
        <v>153082106</v>
      </c>
      <c r="D100" s="47" t="s">
        <v>3118</v>
      </c>
      <c r="E100" s="22">
        <v>49.498871370804096</v>
      </c>
      <c r="F100" s="48">
        <v>462</v>
      </c>
      <c r="G100" s="23">
        <v>6.4469162005552604E-3</v>
      </c>
      <c r="H100" s="24">
        <f t="shared" si="3"/>
        <v>2.9784752846565303</v>
      </c>
      <c r="I100" s="49">
        <v>2131</v>
      </c>
      <c r="J100" s="49">
        <f>COUNTIFS('08W Project List'!$H:$H,$B100)</f>
        <v>1</v>
      </c>
      <c r="K100" s="48">
        <f>SUMIFS('08W Project List'!$D:$D,'08W Project List'!$H:$H,$B100)</f>
        <v>0.7</v>
      </c>
      <c r="L100" s="48">
        <f>SUMIFS('08W Project List'!$D:$D,'08W Project List'!$H:$H,$B100,'08W Project List'!$T:$T,L$2)</f>
        <v>0.7</v>
      </c>
      <c r="M100" s="48">
        <f>SUMIFS('08W Project List'!$D:$D,'08W Project List'!$H:$H,$B100,'08W Project List'!$T:$T,M$2)</f>
        <v>0</v>
      </c>
      <c r="N100" s="48">
        <f>SUMIFS('08W Project List'!$D:$D,'08W Project List'!$H:$H,$B100,'08W Project List'!$T:$T,N$2)</f>
        <v>0</v>
      </c>
      <c r="O100" s="48">
        <f>SUMIFS('08W Project List'!$D:$D,'08W Project List'!$H:$H,$B100,'08W Project List'!$T:$T,O$2)</f>
        <v>0</v>
      </c>
      <c r="P100" s="48">
        <f>SUMIFS('08W Project List'!$D:$D,'08W Project List'!$H:$H,$B100,'08W Project List'!$T:$T,P$2)</f>
        <v>0</v>
      </c>
      <c r="Q100" s="41" t="s">
        <v>4482</v>
      </c>
      <c r="R100" s="50">
        <v>44183</v>
      </c>
    </row>
    <row r="101" spans="1:18" ht="15.5" x14ac:dyDescent="0.35">
      <c r="A101" s="46">
        <v>8349</v>
      </c>
      <c r="B101" s="47" t="s">
        <v>453</v>
      </c>
      <c r="C101" s="47">
        <v>152481110</v>
      </c>
      <c r="D101" s="47" t="s">
        <v>447</v>
      </c>
      <c r="E101" s="22">
        <v>3.4177472988151649E-3</v>
      </c>
      <c r="F101" s="48">
        <v>26</v>
      </c>
      <c r="G101" s="23">
        <v>6.4174244736114302E-3</v>
      </c>
      <c r="H101" s="24">
        <f t="shared" si="3"/>
        <v>0.1668530363138972</v>
      </c>
      <c r="I101" s="49">
        <v>2134</v>
      </c>
      <c r="J101" s="49">
        <f>COUNTIFS('08W Project List'!$H:$H,$B101)</f>
        <v>1</v>
      </c>
      <c r="K101" s="48">
        <f>SUMIFS('08W Project List'!$D:$D,'08W Project List'!$H:$H,$B101)</f>
        <v>5.587121212121212E-2</v>
      </c>
      <c r="L101" s="48">
        <f>SUMIFS('08W Project List'!$D:$D,'08W Project List'!$H:$H,$B101,'08W Project List'!$T:$T,L$2)</f>
        <v>5.587121212121212E-2</v>
      </c>
      <c r="M101" s="48">
        <f>SUMIFS('08W Project List'!$D:$D,'08W Project List'!$H:$H,$B101,'08W Project List'!$T:$T,M$2)</f>
        <v>0</v>
      </c>
      <c r="N101" s="48">
        <f>SUMIFS('08W Project List'!$D:$D,'08W Project List'!$H:$H,$B101,'08W Project List'!$T:$T,N$2)</f>
        <v>0</v>
      </c>
      <c r="O101" s="48">
        <f>SUMIFS('08W Project List'!$D:$D,'08W Project List'!$H:$H,$B101,'08W Project List'!$T:$T,O$2)</f>
        <v>0</v>
      </c>
      <c r="P101" s="48">
        <f>SUMIFS('08W Project List'!$D:$D,'08W Project List'!$H:$H,$B101,'08W Project List'!$T:$T,P$2)</f>
        <v>0</v>
      </c>
      <c r="Q101" s="41" t="s">
        <v>4481</v>
      </c>
      <c r="R101" s="50">
        <v>44183</v>
      </c>
    </row>
    <row r="102" spans="1:18" ht="15.5" x14ac:dyDescent="0.35">
      <c r="A102" s="46">
        <v>2120</v>
      </c>
      <c r="B102" s="47" t="s">
        <v>397</v>
      </c>
      <c r="C102" s="47">
        <v>152481103</v>
      </c>
      <c r="D102" s="47" t="s">
        <v>392</v>
      </c>
      <c r="E102" s="22">
        <v>17.747259940771038</v>
      </c>
      <c r="F102" s="48">
        <v>201</v>
      </c>
      <c r="G102" s="23">
        <v>6.2036144330445001E-3</v>
      </c>
      <c r="H102" s="24">
        <f t="shared" si="3"/>
        <v>1.2469265010419446</v>
      </c>
      <c r="I102" s="49">
        <v>2144</v>
      </c>
      <c r="J102" s="49">
        <f>COUNTIFS('08W Project List'!$H:$H,$B102)</f>
        <v>5</v>
      </c>
      <c r="K102" s="48">
        <f>SUMIFS('08W Project List'!$D:$D,'08W Project List'!$H:$H,$B102)</f>
        <v>9.1785227272727283</v>
      </c>
      <c r="L102" s="48">
        <f>SUMIFS('08W Project List'!$D:$D,'08W Project List'!$H:$H,$B102,'08W Project List'!$T:$T,L$2)</f>
        <v>0</v>
      </c>
      <c r="M102" s="48">
        <f>SUMIFS('08W Project List'!$D:$D,'08W Project List'!$H:$H,$B102,'08W Project List'!$T:$T,M$2)</f>
        <v>0</v>
      </c>
      <c r="N102" s="48">
        <f>SUMIFS('08W Project List'!$D:$D,'08W Project List'!$H:$H,$B102,'08W Project List'!$T:$T,N$2)</f>
        <v>0</v>
      </c>
      <c r="O102" s="48">
        <f>SUMIFS('08W Project List'!$D:$D,'08W Project List'!$H:$H,$B102,'08W Project List'!$T:$T,O$2)</f>
        <v>9.1785227272727283</v>
      </c>
      <c r="P102" s="48">
        <f>SUMIFS('08W Project List'!$D:$D,'08W Project List'!$H:$H,$B102,'08W Project List'!$T:$T,P$2)</f>
        <v>0</v>
      </c>
      <c r="Q102" s="41" t="s">
        <v>4471</v>
      </c>
      <c r="R102" s="50">
        <v>44166</v>
      </c>
    </row>
    <row r="103" spans="1:18" ht="15.5" x14ac:dyDescent="0.35">
      <c r="A103" s="46">
        <v>6388</v>
      </c>
      <c r="B103" s="47" t="s">
        <v>1640</v>
      </c>
      <c r="C103" s="47">
        <v>24101103</v>
      </c>
      <c r="D103" s="47" t="s">
        <v>1637</v>
      </c>
      <c r="E103" s="22">
        <v>6.6682886137888744</v>
      </c>
      <c r="F103" s="48">
        <v>79</v>
      </c>
      <c r="G103" s="23">
        <v>5.4078483106597096E-3</v>
      </c>
      <c r="H103" s="24">
        <f t="shared" si="3"/>
        <v>0.42722001654211705</v>
      </c>
      <c r="I103" s="49">
        <v>2186</v>
      </c>
      <c r="J103" s="49">
        <f>COUNTIFS('08W Project List'!$H:$H,$B103)</f>
        <v>1</v>
      </c>
      <c r="K103" s="48">
        <f>SUMIFS('08W Project List'!$D:$D,'08W Project List'!$H:$H,$B103)</f>
        <v>0.95</v>
      </c>
      <c r="L103" s="48">
        <f>SUMIFS('08W Project List'!$D:$D,'08W Project List'!$H:$H,$B103,'08W Project List'!$T:$T,L$2)</f>
        <v>0.95</v>
      </c>
      <c r="M103" s="48">
        <f>SUMIFS('08W Project List'!$D:$D,'08W Project List'!$H:$H,$B103,'08W Project List'!$T:$T,M$2)</f>
        <v>0</v>
      </c>
      <c r="N103" s="48">
        <f>SUMIFS('08W Project List'!$D:$D,'08W Project List'!$H:$H,$B103,'08W Project List'!$T:$T,N$2)</f>
        <v>0</v>
      </c>
      <c r="O103" s="48">
        <f>SUMIFS('08W Project List'!$D:$D,'08W Project List'!$H:$H,$B103,'08W Project List'!$T:$T,O$2)</f>
        <v>0</v>
      </c>
      <c r="P103" s="48">
        <f>SUMIFS('08W Project List'!$D:$D,'08W Project List'!$H:$H,$B103,'08W Project List'!$T:$T,P$2)</f>
        <v>0</v>
      </c>
      <c r="Q103" s="41" t="s">
        <v>4485</v>
      </c>
      <c r="R103" s="50">
        <v>44148</v>
      </c>
    </row>
    <row r="104" spans="1:18" ht="15.5" x14ac:dyDescent="0.35">
      <c r="A104" s="46">
        <v>1451</v>
      </c>
      <c r="B104" s="47" t="s">
        <v>2334</v>
      </c>
      <c r="C104" s="47">
        <v>163661701</v>
      </c>
      <c r="D104" s="47" t="s">
        <v>2328</v>
      </c>
      <c r="E104" s="22">
        <v>11.858056951620696</v>
      </c>
      <c r="F104" s="48">
        <v>132</v>
      </c>
      <c r="G104" s="23">
        <v>3.81675019092722E-3</v>
      </c>
      <c r="H104" s="24">
        <f t="shared" si="3"/>
        <v>0.50381102520239307</v>
      </c>
      <c r="I104" s="49">
        <v>2267</v>
      </c>
      <c r="J104" s="49">
        <f>COUNTIFS('08W Project List'!$H:$H,$B104)</f>
        <v>4</v>
      </c>
      <c r="K104" s="48">
        <f>SUMIFS('08W Project List'!$D:$D,'08W Project List'!$H:$H,$B104)</f>
        <v>6.2100378787878787</v>
      </c>
      <c r="L104" s="48">
        <f>SUMIFS('08W Project List'!$D:$D,'08W Project List'!$H:$H,$B104,'08W Project List'!$T:$T,L$2)</f>
        <v>0</v>
      </c>
      <c r="M104" s="48">
        <f>SUMIFS('08W Project List'!$D:$D,'08W Project List'!$H:$H,$B104,'08W Project List'!$T:$T,M$2)</f>
        <v>0</v>
      </c>
      <c r="N104" s="48">
        <f>SUMIFS('08W Project List'!$D:$D,'08W Project List'!$H:$H,$B104,'08W Project List'!$T:$T,N$2)</f>
        <v>2.9867424242424239</v>
      </c>
      <c r="O104" s="48">
        <f>SUMIFS('08W Project List'!$D:$D,'08W Project List'!$H:$H,$B104,'08W Project List'!$T:$T,O$2)</f>
        <v>3.2232954545454549</v>
      </c>
      <c r="P104" s="48">
        <f>SUMIFS('08W Project List'!$D:$D,'08W Project List'!$H:$H,$B104,'08W Project List'!$T:$T,P$2)</f>
        <v>0</v>
      </c>
      <c r="Q104" s="41" t="s">
        <v>4471</v>
      </c>
      <c r="R104" s="50">
        <v>44166</v>
      </c>
    </row>
    <row r="105" spans="1:18" ht="15.5" x14ac:dyDescent="0.35">
      <c r="A105" s="46">
        <v>1371</v>
      </c>
      <c r="B105" s="47" t="s">
        <v>3052</v>
      </c>
      <c r="C105" s="47">
        <v>163751102</v>
      </c>
      <c r="D105" s="47" t="s">
        <v>3053</v>
      </c>
      <c r="E105" s="22">
        <v>17.259798184577253</v>
      </c>
      <c r="F105" s="48">
        <v>218</v>
      </c>
      <c r="G105" s="23">
        <v>3.75710143625059E-3</v>
      </c>
      <c r="H105" s="24">
        <f t="shared" si="3"/>
        <v>0.81904811310262859</v>
      </c>
      <c r="I105" s="49">
        <v>2271</v>
      </c>
      <c r="J105" s="49">
        <f>COUNTIFS('08W Project List'!$H:$H,$B105)</f>
        <v>3</v>
      </c>
      <c r="K105" s="48">
        <f>SUMIFS('08W Project List'!$D:$D,'08W Project List'!$H:$H,$B105)</f>
        <v>4.3155681818181817</v>
      </c>
      <c r="L105" s="48">
        <f>SUMIFS('08W Project List'!$D:$D,'08W Project List'!$H:$H,$B105,'08W Project List'!$T:$T,L$2)</f>
        <v>0</v>
      </c>
      <c r="M105" s="48">
        <f>SUMIFS('08W Project List'!$D:$D,'08W Project List'!$H:$H,$B105,'08W Project List'!$T:$T,M$2)</f>
        <v>0</v>
      </c>
      <c r="N105" s="48">
        <f>SUMIFS('08W Project List'!$D:$D,'08W Project List'!$H:$H,$B105,'08W Project List'!$T:$T,N$2)</f>
        <v>0</v>
      </c>
      <c r="O105" s="48">
        <f>SUMIFS('08W Project List'!$D:$D,'08W Project List'!$H:$H,$B105,'08W Project List'!$T:$T,O$2)</f>
        <v>4.3155681818181817</v>
      </c>
      <c r="P105" s="48">
        <f>SUMIFS('08W Project List'!$D:$D,'08W Project List'!$H:$H,$B105,'08W Project List'!$T:$T,P$2)</f>
        <v>0</v>
      </c>
      <c r="Q105" s="41" t="s">
        <v>4471</v>
      </c>
      <c r="R105" s="50">
        <v>44166</v>
      </c>
    </row>
    <row r="106" spans="1:18" ht="15.5" x14ac:dyDescent="0.35">
      <c r="A106" s="46">
        <v>1742</v>
      </c>
      <c r="B106" s="47" t="s">
        <v>2335</v>
      </c>
      <c r="C106" s="47">
        <v>163661701</v>
      </c>
      <c r="D106" s="47" t="s">
        <v>2328</v>
      </c>
      <c r="E106" s="22">
        <v>16.249408441667743</v>
      </c>
      <c r="F106" s="48">
        <v>187</v>
      </c>
      <c r="G106" s="23">
        <v>2.9900681309674498E-3</v>
      </c>
      <c r="H106" s="24">
        <f t="shared" si="3"/>
        <v>0.55914274049091306</v>
      </c>
      <c r="I106" s="49">
        <v>2353</v>
      </c>
      <c r="J106" s="49">
        <f>COUNTIFS('08W Project List'!$H:$H,$B106)</f>
        <v>6</v>
      </c>
      <c r="K106" s="48">
        <f>SUMIFS('08W Project List'!$D:$D,'08W Project List'!$H:$H,$B106)</f>
        <v>11.000568181818181</v>
      </c>
      <c r="L106" s="48">
        <f>SUMIFS('08W Project List'!$D:$D,'08W Project List'!$H:$H,$B106,'08W Project List'!$T:$T,L$2)</f>
        <v>0</v>
      </c>
      <c r="M106" s="48">
        <f>SUMIFS('08W Project List'!$D:$D,'08W Project List'!$H:$H,$B106,'08W Project List'!$T:$T,M$2)</f>
        <v>0</v>
      </c>
      <c r="N106" s="48">
        <f>SUMIFS('08W Project List'!$D:$D,'08W Project List'!$H:$H,$B106,'08W Project List'!$T:$T,N$2)</f>
        <v>0</v>
      </c>
      <c r="O106" s="48">
        <f>SUMIFS('08W Project List'!$D:$D,'08W Project List'!$H:$H,$B106,'08W Project List'!$T:$T,O$2)</f>
        <v>11.000568181818181</v>
      </c>
      <c r="P106" s="48">
        <f>SUMIFS('08W Project List'!$D:$D,'08W Project List'!$H:$H,$B106,'08W Project List'!$T:$T,P$2)</f>
        <v>0</v>
      </c>
      <c r="Q106" s="41" t="s">
        <v>4471</v>
      </c>
      <c r="R106" s="50">
        <v>44166</v>
      </c>
    </row>
    <row r="107" spans="1:18" ht="15.5" x14ac:dyDescent="0.35">
      <c r="A107" s="46">
        <v>2714</v>
      </c>
      <c r="B107" s="47" t="s">
        <v>2347</v>
      </c>
      <c r="C107" s="47">
        <v>163661702</v>
      </c>
      <c r="D107" s="47" t="s">
        <v>2337</v>
      </c>
      <c r="E107" s="22">
        <v>9.0549841860287135</v>
      </c>
      <c r="F107" s="48">
        <v>110</v>
      </c>
      <c r="G107" s="23">
        <v>2.81608190566733E-3</v>
      </c>
      <c r="H107" s="24">
        <f t="shared" si="3"/>
        <v>0.30976900962340631</v>
      </c>
      <c r="I107" s="49">
        <v>2369</v>
      </c>
      <c r="J107" s="49">
        <f>COUNTIFS('08W Project List'!$H:$H,$B107)</f>
        <v>2</v>
      </c>
      <c r="K107" s="48">
        <f>SUMIFS('08W Project List'!$D:$D,'08W Project List'!$H:$H,$B107)</f>
        <v>3.8007575757575758</v>
      </c>
      <c r="L107" s="48">
        <f>SUMIFS('08W Project List'!$D:$D,'08W Project List'!$H:$H,$B107,'08W Project List'!$T:$T,L$2)</f>
        <v>0</v>
      </c>
      <c r="M107" s="48">
        <f>SUMIFS('08W Project List'!$D:$D,'08W Project List'!$H:$H,$B107,'08W Project List'!$T:$T,M$2)</f>
        <v>0</v>
      </c>
      <c r="N107" s="48">
        <f>SUMIFS('08W Project List'!$D:$D,'08W Project List'!$H:$H,$B107,'08W Project List'!$T:$T,N$2)</f>
        <v>0</v>
      </c>
      <c r="O107" s="48">
        <f>SUMIFS('08W Project List'!$D:$D,'08W Project List'!$H:$H,$B107,'08W Project List'!$T:$T,O$2)</f>
        <v>3.8007575757575758</v>
      </c>
      <c r="P107" s="48">
        <f>SUMIFS('08W Project List'!$D:$D,'08W Project List'!$H:$H,$B107,'08W Project List'!$T:$T,P$2)</f>
        <v>0</v>
      </c>
      <c r="Q107" s="41" t="s">
        <v>4471</v>
      </c>
      <c r="R107" s="50">
        <v>44166</v>
      </c>
    </row>
    <row r="108" spans="1:18" ht="15.5" x14ac:dyDescent="0.35">
      <c r="A108" s="46">
        <v>5291</v>
      </c>
      <c r="B108" s="47" t="s">
        <v>2345</v>
      </c>
      <c r="C108" s="47">
        <v>163661702</v>
      </c>
      <c r="D108" s="47" t="s">
        <v>2337</v>
      </c>
      <c r="E108" s="22">
        <v>19.731845806481232</v>
      </c>
      <c r="F108" s="48">
        <v>231</v>
      </c>
      <c r="G108" s="23">
        <v>2.5097893645901698E-3</v>
      </c>
      <c r="H108" s="24">
        <f t="shared" si="3"/>
        <v>0.57976134322032924</v>
      </c>
      <c r="I108" s="49">
        <v>2411</v>
      </c>
      <c r="J108" s="49">
        <f>COUNTIFS('08W Project List'!$H:$H,$B108)</f>
        <v>1</v>
      </c>
      <c r="K108" s="48">
        <f>SUMIFS('08W Project List'!$D:$D,'08W Project List'!$H:$H,$B108)</f>
        <v>1.425189393939394</v>
      </c>
      <c r="L108" s="48">
        <f>SUMIFS('08W Project List'!$D:$D,'08W Project List'!$H:$H,$B108,'08W Project List'!$T:$T,L$2)</f>
        <v>0</v>
      </c>
      <c r="M108" s="48">
        <f>SUMIFS('08W Project List'!$D:$D,'08W Project List'!$H:$H,$B108,'08W Project List'!$T:$T,M$2)</f>
        <v>0</v>
      </c>
      <c r="N108" s="48">
        <f>SUMIFS('08W Project List'!$D:$D,'08W Project List'!$H:$H,$B108,'08W Project List'!$T:$T,N$2)</f>
        <v>0</v>
      </c>
      <c r="O108" s="48">
        <f>SUMIFS('08W Project List'!$D:$D,'08W Project List'!$H:$H,$B108,'08W Project List'!$T:$T,O$2)</f>
        <v>1.425189393939394</v>
      </c>
      <c r="P108" s="48">
        <f>SUMIFS('08W Project List'!$D:$D,'08W Project List'!$H:$H,$B108,'08W Project List'!$T:$T,P$2)</f>
        <v>0</v>
      </c>
      <c r="Q108" s="41" t="s">
        <v>4471</v>
      </c>
      <c r="R108" s="50">
        <v>44166</v>
      </c>
    </row>
    <row r="109" spans="1:18" ht="15.5" x14ac:dyDescent="0.35">
      <c r="A109" s="46">
        <v>3039</v>
      </c>
      <c r="B109" s="47" t="s">
        <v>283</v>
      </c>
      <c r="C109" s="47">
        <v>82841101</v>
      </c>
      <c r="D109" s="47" t="s">
        <v>284</v>
      </c>
      <c r="E109" s="22">
        <v>14.421118969241455</v>
      </c>
      <c r="F109" s="48">
        <v>181</v>
      </c>
      <c r="G109" s="23">
        <v>2.1701787445815302E-3</v>
      </c>
      <c r="H109" s="24">
        <f t="shared" si="3"/>
        <v>0.39280235276925696</v>
      </c>
      <c r="I109" s="49">
        <v>2456</v>
      </c>
      <c r="J109" s="49">
        <f>COUNTIFS('08W Project List'!$H:$H,$B109)</f>
        <v>3</v>
      </c>
      <c r="K109" s="48">
        <f>SUMIFS('08W Project List'!$D:$D,'08W Project List'!$H:$H,$B109)</f>
        <v>7.6232954545454543</v>
      </c>
      <c r="L109" s="48">
        <f>SUMIFS('08W Project List'!$D:$D,'08W Project List'!$H:$H,$B109,'08W Project List'!$T:$T,L$2)</f>
        <v>0</v>
      </c>
      <c r="M109" s="48">
        <f>SUMIFS('08W Project List'!$D:$D,'08W Project List'!$H:$H,$B109,'08W Project List'!$T:$T,M$2)</f>
        <v>0</v>
      </c>
      <c r="N109" s="48">
        <f>SUMIFS('08W Project List'!$D:$D,'08W Project List'!$H:$H,$B109,'08W Project List'!$T:$T,N$2)</f>
        <v>0</v>
      </c>
      <c r="O109" s="48">
        <f>SUMIFS('08W Project List'!$D:$D,'08W Project List'!$H:$H,$B109,'08W Project List'!$T:$T,O$2)</f>
        <v>7.6232954545454543</v>
      </c>
      <c r="P109" s="48">
        <f>SUMIFS('08W Project List'!$D:$D,'08W Project List'!$H:$H,$B109,'08W Project List'!$T:$T,P$2)</f>
        <v>0</v>
      </c>
      <c r="Q109" s="41" t="s">
        <v>4478</v>
      </c>
      <c r="R109" s="50">
        <v>44183</v>
      </c>
    </row>
    <row r="110" spans="1:18" ht="15.5" x14ac:dyDescent="0.35">
      <c r="A110" s="46">
        <v>5206</v>
      </c>
      <c r="B110" s="47" t="s">
        <v>621</v>
      </c>
      <c r="C110" s="47">
        <v>83622106</v>
      </c>
      <c r="D110" s="47" t="s">
        <v>611</v>
      </c>
      <c r="E110" s="22">
        <v>15.07341914252194</v>
      </c>
      <c r="F110" s="48">
        <v>185</v>
      </c>
      <c r="G110" s="23">
        <v>2.1264631273294498E-3</v>
      </c>
      <c r="H110" s="24">
        <f t="shared" si="3"/>
        <v>0.3933956785559482</v>
      </c>
      <c r="I110" s="49">
        <v>2464</v>
      </c>
      <c r="J110" s="49">
        <f>COUNTIFS('08W Project List'!$H:$H,$B110)</f>
        <v>1</v>
      </c>
      <c r="K110" s="48">
        <f>SUMIFS('08W Project List'!$D:$D,'08W Project List'!$H:$H,$B110)</f>
        <v>1.0392045454545455</v>
      </c>
      <c r="L110" s="48">
        <f>SUMIFS('08W Project List'!$D:$D,'08W Project List'!$H:$H,$B110,'08W Project List'!$T:$T,L$2)</f>
        <v>0</v>
      </c>
      <c r="M110" s="48">
        <f>SUMIFS('08W Project List'!$D:$D,'08W Project List'!$H:$H,$B110,'08W Project List'!$T:$T,M$2)</f>
        <v>0</v>
      </c>
      <c r="N110" s="48">
        <f>SUMIFS('08W Project List'!$D:$D,'08W Project List'!$H:$H,$B110,'08W Project List'!$T:$T,N$2)</f>
        <v>0</v>
      </c>
      <c r="O110" s="48">
        <f>SUMIFS('08W Project List'!$D:$D,'08W Project List'!$H:$H,$B110,'08W Project List'!$T:$T,O$2)</f>
        <v>1.0392045454545455</v>
      </c>
      <c r="P110" s="48">
        <f>SUMIFS('08W Project List'!$D:$D,'08W Project List'!$H:$H,$B110,'08W Project List'!$T:$T,P$2)</f>
        <v>0</v>
      </c>
      <c r="Q110" s="41" t="s">
        <v>4471</v>
      </c>
      <c r="R110" s="50">
        <v>44166</v>
      </c>
    </row>
    <row r="111" spans="1:18" ht="15.5" x14ac:dyDescent="0.35">
      <c r="A111" s="46">
        <v>4477</v>
      </c>
      <c r="B111" s="47" t="s">
        <v>2340</v>
      </c>
      <c r="C111" s="47">
        <v>163661702</v>
      </c>
      <c r="D111" s="47" t="s">
        <v>2337</v>
      </c>
      <c r="E111" s="22">
        <v>10.941613656884462</v>
      </c>
      <c r="F111" s="48">
        <v>132</v>
      </c>
      <c r="G111" s="23">
        <v>7.4696229192908604E-4</v>
      </c>
      <c r="H111" s="24">
        <f t="shared" si="3"/>
        <v>9.8599022534639355E-2</v>
      </c>
      <c r="I111" s="49">
        <v>2678</v>
      </c>
      <c r="J111" s="49">
        <f>COUNTIFS('08W Project List'!$H:$H,$B111)</f>
        <v>2</v>
      </c>
      <c r="K111" s="48">
        <f>SUMIFS('08W Project List'!$D:$D,'08W Project List'!$H:$H,$B111)</f>
        <v>4.3922727272727276</v>
      </c>
      <c r="L111" s="48">
        <f>SUMIFS('08W Project List'!$D:$D,'08W Project List'!$H:$H,$B111,'08W Project List'!$T:$T,L$2)</f>
        <v>0</v>
      </c>
      <c r="M111" s="48">
        <f>SUMIFS('08W Project List'!$D:$D,'08W Project List'!$H:$H,$B111,'08W Project List'!$T:$T,M$2)</f>
        <v>0</v>
      </c>
      <c r="N111" s="48">
        <f>SUMIFS('08W Project List'!$D:$D,'08W Project List'!$H:$H,$B111,'08W Project List'!$T:$T,N$2)</f>
        <v>0</v>
      </c>
      <c r="O111" s="48">
        <f>SUMIFS('08W Project List'!$D:$D,'08W Project List'!$H:$H,$B111,'08W Project List'!$T:$T,O$2)</f>
        <v>4.3922727272727276</v>
      </c>
      <c r="P111" s="48">
        <f>SUMIFS('08W Project List'!$D:$D,'08W Project List'!$H:$H,$B111,'08W Project List'!$T:$T,P$2)</f>
        <v>0</v>
      </c>
      <c r="Q111" s="41" t="s">
        <v>4471</v>
      </c>
      <c r="R111" s="50">
        <v>44166</v>
      </c>
    </row>
    <row r="112" spans="1:18" ht="15.5" x14ac:dyDescent="0.35">
      <c r="A112" s="46">
        <v>380</v>
      </c>
      <c r="B112" s="47" t="s">
        <v>3912</v>
      </c>
      <c r="C112" s="47">
        <v>162821702</v>
      </c>
      <c r="D112" s="47" t="s">
        <v>3913</v>
      </c>
      <c r="E112" s="22">
        <v>8.3796776309891232</v>
      </c>
      <c r="F112" s="48">
        <v>118</v>
      </c>
      <c r="G112" s="23">
        <v>5.89849702634652E-4</v>
      </c>
      <c r="H112" s="24">
        <f t="shared" si="3"/>
        <v>6.9602264910888931E-2</v>
      </c>
      <c r="I112" s="49">
        <v>2712</v>
      </c>
      <c r="J112" s="49">
        <f>COUNTIFS('08W Project List'!$H:$H,$B112)</f>
        <v>1</v>
      </c>
      <c r="K112" s="48">
        <f>SUMIFS('08W Project List'!$D:$D,'08W Project List'!$H:$H,$B112)</f>
        <v>1.9111742424242424</v>
      </c>
      <c r="L112" s="48">
        <f>SUMIFS('08W Project List'!$D:$D,'08W Project List'!$H:$H,$B112,'08W Project List'!$T:$T,L$2)</f>
        <v>0</v>
      </c>
      <c r="M112" s="48">
        <f>SUMIFS('08W Project List'!$D:$D,'08W Project List'!$H:$H,$B112,'08W Project List'!$T:$T,M$2)</f>
        <v>0</v>
      </c>
      <c r="N112" s="48">
        <f>SUMIFS('08W Project List'!$D:$D,'08W Project List'!$H:$H,$B112,'08W Project List'!$T:$T,N$2)</f>
        <v>1.9111742424242424</v>
      </c>
      <c r="O112" s="48">
        <f>SUMIFS('08W Project List'!$D:$D,'08W Project List'!$H:$H,$B112,'08W Project List'!$T:$T,O$2)</f>
        <v>0</v>
      </c>
      <c r="P112" s="48">
        <f>SUMIFS('08W Project List'!$D:$D,'08W Project List'!$H:$H,$B112,'08W Project List'!$T:$T,P$2)</f>
        <v>0</v>
      </c>
      <c r="Q112" s="41" t="s">
        <v>4478</v>
      </c>
      <c r="R112" s="50">
        <v>44183</v>
      </c>
    </row>
    <row r="113" spans="1:18" ht="15.5" x14ac:dyDescent="0.35">
      <c r="A113" s="46">
        <v>6409</v>
      </c>
      <c r="B113" s="47" t="s">
        <v>2349</v>
      </c>
      <c r="C113" s="47">
        <v>163661702</v>
      </c>
      <c r="D113" s="47" t="s">
        <v>2337</v>
      </c>
      <c r="E113" s="22">
        <v>1.4878815160173089</v>
      </c>
      <c r="F113" s="48">
        <v>21</v>
      </c>
      <c r="G113" s="23">
        <v>4.9227907387652998E-4</v>
      </c>
      <c r="H113" s="24">
        <f t="shared" si="3"/>
        <v>1.0337860551407129E-2</v>
      </c>
      <c r="I113" s="49">
        <v>2737</v>
      </c>
      <c r="J113" s="49">
        <f>COUNTIFS('08W Project List'!$H:$H,$B113)</f>
        <v>1</v>
      </c>
      <c r="K113" s="48">
        <f>SUMIFS('08W Project List'!$D:$D,'08W Project List'!$H:$H,$B113)</f>
        <v>1.1681818181818182</v>
      </c>
      <c r="L113" s="48">
        <f>SUMIFS('08W Project List'!$D:$D,'08W Project List'!$H:$H,$B113,'08W Project List'!$T:$T,L$2)</f>
        <v>0</v>
      </c>
      <c r="M113" s="48">
        <f>SUMIFS('08W Project List'!$D:$D,'08W Project List'!$H:$H,$B113,'08W Project List'!$T:$T,M$2)</f>
        <v>0</v>
      </c>
      <c r="N113" s="48">
        <f>SUMIFS('08W Project List'!$D:$D,'08W Project List'!$H:$H,$B113,'08W Project List'!$T:$T,N$2)</f>
        <v>0</v>
      </c>
      <c r="O113" s="48">
        <f>SUMIFS('08W Project List'!$D:$D,'08W Project List'!$H:$H,$B113,'08W Project List'!$T:$T,O$2)</f>
        <v>1.1681818181818182</v>
      </c>
      <c r="P113" s="48">
        <f>SUMIFS('08W Project List'!$D:$D,'08W Project List'!$H:$H,$B113,'08W Project List'!$T:$T,P$2)</f>
        <v>0</v>
      </c>
      <c r="Q113" s="41" t="s">
        <v>4471</v>
      </c>
      <c r="R113" s="50">
        <v>44166</v>
      </c>
    </row>
    <row r="114" spans="1:18" ht="15.5" x14ac:dyDescent="0.35">
      <c r="A114" s="46">
        <v>9855</v>
      </c>
      <c r="B114" s="47" t="s">
        <v>1146</v>
      </c>
      <c r="C114" s="47">
        <v>254061102</v>
      </c>
      <c r="D114" s="47" t="s">
        <v>1141</v>
      </c>
      <c r="E114" s="22">
        <v>2.6028618167108015</v>
      </c>
      <c r="F114" s="48">
        <v>5</v>
      </c>
      <c r="G114" s="23">
        <v>4.9090289303488702E-4</v>
      </c>
      <c r="H114" s="24">
        <f t="shared" si="3"/>
        <v>2.4545144651744351E-3</v>
      </c>
      <c r="I114" s="49">
        <v>2738</v>
      </c>
      <c r="J114" s="49">
        <f>COUNTIFS('08W Project List'!$H:$H,$B114)</f>
        <v>1</v>
      </c>
      <c r="K114" s="48">
        <f>SUMIFS('08W Project List'!$D:$D,'08W Project List'!$H:$H,$B114)</f>
        <v>2.48</v>
      </c>
      <c r="L114" s="48">
        <f>SUMIFS('08W Project List'!$D:$D,'08W Project List'!$H:$H,$B114,'08W Project List'!$T:$T,L$2)</f>
        <v>2.48</v>
      </c>
      <c r="M114" s="48">
        <f>SUMIFS('08W Project List'!$D:$D,'08W Project List'!$H:$H,$B114,'08W Project List'!$T:$T,M$2)</f>
        <v>0</v>
      </c>
      <c r="N114" s="48">
        <f>SUMIFS('08W Project List'!$D:$D,'08W Project List'!$H:$H,$B114,'08W Project List'!$T:$T,N$2)</f>
        <v>0</v>
      </c>
      <c r="O114" s="48">
        <f>SUMIFS('08W Project List'!$D:$D,'08W Project List'!$H:$H,$B114,'08W Project List'!$T:$T,O$2)</f>
        <v>0</v>
      </c>
      <c r="P114" s="48">
        <f>SUMIFS('08W Project List'!$D:$D,'08W Project List'!$H:$H,$B114,'08W Project List'!$T:$T,P$2)</f>
        <v>0</v>
      </c>
      <c r="Q114" s="41" t="s">
        <v>4482</v>
      </c>
      <c r="R114" s="50">
        <v>44183</v>
      </c>
    </row>
    <row r="115" spans="1:18" ht="15.5" x14ac:dyDescent="0.35">
      <c r="A115" s="46">
        <v>2096</v>
      </c>
      <c r="B115" s="47" t="s">
        <v>530</v>
      </c>
      <c r="C115" s="47">
        <v>42711102</v>
      </c>
      <c r="D115" s="47" t="s">
        <v>529</v>
      </c>
      <c r="E115" s="22">
        <v>0.42401803587081976</v>
      </c>
      <c r="F115" s="48">
        <v>20</v>
      </c>
      <c r="G115" s="23">
        <v>8.7069947023114492E-6</v>
      </c>
      <c r="H115" s="24">
        <f t="shared" si="3"/>
        <v>1.74139894046229E-4</v>
      </c>
      <c r="I115" s="49">
        <v>3098</v>
      </c>
      <c r="J115" s="49">
        <f>COUNTIFS('08W Project List'!$H:$H,$B115)</f>
        <v>1</v>
      </c>
      <c r="K115" s="48">
        <f>SUMIFS('08W Project List'!$D:$D,'08W Project List'!$H:$H,$B115)</f>
        <v>0.18</v>
      </c>
      <c r="L115" s="48">
        <f>SUMIFS('08W Project List'!$D:$D,'08W Project List'!$H:$H,$B115,'08W Project List'!$T:$T,L$2)</f>
        <v>0.18</v>
      </c>
      <c r="M115" s="48">
        <f>SUMIFS('08W Project List'!$D:$D,'08W Project List'!$H:$H,$B115,'08W Project List'!$T:$T,M$2)</f>
        <v>0</v>
      </c>
      <c r="N115" s="48">
        <f>SUMIFS('08W Project List'!$D:$D,'08W Project List'!$H:$H,$B115,'08W Project List'!$T:$T,N$2)</f>
        <v>0</v>
      </c>
      <c r="O115" s="48">
        <f>SUMIFS('08W Project List'!$D:$D,'08W Project List'!$H:$H,$B115,'08W Project List'!$T:$T,O$2)</f>
        <v>0</v>
      </c>
      <c r="P115" s="48">
        <f>SUMIFS('08W Project List'!$D:$D,'08W Project List'!$H:$H,$B115,'08W Project List'!$T:$T,P$2)</f>
        <v>0</v>
      </c>
      <c r="Q115" s="41" t="s">
        <v>4481</v>
      </c>
      <c r="R115" s="50">
        <v>44183</v>
      </c>
    </row>
    <row r="116" spans="1:18" ht="15.5" x14ac:dyDescent="0.35">
      <c r="A116" s="46">
        <v>3773</v>
      </c>
      <c r="B116" s="47" t="s">
        <v>3333</v>
      </c>
      <c r="C116" s="47">
        <v>43321104</v>
      </c>
      <c r="D116" s="47" t="s">
        <v>3332</v>
      </c>
      <c r="E116" s="22">
        <v>0.56024436794739585</v>
      </c>
      <c r="F116" s="48">
        <v>34</v>
      </c>
      <c r="G116" s="23">
        <v>4.3927841937991199E-6</v>
      </c>
      <c r="H116" s="24">
        <f t="shared" ref="H116" si="4">IFERROR(G116*F116,0)</f>
        <v>1.4935466258917009E-4</v>
      </c>
      <c r="I116" s="49">
        <v>3302</v>
      </c>
      <c r="J116" s="49">
        <f>COUNTIFS('08W Project List'!$H:$H,$B116)</f>
        <v>1</v>
      </c>
      <c r="K116" s="48">
        <f>SUMIFS('08W Project List'!$D:$D,'08W Project List'!$H:$H,$B116)</f>
        <v>1.78</v>
      </c>
      <c r="L116" s="48">
        <f>SUMIFS('08W Project List'!$D:$D,'08W Project List'!$H:$H,$B116,'08W Project List'!$T:$T,L$2)</f>
        <v>0</v>
      </c>
      <c r="M116" s="48">
        <f>SUMIFS('08W Project List'!$D:$D,'08W Project List'!$H:$H,$B116,'08W Project List'!$T:$T,M$2)</f>
        <v>0</v>
      </c>
      <c r="N116" s="48">
        <f>SUMIFS('08W Project List'!$D:$D,'08W Project List'!$H:$H,$B116,'08W Project List'!$T:$T,N$2)</f>
        <v>1.78</v>
      </c>
      <c r="O116" s="48">
        <f>SUMIFS('08W Project List'!$D:$D,'08W Project List'!$H:$H,$B116,'08W Project List'!$T:$T,O$2)</f>
        <v>0</v>
      </c>
      <c r="P116" s="48">
        <f>SUMIFS('08W Project List'!$D:$D,'08W Project List'!$H:$H,$B116,'08W Project List'!$T:$T,P$2)</f>
        <v>0</v>
      </c>
      <c r="Q116" s="41" t="s">
        <v>4480</v>
      </c>
      <c r="R116" s="50">
        <v>44183</v>
      </c>
    </row>
    <row r="117" spans="1:18" ht="15.5" x14ac:dyDescent="0.35">
      <c r="A117" s="47" t="s">
        <v>4502</v>
      </c>
      <c r="B117" s="47" t="s">
        <v>4473</v>
      </c>
      <c r="C117" s="47" t="s">
        <v>4502</v>
      </c>
      <c r="D117" s="47" t="s">
        <v>4473</v>
      </c>
      <c r="E117" s="22">
        <v>31.8</v>
      </c>
      <c r="F117" s="48">
        <v>34</v>
      </c>
      <c r="G117" s="23"/>
      <c r="H117" s="24"/>
      <c r="I117" s="48"/>
      <c r="J117" s="49"/>
      <c r="K117" s="48">
        <f>SUMIFS('08W Project List'!$D:$D,'08W Project List'!$H:$H,$B117)</f>
        <v>31.8</v>
      </c>
      <c r="L117" s="48">
        <f>SUMIFS('08W Project List'!$D:$D,'08W Project List'!$H:$H,$B117,'08W Project List'!$T:$T,L$2)</f>
        <v>31.8</v>
      </c>
      <c r="M117" s="48">
        <f>SUMIFS('08W Project List'!$D:$D,'08W Project List'!$H:$H,$B117,'08W Project List'!$T:$T,M$2)</f>
        <v>0</v>
      </c>
      <c r="N117" s="48">
        <f>SUMIFS('08W Project List'!$D:$D,'08W Project List'!$H:$H,$B117,'08W Project List'!$T:$T,N$2)</f>
        <v>0</v>
      </c>
      <c r="O117" s="48">
        <f>SUMIFS('08W Project List'!$D:$D,'08W Project List'!$H:$H,$B117,'08W Project List'!$T:$T,O$2)</f>
        <v>0</v>
      </c>
      <c r="P117" s="48">
        <f>SUMIFS('08W Project List'!$D:$D,'08W Project List'!$H:$H,$B117,'08W Project List'!$T:$T,P$2)</f>
        <v>0</v>
      </c>
      <c r="Q117" s="41" t="s">
        <v>4474</v>
      </c>
      <c r="R117" s="50">
        <v>44176</v>
      </c>
    </row>
    <row r="118" spans="1:18" ht="15.5" x14ac:dyDescent="0.35">
      <c r="A118" s="51"/>
      <c r="B118" s="51"/>
      <c r="C118" s="51"/>
      <c r="D118" s="30" t="s">
        <v>4513</v>
      </c>
      <c r="E118" s="29">
        <f>SUM(E3:E117)</f>
        <v>1201.0945950767266</v>
      </c>
      <c r="F118" s="52"/>
      <c r="G118" s="53"/>
      <c r="H118" s="29">
        <f>SUM(H3:H117)</f>
        <v>2328.1944215121071</v>
      </c>
      <c r="I118" s="29"/>
      <c r="J118" s="29">
        <f>SUM(J3:J117)</f>
        <v>388</v>
      </c>
      <c r="K118" s="29">
        <f>SUM(K3:K117)</f>
        <v>600.791515151515</v>
      </c>
      <c r="L118" s="29">
        <f t="shared" ref="L118:P118" si="5">SUM(L3:L117)</f>
        <v>410.6079166666666</v>
      </c>
      <c r="M118" s="29">
        <f t="shared" si="5"/>
        <v>107.44549242424243</v>
      </c>
      <c r="N118" s="29">
        <f t="shared" si="5"/>
        <v>13.923522727272724</v>
      </c>
      <c r="O118" s="29">
        <f t="shared" si="5"/>
        <v>68.814583333333346</v>
      </c>
      <c r="P118" s="29">
        <f t="shared" si="5"/>
        <v>0</v>
      </c>
      <c r="Q118" s="51"/>
      <c r="R118" s="54"/>
    </row>
    <row r="119" spans="1:18" ht="14.5" x14ac:dyDescent="0.35">
      <c r="B119" s="55"/>
    </row>
    <row r="120" spans="1:18" ht="14.5" x14ac:dyDescent="0.35">
      <c r="B120" s="55"/>
    </row>
    <row r="121" spans="1:18" ht="14.5" x14ac:dyDescent="0.35">
      <c r="B121" s="55"/>
    </row>
    <row r="122" spans="1:18" ht="14.5" x14ac:dyDescent="0.35">
      <c r="B122" s="55"/>
    </row>
    <row r="123" spans="1:18" ht="14.5" x14ac:dyDescent="0.35">
      <c r="B123" s="55"/>
    </row>
    <row r="124" spans="1:18" ht="14.5" x14ac:dyDescent="0.35">
      <c r="B124" s="55"/>
    </row>
    <row r="125" spans="1:18" ht="14.5" x14ac:dyDescent="0.35">
      <c r="B125" s="55"/>
    </row>
    <row r="126" spans="1:18" ht="14.5" x14ac:dyDescent="0.35">
      <c r="B126" s="55"/>
    </row>
    <row r="127" spans="1:18" ht="14.5" x14ac:dyDescent="0.35">
      <c r="B127" s="55"/>
    </row>
    <row r="128" spans="1:18" ht="14.5" x14ac:dyDescent="0.35">
      <c r="B128" s="55"/>
    </row>
    <row r="129" spans="2:2" ht="14.5" x14ac:dyDescent="0.35">
      <c r="B129" s="55"/>
    </row>
    <row r="130" spans="2:2" ht="14.5" x14ac:dyDescent="0.35">
      <c r="B130" s="55"/>
    </row>
    <row r="131" spans="2:2" ht="14.5" x14ac:dyDescent="0.35">
      <c r="B131" s="55"/>
    </row>
    <row r="132" spans="2:2" ht="14.5" x14ac:dyDescent="0.35">
      <c r="B132" s="55"/>
    </row>
    <row r="133" spans="2:2" ht="14.5" x14ac:dyDescent="0.35">
      <c r="B133" s="55"/>
    </row>
    <row r="134" spans="2:2" ht="14.5" x14ac:dyDescent="0.35">
      <c r="B134" s="55"/>
    </row>
    <row r="135" spans="2:2" ht="14.5" x14ac:dyDescent="0.35">
      <c r="B135" s="55"/>
    </row>
    <row r="136" spans="2:2" ht="14.5" x14ac:dyDescent="0.35">
      <c r="B136" s="55"/>
    </row>
    <row r="137" spans="2:2" ht="14.5" x14ac:dyDescent="0.35">
      <c r="B137" s="55"/>
    </row>
    <row r="138" spans="2:2" ht="14.5" x14ac:dyDescent="0.35">
      <c r="B138" s="55"/>
    </row>
    <row r="139" spans="2:2" ht="14.5" x14ac:dyDescent="0.35">
      <c r="B139" s="55"/>
    </row>
    <row r="140" spans="2:2" ht="14.5" x14ac:dyDescent="0.35">
      <c r="B140" s="55"/>
    </row>
    <row r="141" spans="2:2" ht="14.5" x14ac:dyDescent="0.35">
      <c r="B141" s="55"/>
    </row>
    <row r="142" spans="2:2" ht="14.5" x14ac:dyDescent="0.35">
      <c r="B142" s="55"/>
    </row>
    <row r="143" spans="2:2" ht="14.5" x14ac:dyDescent="0.35">
      <c r="B143" s="55"/>
    </row>
    <row r="144" spans="2:2" ht="14.5" x14ac:dyDescent="0.35">
      <c r="B144" s="55"/>
    </row>
    <row r="145" spans="2:2" ht="14.5" x14ac:dyDescent="0.35">
      <c r="B145" s="55"/>
    </row>
    <row r="146" spans="2:2" ht="14.5" x14ac:dyDescent="0.35">
      <c r="B146" s="55"/>
    </row>
    <row r="147" spans="2:2" ht="14.5" x14ac:dyDescent="0.35">
      <c r="B147" s="55"/>
    </row>
    <row r="148" spans="2:2" ht="14.5" x14ac:dyDescent="0.35">
      <c r="B148" s="55"/>
    </row>
    <row r="149" spans="2:2" ht="14.5" x14ac:dyDescent="0.35">
      <c r="B149" s="55"/>
    </row>
    <row r="150" spans="2:2" ht="14.5" x14ac:dyDescent="0.35">
      <c r="B150" s="55"/>
    </row>
    <row r="151" spans="2:2" ht="14.5" x14ac:dyDescent="0.35">
      <c r="B151" s="55"/>
    </row>
    <row r="152" spans="2:2" ht="14.5" x14ac:dyDescent="0.35">
      <c r="B152" s="55"/>
    </row>
    <row r="153" spans="2:2" ht="14.5" x14ac:dyDescent="0.35">
      <c r="B153" s="55"/>
    </row>
    <row r="154" spans="2:2" ht="14.5" x14ac:dyDescent="0.35">
      <c r="B154" s="55"/>
    </row>
    <row r="155" spans="2:2" ht="14.5" x14ac:dyDescent="0.35">
      <c r="B155" s="55"/>
    </row>
    <row r="156" spans="2:2" ht="14.5" x14ac:dyDescent="0.35">
      <c r="B156" s="55"/>
    </row>
    <row r="157" spans="2:2" ht="14.5" x14ac:dyDescent="0.35">
      <c r="B157" s="55"/>
    </row>
    <row r="158" spans="2:2" ht="14.5" x14ac:dyDescent="0.35">
      <c r="B158" s="55"/>
    </row>
    <row r="159" spans="2:2" ht="14.5" x14ac:dyDescent="0.35">
      <c r="B159" s="55"/>
    </row>
    <row r="160" spans="2:2" ht="14.5" x14ac:dyDescent="0.35">
      <c r="B160" s="55"/>
    </row>
    <row r="161" spans="2:2" ht="14.5" x14ac:dyDescent="0.35">
      <c r="B161" s="55"/>
    </row>
    <row r="162" spans="2:2" ht="14.5" x14ac:dyDescent="0.35">
      <c r="B162" s="55"/>
    </row>
    <row r="163" spans="2:2" ht="14.5" x14ac:dyDescent="0.35">
      <c r="B163" s="55"/>
    </row>
    <row r="164" spans="2:2" ht="14.5" x14ac:dyDescent="0.35">
      <c r="B164" s="55"/>
    </row>
    <row r="165" spans="2:2" ht="14.5" x14ac:dyDescent="0.35">
      <c r="B165" s="55"/>
    </row>
    <row r="166" spans="2:2" ht="14.5" x14ac:dyDescent="0.35">
      <c r="B166" s="55"/>
    </row>
    <row r="167" spans="2:2" ht="14.5" x14ac:dyDescent="0.35">
      <c r="B167" s="55"/>
    </row>
    <row r="168" spans="2:2" ht="14.5" x14ac:dyDescent="0.35">
      <c r="B168" s="55"/>
    </row>
    <row r="169" spans="2:2" ht="14.5" x14ac:dyDescent="0.35">
      <c r="B169" s="55"/>
    </row>
    <row r="170" spans="2:2" ht="14.5" x14ac:dyDescent="0.35">
      <c r="B170" s="55"/>
    </row>
    <row r="171" spans="2:2" ht="14.5" x14ac:dyDescent="0.35">
      <c r="B171" s="55"/>
    </row>
    <row r="172" spans="2:2" ht="14.5" x14ac:dyDescent="0.35">
      <c r="B172" s="55"/>
    </row>
    <row r="173" spans="2:2" ht="14.5" x14ac:dyDescent="0.35">
      <c r="B173" s="55"/>
    </row>
    <row r="174" spans="2:2" ht="14.5" x14ac:dyDescent="0.35">
      <c r="B174" s="55"/>
    </row>
    <row r="175" spans="2:2" ht="14.5" x14ac:dyDescent="0.35">
      <c r="B175" s="55"/>
    </row>
    <row r="176" spans="2:2" ht="14.5" x14ac:dyDescent="0.35">
      <c r="B176" s="55"/>
    </row>
    <row r="177" spans="2:2" ht="14.5" x14ac:dyDescent="0.35">
      <c r="B177" s="55"/>
    </row>
    <row r="178" spans="2:2" ht="14.5" x14ac:dyDescent="0.35">
      <c r="B178" s="55"/>
    </row>
    <row r="179" spans="2:2" ht="14.5" x14ac:dyDescent="0.35">
      <c r="B179" s="55"/>
    </row>
    <row r="180" spans="2:2" ht="14.5" x14ac:dyDescent="0.35">
      <c r="B180" s="55"/>
    </row>
    <row r="181" spans="2:2" ht="14.5" x14ac:dyDescent="0.35">
      <c r="B181" s="55"/>
    </row>
    <row r="182" spans="2:2" ht="14.5" x14ac:dyDescent="0.35">
      <c r="B182" s="55"/>
    </row>
    <row r="183" spans="2:2" ht="14.5" x14ac:dyDescent="0.35">
      <c r="B183" s="55"/>
    </row>
    <row r="184" spans="2:2" ht="14.5" x14ac:dyDescent="0.35">
      <c r="B184" s="55"/>
    </row>
    <row r="185" spans="2:2" ht="14.5" x14ac:dyDescent="0.35">
      <c r="B185" s="55"/>
    </row>
    <row r="186" spans="2:2" ht="14.5" x14ac:dyDescent="0.35">
      <c r="B186" s="55"/>
    </row>
    <row r="187" spans="2:2" ht="14.5" x14ac:dyDescent="0.35">
      <c r="B187" s="55"/>
    </row>
    <row r="188" spans="2:2" ht="14.5" x14ac:dyDescent="0.35">
      <c r="B188" s="55"/>
    </row>
    <row r="189" spans="2:2" ht="14.5" x14ac:dyDescent="0.35">
      <c r="B189" s="55"/>
    </row>
    <row r="190" spans="2:2" ht="14.5" x14ac:dyDescent="0.35">
      <c r="B190" s="55"/>
    </row>
    <row r="191" spans="2:2" ht="14.5" x14ac:dyDescent="0.35">
      <c r="B191" s="55"/>
    </row>
    <row r="192" spans="2:2" ht="14.5" x14ac:dyDescent="0.35">
      <c r="B192" s="55"/>
    </row>
    <row r="193" spans="2:2" ht="14.5" x14ac:dyDescent="0.35">
      <c r="B193" s="55"/>
    </row>
    <row r="194" spans="2:2" ht="14.5" x14ac:dyDescent="0.35">
      <c r="B194" s="55"/>
    </row>
    <row r="195" spans="2:2" ht="14.5" x14ac:dyDescent="0.35">
      <c r="B195" s="55"/>
    </row>
    <row r="196" spans="2:2" ht="14.5" x14ac:dyDescent="0.35">
      <c r="B196" s="55"/>
    </row>
    <row r="197" spans="2:2" ht="14.5" x14ac:dyDescent="0.35">
      <c r="B197" s="55"/>
    </row>
    <row r="198" spans="2:2" ht="14.5" x14ac:dyDescent="0.35">
      <c r="B198" s="55"/>
    </row>
    <row r="199" spans="2:2" ht="14.5" x14ac:dyDescent="0.35">
      <c r="B199" s="55"/>
    </row>
    <row r="200" spans="2:2" ht="14.5" x14ac:dyDescent="0.35">
      <c r="B200" s="55"/>
    </row>
    <row r="201" spans="2:2" ht="14.5" x14ac:dyDescent="0.35">
      <c r="B201" s="55"/>
    </row>
    <row r="202" spans="2:2" ht="14.5" x14ac:dyDescent="0.35">
      <c r="B202" s="55"/>
    </row>
    <row r="203" spans="2:2" ht="14.5" x14ac:dyDescent="0.35">
      <c r="B203" s="55"/>
    </row>
    <row r="204" spans="2:2" ht="14.5" x14ac:dyDescent="0.35">
      <c r="B204" s="55"/>
    </row>
    <row r="205" spans="2:2" ht="14.5" x14ac:dyDescent="0.35">
      <c r="B205" s="55"/>
    </row>
    <row r="206" spans="2:2" ht="14.5" x14ac:dyDescent="0.35">
      <c r="B206" s="55"/>
    </row>
    <row r="207" spans="2:2" ht="14.5" x14ac:dyDescent="0.35">
      <c r="B207" s="55"/>
    </row>
    <row r="208" spans="2:2" ht="14.5" x14ac:dyDescent="0.35">
      <c r="B208" s="55"/>
    </row>
    <row r="209" spans="2:2" ht="14.5" x14ac:dyDescent="0.35">
      <c r="B209" s="55"/>
    </row>
    <row r="210" spans="2:2" ht="14.5" x14ac:dyDescent="0.35">
      <c r="B210" s="55"/>
    </row>
    <row r="211" spans="2:2" ht="14.5" x14ac:dyDescent="0.35">
      <c r="B211" s="55"/>
    </row>
    <row r="212" spans="2:2" ht="14.5" x14ac:dyDescent="0.35">
      <c r="B212" s="55"/>
    </row>
    <row r="213" spans="2:2" ht="14.5" x14ac:dyDescent="0.35">
      <c r="B213" s="55"/>
    </row>
    <row r="214" spans="2:2" ht="14.5" x14ac:dyDescent="0.35">
      <c r="B214" s="55"/>
    </row>
    <row r="215" spans="2:2" ht="14.5" x14ac:dyDescent="0.35">
      <c r="B215" s="55"/>
    </row>
    <row r="216" spans="2:2" ht="14.5" x14ac:dyDescent="0.35">
      <c r="B216" s="55"/>
    </row>
    <row r="217" spans="2:2" ht="14.5" x14ac:dyDescent="0.35">
      <c r="B217" s="55"/>
    </row>
    <row r="218" spans="2:2" ht="14.5" x14ac:dyDescent="0.35">
      <c r="B218" s="55"/>
    </row>
    <row r="219" spans="2:2" ht="14.5" x14ac:dyDescent="0.35">
      <c r="B219" s="55"/>
    </row>
    <row r="220" spans="2:2" ht="14.5" x14ac:dyDescent="0.35">
      <c r="B220" s="55"/>
    </row>
    <row r="221" spans="2:2" ht="14.5" x14ac:dyDescent="0.35">
      <c r="B221" s="55"/>
    </row>
    <row r="222" spans="2:2" ht="14.5" x14ac:dyDescent="0.35">
      <c r="B222" s="55"/>
    </row>
    <row r="223" spans="2:2" ht="14.5" x14ac:dyDescent="0.35">
      <c r="B223" s="55"/>
    </row>
    <row r="224" spans="2:2" ht="14.5" x14ac:dyDescent="0.35">
      <c r="B224" s="55"/>
    </row>
    <row r="225" spans="2:2" ht="14.5" x14ac:dyDescent="0.35">
      <c r="B225" s="55"/>
    </row>
    <row r="226" spans="2:2" ht="14.5" x14ac:dyDescent="0.35">
      <c r="B226" s="55"/>
    </row>
    <row r="227" spans="2:2" ht="14.5" x14ac:dyDescent="0.35">
      <c r="B227" s="55"/>
    </row>
    <row r="228" spans="2:2" ht="14.5" x14ac:dyDescent="0.35">
      <c r="B228" s="55"/>
    </row>
    <row r="229" spans="2:2" ht="14.5" x14ac:dyDescent="0.35">
      <c r="B229" s="55"/>
    </row>
    <row r="230" spans="2:2" ht="14.5" x14ac:dyDescent="0.35">
      <c r="B230" s="55"/>
    </row>
    <row r="231" spans="2:2" ht="14.5" x14ac:dyDescent="0.35">
      <c r="B231" s="55"/>
    </row>
    <row r="232" spans="2:2" ht="14.5" x14ac:dyDescent="0.35">
      <c r="B232" s="55"/>
    </row>
    <row r="233" spans="2:2" ht="14.5" x14ac:dyDescent="0.35">
      <c r="B233" s="55"/>
    </row>
    <row r="234" spans="2:2" ht="14.5" x14ac:dyDescent="0.35">
      <c r="B234" s="55"/>
    </row>
    <row r="235" spans="2:2" ht="14.5" x14ac:dyDescent="0.35">
      <c r="B235" s="55"/>
    </row>
    <row r="236" spans="2:2" ht="14.5" x14ac:dyDescent="0.35">
      <c r="B236" s="55"/>
    </row>
    <row r="237" spans="2:2" ht="14.5" x14ac:dyDescent="0.35">
      <c r="B237" s="55"/>
    </row>
    <row r="238" spans="2:2" ht="14.5" x14ac:dyDescent="0.35">
      <c r="B238" s="55"/>
    </row>
    <row r="239" spans="2:2" ht="14.5" x14ac:dyDescent="0.35">
      <c r="B239" s="55"/>
    </row>
    <row r="240" spans="2:2" ht="14.5" x14ac:dyDescent="0.35">
      <c r="B240" s="55"/>
    </row>
    <row r="241" spans="2:2" ht="14.5" x14ac:dyDescent="0.35">
      <c r="B241" s="55"/>
    </row>
    <row r="242" spans="2:2" ht="14.5" x14ac:dyDescent="0.35">
      <c r="B242" s="55"/>
    </row>
    <row r="243" spans="2:2" ht="14.5" x14ac:dyDescent="0.35">
      <c r="B243" s="55"/>
    </row>
    <row r="244" spans="2:2" ht="14.5" x14ac:dyDescent="0.35">
      <c r="B244" s="55"/>
    </row>
    <row r="245" spans="2:2" ht="14.5" x14ac:dyDescent="0.35">
      <c r="B245" s="55"/>
    </row>
    <row r="246" spans="2:2" ht="14.5" x14ac:dyDescent="0.35">
      <c r="B246" s="55"/>
    </row>
    <row r="247" spans="2:2" ht="14.5" x14ac:dyDescent="0.35">
      <c r="B247" s="55"/>
    </row>
    <row r="248" spans="2:2" ht="14.5" x14ac:dyDescent="0.35">
      <c r="B248" s="55"/>
    </row>
    <row r="249" spans="2:2" ht="14.5" x14ac:dyDescent="0.35">
      <c r="B249" s="55"/>
    </row>
    <row r="250" spans="2:2" ht="14.5" x14ac:dyDescent="0.35">
      <c r="B250" s="55"/>
    </row>
    <row r="251" spans="2:2" ht="14.5" x14ac:dyDescent="0.35">
      <c r="B251" s="55"/>
    </row>
    <row r="252" spans="2:2" ht="14.5" x14ac:dyDescent="0.35">
      <c r="B252" s="55"/>
    </row>
    <row r="253" spans="2:2" ht="14.5" x14ac:dyDescent="0.35">
      <c r="B253" s="55"/>
    </row>
    <row r="254" spans="2:2" ht="14.5" x14ac:dyDescent="0.35">
      <c r="B254" s="55"/>
    </row>
    <row r="255" spans="2:2" ht="14.5" x14ac:dyDescent="0.35">
      <c r="B255" s="55"/>
    </row>
    <row r="256" spans="2:2" ht="14.5" x14ac:dyDescent="0.35">
      <c r="B256" s="55"/>
    </row>
    <row r="257" spans="2:2" ht="14.5" x14ac:dyDescent="0.35">
      <c r="B257" s="55"/>
    </row>
    <row r="258" spans="2:2" ht="14.5" x14ac:dyDescent="0.35">
      <c r="B258" s="55"/>
    </row>
    <row r="259" spans="2:2" ht="14.5" x14ac:dyDescent="0.35">
      <c r="B259" s="55"/>
    </row>
    <row r="260" spans="2:2" ht="14.5" x14ac:dyDescent="0.35">
      <c r="B260" s="55"/>
    </row>
    <row r="261" spans="2:2" ht="14.5" x14ac:dyDescent="0.35">
      <c r="B261" s="55"/>
    </row>
    <row r="262" spans="2:2" ht="14.5" x14ac:dyDescent="0.35">
      <c r="B262" s="55"/>
    </row>
    <row r="263" spans="2:2" ht="14.5" x14ac:dyDescent="0.35">
      <c r="B263" s="55"/>
    </row>
    <row r="264" spans="2:2" ht="14.5" x14ac:dyDescent="0.35">
      <c r="B264" s="55"/>
    </row>
    <row r="265" spans="2:2" ht="14.5" x14ac:dyDescent="0.35">
      <c r="B265" s="55"/>
    </row>
    <row r="266" spans="2:2" ht="14.5" x14ac:dyDescent="0.35">
      <c r="B266" s="55"/>
    </row>
    <row r="267" spans="2:2" ht="14.5" x14ac:dyDescent="0.35">
      <c r="B267" s="55"/>
    </row>
    <row r="268" spans="2:2" ht="14.5" x14ac:dyDescent="0.35">
      <c r="B268" s="55"/>
    </row>
    <row r="269" spans="2:2" ht="14.5" x14ac:dyDescent="0.35">
      <c r="B269" s="55"/>
    </row>
    <row r="270" spans="2:2" ht="14.5" x14ac:dyDescent="0.35">
      <c r="B270" s="55"/>
    </row>
    <row r="271" spans="2:2" ht="14.5" x14ac:dyDescent="0.35">
      <c r="B271" s="55"/>
    </row>
    <row r="272" spans="2:2" ht="14.5" x14ac:dyDescent="0.35">
      <c r="B272" s="55"/>
    </row>
    <row r="273" spans="2:2" ht="14.5" x14ac:dyDescent="0.35">
      <c r="B273" s="55"/>
    </row>
    <row r="274" spans="2:2" ht="14.5" x14ac:dyDescent="0.35">
      <c r="B274" s="55"/>
    </row>
    <row r="275" spans="2:2" ht="14.5" x14ac:dyDescent="0.35">
      <c r="B275" s="55"/>
    </row>
    <row r="276" spans="2:2" ht="14.5" x14ac:dyDescent="0.35">
      <c r="B276" s="55"/>
    </row>
    <row r="277" spans="2:2" ht="14.5" x14ac:dyDescent="0.35">
      <c r="B277" s="55"/>
    </row>
    <row r="278" spans="2:2" ht="14.5" x14ac:dyDescent="0.35">
      <c r="B278" s="55"/>
    </row>
    <row r="279" spans="2:2" ht="14.5" x14ac:dyDescent="0.35">
      <c r="B279" s="55"/>
    </row>
    <row r="280" spans="2:2" ht="14.5" x14ac:dyDescent="0.35">
      <c r="B280" s="55"/>
    </row>
    <row r="281" spans="2:2" ht="14.5" x14ac:dyDescent="0.35">
      <c r="B281" s="55"/>
    </row>
    <row r="282" spans="2:2" ht="14.5" x14ac:dyDescent="0.35">
      <c r="B282" s="55"/>
    </row>
    <row r="283" spans="2:2" ht="14.5" x14ac:dyDescent="0.35">
      <c r="B283" s="55"/>
    </row>
    <row r="284" spans="2:2" ht="14.5" x14ac:dyDescent="0.35">
      <c r="B284" s="55"/>
    </row>
    <row r="285" spans="2:2" ht="14.5" x14ac:dyDescent="0.35">
      <c r="B285" s="55"/>
    </row>
    <row r="286" spans="2:2" ht="14.5" x14ac:dyDescent="0.35">
      <c r="B286" s="55"/>
    </row>
    <row r="287" spans="2:2" ht="14.5" x14ac:dyDescent="0.35">
      <c r="B287" s="55"/>
    </row>
    <row r="288" spans="2:2" ht="14.5" x14ac:dyDescent="0.35">
      <c r="B288" s="55"/>
    </row>
    <row r="289" spans="2:2" ht="14.5" x14ac:dyDescent="0.35">
      <c r="B289" s="55"/>
    </row>
    <row r="290" spans="2:2" ht="14.5" x14ac:dyDescent="0.35">
      <c r="B290" s="55"/>
    </row>
    <row r="291" spans="2:2" ht="14.5" x14ac:dyDescent="0.35">
      <c r="B291" s="55"/>
    </row>
    <row r="292" spans="2:2" ht="14.5" x14ac:dyDescent="0.35">
      <c r="B292" s="55"/>
    </row>
    <row r="293" spans="2:2" ht="14.5" x14ac:dyDescent="0.35">
      <c r="B293" s="55"/>
    </row>
    <row r="294" spans="2:2" ht="14.5" x14ac:dyDescent="0.35">
      <c r="B294" s="55"/>
    </row>
    <row r="295" spans="2:2" ht="14.5" x14ac:dyDescent="0.35">
      <c r="B295" s="55"/>
    </row>
    <row r="296" spans="2:2" ht="14.5" x14ac:dyDescent="0.35">
      <c r="B296" s="55"/>
    </row>
    <row r="297" spans="2:2" ht="14.5" x14ac:dyDescent="0.35">
      <c r="B297" s="55"/>
    </row>
    <row r="298" spans="2:2" ht="14.5" x14ac:dyDescent="0.35">
      <c r="B298" s="55"/>
    </row>
    <row r="299" spans="2:2" ht="14.5" x14ac:dyDescent="0.35">
      <c r="B299" s="55"/>
    </row>
    <row r="300" spans="2:2" ht="14.5" x14ac:dyDescent="0.35">
      <c r="B300" s="55"/>
    </row>
    <row r="301" spans="2:2" ht="14.5" x14ac:dyDescent="0.35">
      <c r="B301" s="55"/>
    </row>
    <row r="302" spans="2:2" ht="14.5" x14ac:dyDescent="0.35">
      <c r="B302" s="55"/>
    </row>
    <row r="303" spans="2:2" ht="14.5" x14ac:dyDescent="0.35">
      <c r="B303" s="55"/>
    </row>
    <row r="304" spans="2:2" ht="14.5" x14ac:dyDescent="0.35">
      <c r="B304" s="55"/>
    </row>
    <row r="305" spans="2:2" ht="14.5" x14ac:dyDescent="0.35">
      <c r="B305" s="55"/>
    </row>
    <row r="306" spans="2:2" ht="14.5" x14ac:dyDescent="0.35">
      <c r="B306" s="55"/>
    </row>
    <row r="307" spans="2:2" ht="14.5" x14ac:dyDescent="0.35">
      <c r="B307" s="55"/>
    </row>
    <row r="308" spans="2:2" ht="14.5" x14ac:dyDescent="0.35">
      <c r="B308" s="55"/>
    </row>
    <row r="309" spans="2:2" ht="14.5" x14ac:dyDescent="0.35">
      <c r="B309" s="55"/>
    </row>
    <row r="310" spans="2:2" ht="14.5" x14ac:dyDescent="0.35">
      <c r="B310" s="55"/>
    </row>
    <row r="311" spans="2:2" ht="14.5" x14ac:dyDescent="0.35">
      <c r="B311" s="55"/>
    </row>
    <row r="312" spans="2:2" ht="14.5" x14ac:dyDescent="0.35">
      <c r="B312" s="55"/>
    </row>
    <row r="313" spans="2:2" ht="14.5" x14ac:dyDescent="0.35">
      <c r="B313" s="55"/>
    </row>
    <row r="314" spans="2:2" ht="14.5" x14ac:dyDescent="0.35">
      <c r="B314" s="55"/>
    </row>
    <row r="315" spans="2:2" ht="14.5" x14ac:dyDescent="0.35">
      <c r="B315" s="55"/>
    </row>
    <row r="316" spans="2:2" ht="14.5" x14ac:dyDescent="0.35">
      <c r="B316" s="55"/>
    </row>
    <row r="317" spans="2:2" ht="14.5" x14ac:dyDescent="0.35">
      <c r="B317" s="55"/>
    </row>
    <row r="318" spans="2:2" ht="14.5" x14ac:dyDescent="0.35">
      <c r="B318" s="55"/>
    </row>
    <row r="319" spans="2:2" ht="14.5" x14ac:dyDescent="0.35">
      <c r="B319" s="55"/>
    </row>
    <row r="320" spans="2:2" ht="14.5" x14ac:dyDescent="0.35">
      <c r="B320" s="55"/>
    </row>
    <row r="321" spans="2:2" ht="14.5" x14ac:dyDescent="0.35">
      <c r="B321" s="55"/>
    </row>
    <row r="322" spans="2:2" ht="14.5" x14ac:dyDescent="0.35">
      <c r="B322" s="55"/>
    </row>
    <row r="323" spans="2:2" ht="14.5" x14ac:dyDescent="0.35">
      <c r="B323" s="55"/>
    </row>
    <row r="324" spans="2:2" ht="14.5" x14ac:dyDescent="0.35">
      <c r="B324" s="55"/>
    </row>
    <row r="325" spans="2:2" ht="14.5" x14ac:dyDescent="0.35">
      <c r="B325" s="55"/>
    </row>
    <row r="326" spans="2:2" ht="14.5" x14ac:dyDescent="0.35">
      <c r="B326" s="55"/>
    </row>
    <row r="327" spans="2:2" ht="14.5" x14ac:dyDescent="0.35">
      <c r="B327" s="55"/>
    </row>
    <row r="328" spans="2:2" ht="14.5" x14ac:dyDescent="0.35">
      <c r="B328" s="55"/>
    </row>
    <row r="329" spans="2:2" ht="14.5" x14ac:dyDescent="0.35">
      <c r="B329" s="55"/>
    </row>
    <row r="330" spans="2:2" ht="14.5" x14ac:dyDescent="0.35">
      <c r="B330" s="55"/>
    </row>
    <row r="331" spans="2:2" ht="14.5" x14ac:dyDescent="0.35">
      <c r="B331" s="55"/>
    </row>
    <row r="332" spans="2:2" ht="14.5" x14ac:dyDescent="0.35">
      <c r="B332" s="55"/>
    </row>
    <row r="333" spans="2:2" ht="14.5" x14ac:dyDescent="0.35">
      <c r="B333" s="55"/>
    </row>
    <row r="334" spans="2:2" ht="14.5" x14ac:dyDescent="0.35">
      <c r="B334" s="55"/>
    </row>
    <row r="335" spans="2:2" ht="14.5" x14ac:dyDescent="0.35">
      <c r="B335" s="55"/>
    </row>
    <row r="336" spans="2:2" ht="14.5" x14ac:dyDescent="0.35">
      <c r="B336" s="55"/>
    </row>
    <row r="337" spans="2:2" ht="14.5" x14ac:dyDescent="0.35">
      <c r="B337" s="55"/>
    </row>
    <row r="338" spans="2:2" ht="14.5" x14ac:dyDescent="0.35">
      <c r="B338" s="55"/>
    </row>
    <row r="339" spans="2:2" ht="14.5" x14ac:dyDescent="0.35">
      <c r="B339" s="55"/>
    </row>
    <row r="340" spans="2:2" ht="14.5" x14ac:dyDescent="0.35">
      <c r="B340" s="55"/>
    </row>
    <row r="341" spans="2:2" ht="14.5" x14ac:dyDescent="0.35">
      <c r="B341" s="55"/>
    </row>
    <row r="342" spans="2:2" ht="14.5" x14ac:dyDescent="0.35">
      <c r="B342" s="55"/>
    </row>
    <row r="343" spans="2:2" ht="14.5" x14ac:dyDescent="0.35">
      <c r="B343" s="55"/>
    </row>
    <row r="344" spans="2:2" ht="14.5" x14ac:dyDescent="0.35">
      <c r="B344" s="55"/>
    </row>
    <row r="345" spans="2:2" ht="14.5" x14ac:dyDescent="0.35">
      <c r="B345" s="55"/>
    </row>
    <row r="346" spans="2:2" ht="14.5" x14ac:dyDescent="0.35">
      <c r="B346" s="55"/>
    </row>
    <row r="347" spans="2:2" ht="14.5" x14ac:dyDescent="0.35">
      <c r="B347" s="55"/>
    </row>
    <row r="348" spans="2:2" ht="14.5" x14ac:dyDescent="0.35">
      <c r="B348" s="55"/>
    </row>
    <row r="349" spans="2:2" ht="14.5" x14ac:dyDescent="0.35">
      <c r="B349" s="55"/>
    </row>
    <row r="350" spans="2:2" ht="14.5" x14ac:dyDescent="0.35">
      <c r="B350" s="55"/>
    </row>
    <row r="351" spans="2:2" ht="14.5" x14ac:dyDescent="0.35">
      <c r="B351" s="55"/>
    </row>
    <row r="352" spans="2:2" ht="14.5" x14ac:dyDescent="0.35">
      <c r="B352" s="55"/>
    </row>
    <row r="353" spans="2:2" ht="14.5" x14ac:dyDescent="0.35">
      <c r="B353" s="55"/>
    </row>
    <row r="354" spans="2:2" ht="14.5" x14ac:dyDescent="0.35">
      <c r="B354" s="55"/>
    </row>
    <row r="355" spans="2:2" ht="14.5" x14ac:dyDescent="0.35">
      <c r="B355" s="55"/>
    </row>
    <row r="356" spans="2:2" ht="14.5" x14ac:dyDescent="0.35">
      <c r="B356" s="55"/>
    </row>
    <row r="357" spans="2:2" ht="14.5" x14ac:dyDescent="0.35">
      <c r="B357" s="55"/>
    </row>
    <row r="358" spans="2:2" ht="14.5" x14ac:dyDescent="0.35">
      <c r="B358" s="55"/>
    </row>
    <row r="359" spans="2:2" ht="14.5" x14ac:dyDescent="0.35">
      <c r="B359" s="55"/>
    </row>
    <row r="360" spans="2:2" ht="14.5" x14ac:dyDescent="0.35">
      <c r="B360" s="55"/>
    </row>
    <row r="361" spans="2:2" ht="14.5" x14ac:dyDescent="0.35">
      <c r="B361" s="55"/>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D17" sqref="D17"/>
    </sheetView>
  </sheetViews>
  <sheetFormatPr defaultRowHeight="14.5" x14ac:dyDescent="0.35"/>
  <cols>
    <col min="1" max="2" width="5.08984375" style="5" customWidth="1"/>
    <col min="3" max="3" width="13.453125" bestFit="1" customWidth="1"/>
    <col min="4" max="4" width="18.6328125" customWidth="1"/>
    <col min="5" max="5" width="5.90625" customWidth="1"/>
    <col min="6" max="8" width="14.6328125" customWidth="1"/>
    <col min="12" max="12" width="25.36328125" bestFit="1" customWidth="1"/>
    <col min="13" max="13" width="12.6328125" style="7" bestFit="1" customWidth="1"/>
  </cols>
  <sheetData>
    <row r="1" spans="3:14" x14ac:dyDescent="0.35">
      <c r="M1"/>
    </row>
    <row r="2" spans="3:14" x14ac:dyDescent="0.35">
      <c r="M2"/>
    </row>
    <row r="3" spans="3:14" x14ac:dyDescent="0.35">
      <c r="C3" s="12" t="s">
        <v>4496</v>
      </c>
      <c r="D3" s="12" t="s">
        <v>4497</v>
      </c>
      <c r="M3"/>
    </row>
    <row r="4" spans="3:14" x14ac:dyDescent="0.35">
      <c r="C4" s="13" t="s">
        <v>4491</v>
      </c>
      <c r="D4" s="13">
        <v>0</v>
      </c>
      <c r="M4"/>
    </row>
    <row r="5" spans="3:14" x14ac:dyDescent="0.35">
      <c r="C5" s="13" t="s">
        <v>4491</v>
      </c>
      <c r="D5" s="13">
        <v>1</v>
      </c>
      <c r="M5"/>
    </row>
    <row r="6" spans="3:14" x14ac:dyDescent="0.35">
      <c r="C6" s="13" t="s">
        <v>4491</v>
      </c>
      <c r="D6" s="13">
        <v>2</v>
      </c>
      <c r="M6"/>
    </row>
    <row r="7" spans="3:14" x14ac:dyDescent="0.35">
      <c r="C7" s="13" t="s">
        <v>4491</v>
      </c>
      <c r="D7" s="13">
        <v>3</v>
      </c>
      <c r="M7"/>
    </row>
    <row r="8" spans="3:14" x14ac:dyDescent="0.35">
      <c r="C8" s="13" t="s">
        <v>4491</v>
      </c>
      <c r="D8" s="13">
        <v>4</v>
      </c>
      <c r="M8"/>
    </row>
    <row r="9" spans="3:14" x14ac:dyDescent="0.35">
      <c r="C9" s="13" t="s">
        <v>4491</v>
      </c>
      <c r="D9" s="13">
        <v>5</v>
      </c>
      <c r="M9"/>
    </row>
    <row r="10" spans="3:14" x14ac:dyDescent="0.35">
      <c r="C10" s="13" t="s">
        <v>4491</v>
      </c>
      <c r="D10" s="13">
        <v>6</v>
      </c>
      <c r="M10"/>
    </row>
    <row r="11" spans="3:14" x14ac:dyDescent="0.35">
      <c r="C11" s="13" t="s">
        <v>4491</v>
      </c>
      <c r="D11" s="13">
        <v>7</v>
      </c>
      <c r="M11"/>
    </row>
    <row r="12" spans="3:14" s="5" customFormat="1" x14ac:dyDescent="0.35">
      <c r="C12" s="13" t="s">
        <v>4491</v>
      </c>
      <c r="D12" s="13">
        <v>8</v>
      </c>
      <c r="E12"/>
      <c r="F12"/>
      <c r="G12"/>
      <c r="H12"/>
      <c r="L12"/>
      <c r="M12"/>
      <c r="N12"/>
    </row>
    <row r="13" spans="3:14" s="5" customFormat="1" x14ac:dyDescent="0.35">
      <c r="C13" s="13" t="s">
        <v>4491</v>
      </c>
      <c r="D13" s="13">
        <v>9</v>
      </c>
      <c r="E13"/>
      <c r="F13"/>
      <c r="G13"/>
      <c r="H13"/>
      <c r="L13"/>
      <c r="M13"/>
      <c r="N13"/>
    </row>
    <row r="14" spans="3:14" x14ac:dyDescent="0.35">
      <c r="C14" s="13" t="s">
        <v>4491</v>
      </c>
      <c r="D14" s="13">
        <v>10</v>
      </c>
      <c r="M14"/>
    </row>
    <row r="15" spans="3:14" x14ac:dyDescent="0.35">
      <c r="C15" s="13" t="s">
        <v>4491</v>
      </c>
      <c r="D15" s="13">
        <v>11</v>
      </c>
      <c r="M15"/>
    </row>
    <row r="16" spans="3:14" x14ac:dyDescent="0.35">
      <c r="C16" s="13" t="s">
        <v>4491</v>
      </c>
      <c r="D16" s="13">
        <v>12</v>
      </c>
      <c r="M16"/>
    </row>
    <row r="17" spans="3:14" x14ac:dyDescent="0.35">
      <c r="C17" s="13" t="s">
        <v>4491</v>
      </c>
      <c r="D17" s="13">
        <v>13</v>
      </c>
      <c r="M17"/>
    </row>
    <row r="18" spans="3:14" x14ac:dyDescent="0.35">
      <c r="C18" s="13" t="s">
        <v>4470</v>
      </c>
      <c r="D18" s="13">
        <v>14</v>
      </c>
      <c r="M18"/>
    </row>
    <row r="19" spans="3:14" s="5" customFormat="1" x14ac:dyDescent="0.35">
      <c r="C19" s="13" t="s">
        <v>4470</v>
      </c>
      <c r="D19" s="13">
        <v>15</v>
      </c>
      <c r="E19"/>
      <c r="F19"/>
      <c r="G19"/>
      <c r="H19"/>
      <c r="L19"/>
      <c r="M19"/>
      <c r="N19"/>
    </row>
    <row r="20" spans="3:14" x14ac:dyDescent="0.35">
      <c r="C20" s="13" t="s">
        <v>4470</v>
      </c>
      <c r="D20" s="13">
        <v>16</v>
      </c>
      <c r="M20"/>
    </row>
    <row r="21" spans="3:14" x14ac:dyDescent="0.35">
      <c r="C21" s="13" t="s">
        <v>4470</v>
      </c>
      <c r="D21" s="13">
        <v>17</v>
      </c>
      <c r="M21"/>
    </row>
    <row r="22" spans="3:14" x14ac:dyDescent="0.35">
      <c r="C22" s="13" t="s">
        <v>4492</v>
      </c>
      <c r="D22" s="13">
        <v>18</v>
      </c>
      <c r="M22"/>
    </row>
    <row r="23" spans="3:14" x14ac:dyDescent="0.35">
      <c r="C23" s="13" t="s">
        <v>4494</v>
      </c>
      <c r="D23" s="13">
        <v>19</v>
      </c>
      <c r="M23"/>
    </row>
    <row r="24" spans="3:14" x14ac:dyDescent="0.35">
      <c r="C24" s="13" t="s">
        <v>4494</v>
      </c>
      <c r="D24" s="13">
        <v>20</v>
      </c>
      <c r="M24"/>
    </row>
    <row r="25" spans="3:14" x14ac:dyDescent="0.35">
      <c r="M25"/>
    </row>
    <row r="26" spans="3:14" x14ac:dyDescent="0.35">
      <c r="C26" s="13" t="s">
        <v>4491</v>
      </c>
      <c r="M26"/>
    </row>
    <row r="27" spans="3:14" x14ac:dyDescent="0.35">
      <c r="C27" s="13" t="s">
        <v>4470</v>
      </c>
      <c r="M27"/>
    </row>
    <row r="28" spans="3:14" x14ac:dyDescent="0.35">
      <c r="C28" s="13" t="s">
        <v>4492</v>
      </c>
      <c r="M28"/>
    </row>
    <row r="29" spans="3:14" x14ac:dyDescent="0.35">
      <c r="C29" s="13" t="s">
        <v>4494</v>
      </c>
      <c r="M29"/>
    </row>
    <row r="30" spans="3:14" x14ac:dyDescent="0.35">
      <c r="M30"/>
    </row>
    <row r="31" spans="3:14" x14ac:dyDescent="0.35">
      <c r="M31"/>
    </row>
    <row r="32" spans="3:14" x14ac:dyDescent="0.35">
      <c r="M32"/>
    </row>
    <row r="33" spans="3:13" x14ac:dyDescent="0.35">
      <c r="M33"/>
    </row>
    <row r="34" spans="3:13" x14ac:dyDescent="0.35">
      <c r="M34"/>
    </row>
    <row r="35" spans="3:13" x14ac:dyDescent="0.35">
      <c r="M35"/>
    </row>
    <row r="36" spans="3:13" x14ac:dyDescent="0.35">
      <c r="M36"/>
    </row>
    <row r="37" spans="3:13" x14ac:dyDescent="0.35">
      <c r="M37"/>
    </row>
    <row r="38" spans="3:13" x14ac:dyDescent="0.35">
      <c r="M38"/>
    </row>
    <row r="39" spans="3:13" x14ac:dyDescent="0.35">
      <c r="M39"/>
    </row>
    <row r="40" spans="3:13" x14ac:dyDescent="0.35">
      <c r="M40"/>
    </row>
    <row r="41" spans="3:13" x14ac:dyDescent="0.35">
      <c r="M41"/>
    </row>
    <row r="42" spans="3:13" x14ac:dyDescent="0.35">
      <c r="M42"/>
    </row>
    <row r="43" spans="3:13" x14ac:dyDescent="0.35">
      <c r="M43"/>
    </row>
    <row r="44" spans="3:13" x14ac:dyDescent="0.35">
      <c r="M44"/>
    </row>
    <row r="45" spans="3:13" x14ac:dyDescent="0.35">
      <c r="M45"/>
    </row>
    <row r="46" spans="3:13" x14ac:dyDescent="0.35">
      <c r="M46"/>
    </row>
    <row r="47" spans="3:13" ht="22.5" x14ac:dyDescent="0.35">
      <c r="C47" s="11"/>
      <c r="M47"/>
    </row>
    <row r="48" spans="3:13" x14ac:dyDescent="0.35">
      <c r="C48" s="10"/>
      <c r="M48"/>
    </row>
    <row r="49" spans="3:13" x14ac:dyDescent="0.35">
      <c r="C49" s="10"/>
      <c r="M49"/>
    </row>
    <row r="50" spans="3:13" ht="22.5" x14ac:dyDescent="0.35">
      <c r="C50" s="11"/>
      <c r="M50"/>
    </row>
    <row r="51" spans="3:13" x14ac:dyDescent="0.35">
      <c r="C51" s="10"/>
      <c r="M51"/>
    </row>
    <row r="52" spans="3:13" x14ac:dyDescent="0.35">
      <c r="C52" s="10"/>
      <c r="M52"/>
    </row>
    <row r="53" spans="3:13" x14ac:dyDescent="0.35">
      <c r="C53" s="10"/>
      <c r="M53"/>
    </row>
    <row r="54" spans="3:13" x14ac:dyDescent="0.35">
      <c r="C54" s="10"/>
      <c r="M54"/>
    </row>
    <row r="55" spans="3:13" x14ac:dyDescent="0.35">
      <c r="C55" s="10"/>
      <c r="M55"/>
    </row>
    <row r="56" spans="3:13" x14ac:dyDescent="0.35">
      <c r="C56" s="10"/>
      <c r="M56"/>
    </row>
    <row r="57" spans="3:13" x14ac:dyDescent="0.35">
      <c r="C57" s="10"/>
      <c r="M57"/>
    </row>
    <row r="58" spans="3:13" x14ac:dyDescent="0.35">
      <c r="C58" s="10"/>
      <c r="M58"/>
    </row>
    <row r="59" spans="3:13" x14ac:dyDescent="0.35">
      <c r="C59" s="10"/>
      <c r="M59"/>
    </row>
    <row r="60" spans="3:13" x14ac:dyDescent="0.35">
      <c r="C60" s="10"/>
      <c r="M60"/>
    </row>
    <row r="61" spans="3:13" ht="22.5" x14ac:dyDescent="0.35">
      <c r="C61" s="11"/>
      <c r="M61"/>
    </row>
    <row r="62" spans="3:13" x14ac:dyDescent="0.35">
      <c r="C62" s="10"/>
      <c r="M62"/>
    </row>
    <row r="63" spans="3:13" ht="22.5" x14ac:dyDescent="0.35">
      <c r="C63" s="11"/>
      <c r="M63"/>
    </row>
    <row r="64" spans="3:13" x14ac:dyDescent="0.35">
      <c r="C64" s="10"/>
      <c r="M64"/>
    </row>
    <row r="65" spans="12:13" x14ac:dyDescent="0.35">
      <c r="M65"/>
    </row>
    <row r="66" spans="12:13" x14ac:dyDescent="0.35">
      <c r="M66"/>
    </row>
    <row r="67" spans="12:13" x14ac:dyDescent="0.35">
      <c r="M67"/>
    </row>
    <row r="68" spans="12:13" x14ac:dyDescent="0.35">
      <c r="M68"/>
    </row>
    <row r="69" spans="12:13" x14ac:dyDescent="0.35">
      <c r="M69"/>
    </row>
    <row r="70" spans="12:13" x14ac:dyDescent="0.35">
      <c r="M70"/>
    </row>
    <row r="71" spans="12:13" x14ac:dyDescent="0.35">
      <c r="L71" s="3"/>
      <c r="M71" s="4"/>
    </row>
    <row r="72" spans="12:13" x14ac:dyDescent="0.35">
      <c r="L72" s="3"/>
      <c r="M72" s="4"/>
    </row>
    <row r="73" spans="12:13" x14ac:dyDescent="0.35">
      <c r="L73" s="3"/>
      <c r="M73" s="4"/>
    </row>
    <row r="75" spans="12:13" x14ac:dyDescent="0.35">
      <c r="L75" s="3"/>
      <c r="M75" s="4"/>
    </row>
    <row r="76" spans="12:13" x14ac:dyDescent="0.35">
      <c r="L76" s="3"/>
      <c r="M76" s="4"/>
    </row>
    <row r="77" spans="12:13" x14ac:dyDescent="0.35">
      <c r="L77" s="3"/>
      <c r="M77" s="4"/>
    </row>
    <row r="78" spans="12:13" x14ac:dyDescent="0.35">
      <c r="L78" s="3"/>
      <c r="M78" s="4"/>
    </row>
    <row r="79" spans="12:13" x14ac:dyDescent="0.35">
      <c r="L79" s="3"/>
      <c r="M79" s="4"/>
    </row>
    <row r="80" spans="12:13" x14ac:dyDescent="0.35">
      <c r="L80" s="3"/>
      <c r="M80" s="4"/>
    </row>
    <row r="83" spans="12:13" x14ac:dyDescent="0.35">
      <c r="L83" s="5"/>
    </row>
    <row r="85" spans="12:13" x14ac:dyDescent="0.35">
      <c r="L85" s="3"/>
      <c r="M85" s="4"/>
    </row>
    <row r="87" spans="12:13" x14ac:dyDescent="0.35">
      <c r="L87" s="3"/>
      <c r="M87" s="4"/>
    </row>
    <row r="89" spans="12:13" x14ac:dyDescent="0.35">
      <c r="L89" s="5"/>
    </row>
    <row r="91" spans="12:13" x14ac:dyDescent="0.35">
      <c r="L91" s="3"/>
      <c r="M91" s="4"/>
    </row>
    <row r="93" spans="12:13" x14ac:dyDescent="0.35">
      <c r="L93" s="3"/>
      <c r="M93" s="4"/>
    </row>
    <row r="95" spans="12:13" x14ac:dyDescent="0.35">
      <c r="L95" s="3"/>
      <c r="M95" s="4"/>
    </row>
    <row r="104" spans="12:13" x14ac:dyDescent="0.35">
      <c r="L104" s="3"/>
      <c r="M104" s="4"/>
    </row>
    <row r="105" spans="12:13" x14ac:dyDescent="0.35">
      <c r="L105" s="3"/>
      <c r="M105" s="4"/>
    </row>
    <row r="107" spans="12:13" x14ac:dyDescent="0.35">
      <c r="L107" s="3"/>
      <c r="M107" s="4"/>
    </row>
    <row r="109" spans="12:13" x14ac:dyDescent="0.35">
      <c r="L109" s="3"/>
      <c r="M109" s="4"/>
    </row>
    <row r="110" spans="12:13" x14ac:dyDescent="0.35">
      <c r="L110" s="3"/>
      <c r="M110" s="4"/>
    </row>
    <row r="111" spans="12:13" x14ac:dyDescent="0.35">
      <c r="L111" s="3"/>
      <c r="M111" s="4"/>
    </row>
    <row r="112" spans="12:13" x14ac:dyDescent="0.35">
      <c r="L112" s="3"/>
      <c r="M112" s="4"/>
    </row>
    <row r="120" spans="12:13" x14ac:dyDescent="0.35">
      <c r="L120" s="5"/>
    </row>
    <row r="122" spans="12:13" x14ac:dyDescent="0.35">
      <c r="L122" s="5"/>
    </row>
    <row r="126" spans="12:13" x14ac:dyDescent="0.35">
      <c r="L126" s="5"/>
    </row>
    <row r="128" spans="12:13" x14ac:dyDescent="0.35">
      <c r="L128" s="9"/>
      <c r="M128" s="8"/>
    </row>
    <row r="129" spans="12:13" x14ac:dyDescent="0.35">
      <c r="L129" s="9"/>
      <c r="M129" s="8"/>
    </row>
    <row r="130" spans="12:13" x14ac:dyDescent="0.35">
      <c r="L130" s="9"/>
      <c r="M130" s="8"/>
    </row>
    <row r="132" spans="12:13" x14ac:dyDescent="0.35">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openxmlformats.org/package/2006/metadata/core-properties"/>
    <ds:schemaRef ds:uri="http://purl.org/dc/terms/"/>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Workbook Description</vt:lpstr>
      <vt:lpstr>Summary Reporting</vt:lpstr>
      <vt:lpstr>08W Project List</vt:lpstr>
      <vt:lpstr>HFTD CPZ</vt:lpstr>
      <vt:lpstr>Approved CPZ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Butler, David S</cp:lastModifiedBy>
  <dcterms:created xsi:type="dcterms:W3CDTF">2006-09-16T00:00:00Z</dcterms:created>
  <dcterms:modified xsi:type="dcterms:W3CDTF">2021-04-06T23:31:20Z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