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H1H5\Desktop\"/>
    </mc:Choice>
  </mc:AlternateContent>
  <xr:revisionPtr revIDLastSave="0" documentId="13_ncr:1_{AE65A105-73DE-4A4B-BA3F-2A7DCD90D651}" xr6:coauthVersionLast="45" xr6:coauthVersionMax="45" xr10:uidLastSave="{00000000-0000-0000-0000-000000000000}"/>
  <bookViews>
    <workbookView xWindow="-120" yWindow="-120" windowWidth="29040" windowHeight="15840" tabRatio="827" firstSheet="1" activeTab="4" xr2:uid="{00000000-000D-0000-FFFF-FFFF00000000}"/>
  </bookViews>
  <sheets>
    <sheet name="HFTD CPZ" sheetId="5" state="hidden" r:id="rId1"/>
    <sheet name="Workbook Description" sheetId="20" r:id="rId2"/>
    <sheet name="Summary Reporting" sheetId="9" r:id="rId3"/>
    <sheet name="Approved CPZ List" sheetId="18" state="hidden" r:id="rId4"/>
    <sheet name="08W Project List" sheetId="1" r:id="rId5"/>
    <sheet name="Mapping" sheetId="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4" hidden="1">'08W Project List'!$B$3:$S$3</definedName>
    <definedName name="_xlnm._FilterDatabase" localSheetId="3" hidden="1">'Approved CPZ List'!$A$2:$R$117</definedName>
    <definedName name="_xlnm._FilterDatabase" localSheetId="0" hidden="1">'HFTD CPZ'!$A$1:$M$3636</definedName>
    <definedName name="_xlnm._FilterDatabase" localSheetId="5" hidden="1">Mapping!$C$26:$C$29</definedName>
    <definedName name="_xlnm._FilterDatabase" localSheetId="2" hidden="1">'Summary Reporting'!$G$11:$G$14</definedName>
    <definedName name="_xlnm._FilterDatabase" localSheetId="1" hidden="1">'Workbook Description'!$H$9:$H$12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 localSheetId="3">[12]!CalculateEverything</definedName>
    <definedName name="CalculateEverything" localSheetId="1">[12]!CalculateEverything</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 localSheetId="4">'08W Project List'!$B$3:$T$351</definedName>
    <definedName name="_xlnm.Print_Area" localSheetId="3">'Approved CPZ List'!$A$2:$R$118</definedName>
    <definedName name="_xlnm.Print_Area" localSheetId="0">'HFTD CPZ'!$A$1:$M$3636</definedName>
    <definedName name="_xlnm.Print_Area" localSheetId="2">'Summary Reporting'!$A$1:$I$48</definedName>
    <definedName name="_xlnm.Print_Area">[4]REV_EST!$A$382:$AQ$425</definedName>
    <definedName name="Print_Area_MI">#REF!</definedName>
    <definedName name="Print_input_summary">#REF!,#REF!,#REF!,#REF!</definedName>
    <definedName name="Print_RatPR2" localSheetId="3">[35]!Print_RatPR2</definedName>
    <definedName name="Print_RatPR2" localSheetId="1">[35]!Print_RatPR2</definedName>
    <definedName name="Print_RatPR2">[35]!Print_RatPR2</definedName>
    <definedName name="Print_report">#N/A</definedName>
    <definedName name="Print_ScenDate">'[5]Credit rating'!$B$2</definedName>
    <definedName name="_xlnm.Print_Titles">[4]REV_EST!$A:$B,[4]REV_EST!$1:$14</definedName>
    <definedName name="PrintSheet" localSheetId="3">[12]!PrintSheet</definedName>
    <definedName name="PrintSheet" localSheetId="1">[12]!PrintSheet</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9" l="1"/>
  <c r="S222" i="1"/>
  <c r="R222" i="1"/>
  <c r="S221" i="1"/>
  <c r="R221" i="1"/>
  <c r="S220" i="1"/>
  <c r="R220" i="1"/>
  <c r="S219" i="1"/>
  <c r="R219" i="1"/>
  <c r="S218" i="1"/>
  <c r="R218" i="1"/>
  <c r="S217" i="1"/>
  <c r="R217" i="1"/>
  <c r="S216" i="1"/>
  <c r="R216" i="1"/>
  <c r="S215" i="1"/>
  <c r="R215" i="1"/>
  <c r="S214" i="1"/>
  <c r="R214" i="1"/>
  <c r="S213" i="1"/>
  <c r="R213" i="1"/>
  <c r="S212" i="1"/>
  <c r="R212" i="1"/>
  <c r="S211" i="1"/>
  <c r="R211" i="1"/>
  <c r="S210" i="1"/>
  <c r="R210" i="1"/>
  <c r="S209" i="1"/>
  <c r="R209" i="1"/>
  <c r="S208" i="1"/>
  <c r="R208" i="1"/>
  <c r="S44" i="1"/>
  <c r="R44" i="1"/>
  <c r="S43" i="1"/>
  <c r="R43" i="1"/>
  <c r="S42" i="1"/>
  <c r="R42" i="1"/>
  <c r="S41" i="1"/>
  <c r="R41" i="1"/>
  <c r="S40" i="1"/>
  <c r="R40" i="1"/>
  <c r="S39" i="1"/>
  <c r="R39" i="1"/>
  <c r="S38" i="1"/>
  <c r="R38" i="1"/>
  <c r="S200" i="1"/>
  <c r="R200" i="1"/>
  <c r="S199" i="1"/>
  <c r="R199" i="1"/>
  <c r="S198" i="1"/>
  <c r="R198" i="1"/>
  <c r="S259" i="1"/>
  <c r="R259" i="1"/>
  <c r="S258" i="1"/>
  <c r="R258" i="1"/>
  <c r="S313" i="1"/>
  <c r="R313" i="1"/>
  <c r="S312" i="1"/>
  <c r="R312" i="1"/>
  <c r="S311" i="1"/>
  <c r="R311" i="1"/>
  <c r="S310" i="1"/>
  <c r="R310" i="1"/>
  <c r="S309" i="1"/>
  <c r="R309" i="1"/>
  <c r="S308" i="1"/>
  <c r="R308" i="1"/>
  <c r="S307" i="1"/>
  <c r="R307" i="1"/>
  <c r="S306" i="1"/>
  <c r="R306" i="1"/>
  <c r="S305" i="1"/>
  <c r="R305" i="1"/>
  <c r="S304" i="1"/>
  <c r="R304" i="1"/>
  <c r="S303" i="1"/>
  <c r="R303" i="1"/>
  <c r="S263" i="1"/>
  <c r="R263" i="1"/>
  <c r="S315" i="1"/>
  <c r="R315" i="1"/>
  <c r="S113" i="1"/>
  <c r="R113" i="1"/>
  <c r="S301" i="1"/>
  <c r="R301" i="1"/>
  <c r="S99" i="1"/>
  <c r="R99" i="1"/>
  <c r="S98" i="1"/>
  <c r="R98" i="1"/>
  <c r="S97" i="1"/>
  <c r="R97" i="1"/>
  <c r="S105" i="1"/>
  <c r="R105" i="1"/>
  <c r="S104" i="1"/>
  <c r="R104" i="1"/>
  <c r="S349" i="1"/>
  <c r="R349" i="1"/>
  <c r="S348" i="1"/>
  <c r="R348" i="1"/>
  <c r="S80" i="1"/>
  <c r="R80" i="1"/>
  <c r="S79" i="1"/>
  <c r="R79" i="1"/>
  <c r="S78" i="1"/>
  <c r="R78" i="1"/>
  <c r="S77" i="1"/>
  <c r="R77" i="1"/>
  <c r="S76" i="1"/>
  <c r="R76" i="1"/>
  <c r="S75" i="1"/>
  <c r="R75" i="1"/>
  <c r="S74" i="1"/>
  <c r="R74" i="1"/>
  <c r="S73" i="1"/>
  <c r="R73" i="1"/>
  <c r="S72" i="1"/>
  <c r="R72" i="1"/>
  <c r="S71" i="1"/>
  <c r="R71" i="1"/>
  <c r="S70" i="1"/>
  <c r="R70" i="1"/>
  <c r="S69" i="1"/>
  <c r="R69" i="1"/>
  <c r="S68" i="1"/>
  <c r="R68" i="1"/>
  <c r="S110" i="1"/>
  <c r="R110" i="1"/>
  <c r="S109" i="1"/>
  <c r="R109" i="1"/>
  <c r="S31" i="1"/>
  <c r="R31" i="1"/>
  <c r="S30" i="1"/>
  <c r="R30" i="1"/>
  <c r="S29" i="1"/>
  <c r="R29" i="1"/>
  <c r="S28" i="1"/>
  <c r="R28" i="1"/>
  <c r="S88" i="1"/>
  <c r="R88" i="1"/>
  <c r="S87" i="1"/>
  <c r="R87" i="1"/>
  <c r="S300" i="1"/>
  <c r="R300" i="1"/>
  <c r="S253" i="1"/>
  <c r="R253" i="1"/>
  <c r="S257" i="1"/>
  <c r="R257" i="1"/>
  <c r="S256" i="1"/>
  <c r="R256" i="1"/>
  <c r="S255" i="1"/>
  <c r="R255" i="1"/>
  <c r="S350" i="1"/>
  <c r="R350" i="1"/>
  <c r="S203" i="1"/>
  <c r="R203" i="1"/>
  <c r="S201" i="1"/>
  <c r="R201" i="1"/>
  <c r="S52" i="1"/>
  <c r="R52" i="1"/>
  <c r="S51" i="1"/>
  <c r="R51" i="1"/>
  <c r="S50" i="1"/>
  <c r="R50" i="1"/>
  <c r="S7" i="1"/>
  <c r="R7" i="1"/>
  <c r="S6" i="1"/>
  <c r="R6" i="1"/>
  <c r="S5" i="1"/>
  <c r="R5" i="1"/>
  <c r="S4" i="1"/>
  <c r="R4" i="1"/>
  <c r="S108" i="1"/>
  <c r="R108" i="1"/>
  <c r="S107" i="1"/>
  <c r="R107" i="1"/>
  <c r="S106" i="1"/>
  <c r="R106" i="1"/>
  <c r="S24" i="1"/>
  <c r="R24" i="1"/>
  <c r="S8" i="1"/>
  <c r="R8" i="1"/>
  <c r="S20" i="1"/>
  <c r="R20" i="1"/>
  <c r="S252" i="1"/>
  <c r="R252" i="1"/>
  <c r="S37" i="1"/>
  <c r="S53" i="1"/>
  <c r="S254" i="1"/>
  <c r="S96" i="1"/>
  <c r="S345" i="1"/>
  <c r="R345" i="1"/>
  <c r="S344" i="1"/>
  <c r="R344" i="1"/>
  <c r="S343" i="1"/>
  <c r="R343" i="1"/>
  <c r="S342" i="1"/>
  <c r="R342" i="1"/>
  <c r="S341" i="1"/>
  <c r="R341" i="1"/>
  <c r="S340" i="1"/>
  <c r="R340" i="1"/>
  <c r="S339" i="1"/>
  <c r="R339" i="1"/>
  <c r="S338" i="1"/>
  <c r="R338" i="1"/>
  <c r="T1" i="1" l="1"/>
  <c r="S1" i="1"/>
  <c r="R1" i="1"/>
  <c r="Q1" i="1"/>
  <c r="P1" i="1"/>
  <c r="O1" i="1"/>
  <c r="N1" i="1"/>
  <c r="M1" i="1"/>
  <c r="L1" i="1"/>
  <c r="K1" i="1"/>
  <c r="J1" i="1"/>
  <c r="I1" i="1"/>
  <c r="H1" i="1"/>
  <c r="G1" i="1"/>
  <c r="F1" i="1"/>
  <c r="E1" i="1"/>
  <c r="C1" i="1"/>
  <c r="B1" i="1"/>
  <c r="R1" i="18"/>
  <c r="Q1" i="18"/>
  <c r="P1" i="18"/>
  <c r="O1" i="18"/>
  <c r="N1" i="18"/>
  <c r="M1" i="18"/>
  <c r="L1" i="18"/>
  <c r="K1" i="18"/>
  <c r="J1" i="18"/>
  <c r="I1" i="18"/>
  <c r="H1" i="18"/>
  <c r="G1" i="18"/>
  <c r="F1" i="18"/>
  <c r="E1" i="18"/>
  <c r="D1" i="18"/>
  <c r="C1" i="18"/>
  <c r="B1" i="18"/>
  <c r="A1" i="18"/>
  <c r="D9" i="9"/>
  <c r="L6" i="5" l="1"/>
  <c r="L5" i="5"/>
  <c r="L4" i="5"/>
  <c r="L3" i="5"/>
  <c r="L2" i="5"/>
  <c r="L14" i="5"/>
  <c r="L17" i="5"/>
  <c r="L18" i="5"/>
  <c r="L20" i="5"/>
  <c r="L25" i="5"/>
  <c r="L26" i="5"/>
  <c r="L27" i="5"/>
  <c r="L29" i="5"/>
  <c r="L32" i="5"/>
  <c r="L33" i="5"/>
  <c r="L35" i="5"/>
  <c r="L41" i="5"/>
  <c r="L45" i="5"/>
  <c r="L47" i="5"/>
  <c r="L52" i="5"/>
  <c r="L56" i="5"/>
  <c r="L57" i="5"/>
  <c r="M57" i="5" s="1"/>
  <c r="L58" i="5"/>
  <c r="M58" i="5" s="1"/>
  <c r="L59" i="5"/>
  <c r="M59" i="5" s="1"/>
  <c r="L60" i="5"/>
  <c r="M60" i="5" s="1"/>
  <c r="L61" i="5"/>
  <c r="M61" i="5" s="1"/>
  <c r="L62" i="5"/>
  <c r="M62" i="5" s="1"/>
  <c r="L63" i="5"/>
  <c r="M63" i="5" s="1"/>
  <c r="L64" i="5"/>
  <c r="M64" i="5" s="1"/>
  <c r="L65" i="5"/>
  <c r="M65" i="5" s="1"/>
  <c r="L66" i="5"/>
  <c r="M66" i="5" s="1"/>
  <c r="L67" i="5"/>
  <c r="M67" i="5" s="1"/>
  <c r="L68" i="5"/>
  <c r="M68" i="5" s="1"/>
  <c r="L70" i="5"/>
  <c r="M70" i="5" s="1"/>
  <c r="L71" i="5"/>
  <c r="M71" i="5" s="1"/>
  <c r="L72" i="5"/>
  <c r="M72" i="5" s="1"/>
  <c r="L73" i="5"/>
  <c r="M73" i="5" s="1"/>
  <c r="L74" i="5"/>
  <c r="M74" i="5" s="1"/>
  <c r="L75" i="5"/>
  <c r="M75" i="5" s="1"/>
  <c r="L76" i="5"/>
  <c r="M76" i="5" s="1"/>
  <c r="L77" i="5"/>
  <c r="M77" i="5" s="1"/>
  <c r="L78" i="5"/>
  <c r="M78" i="5" s="1"/>
  <c r="L79" i="5"/>
  <c r="M79" i="5" s="1"/>
  <c r="L80" i="5"/>
  <c r="M80" i="5" s="1"/>
  <c r="L81" i="5"/>
  <c r="M81" i="5" s="1"/>
  <c r="L82" i="5"/>
  <c r="M82" i="5" s="1"/>
  <c r="L83" i="5"/>
  <c r="M83" i="5" s="1"/>
  <c r="L84" i="5"/>
  <c r="M84" i="5" s="1"/>
  <c r="L85" i="5"/>
  <c r="M85" i="5" s="1"/>
  <c r="L86" i="5"/>
  <c r="M86" i="5" s="1"/>
  <c r="L88" i="5"/>
  <c r="M88" i="5" s="1"/>
  <c r="L89" i="5"/>
  <c r="M89" i="5" s="1"/>
  <c r="L90" i="5"/>
  <c r="M90" i="5" s="1"/>
  <c r="L91" i="5"/>
  <c r="M91" i="5" s="1"/>
  <c r="L92" i="5"/>
  <c r="M92" i="5" s="1"/>
  <c r="L93" i="5"/>
  <c r="M93" i="5" s="1"/>
  <c r="L94" i="5"/>
  <c r="M94" i="5" s="1"/>
  <c r="L95" i="5"/>
  <c r="M95" i="5" s="1"/>
  <c r="L96" i="5"/>
  <c r="M96" i="5" s="1"/>
  <c r="L97" i="5"/>
  <c r="M97" i="5" s="1"/>
  <c r="L98" i="5"/>
  <c r="M98" i="5" s="1"/>
  <c r="L99" i="5"/>
  <c r="M99" i="5" s="1"/>
  <c r="L100" i="5"/>
  <c r="M100" i="5" s="1"/>
  <c r="L101" i="5"/>
  <c r="M101" i="5" s="1"/>
  <c r="L102" i="5"/>
  <c r="M102" i="5" s="1"/>
  <c r="L103" i="5"/>
  <c r="M103" i="5" s="1"/>
  <c r="L104" i="5"/>
  <c r="M104" i="5" s="1"/>
  <c r="L105" i="5"/>
  <c r="M105" i="5" s="1"/>
  <c r="L106" i="5"/>
  <c r="M106" i="5" s="1"/>
  <c r="L107" i="5"/>
  <c r="M107" i="5" s="1"/>
  <c r="L108" i="5"/>
  <c r="M108" i="5" s="1"/>
  <c r="L109" i="5"/>
  <c r="M109" i="5" s="1"/>
  <c r="L110" i="5"/>
  <c r="M110" i="5" s="1"/>
  <c r="L111" i="5"/>
  <c r="M111" i="5" s="1"/>
  <c r="L112" i="5"/>
  <c r="M112" i="5" s="1"/>
  <c r="L113" i="5"/>
  <c r="M113" i="5" s="1"/>
  <c r="L114" i="5"/>
  <c r="M114" i="5" s="1"/>
  <c r="L115" i="5"/>
  <c r="M115" i="5" s="1"/>
  <c r="L116" i="5"/>
  <c r="M116" i="5" s="1"/>
  <c r="L117" i="5"/>
  <c r="M117" i="5" s="1"/>
  <c r="L118" i="5"/>
  <c r="M118" i="5" s="1"/>
  <c r="L119" i="5"/>
  <c r="M119" i="5" s="1"/>
  <c r="L120" i="5"/>
  <c r="M120" i="5" s="1"/>
  <c r="L121" i="5"/>
  <c r="M121" i="5" s="1"/>
  <c r="L122" i="5"/>
  <c r="M122" i="5" s="1"/>
  <c r="L123" i="5"/>
  <c r="M123" i="5" s="1"/>
  <c r="L124" i="5"/>
  <c r="M124" i="5" s="1"/>
  <c r="L125" i="5"/>
  <c r="M125" i="5" s="1"/>
  <c r="L126" i="5"/>
  <c r="M126" i="5" s="1"/>
  <c r="L127" i="5"/>
  <c r="M127" i="5" s="1"/>
  <c r="L128" i="5"/>
  <c r="M128" i="5" s="1"/>
  <c r="L129" i="5"/>
  <c r="M129" i="5" s="1"/>
  <c r="L130" i="5"/>
  <c r="M130" i="5" s="1"/>
  <c r="L131" i="5"/>
  <c r="M131" i="5" s="1"/>
  <c r="L132" i="5"/>
  <c r="M132" i="5" s="1"/>
  <c r="L133" i="5"/>
  <c r="M133" i="5" s="1"/>
  <c r="L134" i="5"/>
  <c r="M134" i="5" s="1"/>
  <c r="L135" i="5"/>
  <c r="M135" i="5" s="1"/>
  <c r="L136" i="5"/>
  <c r="M136" i="5" s="1"/>
  <c r="L137" i="5"/>
  <c r="M137" i="5" s="1"/>
  <c r="L138" i="5"/>
  <c r="M138" i="5" s="1"/>
  <c r="L139" i="5"/>
  <c r="M139" i="5" s="1"/>
  <c r="L140" i="5"/>
  <c r="M140" i="5" s="1"/>
  <c r="L141" i="5"/>
  <c r="M141" i="5" s="1"/>
  <c r="L142" i="5"/>
  <c r="M142" i="5" s="1"/>
  <c r="L143" i="5"/>
  <c r="M143" i="5" s="1"/>
  <c r="L144" i="5"/>
  <c r="M144" i="5" s="1"/>
  <c r="L145" i="5"/>
  <c r="M145" i="5" s="1"/>
  <c r="L146" i="5"/>
  <c r="M146" i="5" s="1"/>
  <c r="L147" i="5"/>
  <c r="M147" i="5" s="1"/>
  <c r="L148" i="5"/>
  <c r="M148" i="5" s="1"/>
  <c r="L149" i="5"/>
  <c r="M149" i="5" s="1"/>
  <c r="L150" i="5"/>
  <c r="M150" i="5" s="1"/>
  <c r="L151" i="5"/>
  <c r="M151" i="5" s="1"/>
  <c r="L152" i="5"/>
  <c r="M152" i="5" s="1"/>
  <c r="L153" i="5"/>
  <c r="M153" i="5" s="1"/>
  <c r="L154" i="5"/>
  <c r="M154" i="5" s="1"/>
  <c r="L155" i="5"/>
  <c r="M155" i="5" s="1"/>
  <c r="L156" i="5"/>
  <c r="M156" i="5" s="1"/>
  <c r="L157" i="5"/>
  <c r="M157" i="5" s="1"/>
  <c r="L158" i="5"/>
  <c r="M158" i="5" s="1"/>
  <c r="L159" i="5"/>
  <c r="M159" i="5" s="1"/>
  <c r="L161" i="5"/>
  <c r="M161" i="5" s="1"/>
  <c r="L162" i="5"/>
  <c r="M162" i="5" s="1"/>
  <c r="L163" i="5"/>
  <c r="M163" i="5" s="1"/>
  <c r="L164" i="5"/>
  <c r="M164" i="5" s="1"/>
  <c r="L165" i="5"/>
  <c r="M165" i="5" s="1"/>
  <c r="L166" i="5"/>
  <c r="M166" i="5" s="1"/>
  <c r="L167" i="5"/>
  <c r="M167" i="5" s="1"/>
  <c r="L168" i="5"/>
  <c r="M168" i="5" s="1"/>
  <c r="L169" i="5"/>
  <c r="M169" i="5" s="1"/>
  <c r="L170" i="5"/>
  <c r="M170" i="5" s="1"/>
  <c r="L171" i="5"/>
  <c r="M171" i="5" s="1"/>
  <c r="L172" i="5"/>
  <c r="M172" i="5" s="1"/>
  <c r="L173" i="5"/>
  <c r="M173" i="5" s="1"/>
  <c r="L174" i="5"/>
  <c r="M174" i="5" s="1"/>
  <c r="L175" i="5"/>
  <c r="M175" i="5" s="1"/>
  <c r="L176" i="5"/>
  <c r="M176" i="5" s="1"/>
  <c r="L177" i="5"/>
  <c r="M177" i="5" s="1"/>
  <c r="L178" i="5"/>
  <c r="M178" i="5" s="1"/>
  <c r="L179" i="5"/>
  <c r="M179" i="5" s="1"/>
  <c r="L180" i="5"/>
  <c r="M180" i="5" s="1"/>
  <c r="L181" i="5"/>
  <c r="M181" i="5" s="1"/>
  <c r="L182" i="5"/>
  <c r="M182" i="5" s="1"/>
  <c r="L183" i="5"/>
  <c r="M183" i="5" s="1"/>
  <c r="L184" i="5"/>
  <c r="M184" i="5" s="1"/>
  <c r="L185" i="5"/>
  <c r="M185" i="5" s="1"/>
  <c r="L186" i="5"/>
  <c r="M186" i="5" s="1"/>
  <c r="L187" i="5"/>
  <c r="M187" i="5" s="1"/>
  <c r="L188" i="5"/>
  <c r="M188" i="5" s="1"/>
  <c r="L189" i="5"/>
  <c r="M189" i="5" s="1"/>
  <c r="L190" i="5"/>
  <c r="M190" i="5" s="1"/>
  <c r="L191" i="5"/>
  <c r="M191" i="5" s="1"/>
  <c r="L192" i="5"/>
  <c r="M192" i="5" s="1"/>
  <c r="L193" i="5"/>
  <c r="M193" i="5" s="1"/>
  <c r="L194" i="5"/>
  <c r="M194" i="5" s="1"/>
  <c r="L195" i="5"/>
  <c r="M195" i="5" s="1"/>
  <c r="L196" i="5"/>
  <c r="M196" i="5" s="1"/>
  <c r="L197" i="5"/>
  <c r="M197" i="5" s="1"/>
  <c r="L198" i="5"/>
  <c r="M198" i="5" s="1"/>
  <c r="L199" i="5"/>
  <c r="M199" i="5" s="1"/>
  <c r="L200" i="5"/>
  <c r="M200" i="5" s="1"/>
  <c r="L201" i="5"/>
  <c r="M201" i="5" s="1"/>
  <c r="L202" i="5"/>
  <c r="M202" i="5" s="1"/>
  <c r="L203" i="5"/>
  <c r="M203" i="5" s="1"/>
  <c r="L204" i="5"/>
  <c r="M204" i="5" s="1"/>
  <c r="L205" i="5"/>
  <c r="M205" i="5" s="1"/>
  <c r="L206" i="5"/>
  <c r="M206" i="5" s="1"/>
  <c r="L207" i="5"/>
  <c r="M207" i="5" s="1"/>
  <c r="L208" i="5"/>
  <c r="M208" i="5" s="1"/>
  <c r="L209" i="5"/>
  <c r="M209" i="5" s="1"/>
  <c r="L210" i="5"/>
  <c r="M210" i="5" s="1"/>
  <c r="L211" i="5"/>
  <c r="M211" i="5" s="1"/>
  <c r="L212" i="5"/>
  <c r="M212" i="5" s="1"/>
  <c r="L213" i="5"/>
  <c r="M213" i="5" s="1"/>
  <c r="L214" i="5"/>
  <c r="M214" i="5" s="1"/>
  <c r="L215" i="5"/>
  <c r="M215" i="5" s="1"/>
  <c r="L217" i="5"/>
  <c r="M217" i="5" s="1"/>
  <c r="L218" i="5"/>
  <c r="M218" i="5" s="1"/>
  <c r="L220" i="5"/>
  <c r="M220" i="5" s="1"/>
  <c r="L221" i="5"/>
  <c r="M221" i="5" s="1"/>
  <c r="L222" i="5"/>
  <c r="M222" i="5" s="1"/>
  <c r="L223" i="5"/>
  <c r="M223" i="5" s="1"/>
  <c r="L224" i="5"/>
  <c r="M224" i="5" s="1"/>
  <c r="L225" i="5"/>
  <c r="M225" i="5" s="1"/>
  <c r="L226" i="5"/>
  <c r="M226" i="5" s="1"/>
  <c r="L227" i="5"/>
  <c r="M227" i="5" s="1"/>
  <c r="L229" i="5"/>
  <c r="M229" i="5" s="1"/>
  <c r="L230" i="5"/>
  <c r="M230" i="5" s="1"/>
  <c r="L231" i="5"/>
  <c r="M231" i="5" s="1"/>
  <c r="L232" i="5"/>
  <c r="M232" i="5" s="1"/>
  <c r="L233" i="5"/>
  <c r="M233" i="5" s="1"/>
  <c r="L234" i="5"/>
  <c r="M234" i="5" s="1"/>
  <c r="L235" i="5"/>
  <c r="M235" i="5" s="1"/>
  <c r="L236" i="5"/>
  <c r="M236" i="5" s="1"/>
  <c r="L237" i="5"/>
  <c r="M237" i="5" s="1"/>
  <c r="L238" i="5"/>
  <c r="M238" i="5" s="1"/>
  <c r="L239" i="5"/>
  <c r="M239" i="5" s="1"/>
  <c r="L240" i="5"/>
  <c r="M240" i="5" s="1"/>
  <c r="L241" i="5"/>
  <c r="M241" i="5" s="1"/>
  <c r="L242" i="5"/>
  <c r="M242" i="5" s="1"/>
  <c r="L243" i="5"/>
  <c r="M243" i="5" s="1"/>
  <c r="L244" i="5"/>
  <c r="M244" i="5" s="1"/>
  <c r="L245" i="5"/>
  <c r="M245" i="5" s="1"/>
  <c r="L246" i="5"/>
  <c r="M246" i="5" s="1"/>
  <c r="L247" i="5"/>
  <c r="M247" i="5" s="1"/>
  <c r="L248" i="5"/>
  <c r="M248" i="5" s="1"/>
  <c r="L249" i="5"/>
  <c r="M249" i="5" s="1"/>
  <c r="L250" i="5"/>
  <c r="M250" i="5" s="1"/>
  <c r="L251" i="5"/>
  <c r="M251" i="5" s="1"/>
  <c r="L252" i="5"/>
  <c r="M252" i="5" s="1"/>
  <c r="L253" i="5"/>
  <c r="M253" i="5" s="1"/>
  <c r="L254" i="5"/>
  <c r="M254" i="5" s="1"/>
  <c r="L255" i="5"/>
  <c r="M255" i="5" s="1"/>
  <c r="L256" i="5"/>
  <c r="M256" i="5" s="1"/>
  <c r="L257" i="5"/>
  <c r="M257" i="5" s="1"/>
  <c r="L258" i="5"/>
  <c r="M258" i="5" s="1"/>
  <c r="L259" i="5"/>
  <c r="M259" i="5" s="1"/>
  <c r="L260" i="5"/>
  <c r="M260" i="5" s="1"/>
  <c r="L261" i="5"/>
  <c r="M261" i="5" s="1"/>
  <c r="L262" i="5"/>
  <c r="M262" i="5" s="1"/>
  <c r="L263" i="5"/>
  <c r="M263" i="5" s="1"/>
  <c r="L264" i="5"/>
  <c r="M264" i="5" s="1"/>
  <c r="L265" i="5"/>
  <c r="M265" i="5" s="1"/>
  <c r="L266" i="5"/>
  <c r="M266" i="5" s="1"/>
  <c r="L267" i="5"/>
  <c r="M267" i="5" s="1"/>
  <c r="L268" i="5"/>
  <c r="M268" i="5" s="1"/>
  <c r="L269" i="5"/>
  <c r="M269" i="5" s="1"/>
  <c r="L270" i="5"/>
  <c r="M270" i="5" s="1"/>
  <c r="L271" i="5"/>
  <c r="M271" i="5" s="1"/>
  <c r="L272" i="5"/>
  <c r="M272" i="5" s="1"/>
  <c r="L273" i="5"/>
  <c r="M273" i="5" s="1"/>
  <c r="L274" i="5"/>
  <c r="M274" i="5" s="1"/>
  <c r="L275" i="5"/>
  <c r="M275" i="5" s="1"/>
  <c r="L276" i="5"/>
  <c r="M276" i="5" s="1"/>
  <c r="L277" i="5"/>
  <c r="M277" i="5" s="1"/>
  <c r="L278" i="5"/>
  <c r="M278" i="5" s="1"/>
  <c r="L279" i="5"/>
  <c r="M279" i="5" s="1"/>
  <c r="L281" i="5"/>
  <c r="M281" i="5" s="1"/>
  <c r="L282" i="5"/>
  <c r="M282" i="5" s="1"/>
  <c r="L283" i="5"/>
  <c r="M283" i="5" s="1"/>
  <c r="L284" i="5"/>
  <c r="M284" i="5" s="1"/>
  <c r="L285" i="5"/>
  <c r="M285" i="5" s="1"/>
  <c r="L286" i="5"/>
  <c r="M286" i="5" s="1"/>
  <c r="L287" i="5"/>
  <c r="M287" i="5" s="1"/>
  <c r="L288" i="5"/>
  <c r="M288" i="5" s="1"/>
  <c r="L289" i="5"/>
  <c r="M289" i="5" s="1"/>
  <c r="L290" i="5"/>
  <c r="M290" i="5" s="1"/>
  <c r="L291" i="5"/>
  <c r="M291" i="5" s="1"/>
  <c r="L292" i="5"/>
  <c r="M292" i="5" s="1"/>
  <c r="L293" i="5"/>
  <c r="M293" i="5" s="1"/>
  <c r="L294" i="5"/>
  <c r="M294" i="5" s="1"/>
  <c r="L295" i="5"/>
  <c r="M295" i="5" s="1"/>
  <c r="L296" i="5"/>
  <c r="M296" i="5" s="1"/>
  <c r="L297" i="5"/>
  <c r="M297" i="5" s="1"/>
  <c r="L298" i="5"/>
  <c r="M298" i="5" s="1"/>
  <c r="L299" i="5"/>
  <c r="M299" i="5" s="1"/>
  <c r="L300" i="5"/>
  <c r="M300" i="5" s="1"/>
  <c r="L301" i="5"/>
  <c r="M301" i="5" s="1"/>
  <c r="L302" i="5"/>
  <c r="M302" i="5" s="1"/>
  <c r="L303" i="5"/>
  <c r="M303" i="5" s="1"/>
  <c r="L304" i="5"/>
  <c r="M304" i="5" s="1"/>
  <c r="L305" i="5"/>
  <c r="M305" i="5" s="1"/>
  <c r="L306" i="5"/>
  <c r="M306" i="5" s="1"/>
  <c r="L307" i="5"/>
  <c r="M307" i="5" s="1"/>
  <c r="L308" i="5"/>
  <c r="M308" i="5" s="1"/>
  <c r="L309" i="5"/>
  <c r="M309" i="5" s="1"/>
  <c r="L310" i="5"/>
  <c r="M310" i="5" s="1"/>
  <c r="L311" i="5"/>
  <c r="M311" i="5" s="1"/>
  <c r="L312" i="5"/>
  <c r="M312" i="5" s="1"/>
  <c r="L313" i="5"/>
  <c r="M313" i="5" s="1"/>
  <c r="L314" i="5"/>
  <c r="M314" i="5" s="1"/>
  <c r="L315" i="5"/>
  <c r="M315" i="5" s="1"/>
  <c r="L316" i="5"/>
  <c r="M316" i="5" s="1"/>
  <c r="L317" i="5"/>
  <c r="M317" i="5" s="1"/>
  <c r="L318" i="5"/>
  <c r="M318" i="5" s="1"/>
  <c r="L319" i="5"/>
  <c r="M319" i="5" s="1"/>
  <c r="L320" i="5"/>
  <c r="M320" i="5" s="1"/>
  <c r="L321" i="5"/>
  <c r="M321" i="5" s="1"/>
  <c r="L322" i="5"/>
  <c r="M322" i="5" s="1"/>
  <c r="L323" i="5"/>
  <c r="M323" i="5" s="1"/>
  <c r="L324" i="5"/>
  <c r="M324" i="5" s="1"/>
  <c r="L325" i="5"/>
  <c r="M325" i="5" s="1"/>
  <c r="L326" i="5"/>
  <c r="M326" i="5" s="1"/>
  <c r="L327" i="5"/>
  <c r="M327" i="5" s="1"/>
  <c r="L328" i="5"/>
  <c r="M328" i="5" s="1"/>
  <c r="L330" i="5"/>
  <c r="M330" i="5" s="1"/>
  <c r="L331" i="5"/>
  <c r="M331" i="5" s="1"/>
  <c r="L332" i="5"/>
  <c r="M332" i="5" s="1"/>
  <c r="L333" i="5"/>
  <c r="M333" i="5" s="1"/>
  <c r="L334" i="5"/>
  <c r="M334" i="5" s="1"/>
  <c r="L335" i="5"/>
  <c r="M335" i="5" s="1"/>
  <c r="L336" i="5"/>
  <c r="M336" i="5" s="1"/>
  <c r="L337" i="5"/>
  <c r="M337" i="5" s="1"/>
  <c r="L338" i="5"/>
  <c r="M338" i="5" s="1"/>
  <c r="L340" i="5"/>
  <c r="M340" i="5" s="1"/>
  <c r="L342" i="5"/>
  <c r="M342" i="5" s="1"/>
  <c r="L343" i="5"/>
  <c r="M343" i="5" s="1"/>
  <c r="L344" i="5"/>
  <c r="M344" i="5" s="1"/>
  <c r="L345" i="5"/>
  <c r="M345" i="5" s="1"/>
  <c r="L346" i="5"/>
  <c r="M346" i="5" s="1"/>
  <c r="L347" i="5"/>
  <c r="M347" i="5" s="1"/>
  <c r="L348" i="5"/>
  <c r="M348" i="5" s="1"/>
  <c r="L349" i="5"/>
  <c r="M349" i="5" s="1"/>
  <c r="L350" i="5"/>
  <c r="M350" i="5" s="1"/>
  <c r="L351" i="5"/>
  <c r="M351" i="5" s="1"/>
  <c r="L352" i="5"/>
  <c r="M352" i="5" s="1"/>
  <c r="L353" i="5"/>
  <c r="M353" i="5" s="1"/>
  <c r="L354" i="5"/>
  <c r="M354" i="5" s="1"/>
  <c r="L355" i="5"/>
  <c r="M355" i="5" s="1"/>
  <c r="L357" i="5"/>
  <c r="M357" i="5" s="1"/>
  <c r="L358" i="5"/>
  <c r="M358" i="5" s="1"/>
  <c r="L359" i="5"/>
  <c r="M359" i="5" s="1"/>
  <c r="L360" i="5"/>
  <c r="M360" i="5" s="1"/>
  <c r="L361" i="5"/>
  <c r="M361" i="5" s="1"/>
  <c r="L362" i="5"/>
  <c r="M362" i="5" s="1"/>
  <c r="L363" i="5"/>
  <c r="M363" i="5" s="1"/>
  <c r="L364" i="5"/>
  <c r="M364" i="5" s="1"/>
  <c r="L365" i="5"/>
  <c r="M365" i="5" s="1"/>
  <c r="L366" i="5"/>
  <c r="M366" i="5" s="1"/>
  <c r="L367" i="5"/>
  <c r="M367" i="5" s="1"/>
  <c r="L368" i="5"/>
  <c r="M368" i="5" s="1"/>
  <c r="L369" i="5"/>
  <c r="M369" i="5" s="1"/>
  <c r="L370" i="5"/>
  <c r="M370" i="5" s="1"/>
  <c r="L371" i="5"/>
  <c r="M371" i="5" s="1"/>
  <c r="L372" i="5"/>
  <c r="M372" i="5" s="1"/>
  <c r="L373" i="5"/>
  <c r="M373" i="5" s="1"/>
  <c r="L374" i="5"/>
  <c r="M374" i="5" s="1"/>
  <c r="L375" i="5"/>
  <c r="M375" i="5" s="1"/>
  <c r="L376" i="5"/>
  <c r="M376" i="5" s="1"/>
  <c r="L377" i="5"/>
  <c r="M377" i="5" s="1"/>
  <c r="L379" i="5"/>
  <c r="M379" i="5" s="1"/>
  <c r="L380" i="5"/>
  <c r="M380" i="5" s="1"/>
  <c r="L381" i="5"/>
  <c r="M381" i="5" s="1"/>
  <c r="L382" i="5"/>
  <c r="M382" i="5" s="1"/>
  <c r="L383" i="5"/>
  <c r="M383" i="5" s="1"/>
  <c r="L384" i="5"/>
  <c r="M384" i="5" s="1"/>
  <c r="L385" i="5"/>
  <c r="M385" i="5" s="1"/>
  <c r="L386" i="5"/>
  <c r="M386" i="5" s="1"/>
  <c r="L387" i="5"/>
  <c r="M387" i="5" s="1"/>
  <c r="L388" i="5"/>
  <c r="M388" i="5" s="1"/>
  <c r="L389" i="5"/>
  <c r="M389" i="5" s="1"/>
  <c r="L390" i="5"/>
  <c r="M390" i="5" s="1"/>
  <c r="L391" i="5"/>
  <c r="M391" i="5" s="1"/>
  <c r="L392" i="5"/>
  <c r="M392" i="5" s="1"/>
  <c r="L393" i="5"/>
  <c r="M393" i="5" s="1"/>
  <c r="L394" i="5"/>
  <c r="M394" i="5" s="1"/>
  <c r="L395" i="5"/>
  <c r="M395" i="5" s="1"/>
  <c r="L396" i="5"/>
  <c r="M396" i="5" s="1"/>
  <c r="L397" i="5"/>
  <c r="M397" i="5" s="1"/>
  <c r="L398" i="5"/>
  <c r="M398" i="5" s="1"/>
  <c r="L399" i="5"/>
  <c r="M399" i="5" s="1"/>
  <c r="L400" i="5"/>
  <c r="M400" i="5" s="1"/>
  <c r="L401" i="5"/>
  <c r="M401" i="5" s="1"/>
  <c r="L402" i="5"/>
  <c r="M402" i="5" s="1"/>
  <c r="L403" i="5"/>
  <c r="M403" i="5" s="1"/>
  <c r="L404" i="5"/>
  <c r="M404" i="5" s="1"/>
  <c r="L405" i="5"/>
  <c r="M405" i="5" s="1"/>
  <c r="L406" i="5"/>
  <c r="M406" i="5" s="1"/>
  <c r="L407" i="5"/>
  <c r="M407" i="5" s="1"/>
  <c r="L408" i="5"/>
  <c r="M408" i="5" s="1"/>
  <c r="L409" i="5"/>
  <c r="M409" i="5" s="1"/>
  <c r="L410" i="5"/>
  <c r="M410" i="5" s="1"/>
  <c r="L411" i="5"/>
  <c r="M411" i="5" s="1"/>
  <c r="L412" i="5"/>
  <c r="M412" i="5" s="1"/>
  <c r="L413" i="5"/>
  <c r="M413" i="5" s="1"/>
  <c r="L415" i="5"/>
  <c r="M415" i="5" s="1"/>
  <c r="L416" i="5"/>
  <c r="M416" i="5" s="1"/>
  <c r="L417" i="5"/>
  <c r="M417" i="5" s="1"/>
  <c r="L418" i="5"/>
  <c r="M418" i="5" s="1"/>
  <c r="L419" i="5"/>
  <c r="M419" i="5" s="1"/>
  <c r="L420" i="5"/>
  <c r="M420" i="5" s="1"/>
  <c r="L421" i="5"/>
  <c r="M421" i="5" s="1"/>
  <c r="L423" i="5"/>
  <c r="M423" i="5" s="1"/>
  <c r="L424" i="5"/>
  <c r="M424" i="5" s="1"/>
  <c r="L425" i="5"/>
  <c r="M425" i="5" s="1"/>
  <c r="L426" i="5"/>
  <c r="M426" i="5" s="1"/>
  <c r="L427" i="5"/>
  <c r="M427" i="5" s="1"/>
  <c r="L428" i="5"/>
  <c r="M428" i="5" s="1"/>
  <c r="L430" i="5"/>
  <c r="M430" i="5" s="1"/>
  <c r="L431" i="5"/>
  <c r="M431" i="5" s="1"/>
  <c r="L432" i="5"/>
  <c r="M432" i="5" s="1"/>
  <c r="L433" i="5"/>
  <c r="M433" i="5" s="1"/>
  <c r="L434" i="5"/>
  <c r="M434" i="5" s="1"/>
  <c r="L435" i="5"/>
  <c r="M435" i="5" s="1"/>
  <c r="L436" i="5"/>
  <c r="M436" i="5" s="1"/>
  <c r="L437" i="5"/>
  <c r="M437" i="5" s="1"/>
  <c r="L438" i="5"/>
  <c r="M438" i="5" s="1"/>
  <c r="L439" i="5"/>
  <c r="M439" i="5" s="1"/>
  <c r="L440" i="5"/>
  <c r="M440" i="5" s="1"/>
  <c r="L441" i="5"/>
  <c r="M441" i="5" s="1"/>
  <c r="L442" i="5"/>
  <c r="M442" i="5" s="1"/>
  <c r="L443" i="5"/>
  <c r="M443" i="5" s="1"/>
  <c r="L444" i="5"/>
  <c r="M444" i="5" s="1"/>
  <c r="L445" i="5"/>
  <c r="M445" i="5" s="1"/>
  <c r="L446" i="5"/>
  <c r="M446" i="5" s="1"/>
  <c r="L447" i="5"/>
  <c r="M447" i="5" s="1"/>
  <c r="L448" i="5"/>
  <c r="M448" i="5" s="1"/>
  <c r="L449" i="5"/>
  <c r="M449" i="5" s="1"/>
  <c r="L450" i="5"/>
  <c r="M450" i="5" s="1"/>
  <c r="L451" i="5"/>
  <c r="M451" i="5" s="1"/>
  <c r="L452" i="5"/>
  <c r="M452" i="5" s="1"/>
  <c r="L453" i="5"/>
  <c r="M453" i="5" s="1"/>
  <c r="L454" i="5"/>
  <c r="M454" i="5" s="1"/>
  <c r="L455" i="5"/>
  <c r="M455" i="5" s="1"/>
  <c r="L456" i="5"/>
  <c r="M456" i="5" s="1"/>
  <c r="L457" i="5"/>
  <c r="M457" i="5" s="1"/>
  <c r="L458" i="5"/>
  <c r="M458" i="5" s="1"/>
  <c r="L459" i="5"/>
  <c r="M459" i="5" s="1"/>
  <c r="L460" i="5"/>
  <c r="M460" i="5" s="1"/>
  <c r="L461" i="5"/>
  <c r="M461" i="5" s="1"/>
  <c r="L462" i="5"/>
  <c r="M462" i="5" s="1"/>
  <c r="L463" i="5"/>
  <c r="M463" i="5" s="1"/>
  <c r="L464" i="5"/>
  <c r="M464" i="5" s="1"/>
  <c r="L465" i="5"/>
  <c r="M465" i="5" s="1"/>
  <c r="L466" i="5"/>
  <c r="M466" i="5" s="1"/>
  <c r="L467" i="5"/>
  <c r="M467" i="5" s="1"/>
  <c r="L468" i="5"/>
  <c r="M468" i="5" s="1"/>
  <c r="L470" i="5"/>
  <c r="M470" i="5" s="1"/>
  <c r="L471" i="5"/>
  <c r="M471" i="5" s="1"/>
  <c r="L472" i="5"/>
  <c r="M472" i="5" s="1"/>
  <c r="L473" i="5"/>
  <c r="M473" i="5" s="1"/>
  <c r="L474" i="5"/>
  <c r="M474" i="5" s="1"/>
  <c r="L476" i="5"/>
  <c r="M476" i="5" s="1"/>
  <c r="L477" i="5"/>
  <c r="M477" i="5" s="1"/>
  <c r="L478" i="5"/>
  <c r="M478" i="5" s="1"/>
  <c r="L479" i="5"/>
  <c r="M479" i="5" s="1"/>
  <c r="L480" i="5"/>
  <c r="M480" i="5" s="1"/>
  <c r="L481" i="5"/>
  <c r="M481" i="5" s="1"/>
  <c r="L483" i="5"/>
  <c r="M483" i="5" s="1"/>
  <c r="L484" i="5"/>
  <c r="M484" i="5" s="1"/>
  <c r="L485" i="5"/>
  <c r="M485" i="5" s="1"/>
  <c r="L486" i="5"/>
  <c r="M486" i="5" s="1"/>
  <c r="L487" i="5"/>
  <c r="M487" i="5" s="1"/>
  <c r="L488" i="5"/>
  <c r="M488" i="5" s="1"/>
  <c r="L489" i="5"/>
  <c r="M489" i="5" s="1"/>
  <c r="L490" i="5"/>
  <c r="M490" i="5" s="1"/>
  <c r="L491" i="5"/>
  <c r="M491" i="5" s="1"/>
  <c r="L492" i="5"/>
  <c r="M492" i="5" s="1"/>
  <c r="L493" i="5"/>
  <c r="M493" i="5" s="1"/>
  <c r="L494" i="5"/>
  <c r="M494" i="5" s="1"/>
  <c r="L495" i="5"/>
  <c r="M495" i="5" s="1"/>
  <c r="L496" i="5"/>
  <c r="M496" i="5" s="1"/>
  <c r="L497" i="5"/>
  <c r="M497" i="5" s="1"/>
  <c r="L498" i="5"/>
  <c r="M498" i="5" s="1"/>
  <c r="L499" i="5"/>
  <c r="M499" i="5" s="1"/>
  <c r="L500" i="5"/>
  <c r="M500" i="5" s="1"/>
  <c r="L501" i="5"/>
  <c r="M501" i="5" s="1"/>
  <c r="L502" i="5"/>
  <c r="M502" i="5" s="1"/>
  <c r="L503" i="5"/>
  <c r="M503" i="5" s="1"/>
  <c r="L504" i="5"/>
  <c r="M504" i="5" s="1"/>
  <c r="L505" i="5"/>
  <c r="M505" i="5" s="1"/>
  <c r="L506" i="5"/>
  <c r="M506" i="5" s="1"/>
  <c r="L507" i="5"/>
  <c r="M507" i="5" s="1"/>
  <c r="L508" i="5"/>
  <c r="M508" i="5" s="1"/>
  <c r="L509" i="5"/>
  <c r="M509" i="5" s="1"/>
  <c r="L510" i="5"/>
  <c r="M510" i="5" s="1"/>
  <c r="L511" i="5"/>
  <c r="M511" i="5" s="1"/>
  <c r="L512" i="5"/>
  <c r="M512" i="5" s="1"/>
  <c r="L513" i="5"/>
  <c r="M513" i="5" s="1"/>
  <c r="L514" i="5"/>
  <c r="M514" i="5" s="1"/>
  <c r="L515" i="5"/>
  <c r="M515" i="5" s="1"/>
  <c r="L516" i="5"/>
  <c r="M516" i="5" s="1"/>
  <c r="L517" i="5"/>
  <c r="M517" i="5" s="1"/>
  <c r="L518" i="5"/>
  <c r="M518" i="5" s="1"/>
  <c r="L519" i="5"/>
  <c r="M519" i="5" s="1"/>
  <c r="L520" i="5"/>
  <c r="M520" i="5" s="1"/>
  <c r="L521" i="5"/>
  <c r="M521" i="5" s="1"/>
  <c r="L522" i="5"/>
  <c r="M522" i="5" s="1"/>
  <c r="L523" i="5"/>
  <c r="M523" i="5" s="1"/>
  <c r="L524" i="5"/>
  <c r="M524" i="5" s="1"/>
  <c r="L525" i="5"/>
  <c r="M525" i="5" s="1"/>
  <c r="L526" i="5"/>
  <c r="M526" i="5" s="1"/>
  <c r="L527" i="5"/>
  <c r="M527" i="5" s="1"/>
  <c r="L528" i="5"/>
  <c r="M528" i="5" s="1"/>
  <c r="L529" i="5"/>
  <c r="M529" i="5" s="1"/>
  <c r="L530" i="5"/>
  <c r="M530" i="5" s="1"/>
  <c r="L531" i="5"/>
  <c r="M531" i="5" s="1"/>
  <c r="L532" i="5"/>
  <c r="M532" i="5" s="1"/>
  <c r="L533" i="5"/>
  <c r="M533" i="5" s="1"/>
  <c r="L534" i="5"/>
  <c r="M534" i="5" s="1"/>
  <c r="L535" i="5"/>
  <c r="M535" i="5" s="1"/>
  <c r="L536" i="5"/>
  <c r="M536" i="5" s="1"/>
  <c r="L537" i="5"/>
  <c r="M537" i="5" s="1"/>
  <c r="L538" i="5"/>
  <c r="M538" i="5" s="1"/>
  <c r="L539" i="5"/>
  <c r="M539" i="5" s="1"/>
  <c r="L540" i="5"/>
  <c r="M540" i="5" s="1"/>
  <c r="L541" i="5"/>
  <c r="M541" i="5" s="1"/>
  <c r="L542" i="5"/>
  <c r="M542" i="5" s="1"/>
  <c r="L543" i="5"/>
  <c r="M543" i="5" s="1"/>
  <c r="L544" i="5"/>
  <c r="M544" i="5" s="1"/>
  <c r="L545" i="5"/>
  <c r="M545" i="5" s="1"/>
  <c r="L546" i="5"/>
  <c r="M546" i="5" s="1"/>
  <c r="L547" i="5"/>
  <c r="M547" i="5" s="1"/>
  <c r="L548" i="5"/>
  <c r="M548" i="5" s="1"/>
  <c r="L549" i="5"/>
  <c r="M549" i="5" s="1"/>
  <c r="L550" i="5"/>
  <c r="M550" i="5" s="1"/>
  <c r="L551" i="5"/>
  <c r="M551" i="5" s="1"/>
  <c r="L552" i="5"/>
  <c r="M552" i="5" s="1"/>
  <c r="L553" i="5"/>
  <c r="M553" i="5" s="1"/>
  <c r="L554" i="5"/>
  <c r="M554" i="5" s="1"/>
  <c r="L555" i="5"/>
  <c r="M555" i="5" s="1"/>
  <c r="L556" i="5"/>
  <c r="M556" i="5" s="1"/>
  <c r="L557" i="5"/>
  <c r="M557" i="5" s="1"/>
  <c r="L558" i="5"/>
  <c r="M558" i="5" s="1"/>
  <c r="L559" i="5"/>
  <c r="M559" i="5" s="1"/>
  <c r="L560" i="5"/>
  <c r="M560" i="5" s="1"/>
  <c r="L561" i="5"/>
  <c r="M561" i="5" s="1"/>
  <c r="L562" i="5"/>
  <c r="M562" i="5" s="1"/>
  <c r="L563" i="5"/>
  <c r="M563" i="5" s="1"/>
  <c r="L564" i="5"/>
  <c r="M564" i="5" s="1"/>
  <c r="L565" i="5"/>
  <c r="M565" i="5" s="1"/>
  <c r="L566" i="5"/>
  <c r="M566" i="5" s="1"/>
  <c r="L567" i="5"/>
  <c r="M567" i="5" s="1"/>
  <c r="L568" i="5"/>
  <c r="M568" i="5" s="1"/>
  <c r="L569" i="5"/>
  <c r="M569" i="5" s="1"/>
  <c r="L570" i="5"/>
  <c r="M570" i="5" s="1"/>
  <c r="L571" i="5"/>
  <c r="M571" i="5" s="1"/>
  <c r="L572" i="5"/>
  <c r="M572" i="5" s="1"/>
  <c r="L573" i="5"/>
  <c r="M573" i="5" s="1"/>
  <c r="L574" i="5"/>
  <c r="M574" i="5" s="1"/>
  <c r="L575" i="5"/>
  <c r="M575" i="5" s="1"/>
  <c r="L576" i="5"/>
  <c r="M576" i="5" s="1"/>
  <c r="L577" i="5"/>
  <c r="M577" i="5" s="1"/>
  <c r="L578" i="5"/>
  <c r="M578" i="5" s="1"/>
  <c r="L579" i="5"/>
  <c r="M579" i="5" s="1"/>
  <c r="L580" i="5"/>
  <c r="M580" i="5" s="1"/>
  <c r="L581" i="5"/>
  <c r="M581" i="5" s="1"/>
  <c r="L582" i="5"/>
  <c r="M582" i="5" s="1"/>
  <c r="L583" i="5"/>
  <c r="M583" i="5" s="1"/>
  <c r="L584" i="5"/>
  <c r="M584" i="5" s="1"/>
  <c r="L585" i="5"/>
  <c r="M585" i="5" s="1"/>
  <c r="L587" i="5"/>
  <c r="M587" i="5" s="1"/>
  <c r="L588" i="5"/>
  <c r="M588" i="5" s="1"/>
  <c r="L589" i="5"/>
  <c r="M589" i="5" s="1"/>
  <c r="L590" i="5"/>
  <c r="M590" i="5" s="1"/>
  <c r="L591" i="5"/>
  <c r="M591" i="5" s="1"/>
  <c r="L592" i="5"/>
  <c r="M592" i="5" s="1"/>
  <c r="L593" i="5"/>
  <c r="M593" i="5" s="1"/>
  <c r="L594" i="5"/>
  <c r="M594" i="5" s="1"/>
  <c r="L595" i="5"/>
  <c r="M595" i="5" s="1"/>
  <c r="L596" i="5"/>
  <c r="M596" i="5" s="1"/>
  <c r="L597" i="5"/>
  <c r="M597" i="5" s="1"/>
  <c r="L598" i="5"/>
  <c r="M598" i="5" s="1"/>
  <c r="L599" i="5"/>
  <c r="M599" i="5" s="1"/>
  <c r="L600" i="5"/>
  <c r="M600" i="5" s="1"/>
  <c r="L601" i="5"/>
  <c r="M601" i="5" s="1"/>
  <c r="L602" i="5"/>
  <c r="M602" i="5" s="1"/>
  <c r="L603" i="5"/>
  <c r="M603" i="5" s="1"/>
  <c r="L604" i="5"/>
  <c r="M604" i="5" s="1"/>
  <c r="L605" i="5"/>
  <c r="M605" i="5" s="1"/>
  <c r="L606" i="5"/>
  <c r="M606" i="5" s="1"/>
  <c r="L608" i="5"/>
  <c r="M608" i="5" s="1"/>
  <c r="L609" i="5"/>
  <c r="M609" i="5" s="1"/>
  <c r="L610" i="5"/>
  <c r="M610" i="5" s="1"/>
  <c r="L611" i="5"/>
  <c r="M611" i="5" s="1"/>
  <c r="L612" i="5"/>
  <c r="M612" i="5" s="1"/>
  <c r="L613" i="5"/>
  <c r="M613" i="5" s="1"/>
  <c r="L614" i="5"/>
  <c r="M614" i="5" s="1"/>
  <c r="L615" i="5"/>
  <c r="M615" i="5" s="1"/>
  <c r="L616" i="5"/>
  <c r="M616" i="5" s="1"/>
  <c r="L617" i="5"/>
  <c r="M617" i="5" s="1"/>
  <c r="L618" i="5"/>
  <c r="M618" i="5" s="1"/>
  <c r="L619" i="5"/>
  <c r="M619" i="5" s="1"/>
  <c r="L620" i="5"/>
  <c r="M620" i="5" s="1"/>
  <c r="L621" i="5"/>
  <c r="M621" i="5" s="1"/>
  <c r="L622" i="5"/>
  <c r="M622" i="5" s="1"/>
  <c r="L623" i="5"/>
  <c r="M623" i="5" s="1"/>
  <c r="L624" i="5"/>
  <c r="M624" i="5" s="1"/>
  <c r="L625" i="5"/>
  <c r="M625" i="5" s="1"/>
  <c r="L626" i="5"/>
  <c r="M626" i="5" s="1"/>
  <c r="L627" i="5"/>
  <c r="M627" i="5" s="1"/>
  <c r="L628" i="5"/>
  <c r="M628" i="5" s="1"/>
  <c r="L629" i="5"/>
  <c r="M629" i="5" s="1"/>
  <c r="L630" i="5"/>
  <c r="M630" i="5" s="1"/>
  <c r="L631" i="5"/>
  <c r="M631" i="5" s="1"/>
  <c r="L632" i="5"/>
  <c r="M632" i="5" s="1"/>
  <c r="L633" i="5"/>
  <c r="M633" i="5" s="1"/>
  <c r="L634" i="5"/>
  <c r="M634" i="5" s="1"/>
  <c r="L635" i="5"/>
  <c r="M635" i="5" s="1"/>
  <c r="L636" i="5"/>
  <c r="M636" i="5" s="1"/>
  <c r="L637" i="5"/>
  <c r="M637" i="5" s="1"/>
  <c r="L639" i="5"/>
  <c r="M639" i="5" s="1"/>
  <c r="L640" i="5"/>
  <c r="M640" i="5" s="1"/>
  <c r="L641" i="5"/>
  <c r="M641" i="5" s="1"/>
  <c r="L642" i="5"/>
  <c r="M642" i="5" s="1"/>
  <c r="L643" i="5"/>
  <c r="M643" i="5" s="1"/>
  <c r="L644" i="5"/>
  <c r="M644" i="5" s="1"/>
  <c r="L645" i="5"/>
  <c r="M645" i="5" s="1"/>
  <c r="L646" i="5"/>
  <c r="M646" i="5" s="1"/>
  <c r="L647" i="5"/>
  <c r="M647" i="5" s="1"/>
  <c r="L648" i="5"/>
  <c r="M648" i="5" s="1"/>
  <c r="L649" i="5"/>
  <c r="M649" i="5" s="1"/>
  <c r="L650" i="5"/>
  <c r="M650" i="5" s="1"/>
  <c r="L651" i="5"/>
  <c r="M651" i="5" s="1"/>
  <c r="L652" i="5"/>
  <c r="M652" i="5" s="1"/>
  <c r="L653" i="5"/>
  <c r="M653" i="5" s="1"/>
  <c r="L654" i="5"/>
  <c r="M654" i="5" s="1"/>
  <c r="L655" i="5"/>
  <c r="M655" i="5" s="1"/>
  <c r="L656" i="5"/>
  <c r="M656" i="5" s="1"/>
  <c r="L657" i="5"/>
  <c r="M657" i="5" s="1"/>
  <c r="L658" i="5"/>
  <c r="M658" i="5" s="1"/>
  <c r="L659" i="5"/>
  <c r="M659" i="5" s="1"/>
  <c r="L660" i="5"/>
  <c r="M660" i="5" s="1"/>
  <c r="L661" i="5"/>
  <c r="M661" i="5" s="1"/>
  <c r="L662" i="5"/>
  <c r="M662" i="5" s="1"/>
  <c r="L663" i="5"/>
  <c r="M663" i="5" s="1"/>
  <c r="L665" i="5"/>
  <c r="M665" i="5" s="1"/>
  <c r="L666" i="5"/>
  <c r="M666" i="5" s="1"/>
  <c r="L668" i="5"/>
  <c r="M668" i="5" s="1"/>
  <c r="L669" i="5"/>
  <c r="M669" i="5" s="1"/>
  <c r="L670" i="5"/>
  <c r="M670" i="5" s="1"/>
  <c r="L671" i="5"/>
  <c r="M671" i="5" s="1"/>
  <c r="L672" i="5"/>
  <c r="M672" i="5" s="1"/>
  <c r="L673" i="5"/>
  <c r="M673" i="5" s="1"/>
  <c r="L674" i="5"/>
  <c r="M674" i="5" s="1"/>
  <c r="L675" i="5"/>
  <c r="M675" i="5" s="1"/>
  <c r="L676" i="5"/>
  <c r="M676" i="5" s="1"/>
  <c r="L677" i="5"/>
  <c r="M677" i="5" s="1"/>
  <c r="L678" i="5"/>
  <c r="M678" i="5" s="1"/>
  <c r="L679" i="5"/>
  <c r="M679" i="5" s="1"/>
  <c r="L680" i="5"/>
  <c r="M680" i="5" s="1"/>
  <c r="L681" i="5"/>
  <c r="M681" i="5" s="1"/>
  <c r="L682" i="5"/>
  <c r="M682" i="5" s="1"/>
  <c r="L683" i="5"/>
  <c r="M683" i="5" s="1"/>
  <c r="L684" i="5"/>
  <c r="M684" i="5" s="1"/>
  <c r="L685" i="5"/>
  <c r="M685" i="5" s="1"/>
  <c r="L686" i="5"/>
  <c r="M686" i="5" s="1"/>
  <c r="L687" i="5"/>
  <c r="M687" i="5" s="1"/>
  <c r="L688" i="5"/>
  <c r="M688" i="5" s="1"/>
  <c r="L689" i="5"/>
  <c r="M689" i="5" s="1"/>
  <c r="L690" i="5"/>
  <c r="M690" i="5" s="1"/>
  <c r="L691" i="5"/>
  <c r="M691" i="5" s="1"/>
  <c r="L692" i="5"/>
  <c r="M692" i="5" s="1"/>
  <c r="L693" i="5"/>
  <c r="M693" i="5" s="1"/>
  <c r="L694" i="5"/>
  <c r="M694" i="5" s="1"/>
  <c r="L695" i="5"/>
  <c r="M695" i="5" s="1"/>
  <c r="L696" i="5"/>
  <c r="M696" i="5" s="1"/>
  <c r="L697" i="5"/>
  <c r="M697" i="5" s="1"/>
  <c r="L698" i="5"/>
  <c r="M698" i="5" s="1"/>
  <c r="L699" i="5"/>
  <c r="M699" i="5" s="1"/>
  <c r="L700" i="5"/>
  <c r="M700" i="5" s="1"/>
  <c r="L701" i="5"/>
  <c r="M701" i="5" s="1"/>
  <c r="L702" i="5"/>
  <c r="M702" i="5" s="1"/>
  <c r="L703" i="5"/>
  <c r="M703" i="5" s="1"/>
  <c r="L704" i="5"/>
  <c r="M704" i="5" s="1"/>
  <c r="L705" i="5"/>
  <c r="M705" i="5" s="1"/>
  <c r="L706" i="5"/>
  <c r="M706" i="5" s="1"/>
  <c r="L707" i="5"/>
  <c r="M707" i="5" s="1"/>
  <c r="L708" i="5"/>
  <c r="M708" i="5" s="1"/>
  <c r="L709" i="5"/>
  <c r="M709" i="5" s="1"/>
  <c r="L710" i="5"/>
  <c r="M710" i="5" s="1"/>
  <c r="L711" i="5"/>
  <c r="M711" i="5" s="1"/>
  <c r="L712" i="5"/>
  <c r="M712" i="5" s="1"/>
  <c r="L713" i="5"/>
  <c r="M713" i="5" s="1"/>
  <c r="L714" i="5"/>
  <c r="M714" i="5" s="1"/>
  <c r="L715" i="5"/>
  <c r="M715" i="5" s="1"/>
  <c r="L716" i="5"/>
  <c r="M716" i="5" s="1"/>
  <c r="L717" i="5"/>
  <c r="M717" i="5" s="1"/>
  <c r="L718" i="5"/>
  <c r="M718" i="5" s="1"/>
  <c r="L719" i="5"/>
  <c r="M719" i="5" s="1"/>
  <c r="L720" i="5"/>
  <c r="M720" i="5" s="1"/>
  <c r="L721" i="5"/>
  <c r="M721" i="5" s="1"/>
  <c r="L723" i="5"/>
  <c r="M723" i="5" s="1"/>
  <c r="L724" i="5"/>
  <c r="M724" i="5" s="1"/>
  <c r="L725" i="5"/>
  <c r="M725" i="5" s="1"/>
  <c r="L726" i="5"/>
  <c r="M726" i="5" s="1"/>
  <c r="L727" i="5"/>
  <c r="M727" i="5" s="1"/>
  <c r="L728" i="5"/>
  <c r="M728" i="5" s="1"/>
  <c r="L729" i="5"/>
  <c r="M729" i="5" s="1"/>
  <c r="L730" i="5"/>
  <c r="M730" i="5" s="1"/>
  <c r="L731" i="5"/>
  <c r="M731" i="5" s="1"/>
  <c r="L732" i="5"/>
  <c r="M732" i="5" s="1"/>
  <c r="L733" i="5"/>
  <c r="M733" i="5" s="1"/>
  <c r="L734" i="5"/>
  <c r="M734" i="5" s="1"/>
  <c r="L735" i="5"/>
  <c r="M735" i="5" s="1"/>
  <c r="L736" i="5"/>
  <c r="M736" i="5" s="1"/>
  <c r="L737" i="5"/>
  <c r="M737" i="5" s="1"/>
  <c r="L738" i="5"/>
  <c r="M738" i="5" s="1"/>
  <c r="L739" i="5"/>
  <c r="M739" i="5" s="1"/>
  <c r="L740" i="5"/>
  <c r="M740" i="5" s="1"/>
  <c r="L741" i="5"/>
  <c r="M741" i="5" s="1"/>
  <c r="L742" i="5"/>
  <c r="M742" i="5" s="1"/>
  <c r="L743" i="5"/>
  <c r="M743" i="5" s="1"/>
  <c r="L744" i="5"/>
  <c r="M744" i="5" s="1"/>
  <c r="L745" i="5"/>
  <c r="M745" i="5" s="1"/>
  <c r="L746" i="5"/>
  <c r="M746" i="5" s="1"/>
  <c r="L747" i="5"/>
  <c r="M747" i="5" s="1"/>
  <c r="L748" i="5"/>
  <c r="M748" i="5" s="1"/>
  <c r="L749" i="5"/>
  <c r="M749" i="5" s="1"/>
  <c r="L750" i="5"/>
  <c r="M750" i="5" s="1"/>
  <c r="L751" i="5"/>
  <c r="M751" i="5" s="1"/>
  <c r="L752" i="5"/>
  <c r="M752" i="5" s="1"/>
  <c r="L753" i="5"/>
  <c r="M753" i="5" s="1"/>
  <c r="L754" i="5"/>
  <c r="M754" i="5" s="1"/>
  <c r="L755" i="5"/>
  <c r="M755" i="5" s="1"/>
  <c r="L756" i="5"/>
  <c r="M756" i="5" s="1"/>
  <c r="L757" i="5"/>
  <c r="M757" i="5" s="1"/>
  <c r="L758" i="5"/>
  <c r="M758" i="5" s="1"/>
  <c r="L759" i="5"/>
  <c r="M759" i="5" s="1"/>
  <c r="L760" i="5"/>
  <c r="M760" i="5" s="1"/>
  <c r="L761" i="5"/>
  <c r="M761" i="5" s="1"/>
  <c r="L762" i="5"/>
  <c r="M762" i="5" s="1"/>
  <c r="L763" i="5"/>
  <c r="M763" i="5" s="1"/>
  <c r="L764" i="5"/>
  <c r="M764" i="5" s="1"/>
  <c r="L765" i="5"/>
  <c r="M765" i="5" s="1"/>
  <c r="L766" i="5"/>
  <c r="M766" i="5" s="1"/>
  <c r="L767" i="5"/>
  <c r="M767" i="5" s="1"/>
  <c r="L768" i="5"/>
  <c r="M768" i="5" s="1"/>
  <c r="L769" i="5"/>
  <c r="M769" i="5" s="1"/>
  <c r="L770" i="5"/>
  <c r="M770" i="5" s="1"/>
  <c r="L771" i="5"/>
  <c r="M771" i="5" s="1"/>
  <c r="L772" i="5"/>
  <c r="M772" i="5" s="1"/>
  <c r="L773" i="5"/>
  <c r="M773" i="5" s="1"/>
  <c r="L774" i="5"/>
  <c r="M774" i="5" s="1"/>
  <c r="L775" i="5"/>
  <c r="M775" i="5" s="1"/>
  <c r="L776" i="5"/>
  <c r="M776" i="5" s="1"/>
  <c r="L777" i="5"/>
  <c r="M777" i="5" s="1"/>
  <c r="L778" i="5"/>
  <c r="M778" i="5" s="1"/>
  <c r="L779" i="5"/>
  <c r="M779" i="5" s="1"/>
  <c r="L780" i="5"/>
  <c r="M780" i="5" s="1"/>
  <c r="L781" i="5"/>
  <c r="M781" i="5" s="1"/>
  <c r="L782" i="5"/>
  <c r="M782" i="5" s="1"/>
  <c r="L783" i="5"/>
  <c r="M783" i="5" s="1"/>
  <c r="L784" i="5"/>
  <c r="M784" i="5" s="1"/>
  <c r="L785" i="5"/>
  <c r="M785" i="5" s="1"/>
  <c r="L786" i="5"/>
  <c r="M786" i="5" s="1"/>
  <c r="L787" i="5"/>
  <c r="M787" i="5" s="1"/>
  <c r="L788" i="5"/>
  <c r="M788" i="5" s="1"/>
  <c r="L789" i="5"/>
  <c r="M789" i="5" s="1"/>
  <c r="L790" i="5"/>
  <c r="M790" i="5" s="1"/>
  <c r="L791" i="5"/>
  <c r="M791" i="5" s="1"/>
  <c r="L792" i="5"/>
  <c r="M792" i="5" s="1"/>
  <c r="L793" i="5"/>
  <c r="M793" i="5" s="1"/>
  <c r="L794" i="5"/>
  <c r="M794" i="5" s="1"/>
  <c r="L795" i="5"/>
  <c r="M795" i="5" s="1"/>
  <c r="L796" i="5"/>
  <c r="M796" i="5" s="1"/>
  <c r="L797" i="5"/>
  <c r="M797" i="5" s="1"/>
  <c r="L798" i="5"/>
  <c r="M798" i="5" s="1"/>
  <c r="L799" i="5"/>
  <c r="M799" i="5" s="1"/>
  <c r="L800" i="5"/>
  <c r="M800" i="5" s="1"/>
  <c r="L801" i="5"/>
  <c r="M801" i="5" s="1"/>
  <c r="L802" i="5"/>
  <c r="M802" i="5" s="1"/>
  <c r="L803" i="5"/>
  <c r="M803" i="5" s="1"/>
  <c r="L804" i="5"/>
  <c r="M804" i="5" s="1"/>
  <c r="L805" i="5"/>
  <c r="M805" i="5" s="1"/>
  <c r="L806" i="5"/>
  <c r="M806" i="5" s="1"/>
  <c r="L807" i="5"/>
  <c r="M807" i="5" s="1"/>
  <c r="L808" i="5"/>
  <c r="M808" i="5" s="1"/>
  <c r="L809" i="5"/>
  <c r="M809" i="5" s="1"/>
  <c r="L810" i="5"/>
  <c r="M810" i="5" s="1"/>
  <c r="L811" i="5"/>
  <c r="M811" i="5" s="1"/>
  <c r="L813" i="5"/>
  <c r="M813" i="5" s="1"/>
  <c r="L814" i="5"/>
  <c r="M814" i="5" s="1"/>
  <c r="L815" i="5"/>
  <c r="M815" i="5" s="1"/>
  <c r="L816" i="5"/>
  <c r="M816" i="5" s="1"/>
  <c r="L817" i="5"/>
  <c r="M817" i="5" s="1"/>
  <c r="L818" i="5"/>
  <c r="M818" i="5" s="1"/>
  <c r="L819" i="5"/>
  <c r="M819" i="5" s="1"/>
  <c r="L820" i="5"/>
  <c r="M820" i="5" s="1"/>
  <c r="L821" i="5"/>
  <c r="M821" i="5" s="1"/>
  <c r="L822" i="5"/>
  <c r="M822" i="5" s="1"/>
  <c r="L823" i="5"/>
  <c r="M823" i="5" s="1"/>
  <c r="L824" i="5"/>
  <c r="M824" i="5" s="1"/>
  <c r="L825" i="5"/>
  <c r="M825" i="5" s="1"/>
  <c r="L826" i="5"/>
  <c r="M826" i="5" s="1"/>
  <c r="L827" i="5"/>
  <c r="M827" i="5" s="1"/>
  <c r="L828" i="5"/>
  <c r="M828" i="5" s="1"/>
  <c r="L829" i="5"/>
  <c r="M829" i="5" s="1"/>
  <c r="L830" i="5"/>
  <c r="M830" i="5" s="1"/>
  <c r="L831" i="5"/>
  <c r="M831" i="5" s="1"/>
  <c r="L832" i="5"/>
  <c r="M832" i="5" s="1"/>
  <c r="L833" i="5"/>
  <c r="M833" i="5" s="1"/>
  <c r="L834" i="5"/>
  <c r="M834" i="5" s="1"/>
  <c r="L835" i="5"/>
  <c r="M835" i="5" s="1"/>
  <c r="L836" i="5"/>
  <c r="M836" i="5" s="1"/>
  <c r="L837" i="5"/>
  <c r="M837" i="5" s="1"/>
  <c r="L838" i="5"/>
  <c r="M838" i="5" s="1"/>
  <c r="L839" i="5"/>
  <c r="M839" i="5" s="1"/>
  <c r="L840" i="5"/>
  <c r="M840" i="5" s="1"/>
  <c r="L841" i="5"/>
  <c r="M841" i="5" s="1"/>
  <c r="L842" i="5"/>
  <c r="M842" i="5" s="1"/>
  <c r="L843" i="5"/>
  <c r="M843" i="5" s="1"/>
  <c r="L844" i="5"/>
  <c r="M844" i="5" s="1"/>
  <c r="L845" i="5"/>
  <c r="M845" i="5" s="1"/>
  <c r="L846" i="5"/>
  <c r="M846" i="5" s="1"/>
  <c r="L847" i="5"/>
  <c r="M847" i="5" s="1"/>
  <c r="L849" i="5"/>
  <c r="M849" i="5" s="1"/>
  <c r="L850" i="5"/>
  <c r="M850" i="5" s="1"/>
  <c r="L851" i="5"/>
  <c r="M851" i="5" s="1"/>
  <c r="L852" i="5"/>
  <c r="M852" i="5" s="1"/>
  <c r="L853" i="5"/>
  <c r="M853" i="5" s="1"/>
  <c r="L854" i="5"/>
  <c r="M854" i="5" s="1"/>
  <c r="L855" i="5"/>
  <c r="M855" i="5" s="1"/>
  <c r="L856" i="5"/>
  <c r="M856" i="5" s="1"/>
  <c r="L857" i="5"/>
  <c r="M857" i="5" s="1"/>
  <c r="L858" i="5"/>
  <c r="M858" i="5" s="1"/>
  <c r="L859" i="5"/>
  <c r="M859" i="5" s="1"/>
  <c r="L860" i="5"/>
  <c r="M860" i="5" s="1"/>
  <c r="L861" i="5"/>
  <c r="M861" i="5" s="1"/>
  <c r="L862" i="5"/>
  <c r="M862" i="5" s="1"/>
  <c r="L863" i="5"/>
  <c r="M863" i="5" s="1"/>
  <c r="L864" i="5"/>
  <c r="M864" i="5" s="1"/>
  <c r="L865" i="5"/>
  <c r="M865" i="5" s="1"/>
  <c r="L866" i="5"/>
  <c r="M866" i="5" s="1"/>
  <c r="L867" i="5"/>
  <c r="M867" i="5" s="1"/>
  <c r="L868" i="5"/>
  <c r="M868" i="5" s="1"/>
  <c r="L869" i="5"/>
  <c r="M869" i="5" s="1"/>
  <c r="L870" i="5"/>
  <c r="M870" i="5" s="1"/>
  <c r="L871" i="5"/>
  <c r="M871" i="5" s="1"/>
  <c r="L872" i="5"/>
  <c r="M872" i="5" s="1"/>
  <c r="L873" i="5"/>
  <c r="M873" i="5" s="1"/>
  <c r="L874" i="5"/>
  <c r="M874" i="5" s="1"/>
  <c r="L875" i="5"/>
  <c r="M875" i="5" s="1"/>
  <c r="L876" i="5"/>
  <c r="M876" i="5" s="1"/>
  <c r="L877" i="5"/>
  <c r="M877" i="5" s="1"/>
  <c r="L878" i="5"/>
  <c r="M878" i="5" s="1"/>
  <c r="L879" i="5"/>
  <c r="M879" i="5" s="1"/>
  <c r="L880" i="5"/>
  <c r="M880" i="5" s="1"/>
  <c r="L881" i="5"/>
  <c r="M881" i="5" s="1"/>
  <c r="L882" i="5"/>
  <c r="M882" i="5" s="1"/>
  <c r="L883" i="5"/>
  <c r="M883" i="5" s="1"/>
  <c r="L884" i="5"/>
  <c r="M884" i="5" s="1"/>
  <c r="L885" i="5"/>
  <c r="M885" i="5" s="1"/>
  <c r="L886" i="5"/>
  <c r="M886" i="5" s="1"/>
  <c r="L887" i="5"/>
  <c r="M887" i="5" s="1"/>
  <c r="L888" i="5"/>
  <c r="M888" i="5" s="1"/>
  <c r="L889" i="5"/>
  <c r="M889" i="5" s="1"/>
  <c r="L890" i="5"/>
  <c r="M890" i="5" s="1"/>
  <c r="L891" i="5"/>
  <c r="M891" i="5" s="1"/>
  <c r="L892" i="5"/>
  <c r="M892" i="5" s="1"/>
  <c r="L893" i="5"/>
  <c r="M893" i="5" s="1"/>
  <c r="L894" i="5"/>
  <c r="M894" i="5" s="1"/>
  <c r="L895" i="5"/>
  <c r="M895" i="5" s="1"/>
  <c r="L896" i="5"/>
  <c r="M896" i="5" s="1"/>
  <c r="L897" i="5"/>
  <c r="M897" i="5" s="1"/>
  <c r="L898" i="5"/>
  <c r="M898" i="5" s="1"/>
  <c r="L899" i="5"/>
  <c r="M899" i="5" s="1"/>
  <c r="L900" i="5"/>
  <c r="M900" i="5" s="1"/>
  <c r="L901" i="5"/>
  <c r="M901" i="5" s="1"/>
  <c r="L902" i="5"/>
  <c r="M902" i="5" s="1"/>
  <c r="L903" i="5"/>
  <c r="M903" i="5" s="1"/>
  <c r="L904" i="5"/>
  <c r="M904" i="5" s="1"/>
  <c r="L905" i="5"/>
  <c r="M905" i="5" s="1"/>
  <c r="L906" i="5"/>
  <c r="M906" i="5" s="1"/>
  <c r="L907" i="5"/>
  <c r="M907" i="5" s="1"/>
  <c r="L908" i="5"/>
  <c r="M908" i="5" s="1"/>
  <c r="L909" i="5"/>
  <c r="M909" i="5" s="1"/>
  <c r="L910" i="5"/>
  <c r="M910" i="5" s="1"/>
  <c r="L911" i="5"/>
  <c r="M911" i="5" s="1"/>
  <c r="L912" i="5"/>
  <c r="M912" i="5" s="1"/>
  <c r="L913" i="5"/>
  <c r="M913" i="5" s="1"/>
  <c r="L914" i="5"/>
  <c r="M914" i="5" s="1"/>
  <c r="L915" i="5"/>
  <c r="M915" i="5" s="1"/>
  <c r="L916" i="5"/>
  <c r="M916" i="5" s="1"/>
  <c r="L917" i="5"/>
  <c r="M917" i="5" s="1"/>
  <c r="L918" i="5"/>
  <c r="M918" i="5" s="1"/>
  <c r="L919" i="5"/>
  <c r="M919" i="5" s="1"/>
  <c r="L920" i="5"/>
  <c r="M920" i="5" s="1"/>
  <c r="L921" i="5"/>
  <c r="M921" i="5" s="1"/>
  <c r="L922" i="5"/>
  <c r="M922" i="5" s="1"/>
  <c r="L923" i="5"/>
  <c r="M923" i="5" s="1"/>
  <c r="L924" i="5"/>
  <c r="M924" i="5" s="1"/>
  <c r="L925" i="5"/>
  <c r="M925" i="5" s="1"/>
  <c r="L926" i="5"/>
  <c r="M926" i="5" s="1"/>
  <c r="L927" i="5"/>
  <c r="M927" i="5" s="1"/>
  <c r="L928" i="5"/>
  <c r="M928" i="5" s="1"/>
  <c r="L929" i="5"/>
  <c r="M929" i="5" s="1"/>
  <c r="L930" i="5"/>
  <c r="M930" i="5" s="1"/>
  <c r="L931" i="5"/>
  <c r="M931" i="5" s="1"/>
  <c r="L932" i="5"/>
  <c r="M932" i="5" s="1"/>
  <c r="L933" i="5"/>
  <c r="M933" i="5" s="1"/>
  <c r="L934" i="5"/>
  <c r="M934" i="5" s="1"/>
  <c r="L935" i="5"/>
  <c r="M935" i="5" s="1"/>
  <c r="L936" i="5"/>
  <c r="M936" i="5" s="1"/>
  <c r="L937" i="5"/>
  <c r="M937" i="5" s="1"/>
  <c r="L938" i="5"/>
  <c r="M938" i="5" s="1"/>
  <c r="L939" i="5"/>
  <c r="M939" i="5" s="1"/>
  <c r="L940" i="5"/>
  <c r="M940" i="5" s="1"/>
  <c r="L941" i="5"/>
  <c r="M941" i="5" s="1"/>
  <c r="L942" i="5"/>
  <c r="M942" i="5" s="1"/>
  <c r="L943" i="5"/>
  <c r="M943" i="5" s="1"/>
  <c r="L944" i="5"/>
  <c r="M944" i="5" s="1"/>
  <c r="L945" i="5"/>
  <c r="M945" i="5" s="1"/>
  <c r="L947" i="5"/>
  <c r="M947" i="5" s="1"/>
  <c r="L948" i="5"/>
  <c r="M948" i="5" s="1"/>
  <c r="L949" i="5"/>
  <c r="M949" i="5" s="1"/>
  <c r="L950" i="5"/>
  <c r="M950" i="5" s="1"/>
  <c r="L951" i="5"/>
  <c r="M951" i="5" s="1"/>
  <c r="L953" i="5"/>
  <c r="M953" i="5" s="1"/>
  <c r="L954" i="5"/>
  <c r="M954" i="5" s="1"/>
  <c r="L955" i="5"/>
  <c r="M955" i="5" s="1"/>
  <c r="L956" i="5"/>
  <c r="M956" i="5" s="1"/>
  <c r="L957" i="5"/>
  <c r="M957" i="5" s="1"/>
  <c r="L958" i="5"/>
  <c r="M958" i="5" s="1"/>
  <c r="L959" i="5"/>
  <c r="M959" i="5" s="1"/>
  <c r="L960" i="5"/>
  <c r="M960" i="5" s="1"/>
  <c r="L961" i="5"/>
  <c r="M961" i="5" s="1"/>
  <c r="L962" i="5"/>
  <c r="M962" i="5" s="1"/>
  <c r="L963" i="5"/>
  <c r="M963" i="5" s="1"/>
  <c r="L964" i="5"/>
  <c r="M964" i="5" s="1"/>
  <c r="L965" i="5"/>
  <c r="M965" i="5" s="1"/>
  <c r="L966" i="5"/>
  <c r="M966" i="5" s="1"/>
  <c r="L967" i="5"/>
  <c r="M967" i="5" s="1"/>
  <c r="L968" i="5"/>
  <c r="M968" i="5" s="1"/>
  <c r="L969" i="5"/>
  <c r="M969" i="5" s="1"/>
  <c r="L970" i="5"/>
  <c r="M970" i="5" s="1"/>
  <c r="L971" i="5"/>
  <c r="M971" i="5" s="1"/>
  <c r="L972" i="5"/>
  <c r="M972" i="5" s="1"/>
  <c r="L973" i="5"/>
  <c r="M973" i="5" s="1"/>
  <c r="L974" i="5"/>
  <c r="M974" i="5" s="1"/>
  <c r="L975" i="5"/>
  <c r="M975" i="5" s="1"/>
  <c r="L976" i="5"/>
  <c r="M976" i="5" s="1"/>
  <c r="L977" i="5"/>
  <c r="M977" i="5" s="1"/>
  <c r="L978" i="5"/>
  <c r="M978" i="5" s="1"/>
  <c r="L979" i="5"/>
  <c r="M979" i="5" s="1"/>
  <c r="L980" i="5"/>
  <c r="M980" i="5" s="1"/>
  <c r="L981" i="5"/>
  <c r="M981" i="5" s="1"/>
  <c r="L982" i="5"/>
  <c r="M982" i="5" s="1"/>
  <c r="L983" i="5"/>
  <c r="M983" i="5" s="1"/>
  <c r="L984" i="5"/>
  <c r="M984" i="5" s="1"/>
  <c r="L985" i="5"/>
  <c r="M985" i="5" s="1"/>
  <c r="L986" i="5"/>
  <c r="M986" i="5" s="1"/>
  <c r="L987" i="5"/>
  <c r="M987" i="5" s="1"/>
  <c r="L988" i="5"/>
  <c r="M988" i="5" s="1"/>
  <c r="L989" i="5"/>
  <c r="M989" i="5" s="1"/>
  <c r="L990" i="5"/>
  <c r="M990" i="5" s="1"/>
  <c r="L991" i="5"/>
  <c r="M991" i="5" s="1"/>
  <c r="L992" i="5"/>
  <c r="M992" i="5" s="1"/>
  <c r="L993" i="5"/>
  <c r="M993" i="5" s="1"/>
  <c r="L994" i="5"/>
  <c r="M994" i="5" s="1"/>
  <c r="L995" i="5"/>
  <c r="M995" i="5" s="1"/>
  <c r="L996" i="5"/>
  <c r="M996" i="5" s="1"/>
  <c r="L997" i="5"/>
  <c r="M997" i="5" s="1"/>
  <c r="L998" i="5"/>
  <c r="M998" i="5" s="1"/>
  <c r="L999" i="5"/>
  <c r="M999" i="5" s="1"/>
  <c r="L1001" i="5"/>
  <c r="M1001" i="5" s="1"/>
  <c r="L1002" i="5"/>
  <c r="M1002" i="5" s="1"/>
  <c r="L1003" i="5"/>
  <c r="M1003" i="5" s="1"/>
  <c r="L1004" i="5"/>
  <c r="M1004" i="5" s="1"/>
  <c r="L1005" i="5"/>
  <c r="M1005" i="5" s="1"/>
  <c r="L1006" i="5"/>
  <c r="M1006" i="5" s="1"/>
  <c r="L1007" i="5"/>
  <c r="M1007" i="5" s="1"/>
  <c r="L1008" i="5"/>
  <c r="M1008" i="5" s="1"/>
  <c r="L1009" i="5"/>
  <c r="M1009" i="5" s="1"/>
  <c r="L1010" i="5"/>
  <c r="M1010" i="5" s="1"/>
  <c r="L1011" i="5"/>
  <c r="M1011" i="5" s="1"/>
  <c r="L1012" i="5"/>
  <c r="M1012" i="5" s="1"/>
  <c r="L1013" i="5"/>
  <c r="M1013" i="5" s="1"/>
  <c r="L1014" i="5"/>
  <c r="M1014" i="5" s="1"/>
  <c r="L1015" i="5"/>
  <c r="M1015" i="5" s="1"/>
  <c r="L1016" i="5"/>
  <c r="M1016" i="5" s="1"/>
  <c r="L1017" i="5"/>
  <c r="M1017" i="5" s="1"/>
  <c r="L1018" i="5"/>
  <c r="M1018" i="5" s="1"/>
  <c r="L1019" i="5"/>
  <c r="M1019" i="5" s="1"/>
  <c r="L1020" i="5"/>
  <c r="M1020" i="5" s="1"/>
  <c r="L1021" i="5"/>
  <c r="M1021" i="5" s="1"/>
  <c r="L1022" i="5"/>
  <c r="M1022" i="5" s="1"/>
  <c r="L1023" i="5"/>
  <c r="M1023" i="5" s="1"/>
  <c r="L1024" i="5"/>
  <c r="M1024" i="5" s="1"/>
  <c r="L1025" i="5"/>
  <c r="M1025" i="5" s="1"/>
  <c r="L1026" i="5"/>
  <c r="M1026" i="5" s="1"/>
  <c r="L1027" i="5"/>
  <c r="M1027" i="5" s="1"/>
  <c r="L1028" i="5"/>
  <c r="M1028" i="5" s="1"/>
  <c r="L1029" i="5"/>
  <c r="M1029" i="5" s="1"/>
  <c r="L1030" i="5"/>
  <c r="M1030" i="5" s="1"/>
  <c r="L1031" i="5"/>
  <c r="M1031" i="5" s="1"/>
  <c r="L1032" i="5"/>
  <c r="M1032" i="5" s="1"/>
  <c r="L1033" i="5"/>
  <c r="M1033" i="5" s="1"/>
  <c r="L1034" i="5"/>
  <c r="M1034" i="5" s="1"/>
  <c r="L1035" i="5"/>
  <c r="M1035" i="5" s="1"/>
  <c r="L1036" i="5"/>
  <c r="M1036" i="5" s="1"/>
  <c r="L1037" i="5"/>
  <c r="M1037" i="5" s="1"/>
  <c r="L1038" i="5"/>
  <c r="M1038" i="5" s="1"/>
  <c r="L1039" i="5"/>
  <c r="M1039" i="5" s="1"/>
  <c r="L1040" i="5"/>
  <c r="M1040" i="5" s="1"/>
  <c r="L1041" i="5"/>
  <c r="M1041" i="5" s="1"/>
  <c r="L1042" i="5"/>
  <c r="M1042" i="5" s="1"/>
  <c r="L1043" i="5"/>
  <c r="M1043" i="5" s="1"/>
  <c r="L1044" i="5"/>
  <c r="M1044" i="5" s="1"/>
  <c r="L1045" i="5"/>
  <c r="M1045" i="5" s="1"/>
  <c r="L1046" i="5"/>
  <c r="M1046" i="5" s="1"/>
  <c r="L1047" i="5"/>
  <c r="M1047" i="5" s="1"/>
  <c r="L1048" i="5"/>
  <c r="M1048" i="5" s="1"/>
  <c r="L1049" i="5"/>
  <c r="M1049" i="5" s="1"/>
  <c r="L1050" i="5"/>
  <c r="M1050" i="5" s="1"/>
  <c r="L1051" i="5"/>
  <c r="M1051" i="5" s="1"/>
  <c r="L1052" i="5"/>
  <c r="M1052" i="5" s="1"/>
  <c r="L1053" i="5"/>
  <c r="M1053" i="5" s="1"/>
  <c r="L1054" i="5"/>
  <c r="M1054" i="5" s="1"/>
  <c r="L1055" i="5"/>
  <c r="M1055" i="5" s="1"/>
  <c r="L1056" i="5"/>
  <c r="M1056" i="5" s="1"/>
  <c r="L1057" i="5"/>
  <c r="M1057" i="5" s="1"/>
  <c r="L1058" i="5"/>
  <c r="M1058" i="5" s="1"/>
  <c r="L1059" i="5"/>
  <c r="M1059" i="5" s="1"/>
  <c r="L1060" i="5"/>
  <c r="M1060" i="5" s="1"/>
  <c r="L1061" i="5"/>
  <c r="M1061" i="5" s="1"/>
  <c r="L1062" i="5"/>
  <c r="M1062" i="5" s="1"/>
  <c r="L1063" i="5"/>
  <c r="M1063" i="5" s="1"/>
  <c r="L1064" i="5"/>
  <c r="M1064" i="5" s="1"/>
  <c r="L1065" i="5"/>
  <c r="M1065" i="5" s="1"/>
  <c r="L1066" i="5"/>
  <c r="M1066" i="5" s="1"/>
  <c r="L1067" i="5"/>
  <c r="M1067" i="5" s="1"/>
  <c r="L1068" i="5"/>
  <c r="M1068" i="5" s="1"/>
  <c r="L1069" i="5"/>
  <c r="M1069" i="5" s="1"/>
  <c r="L1070" i="5"/>
  <c r="M1070" i="5" s="1"/>
  <c r="L1071" i="5"/>
  <c r="M1071" i="5" s="1"/>
  <c r="L1072" i="5"/>
  <c r="M1072" i="5" s="1"/>
  <c r="L1073" i="5"/>
  <c r="M1073" i="5" s="1"/>
  <c r="L1074" i="5"/>
  <c r="M1074" i="5" s="1"/>
  <c r="L1075" i="5"/>
  <c r="M1075" i="5" s="1"/>
  <c r="L1076" i="5"/>
  <c r="M1076" i="5" s="1"/>
  <c r="L1077" i="5"/>
  <c r="M1077" i="5" s="1"/>
  <c r="L1078" i="5"/>
  <c r="M1078" i="5" s="1"/>
  <c r="L1079" i="5"/>
  <c r="M1079" i="5" s="1"/>
  <c r="L1080" i="5"/>
  <c r="M1080" i="5" s="1"/>
  <c r="L1081" i="5"/>
  <c r="M1081" i="5" s="1"/>
  <c r="L1082" i="5"/>
  <c r="M1082" i="5" s="1"/>
  <c r="L1083" i="5"/>
  <c r="M1083" i="5" s="1"/>
  <c r="L1084" i="5"/>
  <c r="M1084" i="5" s="1"/>
  <c r="L1085" i="5"/>
  <c r="M1085" i="5" s="1"/>
  <c r="L1086" i="5"/>
  <c r="M1086" i="5" s="1"/>
  <c r="L1087" i="5"/>
  <c r="M1087" i="5" s="1"/>
  <c r="L1088" i="5"/>
  <c r="M1088" i="5" s="1"/>
  <c r="L1089" i="5"/>
  <c r="M1089" i="5" s="1"/>
  <c r="L1090" i="5"/>
  <c r="M1090" i="5" s="1"/>
  <c r="L1091" i="5"/>
  <c r="M1091" i="5" s="1"/>
  <c r="L1092" i="5"/>
  <c r="M1092" i="5" s="1"/>
  <c r="L1093" i="5"/>
  <c r="M1093" i="5" s="1"/>
  <c r="L1094" i="5"/>
  <c r="M1094" i="5" s="1"/>
  <c r="L1095" i="5"/>
  <c r="M1095" i="5" s="1"/>
  <c r="L1096" i="5"/>
  <c r="M1096" i="5" s="1"/>
  <c r="L1097" i="5"/>
  <c r="M1097" i="5" s="1"/>
  <c r="L1098" i="5"/>
  <c r="M1098" i="5" s="1"/>
  <c r="L1099" i="5"/>
  <c r="M1099" i="5" s="1"/>
  <c r="L1100" i="5"/>
  <c r="M1100" i="5" s="1"/>
  <c r="L1101" i="5"/>
  <c r="M1101" i="5" s="1"/>
  <c r="L1102" i="5"/>
  <c r="M1102" i="5" s="1"/>
  <c r="L1103" i="5"/>
  <c r="M1103" i="5" s="1"/>
  <c r="L1104" i="5"/>
  <c r="M1104" i="5" s="1"/>
  <c r="L1105" i="5"/>
  <c r="M1105" i="5" s="1"/>
  <c r="L1106" i="5"/>
  <c r="M1106" i="5" s="1"/>
  <c r="L1107" i="5"/>
  <c r="M1107" i="5" s="1"/>
  <c r="L1108" i="5"/>
  <c r="M1108" i="5" s="1"/>
  <c r="L1109" i="5"/>
  <c r="M1109" i="5" s="1"/>
  <c r="L1110" i="5"/>
  <c r="M1110" i="5" s="1"/>
  <c r="L1111" i="5"/>
  <c r="M1111" i="5" s="1"/>
  <c r="L1112" i="5"/>
  <c r="M1112" i="5" s="1"/>
  <c r="L1113" i="5"/>
  <c r="M1113" i="5" s="1"/>
  <c r="L1114" i="5"/>
  <c r="M1114" i="5" s="1"/>
  <c r="L1115" i="5"/>
  <c r="M1115" i="5" s="1"/>
  <c r="L1116" i="5"/>
  <c r="M1116" i="5" s="1"/>
  <c r="L1117" i="5"/>
  <c r="M1117" i="5" s="1"/>
  <c r="L1118" i="5"/>
  <c r="M1118" i="5" s="1"/>
  <c r="L1119" i="5"/>
  <c r="M1119" i="5" s="1"/>
  <c r="L1120" i="5"/>
  <c r="M1120" i="5" s="1"/>
  <c r="L1121" i="5"/>
  <c r="M1121" i="5" s="1"/>
  <c r="L1122" i="5"/>
  <c r="M1122" i="5" s="1"/>
  <c r="L1123" i="5"/>
  <c r="M1123" i="5" s="1"/>
  <c r="L1124" i="5"/>
  <c r="M1124" i="5" s="1"/>
  <c r="L1125" i="5"/>
  <c r="M1125" i="5" s="1"/>
  <c r="L1126" i="5"/>
  <c r="M1126" i="5" s="1"/>
  <c r="L1127" i="5"/>
  <c r="M1127" i="5" s="1"/>
  <c r="L1128" i="5"/>
  <c r="M1128" i="5" s="1"/>
  <c r="L1129" i="5"/>
  <c r="M1129" i="5" s="1"/>
  <c r="L1130" i="5"/>
  <c r="M1130" i="5" s="1"/>
  <c r="L1131" i="5"/>
  <c r="M1131" i="5" s="1"/>
  <c r="L1132" i="5"/>
  <c r="M1132" i="5" s="1"/>
  <c r="L1133" i="5"/>
  <c r="M1133" i="5" s="1"/>
  <c r="L1134" i="5"/>
  <c r="M1134" i="5" s="1"/>
  <c r="L1135" i="5"/>
  <c r="M1135" i="5" s="1"/>
  <c r="L1136" i="5"/>
  <c r="M1136" i="5" s="1"/>
  <c r="L1137" i="5"/>
  <c r="M1137" i="5" s="1"/>
  <c r="L1138" i="5"/>
  <c r="M1138" i="5" s="1"/>
  <c r="L1139" i="5"/>
  <c r="M1139" i="5" s="1"/>
  <c r="L1140" i="5"/>
  <c r="M1140" i="5" s="1"/>
  <c r="L1141" i="5"/>
  <c r="M1141" i="5" s="1"/>
  <c r="L1142" i="5"/>
  <c r="M1142" i="5" s="1"/>
  <c r="L1143" i="5"/>
  <c r="M1143" i="5" s="1"/>
  <c r="L1144" i="5"/>
  <c r="M1144" i="5" s="1"/>
  <c r="L1145" i="5"/>
  <c r="M1145" i="5" s="1"/>
  <c r="L1146" i="5"/>
  <c r="M1146" i="5" s="1"/>
  <c r="L1147" i="5"/>
  <c r="M1147" i="5" s="1"/>
  <c r="L1148" i="5"/>
  <c r="M1148" i="5" s="1"/>
  <c r="L1149" i="5"/>
  <c r="M1149" i="5" s="1"/>
  <c r="L1150" i="5"/>
  <c r="M1150" i="5" s="1"/>
  <c r="L1151" i="5"/>
  <c r="M1151" i="5" s="1"/>
  <c r="L1152" i="5"/>
  <c r="M1152" i="5" s="1"/>
  <c r="L1153" i="5"/>
  <c r="M1153" i="5" s="1"/>
  <c r="L1154" i="5"/>
  <c r="M1154" i="5" s="1"/>
  <c r="L1155" i="5"/>
  <c r="M1155" i="5" s="1"/>
  <c r="L1156" i="5"/>
  <c r="M1156" i="5" s="1"/>
  <c r="L1157" i="5"/>
  <c r="M1157" i="5" s="1"/>
  <c r="L1158" i="5"/>
  <c r="M1158" i="5" s="1"/>
  <c r="L1159" i="5"/>
  <c r="M1159" i="5" s="1"/>
  <c r="L1160" i="5"/>
  <c r="M1160" i="5" s="1"/>
  <c r="L1161" i="5"/>
  <c r="M1161" i="5" s="1"/>
  <c r="L1162" i="5"/>
  <c r="M1162" i="5" s="1"/>
  <c r="L1163" i="5"/>
  <c r="M1163" i="5" s="1"/>
  <c r="L1164" i="5"/>
  <c r="M1164" i="5" s="1"/>
  <c r="L1165" i="5"/>
  <c r="M1165" i="5" s="1"/>
  <c r="L1166" i="5"/>
  <c r="M1166" i="5" s="1"/>
  <c r="L1167" i="5"/>
  <c r="M1167" i="5" s="1"/>
  <c r="L1168" i="5"/>
  <c r="M1168" i="5" s="1"/>
  <c r="L1169" i="5"/>
  <c r="M1169" i="5" s="1"/>
  <c r="L1170" i="5"/>
  <c r="M1170" i="5" s="1"/>
  <c r="L1171" i="5"/>
  <c r="M1171" i="5" s="1"/>
  <c r="L1172" i="5"/>
  <c r="M1172" i="5" s="1"/>
  <c r="L1173" i="5"/>
  <c r="M1173" i="5" s="1"/>
  <c r="L1174" i="5"/>
  <c r="M1174" i="5" s="1"/>
  <c r="L1175" i="5"/>
  <c r="M1175" i="5" s="1"/>
  <c r="L1176" i="5"/>
  <c r="M1176" i="5" s="1"/>
  <c r="L1178" i="5"/>
  <c r="M1178" i="5" s="1"/>
  <c r="L1179" i="5"/>
  <c r="M1179" i="5" s="1"/>
  <c r="L1180" i="5"/>
  <c r="M1180" i="5" s="1"/>
  <c r="L1181" i="5"/>
  <c r="M1181" i="5" s="1"/>
  <c r="L1182" i="5"/>
  <c r="M1182" i="5" s="1"/>
  <c r="L1183" i="5"/>
  <c r="M1183" i="5" s="1"/>
  <c r="L1184" i="5"/>
  <c r="M1184" i="5" s="1"/>
  <c r="L1185" i="5"/>
  <c r="M1185" i="5" s="1"/>
  <c r="L1186" i="5"/>
  <c r="M1186" i="5" s="1"/>
  <c r="L1187" i="5"/>
  <c r="M1187" i="5" s="1"/>
  <c r="L1188" i="5"/>
  <c r="M1188" i="5" s="1"/>
  <c r="L1189" i="5"/>
  <c r="M1189" i="5" s="1"/>
  <c r="L1190" i="5"/>
  <c r="M1190" i="5" s="1"/>
  <c r="L1191" i="5"/>
  <c r="M1191" i="5" s="1"/>
  <c r="L1192" i="5"/>
  <c r="M1192" i="5" s="1"/>
  <c r="L1193" i="5"/>
  <c r="M1193" i="5" s="1"/>
  <c r="L1194" i="5"/>
  <c r="M1194" i="5" s="1"/>
  <c r="L1195" i="5"/>
  <c r="M1195" i="5" s="1"/>
  <c r="L1196" i="5"/>
  <c r="M1196" i="5" s="1"/>
  <c r="L1197" i="5"/>
  <c r="M1197" i="5" s="1"/>
  <c r="L1198" i="5"/>
  <c r="M1198" i="5" s="1"/>
  <c r="L1199" i="5"/>
  <c r="M1199" i="5" s="1"/>
  <c r="L1200" i="5"/>
  <c r="M1200" i="5" s="1"/>
  <c r="L1201" i="5"/>
  <c r="M1201" i="5" s="1"/>
  <c r="L1202" i="5"/>
  <c r="M1202" i="5" s="1"/>
  <c r="L1203" i="5"/>
  <c r="M1203" i="5" s="1"/>
  <c r="L1204" i="5"/>
  <c r="M1204" i="5" s="1"/>
  <c r="L1205" i="5"/>
  <c r="M1205" i="5" s="1"/>
  <c r="L1206" i="5"/>
  <c r="M1206" i="5" s="1"/>
  <c r="L1207" i="5"/>
  <c r="M1207" i="5" s="1"/>
  <c r="L1208" i="5"/>
  <c r="M1208" i="5" s="1"/>
  <c r="L1209" i="5"/>
  <c r="M1209" i="5" s="1"/>
  <c r="L1210" i="5"/>
  <c r="M1210" i="5" s="1"/>
  <c r="L1211" i="5"/>
  <c r="M1211" i="5" s="1"/>
  <c r="L1212" i="5"/>
  <c r="M1212" i="5" s="1"/>
  <c r="L1213" i="5"/>
  <c r="M1213" i="5" s="1"/>
  <c r="L1214" i="5"/>
  <c r="M1214" i="5" s="1"/>
  <c r="L1215" i="5"/>
  <c r="M1215" i="5" s="1"/>
  <c r="L1216" i="5"/>
  <c r="M1216" i="5" s="1"/>
  <c r="L1217" i="5"/>
  <c r="M1217" i="5" s="1"/>
  <c r="L1218" i="5"/>
  <c r="M1218" i="5" s="1"/>
  <c r="L1219" i="5"/>
  <c r="M1219" i="5" s="1"/>
  <c r="L1220" i="5"/>
  <c r="M1220" i="5" s="1"/>
  <c r="L1221" i="5"/>
  <c r="M1221" i="5" s="1"/>
  <c r="L1222" i="5"/>
  <c r="M1222" i="5" s="1"/>
  <c r="L1223" i="5"/>
  <c r="M1223" i="5" s="1"/>
  <c r="L1224" i="5"/>
  <c r="M1224" i="5" s="1"/>
  <c r="L1225" i="5"/>
  <c r="M1225" i="5" s="1"/>
  <c r="L1226" i="5"/>
  <c r="M1226" i="5" s="1"/>
  <c r="L1227" i="5"/>
  <c r="M1227" i="5" s="1"/>
  <c r="L1228" i="5"/>
  <c r="M1228" i="5" s="1"/>
  <c r="L1229" i="5"/>
  <c r="M1229" i="5" s="1"/>
  <c r="L1230" i="5"/>
  <c r="M1230" i="5" s="1"/>
  <c r="L1231" i="5"/>
  <c r="M1231" i="5" s="1"/>
  <c r="L1232" i="5"/>
  <c r="M1232" i="5" s="1"/>
  <c r="L1233" i="5"/>
  <c r="M1233" i="5" s="1"/>
  <c r="L1234" i="5"/>
  <c r="M1234" i="5" s="1"/>
  <c r="L1235" i="5"/>
  <c r="M1235" i="5" s="1"/>
  <c r="L1236" i="5"/>
  <c r="M1236" i="5" s="1"/>
  <c r="L1237" i="5"/>
  <c r="M1237" i="5" s="1"/>
  <c r="L1238" i="5"/>
  <c r="M1238" i="5" s="1"/>
  <c r="L1239" i="5"/>
  <c r="M1239" i="5" s="1"/>
  <c r="L1240" i="5"/>
  <c r="M1240" i="5" s="1"/>
  <c r="L1241" i="5"/>
  <c r="M1241" i="5" s="1"/>
  <c r="L1242" i="5"/>
  <c r="M1242" i="5" s="1"/>
  <c r="L1243" i="5"/>
  <c r="M1243" i="5" s="1"/>
  <c r="L1244" i="5"/>
  <c r="M1244" i="5" s="1"/>
  <c r="L1245" i="5"/>
  <c r="M1245" i="5" s="1"/>
  <c r="L1246" i="5"/>
  <c r="M1246" i="5" s="1"/>
  <c r="L1247" i="5"/>
  <c r="M1247" i="5" s="1"/>
  <c r="L1248" i="5"/>
  <c r="M1248" i="5" s="1"/>
  <c r="L1249" i="5"/>
  <c r="M1249" i="5" s="1"/>
  <c r="L1250" i="5"/>
  <c r="M1250" i="5" s="1"/>
  <c r="L1251" i="5"/>
  <c r="M1251" i="5" s="1"/>
  <c r="L1252" i="5"/>
  <c r="M1252" i="5" s="1"/>
  <c r="L1253" i="5"/>
  <c r="M1253" i="5" s="1"/>
  <c r="L1254" i="5"/>
  <c r="M1254" i="5" s="1"/>
  <c r="L1255" i="5"/>
  <c r="M1255" i="5" s="1"/>
  <c r="L1256" i="5"/>
  <c r="M1256" i="5" s="1"/>
  <c r="L1257" i="5"/>
  <c r="M1257" i="5" s="1"/>
  <c r="L1258" i="5"/>
  <c r="M1258" i="5" s="1"/>
  <c r="L1259" i="5"/>
  <c r="M1259" i="5" s="1"/>
  <c r="L1260" i="5"/>
  <c r="M1260" i="5" s="1"/>
  <c r="L1261" i="5"/>
  <c r="M1261" i="5" s="1"/>
  <c r="L1262" i="5"/>
  <c r="M1262" i="5" s="1"/>
  <c r="L1263" i="5"/>
  <c r="M1263" i="5" s="1"/>
  <c r="L1264" i="5"/>
  <c r="M1264" i="5" s="1"/>
  <c r="L1265" i="5"/>
  <c r="M1265" i="5" s="1"/>
  <c r="L1266" i="5"/>
  <c r="M1266" i="5" s="1"/>
  <c r="L1267" i="5"/>
  <c r="M1267" i="5" s="1"/>
  <c r="L1268" i="5"/>
  <c r="M1268" i="5" s="1"/>
  <c r="L1269" i="5"/>
  <c r="M1269" i="5" s="1"/>
  <c r="L1270" i="5"/>
  <c r="M1270" i="5" s="1"/>
  <c r="L1271" i="5"/>
  <c r="M1271" i="5" s="1"/>
  <c r="L1272" i="5"/>
  <c r="M1272" i="5" s="1"/>
  <c r="L1273" i="5"/>
  <c r="M1273" i="5" s="1"/>
  <c r="L1274" i="5"/>
  <c r="M1274" i="5" s="1"/>
  <c r="L1275" i="5"/>
  <c r="M1275" i="5" s="1"/>
  <c r="L1276" i="5"/>
  <c r="M1276" i="5" s="1"/>
  <c r="L1277" i="5"/>
  <c r="M1277" i="5" s="1"/>
  <c r="L1278" i="5"/>
  <c r="M1278" i="5" s="1"/>
  <c r="L1279" i="5"/>
  <c r="M1279" i="5" s="1"/>
  <c r="L1280" i="5"/>
  <c r="M1280" i="5" s="1"/>
  <c r="L1281" i="5"/>
  <c r="M1281" i="5" s="1"/>
  <c r="L1282" i="5"/>
  <c r="M1282" i="5" s="1"/>
  <c r="L1283" i="5"/>
  <c r="M1283" i="5" s="1"/>
  <c r="L1284" i="5"/>
  <c r="M1284" i="5" s="1"/>
  <c r="L1285" i="5"/>
  <c r="M1285" i="5" s="1"/>
  <c r="L1286" i="5"/>
  <c r="M1286" i="5" s="1"/>
  <c r="L1287" i="5"/>
  <c r="M1287" i="5" s="1"/>
  <c r="L1288" i="5"/>
  <c r="M1288" i="5" s="1"/>
  <c r="L1290" i="5"/>
  <c r="M1290" i="5" s="1"/>
  <c r="L1291" i="5"/>
  <c r="M1291" i="5" s="1"/>
  <c r="L1292" i="5"/>
  <c r="M1292" i="5" s="1"/>
  <c r="L1293" i="5"/>
  <c r="M1293" i="5" s="1"/>
  <c r="L1294" i="5"/>
  <c r="M1294" i="5" s="1"/>
  <c r="L1295" i="5"/>
  <c r="M1295" i="5" s="1"/>
  <c r="L1296" i="5"/>
  <c r="M1296" i="5" s="1"/>
  <c r="L1297" i="5"/>
  <c r="M1297" i="5" s="1"/>
  <c r="L1298" i="5"/>
  <c r="M1298" i="5" s="1"/>
  <c r="L1299" i="5"/>
  <c r="M1299" i="5" s="1"/>
  <c r="L1301" i="5"/>
  <c r="M1301" i="5" s="1"/>
  <c r="L1302" i="5"/>
  <c r="M1302" i="5" s="1"/>
  <c r="L1303" i="5"/>
  <c r="M1303" i="5" s="1"/>
  <c r="L1304" i="5"/>
  <c r="M1304" i="5" s="1"/>
  <c r="L1305" i="5"/>
  <c r="M1305" i="5" s="1"/>
  <c r="L1306" i="5"/>
  <c r="M1306" i="5" s="1"/>
  <c r="L1307" i="5"/>
  <c r="M1307" i="5" s="1"/>
  <c r="L1308" i="5"/>
  <c r="M1308" i="5" s="1"/>
  <c r="L1309" i="5"/>
  <c r="M1309" i="5" s="1"/>
  <c r="L1310" i="5"/>
  <c r="M1310" i="5" s="1"/>
  <c r="L1311" i="5"/>
  <c r="M1311" i="5" s="1"/>
  <c r="L1312" i="5"/>
  <c r="M1312" i="5" s="1"/>
  <c r="L1313" i="5"/>
  <c r="M1313" i="5" s="1"/>
  <c r="L1314" i="5"/>
  <c r="M1314" i="5" s="1"/>
  <c r="L1315" i="5"/>
  <c r="M1315" i="5" s="1"/>
  <c r="L1316" i="5"/>
  <c r="M1316" i="5" s="1"/>
  <c r="L1318" i="5"/>
  <c r="M1318" i="5" s="1"/>
  <c r="L1319" i="5"/>
  <c r="M1319" i="5" s="1"/>
  <c r="L1320" i="5"/>
  <c r="M1320" i="5" s="1"/>
  <c r="L1321" i="5"/>
  <c r="M1321" i="5" s="1"/>
  <c r="L1322" i="5"/>
  <c r="M1322" i="5" s="1"/>
  <c r="L1323" i="5"/>
  <c r="M1323" i="5" s="1"/>
  <c r="L1324" i="5"/>
  <c r="M1324" i="5" s="1"/>
  <c r="L1325" i="5"/>
  <c r="M1325" i="5" s="1"/>
  <c r="L1326" i="5"/>
  <c r="M1326" i="5" s="1"/>
  <c r="L1327" i="5"/>
  <c r="M1327" i="5" s="1"/>
  <c r="L1328" i="5"/>
  <c r="M1328" i="5" s="1"/>
  <c r="L1329" i="5"/>
  <c r="M1329" i="5" s="1"/>
  <c r="L1330" i="5"/>
  <c r="M1330" i="5" s="1"/>
  <c r="L1331" i="5"/>
  <c r="M1331" i="5" s="1"/>
  <c r="L1332" i="5"/>
  <c r="M1332" i="5" s="1"/>
  <c r="L1333" i="5"/>
  <c r="M1333" i="5" s="1"/>
  <c r="L1334" i="5"/>
  <c r="M1334" i="5" s="1"/>
  <c r="L1335" i="5"/>
  <c r="M1335" i="5" s="1"/>
  <c r="L1336" i="5"/>
  <c r="M1336" i="5" s="1"/>
  <c r="L1337" i="5"/>
  <c r="M1337" i="5" s="1"/>
  <c r="L1338" i="5"/>
  <c r="M1338" i="5" s="1"/>
  <c r="L1339" i="5"/>
  <c r="M1339" i="5" s="1"/>
  <c r="L1340" i="5"/>
  <c r="M1340" i="5" s="1"/>
  <c r="L1341" i="5"/>
  <c r="M1341" i="5" s="1"/>
  <c r="L1342" i="5"/>
  <c r="M1342" i="5" s="1"/>
  <c r="L1343" i="5"/>
  <c r="M1343" i="5" s="1"/>
  <c r="L1344" i="5"/>
  <c r="M1344" i="5" s="1"/>
  <c r="L1345" i="5"/>
  <c r="M1345" i="5" s="1"/>
  <c r="L1346" i="5"/>
  <c r="M1346" i="5" s="1"/>
  <c r="L1347" i="5"/>
  <c r="M1347" i="5" s="1"/>
  <c r="L1348" i="5"/>
  <c r="M1348" i="5" s="1"/>
  <c r="L1349" i="5"/>
  <c r="M1349" i="5" s="1"/>
  <c r="L1350" i="5"/>
  <c r="M1350" i="5" s="1"/>
  <c r="L1351" i="5"/>
  <c r="M1351" i="5" s="1"/>
  <c r="L1352" i="5"/>
  <c r="M1352" i="5" s="1"/>
  <c r="L1353" i="5"/>
  <c r="M1353" i="5" s="1"/>
  <c r="L1354" i="5"/>
  <c r="M1354" i="5" s="1"/>
  <c r="L1355" i="5"/>
  <c r="M1355" i="5" s="1"/>
  <c r="L1356" i="5"/>
  <c r="M1356" i="5" s="1"/>
  <c r="L1357" i="5"/>
  <c r="M1357" i="5" s="1"/>
  <c r="L1358" i="5"/>
  <c r="M1358" i="5" s="1"/>
  <c r="L1359" i="5"/>
  <c r="M1359" i="5" s="1"/>
  <c r="L1360" i="5"/>
  <c r="M1360" i="5" s="1"/>
  <c r="L1361" i="5"/>
  <c r="M1361" i="5" s="1"/>
  <c r="L1363" i="5"/>
  <c r="M1363" i="5" s="1"/>
  <c r="L1365" i="5"/>
  <c r="M1365" i="5" s="1"/>
  <c r="L1366" i="5"/>
  <c r="M1366" i="5" s="1"/>
  <c r="L1367" i="5"/>
  <c r="M1367" i="5" s="1"/>
  <c r="L1368" i="5"/>
  <c r="M1368" i="5" s="1"/>
  <c r="L1369" i="5"/>
  <c r="M1369" i="5" s="1"/>
  <c r="L1370" i="5"/>
  <c r="M1370" i="5" s="1"/>
  <c r="L1371" i="5"/>
  <c r="M1371" i="5" s="1"/>
  <c r="L1372" i="5"/>
  <c r="M1372" i="5" s="1"/>
  <c r="L1373" i="5"/>
  <c r="M1373" i="5" s="1"/>
  <c r="L1374" i="5"/>
  <c r="M1374" i="5" s="1"/>
  <c r="L1375" i="5"/>
  <c r="M1375" i="5" s="1"/>
  <c r="L1376" i="5"/>
  <c r="M1376" i="5" s="1"/>
  <c r="L1377" i="5"/>
  <c r="M1377" i="5" s="1"/>
  <c r="L1378" i="5"/>
  <c r="M1378" i="5" s="1"/>
  <c r="L1379" i="5"/>
  <c r="M1379" i="5" s="1"/>
  <c r="L1380" i="5"/>
  <c r="M1380" i="5" s="1"/>
  <c r="L1381" i="5"/>
  <c r="M1381" i="5" s="1"/>
  <c r="L1382" i="5"/>
  <c r="M1382" i="5" s="1"/>
  <c r="L1383" i="5"/>
  <c r="M1383" i="5" s="1"/>
  <c r="L1384" i="5"/>
  <c r="M1384" i="5" s="1"/>
  <c r="L1385" i="5"/>
  <c r="M1385" i="5" s="1"/>
  <c r="L1386" i="5"/>
  <c r="M1386" i="5" s="1"/>
  <c r="L1387" i="5"/>
  <c r="M1387" i="5" s="1"/>
  <c r="L1388" i="5"/>
  <c r="M1388" i="5" s="1"/>
  <c r="L1389" i="5"/>
  <c r="M1389" i="5" s="1"/>
  <c r="L1390" i="5"/>
  <c r="M1390" i="5" s="1"/>
  <c r="L1391" i="5"/>
  <c r="M1391" i="5" s="1"/>
  <c r="L1392" i="5"/>
  <c r="M1392" i="5" s="1"/>
  <c r="L1393" i="5"/>
  <c r="M1393" i="5" s="1"/>
  <c r="L1394" i="5"/>
  <c r="M1394" i="5" s="1"/>
  <c r="L1395" i="5"/>
  <c r="M1395" i="5" s="1"/>
  <c r="L1396" i="5"/>
  <c r="M1396" i="5" s="1"/>
  <c r="L1397" i="5"/>
  <c r="M1397" i="5" s="1"/>
  <c r="L1398" i="5"/>
  <c r="M1398" i="5" s="1"/>
  <c r="L1399" i="5"/>
  <c r="M1399" i="5" s="1"/>
  <c r="L1400" i="5"/>
  <c r="M1400" i="5" s="1"/>
  <c r="L1401" i="5"/>
  <c r="M1401" i="5" s="1"/>
  <c r="L1402" i="5"/>
  <c r="M1402" i="5" s="1"/>
  <c r="L1403" i="5"/>
  <c r="M1403" i="5" s="1"/>
  <c r="L1404" i="5"/>
  <c r="M1404" i="5" s="1"/>
  <c r="L1405" i="5"/>
  <c r="M1405" i="5" s="1"/>
  <c r="L1406" i="5"/>
  <c r="M1406" i="5" s="1"/>
  <c r="L1407" i="5"/>
  <c r="M1407" i="5" s="1"/>
  <c r="L1408" i="5"/>
  <c r="M1408" i="5" s="1"/>
  <c r="L1409" i="5"/>
  <c r="M1409" i="5" s="1"/>
  <c r="L1410" i="5"/>
  <c r="M1410" i="5" s="1"/>
  <c r="L1411" i="5"/>
  <c r="M1411" i="5" s="1"/>
  <c r="L1412" i="5"/>
  <c r="M1412" i="5" s="1"/>
  <c r="L1413" i="5"/>
  <c r="M1413" i="5" s="1"/>
  <c r="L1414" i="5"/>
  <c r="M1414" i="5" s="1"/>
  <c r="L1415" i="5"/>
  <c r="M1415" i="5" s="1"/>
  <c r="L1416" i="5"/>
  <c r="M1416" i="5" s="1"/>
  <c r="L1417" i="5"/>
  <c r="M1417" i="5" s="1"/>
  <c r="L1418" i="5"/>
  <c r="M1418" i="5" s="1"/>
  <c r="L1419" i="5"/>
  <c r="M1419" i="5" s="1"/>
  <c r="L1420" i="5"/>
  <c r="M1420" i="5" s="1"/>
  <c r="L1421" i="5"/>
  <c r="M1421" i="5" s="1"/>
  <c r="L1422" i="5"/>
  <c r="M1422" i="5" s="1"/>
  <c r="L1423" i="5"/>
  <c r="M1423" i="5" s="1"/>
  <c r="L1424" i="5"/>
  <c r="M1424" i="5" s="1"/>
  <c r="L1425" i="5"/>
  <c r="M1425" i="5" s="1"/>
  <c r="L1426" i="5"/>
  <c r="M1426" i="5" s="1"/>
  <c r="L1427" i="5"/>
  <c r="M1427" i="5" s="1"/>
  <c r="L1428" i="5"/>
  <c r="M1428" i="5" s="1"/>
  <c r="L1429" i="5"/>
  <c r="M1429" i="5" s="1"/>
  <c r="L1430" i="5"/>
  <c r="M1430" i="5" s="1"/>
  <c r="L1431" i="5"/>
  <c r="M1431" i="5" s="1"/>
  <c r="L1432" i="5"/>
  <c r="M1432" i="5" s="1"/>
  <c r="L1433" i="5"/>
  <c r="M1433" i="5" s="1"/>
  <c r="L1434" i="5"/>
  <c r="M1434" i="5" s="1"/>
  <c r="L1435" i="5"/>
  <c r="M1435" i="5" s="1"/>
  <c r="L1436" i="5"/>
  <c r="M1436" i="5" s="1"/>
  <c r="L1437" i="5"/>
  <c r="M1437" i="5" s="1"/>
  <c r="L1438" i="5"/>
  <c r="M1438" i="5" s="1"/>
  <c r="L1439" i="5"/>
  <c r="M1439" i="5" s="1"/>
  <c r="L1440" i="5"/>
  <c r="M1440" i="5" s="1"/>
  <c r="L1441" i="5"/>
  <c r="M1441" i="5" s="1"/>
  <c r="L1442" i="5"/>
  <c r="M1442" i="5" s="1"/>
  <c r="L1443" i="5"/>
  <c r="M1443" i="5" s="1"/>
  <c r="L1444" i="5"/>
  <c r="M1444" i="5" s="1"/>
  <c r="L1445" i="5"/>
  <c r="M1445" i="5" s="1"/>
  <c r="L1446" i="5"/>
  <c r="M1446" i="5" s="1"/>
  <c r="L1447" i="5"/>
  <c r="M1447" i="5" s="1"/>
  <c r="L1448" i="5"/>
  <c r="M1448" i="5" s="1"/>
  <c r="L1449" i="5"/>
  <c r="M1449" i="5" s="1"/>
  <c r="L1450" i="5"/>
  <c r="M1450" i="5" s="1"/>
  <c r="L1451" i="5"/>
  <c r="M1451" i="5" s="1"/>
  <c r="L1452" i="5"/>
  <c r="M1452" i="5" s="1"/>
  <c r="L1453" i="5"/>
  <c r="M1453" i="5" s="1"/>
  <c r="L1454" i="5"/>
  <c r="M1454" i="5" s="1"/>
  <c r="L1455" i="5"/>
  <c r="M1455" i="5" s="1"/>
  <c r="L1456" i="5"/>
  <c r="M1456" i="5" s="1"/>
  <c r="L1457" i="5"/>
  <c r="M1457" i="5" s="1"/>
  <c r="L1458" i="5"/>
  <c r="M1458" i="5" s="1"/>
  <c r="L1459" i="5"/>
  <c r="M1459" i="5" s="1"/>
  <c r="L1460" i="5"/>
  <c r="M1460" i="5" s="1"/>
  <c r="L1461" i="5"/>
  <c r="M1461" i="5" s="1"/>
  <c r="L1462" i="5"/>
  <c r="M1462" i="5" s="1"/>
  <c r="L1463" i="5"/>
  <c r="M1463" i="5" s="1"/>
  <c r="L1464" i="5"/>
  <c r="M1464" i="5" s="1"/>
  <c r="L1465" i="5"/>
  <c r="M1465" i="5" s="1"/>
  <c r="L1466" i="5"/>
  <c r="M1466" i="5" s="1"/>
  <c r="L1467" i="5"/>
  <c r="M1467" i="5" s="1"/>
  <c r="L1468" i="5"/>
  <c r="M1468" i="5" s="1"/>
  <c r="L1469" i="5"/>
  <c r="M1469" i="5" s="1"/>
  <c r="L1470" i="5"/>
  <c r="M1470" i="5" s="1"/>
  <c r="L1471" i="5"/>
  <c r="M1471" i="5" s="1"/>
  <c r="L1472" i="5"/>
  <c r="M1472" i="5" s="1"/>
  <c r="L1473" i="5"/>
  <c r="M1473" i="5" s="1"/>
  <c r="L1474" i="5"/>
  <c r="M1474" i="5" s="1"/>
  <c r="L1475" i="5"/>
  <c r="M1475" i="5" s="1"/>
  <c r="L1476" i="5"/>
  <c r="M1476" i="5" s="1"/>
  <c r="L1477" i="5"/>
  <c r="M1477" i="5" s="1"/>
  <c r="L1479" i="5"/>
  <c r="M1479" i="5" s="1"/>
  <c r="L1480" i="5"/>
  <c r="M1480" i="5" s="1"/>
  <c r="L1481" i="5"/>
  <c r="M1481" i="5" s="1"/>
  <c r="L1482" i="5"/>
  <c r="M1482" i="5" s="1"/>
  <c r="L1483" i="5"/>
  <c r="M1483" i="5" s="1"/>
  <c r="L1484" i="5"/>
  <c r="M1484" i="5" s="1"/>
  <c r="L1485" i="5"/>
  <c r="M1485" i="5" s="1"/>
  <c r="L1486" i="5"/>
  <c r="M1486" i="5" s="1"/>
  <c r="L1487" i="5"/>
  <c r="M1487" i="5" s="1"/>
  <c r="L1488" i="5"/>
  <c r="M1488" i="5" s="1"/>
  <c r="L1489" i="5"/>
  <c r="M1489" i="5" s="1"/>
  <c r="L1490" i="5"/>
  <c r="M1490" i="5" s="1"/>
  <c r="L1491" i="5"/>
  <c r="M1491" i="5" s="1"/>
  <c r="L1492" i="5"/>
  <c r="M1492" i="5" s="1"/>
  <c r="L1493" i="5"/>
  <c r="M1493" i="5" s="1"/>
  <c r="L1494" i="5"/>
  <c r="M1494" i="5" s="1"/>
  <c r="L1495" i="5"/>
  <c r="M1495" i="5" s="1"/>
  <c r="L1496" i="5"/>
  <c r="M1496" i="5" s="1"/>
  <c r="L1497" i="5"/>
  <c r="M1497" i="5" s="1"/>
  <c r="L1498" i="5"/>
  <c r="M1498" i="5" s="1"/>
  <c r="L1499" i="5"/>
  <c r="M1499" i="5" s="1"/>
  <c r="L1500" i="5"/>
  <c r="M1500" i="5" s="1"/>
  <c r="L1501" i="5"/>
  <c r="M1501" i="5" s="1"/>
  <c r="L1502" i="5"/>
  <c r="M1502" i="5" s="1"/>
  <c r="L1503" i="5"/>
  <c r="M1503" i="5" s="1"/>
  <c r="L1504" i="5"/>
  <c r="M1504" i="5" s="1"/>
  <c r="L1505" i="5"/>
  <c r="M1505" i="5" s="1"/>
  <c r="L1506" i="5"/>
  <c r="M1506" i="5" s="1"/>
  <c r="L1507" i="5"/>
  <c r="M1507" i="5" s="1"/>
  <c r="L1508" i="5"/>
  <c r="M1508" i="5" s="1"/>
  <c r="L1509" i="5"/>
  <c r="M1509" i="5" s="1"/>
  <c r="L1510" i="5"/>
  <c r="M1510" i="5" s="1"/>
  <c r="L1511" i="5"/>
  <c r="M1511" i="5" s="1"/>
  <c r="L1512" i="5"/>
  <c r="M1512" i="5" s="1"/>
  <c r="L1513" i="5"/>
  <c r="M1513" i="5" s="1"/>
  <c r="L1514" i="5"/>
  <c r="M1514" i="5" s="1"/>
  <c r="L1515" i="5"/>
  <c r="M1515" i="5" s="1"/>
  <c r="L1516" i="5"/>
  <c r="M1516" i="5" s="1"/>
  <c r="L1517" i="5"/>
  <c r="M1517" i="5" s="1"/>
  <c r="L1518" i="5"/>
  <c r="M1518" i="5" s="1"/>
  <c r="L1519" i="5"/>
  <c r="M1519" i="5" s="1"/>
  <c r="L1520" i="5"/>
  <c r="M1520" i="5" s="1"/>
  <c r="L1521" i="5"/>
  <c r="M1521" i="5" s="1"/>
  <c r="L1522" i="5"/>
  <c r="M1522" i="5" s="1"/>
  <c r="L1523" i="5"/>
  <c r="M1523" i="5" s="1"/>
  <c r="L1524" i="5"/>
  <c r="M1524" i="5" s="1"/>
  <c r="L1525" i="5"/>
  <c r="M1525" i="5" s="1"/>
  <c r="L1526" i="5"/>
  <c r="M1526" i="5" s="1"/>
  <c r="L1527" i="5"/>
  <c r="M1527" i="5" s="1"/>
  <c r="L1528" i="5"/>
  <c r="M1528" i="5" s="1"/>
  <c r="L1529" i="5"/>
  <c r="M1529" i="5" s="1"/>
  <c r="L1530" i="5"/>
  <c r="M1530" i="5" s="1"/>
  <c r="L1531" i="5"/>
  <c r="M1531" i="5" s="1"/>
  <c r="L1532" i="5"/>
  <c r="M1532" i="5" s="1"/>
  <c r="L1533" i="5"/>
  <c r="M1533" i="5" s="1"/>
  <c r="L1534" i="5"/>
  <c r="M1534" i="5" s="1"/>
  <c r="L1535" i="5"/>
  <c r="M1535" i="5" s="1"/>
  <c r="L1536" i="5"/>
  <c r="M1536" i="5" s="1"/>
  <c r="L1537" i="5"/>
  <c r="M1537" i="5" s="1"/>
  <c r="L1538" i="5"/>
  <c r="M1538" i="5" s="1"/>
  <c r="L1539" i="5"/>
  <c r="M1539" i="5" s="1"/>
  <c r="L1540" i="5"/>
  <c r="M1540" i="5" s="1"/>
  <c r="L1541" i="5"/>
  <c r="M1541" i="5" s="1"/>
  <c r="L1542" i="5"/>
  <c r="M1542" i="5" s="1"/>
  <c r="L1543" i="5"/>
  <c r="M1543" i="5" s="1"/>
  <c r="L1544" i="5"/>
  <c r="M1544" i="5" s="1"/>
  <c r="L1545" i="5"/>
  <c r="M1545" i="5" s="1"/>
  <c r="L1546" i="5"/>
  <c r="M1546" i="5" s="1"/>
  <c r="L1547" i="5"/>
  <c r="M1547" i="5" s="1"/>
  <c r="L1548" i="5"/>
  <c r="M1548" i="5" s="1"/>
  <c r="L1549" i="5"/>
  <c r="M1549" i="5" s="1"/>
  <c r="L1550" i="5"/>
  <c r="M1550" i="5" s="1"/>
  <c r="L1551" i="5"/>
  <c r="M1551" i="5" s="1"/>
  <c r="L1552" i="5"/>
  <c r="M1552" i="5" s="1"/>
  <c r="L1553" i="5"/>
  <c r="M1553" i="5" s="1"/>
  <c r="L1554" i="5"/>
  <c r="M1554" i="5" s="1"/>
  <c r="L1555" i="5"/>
  <c r="M1555" i="5" s="1"/>
  <c r="L1556" i="5"/>
  <c r="M1556" i="5" s="1"/>
  <c r="L1557" i="5"/>
  <c r="M1557" i="5" s="1"/>
  <c r="L1558" i="5"/>
  <c r="M1558" i="5" s="1"/>
  <c r="L1559" i="5"/>
  <c r="M1559" i="5" s="1"/>
  <c r="L1560" i="5"/>
  <c r="M1560" i="5" s="1"/>
  <c r="L1561" i="5"/>
  <c r="M1561" i="5" s="1"/>
  <c r="L1562" i="5"/>
  <c r="M1562" i="5" s="1"/>
  <c r="L1563" i="5"/>
  <c r="M1563" i="5" s="1"/>
  <c r="L1564" i="5"/>
  <c r="M1564" i="5" s="1"/>
  <c r="L1565" i="5"/>
  <c r="M1565" i="5" s="1"/>
  <c r="L1566" i="5"/>
  <c r="M1566" i="5" s="1"/>
  <c r="L1567" i="5"/>
  <c r="M1567" i="5" s="1"/>
  <c r="L1568" i="5"/>
  <c r="M1568" i="5" s="1"/>
  <c r="L1569" i="5"/>
  <c r="M1569" i="5" s="1"/>
  <c r="L1570" i="5"/>
  <c r="M1570" i="5" s="1"/>
  <c r="L1571" i="5"/>
  <c r="M1571" i="5" s="1"/>
  <c r="L1572" i="5"/>
  <c r="M1572" i="5" s="1"/>
  <c r="L1573" i="5"/>
  <c r="M1573" i="5" s="1"/>
  <c r="L1574" i="5"/>
  <c r="M1574" i="5" s="1"/>
  <c r="L1575" i="5"/>
  <c r="M1575" i="5" s="1"/>
  <c r="L1576" i="5"/>
  <c r="M1576" i="5" s="1"/>
  <c r="L1577" i="5"/>
  <c r="M1577" i="5" s="1"/>
  <c r="L1578" i="5"/>
  <c r="M1578" i="5" s="1"/>
  <c r="L1579" i="5"/>
  <c r="M1579" i="5" s="1"/>
  <c r="L1580" i="5"/>
  <c r="M1580" i="5" s="1"/>
  <c r="L1581" i="5"/>
  <c r="M1581" i="5" s="1"/>
  <c r="L1582" i="5"/>
  <c r="M1582" i="5" s="1"/>
  <c r="L1583" i="5"/>
  <c r="M1583" i="5" s="1"/>
  <c r="L1584" i="5"/>
  <c r="M1584" i="5" s="1"/>
  <c r="L1585" i="5"/>
  <c r="M1585" i="5" s="1"/>
  <c r="L1586" i="5"/>
  <c r="M1586" i="5" s="1"/>
  <c r="L1587" i="5"/>
  <c r="M1587" i="5" s="1"/>
  <c r="L1588" i="5"/>
  <c r="M1588" i="5" s="1"/>
  <c r="L1589" i="5"/>
  <c r="M1589" i="5" s="1"/>
  <c r="L1590" i="5"/>
  <c r="M1590" i="5" s="1"/>
  <c r="L1591" i="5"/>
  <c r="M1591" i="5" s="1"/>
  <c r="L1592" i="5"/>
  <c r="M1592" i="5" s="1"/>
  <c r="L1593" i="5"/>
  <c r="M1593" i="5" s="1"/>
  <c r="L1594" i="5"/>
  <c r="M1594" i="5" s="1"/>
  <c r="L1595" i="5"/>
  <c r="M1595" i="5" s="1"/>
  <c r="L1596" i="5"/>
  <c r="M1596" i="5" s="1"/>
  <c r="L1597" i="5"/>
  <c r="M1597" i="5" s="1"/>
  <c r="L1598" i="5"/>
  <c r="M1598" i="5" s="1"/>
  <c r="L1599" i="5"/>
  <c r="M1599" i="5" s="1"/>
  <c r="L1600" i="5"/>
  <c r="M1600" i="5" s="1"/>
  <c r="L1601" i="5"/>
  <c r="M1601" i="5" s="1"/>
  <c r="L1602" i="5"/>
  <c r="M1602" i="5" s="1"/>
  <c r="L1603" i="5"/>
  <c r="M1603" i="5" s="1"/>
  <c r="L1604" i="5"/>
  <c r="M1604" i="5" s="1"/>
  <c r="L1605" i="5"/>
  <c r="M1605" i="5" s="1"/>
  <c r="L1606" i="5"/>
  <c r="M1606" i="5" s="1"/>
  <c r="L1607" i="5"/>
  <c r="M1607" i="5" s="1"/>
  <c r="L1608" i="5"/>
  <c r="M1608" i="5" s="1"/>
  <c r="L1609" i="5"/>
  <c r="M1609" i="5" s="1"/>
  <c r="L1610" i="5"/>
  <c r="M1610" i="5" s="1"/>
  <c r="L1611" i="5"/>
  <c r="M1611" i="5" s="1"/>
  <c r="L1612" i="5"/>
  <c r="M1612" i="5" s="1"/>
  <c r="L1613" i="5"/>
  <c r="M1613" i="5" s="1"/>
  <c r="L1614" i="5"/>
  <c r="M1614" i="5" s="1"/>
  <c r="L1615" i="5"/>
  <c r="M1615" i="5" s="1"/>
  <c r="L1616" i="5"/>
  <c r="M1616" i="5" s="1"/>
  <c r="L1617" i="5"/>
  <c r="M1617" i="5" s="1"/>
  <c r="L1618" i="5"/>
  <c r="M1618" i="5" s="1"/>
  <c r="L1619" i="5"/>
  <c r="M1619" i="5" s="1"/>
  <c r="L1620" i="5"/>
  <c r="M1620" i="5" s="1"/>
  <c r="L1621" i="5"/>
  <c r="M1621" i="5" s="1"/>
  <c r="L1622" i="5"/>
  <c r="M1622" i="5" s="1"/>
  <c r="L1623" i="5"/>
  <c r="M1623" i="5" s="1"/>
  <c r="L1624" i="5"/>
  <c r="M1624" i="5" s="1"/>
  <c r="L1625" i="5"/>
  <c r="M1625" i="5" s="1"/>
  <c r="L1626" i="5"/>
  <c r="M1626" i="5" s="1"/>
  <c r="L1627" i="5"/>
  <c r="M1627" i="5" s="1"/>
  <c r="L1628" i="5"/>
  <c r="M1628" i="5" s="1"/>
  <c r="L1629" i="5"/>
  <c r="M1629" i="5" s="1"/>
  <c r="L1630" i="5"/>
  <c r="M1630" i="5" s="1"/>
  <c r="L1631" i="5"/>
  <c r="M1631" i="5" s="1"/>
  <c r="L1632" i="5"/>
  <c r="M1632" i="5" s="1"/>
  <c r="L1633" i="5"/>
  <c r="M1633" i="5" s="1"/>
  <c r="L1634" i="5"/>
  <c r="M1634" i="5" s="1"/>
  <c r="L1635" i="5"/>
  <c r="M1635" i="5" s="1"/>
  <c r="L1636" i="5"/>
  <c r="M1636" i="5" s="1"/>
  <c r="L1637" i="5"/>
  <c r="M1637" i="5" s="1"/>
  <c r="L1638" i="5"/>
  <c r="M1638" i="5" s="1"/>
  <c r="L1639" i="5"/>
  <c r="M1639" i="5" s="1"/>
  <c r="L1640" i="5"/>
  <c r="M1640" i="5" s="1"/>
  <c r="L1641" i="5"/>
  <c r="M1641" i="5" s="1"/>
  <c r="L1642" i="5"/>
  <c r="M1642" i="5" s="1"/>
  <c r="L1643" i="5"/>
  <c r="M1643" i="5" s="1"/>
  <c r="L1644" i="5"/>
  <c r="M1644" i="5" s="1"/>
  <c r="L1645" i="5"/>
  <c r="M1645" i="5" s="1"/>
  <c r="L1646" i="5"/>
  <c r="M1646" i="5" s="1"/>
  <c r="L1647" i="5"/>
  <c r="M1647" i="5" s="1"/>
  <c r="L1648" i="5"/>
  <c r="M1648" i="5" s="1"/>
  <c r="L1649" i="5"/>
  <c r="M1649" i="5" s="1"/>
  <c r="L1650" i="5"/>
  <c r="M1650" i="5" s="1"/>
  <c r="L1651" i="5"/>
  <c r="M1651" i="5" s="1"/>
  <c r="L1652" i="5"/>
  <c r="M1652" i="5" s="1"/>
  <c r="L1653" i="5"/>
  <c r="M1653" i="5" s="1"/>
  <c r="L1654" i="5"/>
  <c r="M1654" i="5" s="1"/>
  <c r="L1655" i="5"/>
  <c r="M1655" i="5" s="1"/>
  <c r="L1656" i="5"/>
  <c r="M1656" i="5" s="1"/>
  <c r="L1657" i="5"/>
  <c r="M1657" i="5" s="1"/>
  <c r="L1658" i="5"/>
  <c r="M1658" i="5" s="1"/>
  <c r="L1659" i="5"/>
  <c r="M1659" i="5" s="1"/>
  <c r="L1660" i="5"/>
  <c r="M1660" i="5" s="1"/>
  <c r="L1661" i="5"/>
  <c r="M1661" i="5" s="1"/>
  <c r="L1662" i="5"/>
  <c r="M1662" i="5" s="1"/>
  <c r="L1663" i="5"/>
  <c r="M1663" i="5" s="1"/>
  <c r="L1664" i="5"/>
  <c r="M1664" i="5" s="1"/>
  <c r="L1665" i="5"/>
  <c r="M1665" i="5" s="1"/>
  <c r="L1666" i="5"/>
  <c r="M1666" i="5" s="1"/>
  <c r="L1667" i="5"/>
  <c r="M1667" i="5" s="1"/>
  <c r="L1668" i="5"/>
  <c r="M1668" i="5" s="1"/>
  <c r="L1669" i="5"/>
  <c r="M1669" i="5" s="1"/>
  <c r="L1670" i="5"/>
  <c r="M1670" i="5" s="1"/>
  <c r="L1671" i="5"/>
  <c r="M1671" i="5" s="1"/>
  <c r="L1672" i="5"/>
  <c r="M1672" i="5" s="1"/>
  <c r="L1673" i="5"/>
  <c r="M1673" i="5" s="1"/>
  <c r="L1674" i="5"/>
  <c r="M1674" i="5" s="1"/>
  <c r="L1675" i="5"/>
  <c r="M1675" i="5" s="1"/>
  <c r="L1676" i="5"/>
  <c r="M1676" i="5" s="1"/>
  <c r="L1677" i="5"/>
  <c r="M1677" i="5" s="1"/>
  <c r="L1678" i="5"/>
  <c r="M1678" i="5" s="1"/>
  <c r="L1679" i="5"/>
  <c r="M1679" i="5" s="1"/>
  <c r="L1680" i="5"/>
  <c r="M1680" i="5" s="1"/>
  <c r="L1681" i="5"/>
  <c r="M1681" i="5" s="1"/>
  <c r="L1682" i="5"/>
  <c r="M1682" i="5" s="1"/>
  <c r="L1683" i="5"/>
  <c r="M1683" i="5" s="1"/>
  <c r="L1684" i="5"/>
  <c r="M1684" i="5" s="1"/>
  <c r="L1685" i="5"/>
  <c r="M1685" i="5" s="1"/>
  <c r="L1686" i="5"/>
  <c r="M1686" i="5" s="1"/>
  <c r="L1687" i="5"/>
  <c r="M1687" i="5" s="1"/>
  <c r="L1688" i="5"/>
  <c r="M1688" i="5" s="1"/>
  <c r="L1689" i="5"/>
  <c r="M1689" i="5" s="1"/>
  <c r="L1690" i="5"/>
  <c r="M1690" i="5" s="1"/>
  <c r="L1691" i="5"/>
  <c r="M1691" i="5" s="1"/>
  <c r="L1692" i="5"/>
  <c r="M1692" i="5" s="1"/>
  <c r="L1693" i="5"/>
  <c r="M1693" i="5" s="1"/>
  <c r="L1694" i="5"/>
  <c r="M1694" i="5" s="1"/>
  <c r="L1695" i="5"/>
  <c r="M1695" i="5" s="1"/>
  <c r="L1696" i="5"/>
  <c r="M1696" i="5" s="1"/>
  <c r="L1697" i="5"/>
  <c r="M1697" i="5" s="1"/>
  <c r="L1698" i="5"/>
  <c r="M1698" i="5" s="1"/>
  <c r="L1699" i="5"/>
  <c r="M1699" i="5" s="1"/>
  <c r="L1700" i="5"/>
  <c r="M1700" i="5" s="1"/>
  <c r="L1701" i="5"/>
  <c r="M1701" i="5" s="1"/>
  <c r="L1702" i="5"/>
  <c r="M1702" i="5" s="1"/>
  <c r="L1703" i="5"/>
  <c r="M1703" i="5" s="1"/>
  <c r="L1704" i="5"/>
  <c r="M1704" i="5" s="1"/>
  <c r="L1705" i="5"/>
  <c r="M1705" i="5" s="1"/>
  <c r="L1706" i="5"/>
  <c r="M1706" i="5" s="1"/>
  <c r="L1707" i="5"/>
  <c r="M1707" i="5" s="1"/>
  <c r="L1708" i="5"/>
  <c r="M1708" i="5" s="1"/>
  <c r="L1709" i="5"/>
  <c r="M1709" i="5" s="1"/>
  <c r="L1710" i="5"/>
  <c r="M1710" i="5" s="1"/>
  <c r="L1711" i="5"/>
  <c r="M1711" i="5" s="1"/>
  <c r="L1712" i="5"/>
  <c r="M1712" i="5" s="1"/>
  <c r="L1713" i="5"/>
  <c r="M1713" i="5" s="1"/>
  <c r="L1714" i="5"/>
  <c r="M1714" i="5" s="1"/>
  <c r="L1715" i="5"/>
  <c r="M1715" i="5" s="1"/>
  <c r="L1716" i="5"/>
  <c r="M1716" i="5" s="1"/>
  <c r="L1717" i="5"/>
  <c r="M1717" i="5" s="1"/>
  <c r="L1718" i="5"/>
  <c r="M1718" i="5" s="1"/>
  <c r="L1719" i="5"/>
  <c r="M1719" i="5" s="1"/>
  <c r="L1720" i="5"/>
  <c r="M1720" i="5" s="1"/>
  <c r="L1721" i="5"/>
  <c r="M1721" i="5" s="1"/>
  <c r="L1722" i="5"/>
  <c r="M1722" i="5" s="1"/>
  <c r="L1723" i="5"/>
  <c r="M1723" i="5" s="1"/>
  <c r="L1724" i="5"/>
  <c r="M1724" i="5" s="1"/>
  <c r="L1725" i="5"/>
  <c r="M1725" i="5" s="1"/>
  <c r="L1726" i="5"/>
  <c r="M1726" i="5" s="1"/>
  <c r="L1727" i="5"/>
  <c r="M1727" i="5" s="1"/>
  <c r="L1728" i="5"/>
  <c r="M1728" i="5" s="1"/>
  <c r="L1729" i="5"/>
  <c r="M1729" i="5" s="1"/>
  <c r="L1730" i="5"/>
  <c r="M1730" i="5" s="1"/>
  <c r="L1731" i="5"/>
  <c r="M1731" i="5" s="1"/>
  <c r="L1732" i="5"/>
  <c r="M1732" i="5" s="1"/>
  <c r="L1733" i="5"/>
  <c r="M1733" i="5" s="1"/>
  <c r="L1734" i="5"/>
  <c r="M1734" i="5" s="1"/>
  <c r="L1735" i="5"/>
  <c r="M1735" i="5" s="1"/>
  <c r="L1736" i="5"/>
  <c r="M1736" i="5" s="1"/>
  <c r="L1737" i="5"/>
  <c r="M1737" i="5" s="1"/>
  <c r="L1738" i="5"/>
  <c r="M1738" i="5" s="1"/>
  <c r="L1739" i="5"/>
  <c r="M1739" i="5" s="1"/>
  <c r="L1740" i="5"/>
  <c r="M1740" i="5" s="1"/>
  <c r="L1741" i="5"/>
  <c r="M1741" i="5" s="1"/>
  <c r="L1742" i="5"/>
  <c r="M1742" i="5" s="1"/>
  <c r="L1743" i="5"/>
  <c r="M1743" i="5" s="1"/>
  <c r="L1744" i="5"/>
  <c r="M1744" i="5" s="1"/>
  <c r="L1745" i="5"/>
  <c r="M1745" i="5" s="1"/>
  <c r="L1746" i="5"/>
  <c r="M1746" i="5" s="1"/>
  <c r="L1747" i="5"/>
  <c r="M1747" i="5" s="1"/>
  <c r="L1748" i="5"/>
  <c r="M1748" i="5" s="1"/>
  <c r="L1749" i="5"/>
  <c r="M1749" i="5" s="1"/>
  <c r="L1750" i="5"/>
  <c r="M1750" i="5" s="1"/>
  <c r="L1751" i="5"/>
  <c r="M1751" i="5" s="1"/>
  <c r="L1752" i="5"/>
  <c r="M1752" i="5" s="1"/>
  <c r="L1753" i="5"/>
  <c r="M1753" i="5" s="1"/>
  <c r="L1754" i="5"/>
  <c r="M1754" i="5" s="1"/>
  <c r="L1755" i="5"/>
  <c r="M1755" i="5" s="1"/>
  <c r="L1757" i="5"/>
  <c r="M1757" i="5" s="1"/>
  <c r="L1758" i="5"/>
  <c r="M1758" i="5" s="1"/>
  <c r="L1759" i="5"/>
  <c r="M1759" i="5" s="1"/>
  <c r="L1760" i="5"/>
  <c r="M1760" i="5" s="1"/>
  <c r="L1761" i="5"/>
  <c r="M1761" i="5" s="1"/>
  <c r="L1762" i="5"/>
  <c r="M1762" i="5" s="1"/>
  <c r="L1763" i="5"/>
  <c r="M1763" i="5" s="1"/>
  <c r="L1764" i="5"/>
  <c r="M1764" i="5" s="1"/>
  <c r="L1765" i="5"/>
  <c r="M1765" i="5" s="1"/>
  <c r="L1766" i="5"/>
  <c r="M1766" i="5" s="1"/>
  <c r="L1767" i="5"/>
  <c r="M1767" i="5" s="1"/>
  <c r="L1768" i="5"/>
  <c r="M1768" i="5" s="1"/>
  <c r="L1769" i="5"/>
  <c r="M1769" i="5" s="1"/>
  <c r="L1770" i="5"/>
  <c r="M1770" i="5" s="1"/>
  <c r="L1771" i="5"/>
  <c r="M1771" i="5" s="1"/>
  <c r="L1772" i="5"/>
  <c r="M1772" i="5" s="1"/>
  <c r="L1773" i="5"/>
  <c r="M1773" i="5" s="1"/>
  <c r="L1774" i="5"/>
  <c r="M1774" i="5" s="1"/>
  <c r="L1775" i="5"/>
  <c r="M1775" i="5" s="1"/>
  <c r="L1776" i="5"/>
  <c r="M1776" i="5" s="1"/>
  <c r="L1777" i="5"/>
  <c r="M1777" i="5" s="1"/>
  <c r="L1778" i="5"/>
  <c r="M1778" i="5" s="1"/>
  <c r="L1779" i="5"/>
  <c r="M1779" i="5" s="1"/>
  <c r="L1780" i="5"/>
  <c r="M1780" i="5" s="1"/>
  <c r="L1781" i="5"/>
  <c r="M1781" i="5" s="1"/>
  <c r="L1782" i="5"/>
  <c r="M1782" i="5" s="1"/>
  <c r="L1783" i="5"/>
  <c r="M1783" i="5" s="1"/>
  <c r="L1784" i="5"/>
  <c r="M1784" i="5" s="1"/>
  <c r="L1785" i="5"/>
  <c r="M1785" i="5" s="1"/>
  <c r="L1786" i="5"/>
  <c r="M1786" i="5" s="1"/>
  <c r="L1787" i="5"/>
  <c r="M1787" i="5" s="1"/>
  <c r="L1788" i="5"/>
  <c r="M1788" i="5" s="1"/>
  <c r="L1789" i="5"/>
  <c r="M1789" i="5" s="1"/>
  <c r="L1790" i="5"/>
  <c r="M1790" i="5" s="1"/>
  <c r="L1791" i="5"/>
  <c r="M1791" i="5" s="1"/>
  <c r="L1792" i="5"/>
  <c r="M1792" i="5" s="1"/>
  <c r="L1793" i="5"/>
  <c r="M1793" i="5" s="1"/>
  <c r="L1794" i="5"/>
  <c r="M1794" i="5" s="1"/>
  <c r="L1796" i="5"/>
  <c r="M1796" i="5" s="1"/>
  <c r="L1797" i="5"/>
  <c r="M1797" i="5" s="1"/>
  <c r="L1798" i="5"/>
  <c r="M1798" i="5" s="1"/>
  <c r="L1799" i="5"/>
  <c r="M1799" i="5" s="1"/>
  <c r="L1800" i="5"/>
  <c r="M1800" i="5" s="1"/>
  <c r="L1801" i="5"/>
  <c r="M1801" i="5" s="1"/>
  <c r="L1802" i="5"/>
  <c r="M1802" i="5" s="1"/>
  <c r="L1803" i="5"/>
  <c r="M1803" i="5" s="1"/>
  <c r="L1804" i="5"/>
  <c r="M1804" i="5" s="1"/>
  <c r="L1805" i="5"/>
  <c r="M1805" i="5" s="1"/>
  <c r="L1806" i="5"/>
  <c r="M1806" i="5" s="1"/>
  <c r="L1807" i="5"/>
  <c r="M1807" i="5" s="1"/>
  <c r="L1808" i="5"/>
  <c r="M1808" i="5" s="1"/>
  <c r="L1809" i="5"/>
  <c r="M1809" i="5" s="1"/>
  <c r="L1810" i="5"/>
  <c r="M1810" i="5" s="1"/>
  <c r="L1811" i="5"/>
  <c r="M1811" i="5" s="1"/>
  <c r="L1812" i="5"/>
  <c r="M1812" i="5" s="1"/>
  <c r="L1813" i="5"/>
  <c r="M1813" i="5" s="1"/>
  <c r="L1814" i="5"/>
  <c r="M1814" i="5" s="1"/>
  <c r="L1815" i="5"/>
  <c r="M1815" i="5" s="1"/>
  <c r="L1816" i="5"/>
  <c r="M1816" i="5" s="1"/>
  <c r="L1817" i="5"/>
  <c r="M1817" i="5" s="1"/>
  <c r="L1818" i="5"/>
  <c r="M1818" i="5" s="1"/>
  <c r="L1819" i="5"/>
  <c r="M1819" i="5" s="1"/>
  <c r="L1820" i="5"/>
  <c r="M1820" i="5" s="1"/>
  <c r="L1821" i="5"/>
  <c r="M1821" i="5" s="1"/>
  <c r="L1822" i="5"/>
  <c r="M1822" i="5" s="1"/>
  <c r="L1823" i="5"/>
  <c r="M1823" i="5" s="1"/>
  <c r="L1824" i="5"/>
  <c r="M1824" i="5" s="1"/>
  <c r="L1825" i="5"/>
  <c r="M1825" i="5" s="1"/>
  <c r="L1826" i="5"/>
  <c r="M1826" i="5" s="1"/>
  <c r="L1827" i="5"/>
  <c r="M1827" i="5" s="1"/>
  <c r="L1828" i="5"/>
  <c r="M1828" i="5" s="1"/>
  <c r="L1829" i="5"/>
  <c r="M1829" i="5" s="1"/>
  <c r="L1830" i="5"/>
  <c r="M1830" i="5" s="1"/>
  <c r="L1831" i="5"/>
  <c r="M1831" i="5" s="1"/>
  <c r="L1832" i="5"/>
  <c r="M1832" i="5" s="1"/>
  <c r="L1833" i="5"/>
  <c r="M1833" i="5" s="1"/>
  <c r="L1834" i="5"/>
  <c r="M1834" i="5" s="1"/>
  <c r="L1835" i="5"/>
  <c r="M1835" i="5" s="1"/>
  <c r="L1836" i="5"/>
  <c r="M1836" i="5" s="1"/>
  <c r="L1837" i="5"/>
  <c r="M1837" i="5" s="1"/>
  <c r="L1838" i="5"/>
  <c r="M1838" i="5" s="1"/>
  <c r="L1839" i="5"/>
  <c r="M1839" i="5" s="1"/>
  <c r="L1840" i="5"/>
  <c r="M1840" i="5" s="1"/>
  <c r="L1841" i="5"/>
  <c r="M1841" i="5" s="1"/>
  <c r="L1842" i="5"/>
  <c r="M1842" i="5" s="1"/>
  <c r="L1843" i="5"/>
  <c r="M1843" i="5" s="1"/>
  <c r="L1844" i="5"/>
  <c r="M1844" i="5" s="1"/>
  <c r="L1845" i="5"/>
  <c r="M1845" i="5" s="1"/>
  <c r="L1846" i="5"/>
  <c r="M1846" i="5" s="1"/>
  <c r="L1847" i="5"/>
  <c r="M1847" i="5" s="1"/>
  <c r="L1848" i="5"/>
  <c r="M1848" i="5" s="1"/>
  <c r="L1849" i="5"/>
  <c r="M1849" i="5" s="1"/>
  <c r="L1851" i="5"/>
  <c r="M1851" i="5" s="1"/>
  <c r="L1852" i="5"/>
  <c r="M1852" i="5" s="1"/>
  <c r="L1853" i="5"/>
  <c r="M1853" i="5" s="1"/>
  <c r="L1854" i="5"/>
  <c r="M1854" i="5" s="1"/>
  <c r="L1855" i="5"/>
  <c r="M1855" i="5" s="1"/>
  <c r="L1856" i="5"/>
  <c r="M1856" i="5" s="1"/>
  <c r="L1857" i="5"/>
  <c r="M1857" i="5" s="1"/>
  <c r="L1858" i="5"/>
  <c r="M1858" i="5" s="1"/>
  <c r="L1859" i="5"/>
  <c r="M1859" i="5" s="1"/>
  <c r="L1860" i="5"/>
  <c r="M1860" i="5" s="1"/>
  <c r="L1861" i="5"/>
  <c r="M1861" i="5" s="1"/>
  <c r="L1862" i="5"/>
  <c r="M1862" i="5" s="1"/>
  <c r="L1863" i="5"/>
  <c r="M1863" i="5" s="1"/>
  <c r="L1864" i="5"/>
  <c r="M1864" i="5" s="1"/>
  <c r="L1866" i="5"/>
  <c r="M1866" i="5" s="1"/>
  <c r="L1867" i="5"/>
  <c r="M1867" i="5" s="1"/>
  <c r="L1868" i="5"/>
  <c r="M1868" i="5" s="1"/>
  <c r="L1869" i="5"/>
  <c r="M1869" i="5" s="1"/>
  <c r="L1870" i="5"/>
  <c r="M1870" i="5" s="1"/>
  <c r="L1871" i="5"/>
  <c r="M1871" i="5" s="1"/>
  <c r="L1872" i="5"/>
  <c r="M1872" i="5" s="1"/>
  <c r="L1873" i="5"/>
  <c r="M1873" i="5" s="1"/>
  <c r="L1874" i="5"/>
  <c r="M1874" i="5" s="1"/>
  <c r="L1875" i="5"/>
  <c r="M1875" i="5" s="1"/>
  <c r="L1876" i="5"/>
  <c r="M1876" i="5" s="1"/>
  <c r="L1877" i="5"/>
  <c r="M1877" i="5" s="1"/>
  <c r="L1878" i="5"/>
  <c r="M1878" i="5" s="1"/>
  <c r="L1879" i="5"/>
  <c r="M1879" i="5" s="1"/>
  <c r="L1880" i="5"/>
  <c r="M1880" i="5" s="1"/>
  <c r="L1881" i="5"/>
  <c r="M1881" i="5" s="1"/>
  <c r="L1882" i="5"/>
  <c r="M1882" i="5" s="1"/>
  <c r="L1883" i="5"/>
  <c r="M1883" i="5" s="1"/>
  <c r="L1884" i="5"/>
  <c r="M1884" i="5" s="1"/>
  <c r="L1885" i="5"/>
  <c r="M1885" i="5" s="1"/>
  <c r="L1886" i="5"/>
  <c r="M1886" i="5" s="1"/>
  <c r="L1887" i="5"/>
  <c r="M1887" i="5" s="1"/>
  <c r="L1888" i="5"/>
  <c r="M1888" i="5" s="1"/>
  <c r="L1889" i="5"/>
  <c r="M1889" i="5" s="1"/>
  <c r="L1890" i="5"/>
  <c r="M1890" i="5" s="1"/>
  <c r="L1891" i="5"/>
  <c r="M1891" i="5" s="1"/>
  <c r="L1892" i="5"/>
  <c r="M1892" i="5" s="1"/>
  <c r="L1893" i="5"/>
  <c r="M1893" i="5" s="1"/>
  <c r="L1894" i="5"/>
  <c r="M1894" i="5" s="1"/>
  <c r="L1895" i="5"/>
  <c r="M1895" i="5" s="1"/>
  <c r="L1896" i="5"/>
  <c r="M1896" i="5" s="1"/>
  <c r="L1897" i="5"/>
  <c r="M1897" i="5" s="1"/>
  <c r="L1898" i="5"/>
  <c r="M1898" i="5" s="1"/>
  <c r="L1899" i="5"/>
  <c r="M1899" i="5" s="1"/>
  <c r="L1900" i="5"/>
  <c r="M1900" i="5" s="1"/>
  <c r="L1901" i="5"/>
  <c r="M1901" i="5" s="1"/>
  <c r="L1902" i="5"/>
  <c r="M1902" i="5" s="1"/>
  <c r="L1903" i="5"/>
  <c r="M1903" i="5" s="1"/>
  <c r="L1904" i="5"/>
  <c r="M1904" i="5" s="1"/>
  <c r="L1905" i="5"/>
  <c r="M1905" i="5" s="1"/>
  <c r="L1906" i="5"/>
  <c r="M1906" i="5" s="1"/>
  <c r="L1907" i="5"/>
  <c r="M1907" i="5" s="1"/>
  <c r="L1908" i="5"/>
  <c r="M1908" i="5" s="1"/>
  <c r="L1909" i="5"/>
  <c r="M1909" i="5" s="1"/>
  <c r="L1910" i="5"/>
  <c r="M1910" i="5" s="1"/>
  <c r="L1911" i="5"/>
  <c r="M1911" i="5" s="1"/>
  <c r="L1912" i="5"/>
  <c r="M1912" i="5" s="1"/>
  <c r="L1913" i="5"/>
  <c r="M1913" i="5" s="1"/>
  <c r="L1914" i="5"/>
  <c r="M1914" i="5" s="1"/>
  <c r="L1915" i="5"/>
  <c r="M1915" i="5" s="1"/>
  <c r="L1916" i="5"/>
  <c r="M1916" i="5" s="1"/>
  <c r="L1917" i="5"/>
  <c r="M1917" i="5" s="1"/>
  <c r="L1918" i="5"/>
  <c r="M1918" i="5" s="1"/>
  <c r="L1919" i="5"/>
  <c r="M1919" i="5" s="1"/>
  <c r="L1920" i="5"/>
  <c r="M1920" i="5" s="1"/>
  <c r="L1921" i="5"/>
  <c r="M1921" i="5" s="1"/>
  <c r="L1922" i="5"/>
  <c r="M1922" i="5" s="1"/>
  <c r="L1923" i="5"/>
  <c r="M1923" i="5" s="1"/>
  <c r="L1924" i="5"/>
  <c r="M1924" i="5" s="1"/>
  <c r="L1925" i="5"/>
  <c r="M1925" i="5" s="1"/>
  <c r="L1926" i="5"/>
  <c r="M1926" i="5" s="1"/>
  <c r="L1927" i="5"/>
  <c r="M1927" i="5" s="1"/>
  <c r="L1928" i="5"/>
  <c r="M1928" i="5" s="1"/>
  <c r="L1929" i="5"/>
  <c r="M1929" i="5" s="1"/>
  <c r="L1930" i="5"/>
  <c r="M1930" i="5" s="1"/>
  <c r="L1931" i="5"/>
  <c r="M1931" i="5" s="1"/>
  <c r="L1932" i="5"/>
  <c r="M1932" i="5" s="1"/>
  <c r="L1933" i="5"/>
  <c r="M1933" i="5" s="1"/>
  <c r="L1934" i="5"/>
  <c r="M1934" i="5" s="1"/>
  <c r="L1935" i="5"/>
  <c r="M1935" i="5" s="1"/>
  <c r="L1936" i="5"/>
  <c r="M1936" i="5" s="1"/>
  <c r="L1937" i="5"/>
  <c r="M1937" i="5" s="1"/>
  <c r="L1938" i="5"/>
  <c r="M1938" i="5" s="1"/>
  <c r="L1939" i="5"/>
  <c r="M1939" i="5" s="1"/>
  <c r="L1940" i="5"/>
  <c r="M1940" i="5" s="1"/>
  <c r="L1941" i="5"/>
  <c r="M1941" i="5" s="1"/>
  <c r="L1942" i="5"/>
  <c r="M1942" i="5" s="1"/>
  <c r="L1943" i="5"/>
  <c r="M1943" i="5" s="1"/>
  <c r="L1944" i="5"/>
  <c r="M1944" i="5" s="1"/>
  <c r="L1945" i="5"/>
  <c r="M1945" i="5" s="1"/>
  <c r="L1946" i="5"/>
  <c r="M1946" i="5" s="1"/>
  <c r="L1947" i="5"/>
  <c r="M1947" i="5" s="1"/>
  <c r="L1948" i="5"/>
  <c r="M1948" i="5" s="1"/>
  <c r="L1949" i="5"/>
  <c r="M1949" i="5" s="1"/>
  <c r="L1950" i="5"/>
  <c r="M1950" i="5" s="1"/>
  <c r="L1951" i="5"/>
  <c r="M1951" i="5" s="1"/>
  <c r="L1952" i="5"/>
  <c r="M1952" i="5" s="1"/>
  <c r="L1953" i="5"/>
  <c r="M1953" i="5" s="1"/>
  <c r="L1954" i="5"/>
  <c r="M1954" i="5" s="1"/>
  <c r="L1955" i="5"/>
  <c r="M1955" i="5" s="1"/>
  <c r="L1956" i="5"/>
  <c r="M1956" i="5" s="1"/>
  <c r="L1957" i="5"/>
  <c r="M1957" i="5" s="1"/>
  <c r="L1958" i="5"/>
  <c r="M1958" i="5" s="1"/>
  <c r="L1959" i="5"/>
  <c r="M1959" i="5" s="1"/>
  <c r="L1960" i="5"/>
  <c r="M1960" i="5" s="1"/>
  <c r="L1961" i="5"/>
  <c r="M1961" i="5" s="1"/>
  <c r="L1962" i="5"/>
  <c r="M1962" i="5" s="1"/>
  <c r="L1963" i="5"/>
  <c r="M1963" i="5" s="1"/>
  <c r="L1964" i="5"/>
  <c r="M1964" i="5" s="1"/>
  <c r="L1965" i="5"/>
  <c r="M1965" i="5" s="1"/>
  <c r="L1966" i="5"/>
  <c r="M1966" i="5" s="1"/>
  <c r="L1967" i="5"/>
  <c r="M1967" i="5" s="1"/>
  <c r="L1968" i="5"/>
  <c r="M1968" i="5" s="1"/>
  <c r="L1969" i="5"/>
  <c r="M1969" i="5" s="1"/>
  <c r="L1970" i="5"/>
  <c r="M1970" i="5" s="1"/>
  <c r="L1971" i="5"/>
  <c r="M1971" i="5" s="1"/>
  <c r="L1972" i="5"/>
  <c r="M1972" i="5" s="1"/>
  <c r="L1973" i="5"/>
  <c r="M1973" i="5" s="1"/>
  <c r="L1974" i="5"/>
  <c r="M1974" i="5" s="1"/>
  <c r="L1975" i="5"/>
  <c r="M1975" i="5" s="1"/>
  <c r="L1977" i="5"/>
  <c r="M1977" i="5" s="1"/>
  <c r="L1978" i="5"/>
  <c r="M1978" i="5" s="1"/>
  <c r="L1979" i="5"/>
  <c r="M1979" i="5" s="1"/>
  <c r="L1980" i="5"/>
  <c r="M1980" i="5" s="1"/>
  <c r="L1981" i="5"/>
  <c r="M1981" i="5" s="1"/>
  <c r="L1982" i="5"/>
  <c r="M1982" i="5" s="1"/>
  <c r="L1983" i="5"/>
  <c r="M1983" i="5" s="1"/>
  <c r="L1984" i="5"/>
  <c r="M1984" i="5" s="1"/>
  <c r="L1985" i="5"/>
  <c r="M1985" i="5" s="1"/>
  <c r="L1986" i="5"/>
  <c r="M1986" i="5" s="1"/>
  <c r="L1987" i="5"/>
  <c r="M1987" i="5" s="1"/>
  <c r="L1988" i="5"/>
  <c r="M1988" i="5" s="1"/>
  <c r="L1989" i="5"/>
  <c r="M1989" i="5" s="1"/>
  <c r="L1990" i="5"/>
  <c r="M1990" i="5" s="1"/>
  <c r="L1991" i="5"/>
  <c r="M1991" i="5" s="1"/>
  <c r="L1992" i="5"/>
  <c r="M1992" i="5" s="1"/>
  <c r="L1993" i="5"/>
  <c r="M1993" i="5" s="1"/>
  <c r="L1994" i="5"/>
  <c r="M1994" i="5" s="1"/>
  <c r="L1995" i="5"/>
  <c r="M1995" i="5" s="1"/>
  <c r="L1996" i="5"/>
  <c r="M1996" i="5" s="1"/>
  <c r="L1997" i="5"/>
  <c r="M1997" i="5" s="1"/>
  <c r="L1998" i="5"/>
  <c r="M1998" i="5" s="1"/>
  <c r="L1999" i="5"/>
  <c r="M1999" i="5" s="1"/>
  <c r="L2001" i="5"/>
  <c r="M2001" i="5" s="1"/>
  <c r="L2002" i="5"/>
  <c r="M2002" i="5" s="1"/>
  <c r="L2003" i="5"/>
  <c r="M2003" i="5" s="1"/>
  <c r="L2004" i="5"/>
  <c r="M2004" i="5" s="1"/>
  <c r="L2005" i="5"/>
  <c r="M2005" i="5" s="1"/>
  <c r="L2006" i="5"/>
  <c r="M2006" i="5" s="1"/>
  <c r="L2007" i="5"/>
  <c r="M2007" i="5" s="1"/>
  <c r="L2008" i="5"/>
  <c r="M2008" i="5" s="1"/>
  <c r="L2009" i="5"/>
  <c r="M2009" i="5" s="1"/>
  <c r="L2010" i="5"/>
  <c r="M2010" i="5" s="1"/>
  <c r="L2012" i="5"/>
  <c r="M2012" i="5" s="1"/>
  <c r="L2013" i="5"/>
  <c r="M2013" i="5" s="1"/>
  <c r="L2014" i="5"/>
  <c r="M2014" i="5" s="1"/>
  <c r="L2015" i="5"/>
  <c r="M2015" i="5" s="1"/>
  <c r="L2016" i="5"/>
  <c r="M2016" i="5" s="1"/>
  <c r="L2017" i="5"/>
  <c r="M2017" i="5" s="1"/>
  <c r="L2018" i="5"/>
  <c r="M2018" i="5" s="1"/>
  <c r="L2019" i="5"/>
  <c r="M2019" i="5" s="1"/>
  <c r="L2020" i="5"/>
  <c r="M2020" i="5" s="1"/>
  <c r="L2021" i="5"/>
  <c r="M2021" i="5" s="1"/>
  <c r="L2022" i="5"/>
  <c r="M2022" i="5" s="1"/>
  <c r="L2023" i="5"/>
  <c r="M2023" i="5" s="1"/>
  <c r="L2024" i="5"/>
  <c r="M2024" i="5" s="1"/>
  <c r="L2025" i="5"/>
  <c r="M2025" i="5" s="1"/>
  <c r="L2026" i="5"/>
  <c r="M2026" i="5" s="1"/>
  <c r="L2027" i="5"/>
  <c r="M2027" i="5" s="1"/>
  <c r="L2028" i="5"/>
  <c r="M2028" i="5" s="1"/>
  <c r="L2029" i="5"/>
  <c r="M2029" i="5" s="1"/>
  <c r="L2030" i="5"/>
  <c r="M2030" i="5" s="1"/>
  <c r="L2031" i="5"/>
  <c r="M2031" i="5" s="1"/>
  <c r="L2032" i="5"/>
  <c r="M2032" i="5" s="1"/>
  <c r="L2033" i="5"/>
  <c r="M2033" i="5" s="1"/>
  <c r="L2034" i="5"/>
  <c r="M2034" i="5" s="1"/>
  <c r="L2035" i="5"/>
  <c r="M2035" i="5" s="1"/>
  <c r="L2036" i="5"/>
  <c r="M2036" i="5" s="1"/>
  <c r="L2037" i="5"/>
  <c r="M2037" i="5" s="1"/>
  <c r="L2038" i="5"/>
  <c r="M2038" i="5" s="1"/>
  <c r="L2039" i="5"/>
  <c r="M2039" i="5" s="1"/>
  <c r="L2040" i="5"/>
  <c r="M2040" i="5" s="1"/>
  <c r="L2041" i="5"/>
  <c r="M2041" i="5" s="1"/>
  <c r="L2042" i="5"/>
  <c r="M2042" i="5" s="1"/>
  <c r="L2043" i="5"/>
  <c r="M2043" i="5" s="1"/>
  <c r="L2044" i="5"/>
  <c r="M2044" i="5" s="1"/>
  <c r="L2045" i="5"/>
  <c r="M2045" i="5" s="1"/>
  <c r="L2046" i="5"/>
  <c r="M2046" i="5" s="1"/>
  <c r="L2047" i="5"/>
  <c r="M2047" i="5" s="1"/>
  <c r="L2048" i="5"/>
  <c r="M2048" i="5" s="1"/>
  <c r="L2050" i="5"/>
  <c r="M2050" i="5" s="1"/>
  <c r="L2051" i="5"/>
  <c r="M2051" i="5" s="1"/>
  <c r="L2052" i="5"/>
  <c r="M2052" i="5" s="1"/>
  <c r="L2053" i="5"/>
  <c r="M2053" i="5" s="1"/>
  <c r="L2054" i="5"/>
  <c r="M2054" i="5" s="1"/>
  <c r="L2055" i="5"/>
  <c r="M2055" i="5" s="1"/>
  <c r="L2057" i="5"/>
  <c r="M2057" i="5" s="1"/>
  <c r="L2058" i="5"/>
  <c r="M2058" i="5" s="1"/>
  <c r="L2059" i="5"/>
  <c r="M2059" i="5" s="1"/>
  <c r="L2060" i="5"/>
  <c r="M2060" i="5" s="1"/>
  <c r="L2061" i="5"/>
  <c r="M2061" i="5" s="1"/>
  <c r="L2062" i="5"/>
  <c r="M2062" i="5" s="1"/>
  <c r="L2063" i="5"/>
  <c r="M2063" i="5" s="1"/>
  <c r="L2064" i="5"/>
  <c r="M2064" i="5" s="1"/>
  <c r="L2065" i="5"/>
  <c r="M2065" i="5" s="1"/>
  <c r="L2066" i="5"/>
  <c r="M2066" i="5" s="1"/>
  <c r="L2067" i="5"/>
  <c r="M2067" i="5" s="1"/>
  <c r="L2068" i="5"/>
  <c r="M2068" i="5" s="1"/>
  <c r="L2069" i="5"/>
  <c r="M2069" i="5" s="1"/>
  <c r="L2070" i="5"/>
  <c r="M2070" i="5" s="1"/>
  <c r="L2071" i="5"/>
  <c r="M2071" i="5" s="1"/>
  <c r="L2072" i="5"/>
  <c r="M2072" i="5" s="1"/>
  <c r="L2073" i="5"/>
  <c r="M2073" i="5" s="1"/>
  <c r="L2074" i="5"/>
  <c r="M2074" i="5" s="1"/>
  <c r="L2075" i="5"/>
  <c r="M2075" i="5" s="1"/>
  <c r="L2076" i="5"/>
  <c r="M2076" i="5" s="1"/>
  <c r="L2077" i="5"/>
  <c r="M2077" i="5" s="1"/>
  <c r="L2078" i="5"/>
  <c r="M2078" i="5" s="1"/>
  <c r="L2079" i="5"/>
  <c r="M2079" i="5" s="1"/>
  <c r="L2080" i="5"/>
  <c r="M2080" i="5" s="1"/>
  <c r="L2081" i="5"/>
  <c r="M2081" i="5" s="1"/>
  <c r="L2082" i="5"/>
  <c r="M2082" i="5" s="1"/>
  <c r="L2083" i="5"/>
  <c r="M2083" i="5" s="1"/>
  <c r="L2084" i="5"/>
  <c r="M2084" i="5" s="1"/>
  <c r="L2085" i="5"/>
  <c r="M2085" i="5" s="1"/>
  <c r="L2086" i="5"/>
  <c r="M2086" i="5" s="1"/>
  <c r="L2087" i="5"/>
  <c r="M2087" i="5" s="1"/>
  <c r="L2088" i="5"/>
  <c r="M2088" i="5" s="1"/>
  <c r="L2089" i="5"/>
  <c r="M2089" i="5" s="1"/>
  <c r="L2090" i="5"/>
  <c r="M2090" i="5" s="1"/>
  <c r="L2091" i="5"/>
  <c r="M2091" i="5" s="1"/>
  <c r="L2092" i="5"/>
  <c r="M2092" i="5" s="1"/>
  <c r="L2093" i="5"/>
  <c r="M2093" i="5" s="1"/>
  <c r="L2094" i="5"/>
  <c r="M2094" i="5" s="1"/>
  <c r="L2095" i="5"/>
  <c r="M2095" i="5" s="1"/>
  <c r="L2096" i="5"/>
  <c r="M2096" i="5" s="1"/>
  <c r="L2097" i="5"/>
  <c r="M2097" i="5" s="1"/>
  <c r="L2098" i="5"/>
  <c r="M2098" i="5" s="1"/>
  <c r="L2099" i="5"/>
  <c r="M2099" i="5" s="1"/>
  <c r="L2100" i="5"/>
  <c r="M2100" i="5" s="1"/>
  <c r="L2101" i="5"/>
  <c r="M2101" i="5" s="1"/>
  <c r="L2102" i="5"/>
  <c r="M2102" i="5" s="1"/>
  <c r="L2103" i="5"/>
  <c r="M2103" i="5" s="1"/>
  <c r="L2104" i="5"/>
  <c r="M2104" i="5" s="1"/>
  <c r="L2105" i="5"/>
  <c r="M2105" i="5" s="1"/>
  <c r="L2106" i="5"/>
  <c r="M2106" i="5" s="1"/>
  <c r="L2107" i="5"/>
  <c r="M2107" i="5" s="1"/>
  <c r="L2108" i="5"/>
  <c r="M2108" i="5" s="1"/>
  <c r="L2109" i="5"/>
  <c r="M2109" i="5" s="1"/>
  <c r="L2110" i="5"/>
  <c r="M2110" i="5" s="1"/>
  <c r="L2111" i="5"/>
  <c r="M2111" i="5" s="1"/>
  <c r="L2112" i="5"/>
  <c r="M2112" i="5" s="1"/>
  <c r="L2113" i="5"/>
  <c r="M2113" i="5" s="1"/>
  <c r="L2114" i="5"/>
  <c r="M2114" i="5" s="1"/>
  <c r="L2115" i="5"/>
  <c r="M2115" i="5" s="1"/>
  <c r="L2116" i="5"/>
  <c r="M2116" i="5" s="1"/>
  <c r="L2117" i="5"/>
  <c r="M2117" i="5" s="1"/>
  <c r="L2118" i="5"/>
  <c r="M2118" i="5" s="1"/>
  <c r="L2119" i="5"/>
  <c r="M2119" i="5" s="1"/>
  <c r="L2120" i="5"/>
  <c r="M2120" i="5" s="1"/>
  <c r="L2121" i="5"/>
  <c r="M2121" i="5" s="1"/>
  <c r="L2122" i="5"/>
  <c r="M2122" i="5" s="1"/>
  <c r="L2123" i="5"/>
  <c r="M2123" i="5" s="1"/>
  <c r="L2125" i="5"/>
  <c r="M2125" i="5" s="1"/>
  <c r="L2126" i="5"/>
  <c r="M2126" i="5" s="1"/>
  <c r="L2127" i="5"/>
  <c r="M2127" i="5" s="1"/>
  <c r="L2128" i="5"/>
  <c r="M2128" i="5" s="1"/>
  <c r="L2129" i="5"/>
  <c r="M2129" i="5" s="1"/>
  <c r="L2130" i="5"/>
  <c r="M2130" i="5" s="1"/>
  <c r="L2131" i="5"/>
  <c r="M2131" i="5" s="1"/>
  <c r="L2133" i="5"/>
  <c r="M2133" i="5" s="1"/>
  <c r="L2134" i="5"/>
  <c r="M2134" i="5" s="1"/>
  <c r="L2136" i="5"/>
  <c r="M2136" i="5" s="1"/>
  <c r="L2137" i="5"/>
  <c r="M2137" i="5" s="1"/>
  <c r="L2138" i="5"/>
  <c r="M2138" i="5" s="1"/>
  <c r="L2139" i="5"/>
  <c r="M2139" i="5" s="1"/>
  <c r="L2140" i="5"/>
  <c r="M2140" i="5" s="1"/>
  <c r="L2142" i="5"/>
  <c r="M2142" i="5" s="1"/>
  <c r="L2143" i="5"/>
  <c r="M2143" i="5" s="1"/>
  <c r="L2144" i="5"/>
  <c r="M2144" i="5" s="1"/>
  <c r="L2146" i="5"/>
  <c r="M2146" i="5" s="1"/>
  <c r="L2147" i="5"/>
  <c r="M2147" i="5" s="1"/>
  <c r="L2148" i="5"/>
  <c r="M2148" i="5" s="1"/>
  <c r="L2149" i="5"/>
  <c r="M2149" i="5" s="1"/>
  <c r="L2150" i="5"/>
  <c r="M2150" i="5" s="1"/>
  <c r="L2151" i="5"/>
  <c r="M2151" i="5" s="1"/>
  <c r="L2152" i="5"/>
  <c r="M2152" i="5" s="1"/>
  <c r="L2153" i="5"/>
  <c r="M2153" i="5" s="1"/>
  <c r="L2154" i="5"/>
  <c r="M2154" i="5" s="1"/>
  <c r="L2155" i="5"/>
  <c r="M2155" i="5" s="1"/>
  <c r="L2156" i="5"/>
  <c r="M2156" i="5" s="1"/>
  <c r="L2157" i="5"/>
  <c r="M2157" i="5" s="1"/>
  <c r="L2158" i="5"/>
  <c r="M2158" i="5" s="1"/>
  <c r="L2159" i="5"/>
  <c r="M2159" i="5" s="1"/>
  <c r="L2160" i="5"/>
  <c r="M2160" i="5" s="1"/>
  <c r="L2161" i="5"/>
  <c r="M2161" i="5" s="1"/>
  <c r="L2162" i="5"/>
  <c r="M2162" i="5" s="1"/>
  <c r="L2163" i="5"/>
  <c r="M2163" i="5" s="1"/>
  <c r="L2164" i="5"/>
  <c r="M2164" i="5" s="1"/>
  <c r="L2165" i="5"/>
  <c r="M2165" i="5" s="1"/>
  <c r="L2166" i="5"/>
  <c r="M2166" i="5" s="1"/>
  <c r="L2167" i="5"/>
  <c r="M2167" i="5" s="1"/>
  <c r="L2168" i="5"/>
  <c r="M2168" i="5" s="1"/>
  <c r="L2169" i="5"/>
  <c r="M2169" i="5" s="1"/>
  <c r="L2170" i="5"/>
  <c r="M2170" i="5" s="1"/>
  <c r="L2171" i="5"/>
  <c r="M2171" i="5" s="1"/>
  <c r="L2172" i="5"/>
  <c r="M2172" i="5" s="1"/>
  <c r="L2173" i="5"/>
  <c r="M2173" i="5" s="1"/>
  <c r="L2174" i="5"/>
  <c r="M2174" i="5" s="1"/>
  <c r="L2175" i="5"/>
  <c r="M2175" i="5" s="1"/>
  <c r="L2176" i="5"/>
  <c r="M2176" i="5" s="1"/>
  <c r="L2177" i="5"/>
  <c r="M2177" i="5" s="1"/>
  <c r="L2178" i="5"/>
  <c r="M2178" i="5" s="1"/>
  <c r="L2179" i="5"/>
  <c r="M2179" i="5" s="1"/>
  <c r="L2180" i="5"/>
  <c r="M2180" i="5" s="1"/>
  <c r="L2181" i="5"/>
  <c r="M2181" i="5" s="1"/>
  <c r="L2182" i="5"/>
  <c r="M2182" i="5" s="1"/>
  <c r="L2183" i="5"/>
  <c r="M2183" i="5" s="1"/>
  <c r="L2184" i="5"/>
  <c r="M2184" i="5" s="1"/>
  <c r="L2185" i="5"/>
  <c r="M2185" i="5" s="1"/>
  <c r="L2186" i="5"/>
  <c r="M2186" i="5" s="1"/>
  <c r="L2188" i="5"/>
  <c r="M2188" i="5" s="1"/>
  <c r="L2189" i="5"/>
  <c r="M2189" i="5" s="1"/>
  <c r="L2190" i="5"/>
  <c r="M2190" i="5" s="1"/>
  <c r="L2191" i="5"/>
  <c r="M2191" i="5" s="1"/>
  <c r="L2192" i="5"/>
  <c r="M2192" i="5" s="1"/>
  <c r="L2193" i="5"/>
  <c r="M2193" i="5" s="1"/>
  <c r="L2194" i="5"/>
  <c r="M2194" i="5" s="1"/>
  <c r="L2195" i="5"/>
  <c r="M2195" i="5" s="1"/>
  <c r="L2196" i="5"/>
  <c r="M2196" i="5" s="1"/>
  <c r="L2197" i="5"/>
  <c r="M2197" i="5" s="1"/>
  <c r="L2198" i="5"/>
  <c r="M2198" i="5" s="1"/>
  <c r="L2199" i="5"/>
  <c r="M2199" i="5" s="1"/>
  <c r="L2200" i="5"/>
  <c r="M2200" i="5" s="1"/>
  <c r="L2201" i="5"/>
  <c r="M2201" i="5" s="1"/>
  <c r="L2202" i="5"/>
  <c r="M2202" i="5" s="1"/>
  <c r="L2203" i="5"/>
  <c r="M2203" i="5" s="1"/>
  <c r="L2204" i="5"/>
  <c r="M2204" i="5" s="1"/>
  <c r="L2205" i="5"/>
  <c r="M2205" i="5" s="1"/>
  <c r="L2206" i="5"/>
  <c r="M2206" i="5" s="1"/>
  <c r="L2207" i="5"/>
  <c r="M2207" i="5" s="1"/>
  <c r="L2208" i="5"/>
  <c r="M2208" i="5" s="1"/>
  <c r="L2209" i="5"/>
  <c r="M2209" i="5" s="1"/>
  <c r="L2210" i="5"/>
  <c r="M2210" i="5" s="1"/>
  <c r="L2211" i="5"/>
  <c r="M2211" i="5" s="1"/>
  <c r="L2212" i="5"/>
  <c r="M2212" i="5" s="1"/>
  <c r="L2213" i="5"/>
  <c r="M2213" i="5" s="1"/>
  <c r="L2214" i="5"/>
  <c r="M2214" i="5" s="1"/>
  <c r="L2215" i="5"/>
  <c r="M2215" i="5" s="1"/>
  <c r="L2216" i="5"/>
  <c r="M2216" i="5" s="1"/>
  <c r="L2217" i="5"/>
  <c r="M2217" i="5" s="1"/>
  <c r="L2218" i="5"/>
  <c r="M2218" i="5" s="1"/>
  <c r="L2219" i="5"/>
  <c r="M2219" i="5" s="1"/>
  <c r="L2220" i="5"/>
  <c r="M2220" i="5" s="1"/>
  <c r="L2221" i="5"/>
  <c r="M2221" i="5" s="1"/>
  <c r="L2222" i="5"/>
  <c r="M2222" i="5" s="1"/>
  <c r="L2223" i="5"/>
  <c r="M2223" i="5" s="1"/>
  <c r="L2224" i="5"/>
  <c r="M2224" i="5" s="1"/>
  <c r="L2225" i="5"/>
  <c r="M2225" i="5" s="1"/>
  <c r="L2226" i="5"/>
  <c r="M2226" i="5" s="1"/>
  <c r="L2227" i="5"/>
  <c r="M2227" i="5" s="1"/>
  <c r="L2228" i="5"/>
  <c r="M2228" i="5" s="1"/>
  <c r="L2229" i="5"/>
  <c r="M2229" i="5" s="1"/>
  <c r="L2230" i="5"/>
  <c r="M2230" i="5" s="1"/>
  <c r="L2231" i="5"/>
  <c r="M2231" i="5" s="1"/>
  <c r="L2232" i="5"/>
  <c r="M2232" i="5" s="1"/>
  <c r="L2233" i="5"/>
  <c r="M2233" i="5" s="1"/>
  <c r="L2234" i="5"/>
  <c r="M2234" i="5" s="1"/>
  <c r="L2235" i="5"/>
  <c r="M2235" i="5" s="1"/>
  <c r="L2236" i="5"/>
  <c r="M2236" i="5" s="1"/>
  <c r="L2237" i="5"/>
  <c r="M2237" i="5" s="1"/>
  <c r="L2238" i="5"/>
  <c r="M2238" i="5" s="1"/>
  <c r="L2239" i="5"/>
  <c r="M2239" i="5" s="1"/>
  <c r="L2240" i="5"/>
  <c r="M2240" i="5" s="1"/>
  <c r="L2241" i="5"/>
  <c r="M2241" i="5" s="1"/>
  <c r="L2242" i="5"/>
  <c r="M2242" i="5" s="1"/>
  <c r="L2243" i="5"/>
  <c r="M2243" i="5" s="1"/>
  <c r="L2244" i="5"/>
  <c r="M2244" i="5" s="1"/>
  <c r="L2245" i="5"/>
  <c r="M2245" i="5" s="1"/>
  <c r="L2246" i="5"/>
  <c r="M2246" i="5" s="1"/>
  <c r="L2247" i="5"/>
  <c r="M2247" i="5" s="1"/>
  <c r="L2248" i="5"/>
  <c r="M2248" i="5" s="1"/>
  <c r="L2249" i="5"/>
  <c r="M2249" i="5" s="1"/>
  <c r="L2250" i="5"/>
  <c r="M2250" i="5" s="1"/>
  <c r="L2251" i="5"/>
  <c r="M2251" i="5" s="1"/>
  <c r="L2252" i="5"/>
  <c r="M2252" i="5" s="1"/>
  <c r="L2253" i="5"/>
  <c r="M2253" i="5" s="1"/>
  <c r="L2254" i="5"/>
  <c r="M2254" i="5" s="1"/>
  <c r="L2255" i="5"/>
  <c r="M2255" i="5" s="1"/>
  <c r="L2256" i="5"/>
  <c r="M2256" i="5" s="1"/>
  <c r="L2257" i="5"/>
  <c r="M2257" i="5" s="1"/>
  <c r="L2258" i="5"/>
  <c r="M2258" i="5" s="1"/>
  <c r="L2259" i="5"/>
  <c r="M2259" i="5" s="1"/>
  <c r="L2260" i="5"/>
  <c r="M2260" i="5" s="1"/>
  <c r="L2261" i="5"/>
  <c r="M2261" i="5" s="1"/>
  <c r="L2262" i="5"/>
  <c r="M2262" i="5" s="1"/>
  <c r="L2263" i="5"/>
  <c r="M2263" i="5" s="1"/>
  <c r="L2264" i="5"/>
  <c r="M2264" i="5" s="1"/>
  <c r="L2265" i="5"/>
  <c r="M2265" i="5" s="1"/>
  <c r="L2266" i="5"/>
  <c r="M2266" i="5" s="1"/>
  <c r="L2267" i="5"/>
  <c r="M2267" i="5" s="1"/>
  <c r="L2269" i="5"/>
  <c r="M2269" i="5" s="1"/>
  <c r="L2270" i="5"/>
  <c r="M2270" i="5" s="1"/>
  <c r="L2271" i="5"/>
  <c r="M2271" i="5" s="1"/>
  <c r="L2273" i="5"/>
  <c r="M2273" i="5" s="1"/>
  <c r="L2274" i="5"/>
  <c r="M2274" i="5" s="1"/>
  <c r="L2275" i="5"/>
  <c r="M2275" i="5" s="1"/>
  <c r="L2276" i="5"/>
  <c r="M2276" i="5" s="1"/>
  <c r="L2277" i="5"/>
  <c r="M2277" i="5" s="1"/>
  <c r="L2278" i="5"/>
  <c r="M2278" i="5" s="1"/>
  <c r="L2279" i="5"/>
  <c r="M2279" i="5" s="1"/>
  <c r="L2280" i="5"/>
  <c r="M2280" i="5" s="1"/>
  <c r="L2281" i="5"/>
  <c r="M2281" i="5" s="1"/>
  <c r="L2282" i="5"/>
  <c r="M2282" i="5" s="1"/>
  <c r="L2283" i="5"/>
  <c r="M2283" i="5" s="1"/>
  <c r="L2284" i="5"/>
  <c r="M2284" i="5" s="1"/>
  <c r="L2285" i="5"/>
  <c r="M2285" i="5" s="1"/>
  <c r="L2286" i="5"/>
  <c r="M2286" i="5" s="1"/>
  <c r="L2287" i="5"/>
  <c r="M2287" i="5" s="1"/>
  <c r="L2288" i="5"/>
  <c r="M2288" i="5" s="1"/>
  <c r="L2289" i="5"/>
  <c r="M2289" i="5" s="1"/>
  <c r="L2290" i="5"/>
  <c r="M2290" i="5" s="1"/>
  <c r="L2291" i="5"/>
  <c r="M2291" i="5" s="1"/>
  <c r="L2292" i="5"/>
  <c r="M2292" i="5" s="1"/>
  <c r="L2293" i="5"/>
  <c r="M2293" i="5" s="1"/>
  <c r="L2294" i="5"/>
  <c r="M2294" i="5" s="1"/>
  <c r="L2295" i="5"/>
  <c r="M2295" i="5" s="1"/>
  <c r="L2296" i="5"/>
  <c r="M2296" i="5" s="1"/>
  <c r="L2297" i="5"/>
  <c r="M2297" i="5" s="1"/>
  <c r="L2298" i="5"/>
  <c r="M2298" i="5" s="1"/>
  <c r="L2299" i="5"/>
  <c r="M2299" i="5" s="1"/>
  <c r="L2300" i="5"/>
  <c r="M2300" i="5" s="1"/>
  <c r="L2301" i="5"/>
  <c r="M2301" i="5" s="1"/>
  <c r="L2302" i="5"/>
  <c r="M2302" i="5" s="1"/>
  <c r="L2303" i="5"/>
  <c r="M2303" i="5" s="1"/>
  <c r="L2304" i="5"/>
  <c r="M2304" i="5" s="1"/>
  <c r="L2305" i="5"/>
  <c r="M2305" i="5" s="1"/>
  <c r="L2306" i="5"/>
  <c r="M2306" i="5" s="1"/>
  <c r="L2307" i="5"/>
  <c r="M2307" i="5" s="1"/>
  <c r="L2308" i="5"/>
  <c r="M2308" i="5" s="1"/>
  <c r="L2309" i="5"/>
  <c r="M2309" i="5" s="1"/>
  <c r="L2310" i="5"/>
  <c r="M2310" i="5" s="1"/>
  <c r="L2311" i="5"/>
  <c r="M2311" i="5" s="1"/>
  <c r="L2312" i="5"/>
  <c r="M2312" i="5" s="1"/>
  <c r="L2313" i="5"/>
  <c r="M2313" i="5" s="1"/>
  <c r="L2314" i="5"/>
  <c r="M2314" i="5" s="1"/>
  <c r="L2315" i="5"/>
  <c r="M2315" i="5" s="1"/>
  <c r="L2316" i="5"/>
  <c r="M2316" i="5" s="1"/>
  <c r="L2317" i="5"/>
  <c r="M2317" i="5" s="1"/>
  <c r="L2318" i="5"/>
  <c r="M2318" i="5" s="1"/>
  <c r="L2319" i="5"/>
  <c r="M2319" i="5" s="1"/>
  <c r="L2320" i="5"/>
  <c r="M2320" i="5" s="1"/>
  <c r="L2321" i="5"/>
  <c r="M2321" i="5" s="1"/>
  <c r="L2322" i="5"/>
  <c r="M2322" i="5" s="1"/>
  <c r="L2323" i="5"/>
  <c r="M2323" i="5" s="1"/>
  <c r="L2324" i="5"/>
  <c r="M2324" i="5" s="1"/>
  <c r="L2325" i="5"/>
  <c r="M2325" i="5" s="1"/>
  <c r="L2326" i="5"/>
  <c r="M2326" i="5" s="1"/>
  <c r="L2327" i="5"/>
  <c r="M2327" i="5" s="1"/>
  <c r="L2328" i="5"/>
  <c r="M2328" i="5" s="1"/>
  <c r="L2329" i="5"/>
  <c r="M2329" i="5" s="1"/>
  <c r="L2330" i="5"/>
  <c r="M2330" i="5" s="1"/>
  <c r="L2331" i="5"/>
  <c r="M2331" i="5" s="1"/>
  <c r="L2332" i="5"/>
  <c r="M2332" i="5" s="1"/>
  <c r="L2333" i="5"/>
  <c r="M2333" i="5" s="1"/>
  <c r="L2334" i="5"/>
  <c r="M2334" i="5" s="1"/>
  <c r="L2335" i="5"/>
  <c r="M2335" i="5" s="1"/>
  <c r="L2336" i="5"/>
  <c r="M2336" i="5" s="1"/>
  <c r="L2337" i="5"/>
  <c r="M2337" i="5" s="1"/>
  <c r="L2338" i="5"/>
  <c r="M2338" i="5" s="1"/>
  <c r="L2339" i="5"/>
  <c r="M2339" i="5" s="1"/>
  <c r="L2340" i="5"/>
  <c r="M2340" i="5" s="1"/>
  <c r="L2341" i="5"/>
  <c r="M2341" i="5" s="1"/>
  <c r="L2342" i="5"/>
  <c r="M2342" i="5" s="1"/>
  <c r="L2343" i="5"/>
  <c r="M2343" i="5" s="1"/>
  <c r="L2344" i="5"/>
  <c r="M2344" i="5" s="1"/>
  <c r="L2345" i="5"/>
  <c r="M2345" i="5" s="1"/>
  <c r="L2346" i="5"/>
  <c r="M2346" i="5" s="1"/>
  <c r="L2347" i="5"/>
  <c r="M2347" i="5" s="1"/>
  <c r="L2348" i="5"/>
  <c r="M2348" i="5" s="1"/>
  <c r="L2349" i="5"/>
  <c r="M2349" i="5" s="1"/>
  <c r="L2350" i="5"/>
  <c r="M2350" i="5" s="1"/>
  <c r="L2351" i="5"/>
  <c r="M2351" i="5" s="1"/>
  <c r="L2352" i="5"/>
  <c r="M2352" i="5" s="1"/>
  <c r="L2353" i="5"/>
  <c r="M2353" i="5" s="1"/>
  <c r="L2355" i="5"/>
  <c r="M2355" i="5" s="1"/>
  <c r="L2356" i="5"/>
  <c r="M2356" i="5" s="1"/>
  <c r="L2357" i="5"/>
  <c r="M2357" i="5" s="1"/>
  <c r="L2358" i="5"/>
  <c r="M2358" i="5" s="1"/>
  <c r="L2359" i="5"/>
  <c r="M2359" i="5" s="1"/>
  <c r="L2360" i="5"/>
  <c r="M2360" i="5" s="1"/>
  <c r="L2361" i="5"/>
  <c r="M2361" i="5" s="1"/>
  <c r="L2362" i="5"/>
  <c r="M2362" i="5" s="1"/>
  <c r="L2363" i="5"/>
  <c r="M2363" i="5" s="1"/>
  <c r="L2364" i="5"/>
  <c r="M2364" i="5" s="1"/>
  <c r="L2365" i="5"/>
  <c r="M2365" i="5" s="1"/>
  <c r="L2366" i="5"/>
  <c r="M2366" i="5" s="1"/>
  <c r="L2367" i="5"/>
  <c r="M2367" i="5" s="1"/>
  <c r="L2368" i="5"/>
  <c r="M2368" i="5" s="1"/>
  <c r="L2369" i="5"/>
  <c r="M2369" i="5" s="1"/>
  <c r="L2371" i="5"/>
  <c r="M2371" i="5" s="1"/>
  <c r="L2372" i="5"/>
  <c r="M2372" i="5" s="1"/>
  <c r="L2373" i="5"/>
  <c r="M2373" i="5" s="1"/>
  <c r="L2374" i="5"/>
  <c r="M2374" i="5" s="1"/>
  <c r="L2375" i="5"/>
  <c r="M2375" i="5" s="1"/>
  <c r="L2376" i="5"/>
  <c r="M2376" i="5" s="1"/>
  <c r="L2377" i="5"/>
  <c r="M2377" i="5" s="1"/>
  <c r="L2378" i="5"/>
  <c r="M2378" i="5" s="1"/>
  <c r="L2379" i="5"/>
  <c r="M2379" i="5" s="1"/>
  <c r="L2380" i="5"/>
  <c r="M2380" i="5" s="1"/>
  <c r="L2381" i="5"/>
  <c r="M2381" i="5" s="1"/>
  <c r="L2382" i="5"/>
  <c r="M2382" i="5" s="1"/>
  <c r="L2383" i="5"/>
  <c r="M2383" i="5" s="1"/>
  <c r="L2384" i="5"/>
  <c r="M2384" i="5" s="1"/>
  <c r="L2385" i="5"/>
  <c r="M2385" i="5" s="1"/>
  <c r="L2386" i="5"/>
  <c r="M2386" i="5" s="1"/>
  <c r="L2388" i="5"/>
  <c r="M2388" i="5" s="1"/>
  <c r="L2389" i="5"/>
  <c r="M2389" i="5" s="1"/>
  <c r="L2390" i="5"/>
  <c r="M2390" i="5" s="1"/>
  <c r="L2391" i="5"/>
  <c r="M2391" i="5" s="1"/>
  <c r="L2392" i="5"/>
  <c r="M2392" i="5" s="1"/>
  <c r="L2393" i="5"/>
  <c r="M2393" i="5" s="1"/>
  <c r="L2394" i="5"/>
  <c r="M2394" i="5" s="1"/>
  <c r="L2395" i="5"/>
  <c r="M2395" i="5" s="1"/>
  <c r="L2396" i="5"/>
  <c r="M2396" i="5" s="1"/>
  <c r="L2397" i="5"/>
  <c r="M2397" i="5" s="1"/>
  <c r="L2398" i="5"/>
  <c r="M2398" i="5" s="1"/>
  <c r="L2399" i="5"/>
  <c r="M2399" i="5" s="1"/>
  <c r="L2400" i="5"/>
  <c r="M2400" i="5" s="1"/>
  <c r="L2401" i="5"/>
  <c r="M2401" i="5" s="1"/>
  <c r="L2402" i="5"/>
  <c r="M2402" i="5" s="1"/>
  <c r="L2403" i="5"/>
  <c r="M2403" i="5" s="1"/>
  <c r="L2404" i="5"/>
  <c r="M2404" i="5" s="1"/>
  <c r="L2405" i="5"/>
  <c r="M2405" i="5" s="1"/>
  <c r="L2406" i="5"/>
  <c r="M2406" i="5" s="1"/>
  <c r="L2407" i="5"/>
  <c r="M2407" i="5" s="1"/>
  <c r="L2408" i="5"/>
  <c r="M2408" i="5" s="1"/>
  <c r="L2409" i="5"/>
  <c r="M2409" i="5" s="1"/>
  <c r="L2410" i="5"/>
  <c r="M2410" i="5" s="1"/>
  <c r="L2411" i="5"/>
  <c r="M2411" i="5" s="1"/>
  <c r="L2413" i="5"/>
  <c r="M2413" i="5" s="1"/>
  <c r="L2414" i="5"/>
  <c r="M2414" i="5" s="1"/>
  <c r="L2415" i="5"/>
  <c r="M2415" i="5" s="1"/>
  <c r="L2416" i="5"/>
  <c r="M2416" i="5" s="1"/>
  <c r="L2417" i="5"/>
  <c r="M2417" i="5" s="1"/>
  <c r="L2418" i="5"/>
  <c r="M2418" i="5" s="1"/>
  <c r="L2419" i="5"/>
  <c r="M2419" i="5" s="1"/>
  <c r="L2420" i="5"/>
  <c r="M2420" i="5" s="1"/>
  <c r="L2421" i="5"/>
  <c r="M2421" i="5" s="1"/>
  <c r="L2422" i="5"/>
  <c r="M2422" i="5" s="1"/>
  <c r="L2423" i="5"/>
  <c r="M2423" i="5" s="1"/>
  <c r="L2424" i="5"/>
  <c r="M2424" i="5" s="1"/>
  <c r="L2425" i="5"/>
  <c r="M2425" i="5" s="1"/>
  <c r="L2426" i="5"/>
  <c r="M2426" i="5" s="1"/>
  <c r="L2427" i="5"/>
  <c r="M2427" i="5" s="1"/>
  <c r="L2428" i="5"/>
  <c r="M2428" i="5" s="1"/>
  <c r="L2429" i="5"/>
  <c r="M2429" i="5" s="1"/>
  <c r="L2430" i="5"/>
  <c r="M2430" i="5" s="1"/>
  <c r="L2431" i="5"/>
  <c r="M2431" i="5" s="1"/>
  <c r="L2432" i="5"/>
  <c r="M2432" i="5" s="1"/>
  <c r="L2433" i="5"/>
  <c r="M2433" i="5" s="1"/>
  <c r="L2434" i="5"/>
  <c r="M2434" i="5" s="1"/>
  <c r="L2435" i="5"/>
  <c r="M2435" i="5" s="1"/>
  <c r="L2436" i="5"/>
  <c r="M2436" i="5" s="1"/>
  <c r="L2437" i="5"/>
  <c r="M2437" i="5" s="1"/>
  <c r="L2438" i="5"/>
  <c r="M2438" i="5" s="1"/>
  <c r="L2439" i="5"/>
  <c r="M2439" i="5" s="1"/>
  <c r="L2440" i="5"/>
  <c r="M2440" i="5" s="1"/>
  <c r="L2441" i="5"/>
  <c r="M2441" i="5" s="1"/>
  <c r="L2442" i="5"/>
  <c r="M2442" i="5" s="1"/>
  <c r="L2443" i="5"/>
  <c r="M2443" i="5" s="1"/>
  <c r="L2444" i="5"/>
  <c r="M2444" i="5" s="1"/>
  <c r="L2445" i="5"/>
  <c r="M2445" i="5" s="1"/>
  <c r="L2446" i="5"/>
  <c r="M2446" i="5" s="1"/>
  <c r="L2447" i="5"/>
  <c r="M2447" i="5" s="1"/>
  <c r="L2448" i="5"/>
  <c r="M2448" i="5" s="1"/>
  <c r="L2449" i="5"/>
  <c r="M2449" i="5" s="1"/>
  <c r="L2450" i="5"/>
  <c r="M2450" i="5" s="1"/>
  <c r="L2451" i="5"/>
  <c r="M2451" i="5" s="1"/>
  <c r="L2452" i="5"/>
  <c r="M2452" i="5" s="1"/>
  <c r="L2453" i="5"/>
  <c r="M2453" i="5" s="1"/>
  <c r="L2454" i="5"/>
  <c r="M2454" i="5" s="1"/>
  <c r="L2455" i="5"/>
  <c r="M2455" i="5" s="1"/>
  <c r="L2456" i="5"/>
  <c r="M2456" i="5" s="1"/>
  <c r="L2458" i="5"/>
  <c r="M2458" i="5" s="1"/>
  <c r="L2459" i="5"/>
  <c r="M2459" i="5" s="1"/>
  <c r="L2460" i="5"/>
  <c r="M2460" i="5" s="1"/>
  <c r="L2461" i="5"/>
  <c r="M2461" i="5" s="1"/>
  <c r="L2462" i="5"/>
  <c r="M2462" i="5" s="1"/>
  <c r="L2463" i="5"/>
  <c r="M2463" i="5" s="1"/>
  <c r="L2464" i="5"/>
  <c r="M2464" i="5" s="1"/>
  <c r="L2466" i="5"/>
  <c r="M2466" i="5" s="1"/>
  <c r="L2467" i="5"/>
  <c r="M2467" i="5" s="1"/>
  <c r="L2468" i="5"/>
  <c r="M2468" i="5" s="1"/>
  <c r="L2469" i="5"/>
  <c r="M2469" i="5" s="1"/>
  <c r="L2470" i="5"/>
  <c r="M2470" i="5" s="1"/>
  <c r="L2471" i="5"/>
  <c r="M2471" i="5" s="1"/>
  <c r="L2472" i="5"/>
  <c r="M2472" i="5" s="1"/>
  <c r="L2473" i="5"/>
  <c r="M2473" i="5" s="1"/>
  <c r="L2474" i="5"/>
  <c r="M2474" i="5" s="1"/>
  <c r="L2475" i="5"/>
  <c r="M2475" i="5" s="1"/>
  <c r="L2476" i="5"/>
  <c r="M2476" i="5" s="1"/>
  <c r="L2477" i="5"/>
  <c r="M2477" i="5" s="1"/>
  <c r="L2478" i="5"/>
  <c r="M2478" i="5" s="1"/>
  <c r="L2479" i="5"/>
  <c r="M2479" i="5" s="1"/>
  <c r="L2480" i="5"/>
  <c r="M2480" i="5" s="1"/>
  <c r="L2481" i="5"/>
  <c r="M2481" i="5" s="1"/>
  <c r="L2482" i="5"/>
  <c r="M2482" i="5" s="1"/>
  <c r="L2483" i="5"/>
  <c r="M2483" i="5" s="1"/>
  <c r="L2484" i="5"/>
  <c r="M2484" i="5" s="1"/>
  <c r="L2485" i="5"/>
  <c r="M2485" i="5" s="1"/>
  <c r="L2486" i="5"/>
  <c r="M2486" i="5" s="1"/>
  <c r="L2487" i="5"/>
  <c r="M2487" i="5" s="1"/>
  <c r="L2488" i="5"/>
  <c r="M2488" i="5" s="1"/>
  <c r="L2489" i="5"/>
  <c r="M2489" i="5" s="1"/>
  <c r="L2490" i="5"/>
  <c r="M2490" i="5" s="1"/>
  <c r="L2491" i="5"/>
  <c r="M2491" i="5" s="1"/>
  <c r="L2492" i="5"/>
  <c r="M2492" i="5" s="1"/>
  <c r="L2493" i="5"/>
  <c r="M2493" i="5" s="1"/>
  <c r="L2494" i="5"/>
  <c r="M2494" i="5" s="1"/>
  <c r="L2495" i="5"/>
  <c r="M2495" i="5" s="1"/>
  <c r="L2496" i="5"/>
  <c r="M2496" i="5" s="1"/>
  <c r="L2497" i="5"/>
  <c r="M2497" i="5" s="1"/>
  <c r="L2498" i="5"/>
  <c r="M2498" i="5" s="1"/>
  <c r="L2499" i="5"/>
  <c r="M2499" i="5" s="1"/>
  <c r="L2500" i="5"/>
  <c r="M2500" i="5" s="1"/>
  <c r="L2501" i="5"/>
  <c r="M2501" i="5" s="1"/>
  <c r="L2502" i="5"/>
  <c r="M2502" i="5" s="1"/>
  <c r="L2503" i="5"/>
  <c r="M2503" i="5" s="1"/>
  <c r="L2504" i="5"/>
  <c r="M2504" i="5" s="1"/>
  <c r="L2505" i="5"/>
  <c r="M2505" i="5" s="1"/>
  <c r="L2506" i="5"/>
  <c r="M2506" i="5" s="1"/>
  <c r="L2507" i="5"/>
  <c r="M2507" i="5" s="1"/>
  <c r="L2508" i="5"/>
  <c r="M2508" i="5" s="1"/>
  <c r="L2509" i="5"/>
  <c r="M2509" i="5" s="1"/>
  <c r="L2510" i="5"/>
  <c r="M2510" i="5" s="1"/>
  <c r="L2511" i="5"/>
  <c r="M2511" i="5" s="1"/>
  <c r="L2512" i="5"/>
  <c r="M2512" i="5" s="1"/>
  <c r="L2513" i="5"/>
  <c r="M2513" i="5" s="1"/>
  <c r="L2514" i="5"/>
  <c r="M2514" i="5" s="1"/>
  <c r="L2515" i="5"/>
  <c r="M2515" i="5" s="1"/>
  <c r="L2516" i="5"/>
  <c r="M2516" i="5" s="1"/>
  <c r="L2517" i="5"/>
  <c r="M2517" i="5" s="1"/>
  <c r="L2518" i="5"/>
  <c r="M2518" i="5" s="1"/>
  <c r="L2519" i="5"/>
  <c r="M2519" i="5" s="1"/>
  <c r="L2520" i="5"/>
  <c r="M2520" i="5" s="1"/>
  <c r="L2521" i="5"/>
  <c r="M2521" i="5" s="1"/>
  <c r="L2522" i="5"/>
  <c r="M2522" i="5" s="1"/>
  <c r="L2523" i="5"/>
  <c r="M2523" i="5" s="1"/>
  <c r="L2524" i="5"/>
  <c r="M2524" i="5" s="1"/>
  <c r="L2525" i="5"/>
  <c r="M2525" i="5" s="1"/>
  <c r="L2526" i="5"/>
  <c r="M2526" i="5" s="1"/>
  <c r="L2527" i="5"/>
  <c r="M2527" i="5" s="1"/>
  <c r="L2528" i="5"/>
  <c r="M2528" i="5" s="1"/>
  <c r="L2529" i="5"/>
  <c r="M2529" i="5" s="1"/>
  <c r="L2530" i="5"/>
  <c r="M2530" i="5" s="1"/>
  <c r="L2531" i="5"/>
  <c r="M2531" i="5" s="1"/>
  <c r="L2532" i="5"/>
  <c r="M2532" i="5" s="1"/>
  <c r="L2533" i="5"/>
  <c r="M2533" i="5" s="1"/>
  <c r="L2534" i="5"/>
  <c r="M2534" i="5" s="1"/>
  <c r="L2535" i="5"/>
  <c r="M2535" i="5" s="1"/>
  <c r="L2536" i="5"/>
  <c r="M2536" i="5" s="1"/>
  <c r="L2537" i="5"/>
  <c r="M2537" i="5" s="1"/>
  <c r="L2538" i="5"/>
  <c r="M2538" i="5" s="1"/>
  <c r="L2539" i="5"/>
  <c r="M2539" i="5" s="1"/>
  <c r="L2540" i="5"/>
  <c r="M2540" i="5" s="1"/>
  <c r="L2541" i="5"/>
  <c r="M2541" i="5" s="1"/>
  <c r="L2542" i="5"/>
  <c r="M2542" i="5" s="1"/>
  <c r="L2543" i="5"/>
  <c r="M2543" i="5" s="1"/>
  <c r="L2544" i="5"/>
  <c r="M2544" i="5" s="1"/>
  <c r="L2545" i="5"/>
  <c r="M2545" i="5" s="1"/>
  <c r="L2546" i="5"/>
  <c r="M2546" i="5" s="1"/>
  <c r="L2547" i="5"/>
  <c r="M2547" i="5" s="1"/>
  <c r="L2548" i="5"/>
  <c r="M2548" i="5" s="1"/>
  <c r="L2549" i="5"/>
  <c r="M2549" i="5" s="1"/>
  <c r="L2550" i="5"/>
  <c r="M2550" i="5" s="1"/>
  <c r="L2551" i="5"/>
  <c r="M2551" i="5" s="1"/>
  <c r="L2552" i="5"/>
  <c r="M2552" i="5" s="1"/>
  <c r="L2553" i="5"/>
  <c r="M2553" i="5" s="1"/>
  <c r="L2554" i="5"/>
  <c r="M2554" i="5" s="1"/>
  <c r="L2555" i="5"/>
  <c r="M2555" i="5" s="1"/>
  <c r="L2556" i="5"/>
  <c r="M2556" i="5" s="1"/>
  <c r="L2557" i="5"/>
  <c r="M2557" i="5" s="1"/>
  <c r="L2558" i="5"/>
  <c r="M2558" i="5" s="1"/>
  <c r="L2559" i="5"/>
  <c r="M2559" i="5" s="1"/>
  <c r="L2560" i="5"/>
  <c r="M2560" i="5" s="1"/>
  <c r="L2561" i="5"/>
  <c r="M2561" i="5" s="1"/>
  <c r="L2562" i="5"/>
  <c r="M2562" i="5" s="1"/>
  <c r="L2563" i="5"/>
  <c r="M2563" i="5" s="1"/>
  <c r="L2564" i="5"/>
  <c r="M2564" i="5" s="1"/>
  <c r="L2565" i="5"/>
  <c r="M2565" i="5" s="1"/>
  <c r="L2566" i="5"/>
  <c r="M2566" i="5" s="1"/>
  <c r="L2567" i="5"/>
  <c r="M2567" i="5" s="1"/>
  <c r="L2568" i="5"/>
  <c r="M2568" i="5" s="1"/>
  <c r="L2569" i="5"/>
  <c r="M2569" i="5" s="1"/>
  <c r="L2570" i="5"/>
  <c r="M2570" i="5" s="1"/>
  <c r="L2571" i="5"/>
  <c r="M2571" i="5" s="1"/>
  <c r="L2572" i="5"/>
  <c r="M2572" i="5" s="1"/>
  <c r="L2573" i="5"/>
  <c r="M2573" i="5" s="1"/>
  <c r="L2574" i="5"/>
  <c r="M2574" i="5" s="1"/>
  <c r="L2575" i="5"/>
  <c r="M2575" i="5" s="1"/>
  <c r="L2576" i="5"/>
  <c r="M2576" i="5" s="1"/>
  <c r="L2577" i="5"/>
  <c r="M2577" i="5" s="1"/>
  <c r="L2578" i="5"/>
  <c r="M2578" i="5" s="1"/>
  <c r="L2579" i="5"/>
  <c r="M2579" i="5" s="1"/>
  <c r="L2580" i="5"/>
  <c r="M2580" i="5" s="1"/>
  <c r="L2581" i="5"/>
  <c r="M2581" i="5" s="1"/>
  <c r="L2582" i="5"/>
  <c r="M2582" i="5" s="1"/>
  <c r="L2583" i="5"/>
  <c r="M2583" i="5" s="1"/>
  <c r="L2584" i="5"/>
  <c r="M2584" i="5" s="1"/>
  <c r="L2585" i="5"/>
  <c r="M2585" i="5" s="1"/>
  <c r="L2586" i="5"/>
  <c r="M2586" i="5" s="1"/>
  <c r="L2587" i="5"/>
  <c r="M2587" i="5" s="1"/>
  <c r="L2588" i="5"/>
  <c r="M2588" i="5" s="1"/>
  <c r="L2589" i="5"/>
  <c r="M2589" i="5" s="1"/>
  <c r="L2590" i="5"/>
  <c r="M2590" i="5" s="1"/>
  <c r="L2591" i="5"/>
  <c r="M2591" i="5" s="1"/>
  <c r="L2592" i="5"/>
  <c r="M2592" i="5" s="1"/>
  <c r="L2593" i="5"/>
  <c r="M2593" i="5" s="1"/>
  <c r="L2594" i="5"/>
  <c r="M2594" i="5" s="1"/>
  <c r="L2595" i="5"/>
  <c r="M2595" i="5" s="1"/>
  <c r="L2596" i="5"/>
  <c r="M2596" i="5" s="1"/>
  <c r="L2597" i="5"/>
  <c r="M2597" i="5" s="1"/>
  <c r="L2598" i="5"/>
  <c r="M2598" i="5" s="1"/>
  <c r="L2599" i="5"/>
  <c r="M2599" i="5" s="1"/>
  <c r="L2600" i="5"/>
  <c r="M2600" i="5" s="1"/>
  <c r="L2601" i="5"/>
  <c r="M2601" i="5" s="1"/>
  <c r="L2602" i="5"/>
  <c r="M2602" i="5" s="1"/>
  <c r="L2603" i="5"/>
  <c r="M2603" i="5" s="1"/>
  <c r="L2604" i="5"/>
  <c r="M2604" i="5" s="1"/>
  <c r="L2605" i="5"/>
  <c r="M2605" i="5" s="1"/>
  <c r="L2606" i="5"/>
  <c r="M2606" i="5" s="1"/>
  <c r="L2607" i="5"/>
  <c r="M2607" i="5" s="1"/>
  <c r="L2608" i="5"/>
  <c r="M2608" i="5" s="1"/>
  <c r="L2609" i="5"/>
  <c r="M2609" i="5" s="1"/>
  <c r="L2610" i="5"/>
  <c r="M2610" i="5" s="1"/>
  <c r="L2611" i="5"/>
  <c r="M2611" i="5" s="1"/>
  <c r="L2612" i="5"/>
  <c r="M2612" i="5" s="1"/>
  <c r="L2613" i="5"/>
  <c r="M2613" i="5" s="1"/>
  <c r="L2614" i="5"/>
  <c r="M2614" i="5" s="1"/>
  <c r="L2615" i="5"/>
  <c r="M2615" i="5" s="1"/>
  <c r="L2616" i="5"/>
  <c r="M2616" i="5" s="1"/>
  <c r="L2617" i="5"/>
  <c r="M2617" i="5" s="1"/>
  <c r="L2618" i="5"/>
  <c r="M2618" i="5" s="1"/>
  <c r="L2619" i="5"/>
  <c r="M2619" i="5" s="1"/>
  <c r="L2620" i="5"/>
  <c r="M2620" i="5" s="1"/>
  <c r="L2621" i="5"/>
  <c r="M2621" i="5" s="1"/>
  <c r="L2622" i="5"/>
  <c r="M2622" i="5" s="1"/>
  <c r="L2623" i="5"/>
  <c r="M2623" i="5" s="1"/>
  <c r="L2624" i="5"/>
  <c r="M2624" i="5" s="1"/>
  <c r="L2625" i="5"/>
  <c r="M2625" i="5" s="1"/>
  <c r="L2626" i="5"/>
  <c r="M2626" i="5" s="1"/>
  <c r="L2627" i="5"/>
  <c r="M2627" i="5" s="1"/>
  <c r="L2628" i="5"/>
  <c r="M2628" i="5" s="1"/>
  <c r="L2629" i="5"/>
  <c r="M2629" i="5" s="1"/>
  <c r="L2630" i="5"/>
  <c r="M2630" i="5" s="1"/>
  <c r="L2631" i="5"/>
  <c r="M2631" i="5" s="1"/>
  <c r="L2632" i="5"/>
  <c r="M2632" i="5" s="1"/>
  <c r="L2633" i="5"/>
  <c r="M2633" i="5" s="1"/>
  <c r="L2634" i="5"/>
  <c r="M2634" i="5" s="1"/>
  <c r="L2635" i="5"/>
  <c r="M2635" i="5" s="1"/>
  <c r="L2636" i="5"/>
  <c r="M2636" i="5" s="1"/>
  <c r="L2637" i="5"/>
  <c r="M2637" i="5" s="1"/>
  <c r="L2638" i="5"/>
  <c r="M2638" i="5" s="1"/>
  <c r="L2639" i="5"/>
  <c r="M2639" i="5" s="1"/>
  <c r="L2640" i="5"/>
  <c r="M2640" i="5" s="1"/>
  <c r="L2641" i="5"/>
  <c r="M2641" i="5" s="1"/>
  <c r="L2642" i="5"/>
  <c r="M2642" i="5" s="1"/>
  <c r="L2643" i="5"/>
  <c r="M2643" i="5" s="1"/>
  <c r="L2644" i="5"/>
  <c r="M2644" i="5" s="1"/>
  <c r="L2645" i="5"/>
  <c r="M2645" i="5" s="1"/>
  <c r="L2646" i="5"/>
  <c r="M2646" i="5" s="1"/>
  <c r="L2647" i="5"/>
  <c r="M2647" i="5" s="1"/>
  <c r="L2648" i="5"/>
  <c r="M2648" i="5" s="1"/>
  <c r="L2649" i="5"/>
  <c r="M2649" i="5" s="1"/>
  <c r="L2650" i="5"/>
  <c r="M2650" i="5" s="1"/>
  <c r="L2651" i="5"/>
  <c r="M2651" i="5" s="1"/>
  <c r="L2652" i="5"/>
  <c r="M2652" i="5" s="1"/>
  <c r="L2653" i="5"/>
  <c r="M2653" i="5" s="1"/>
  <c r="L2654" i="5"/>
  <c r="M2654" i="5" s="1"/>
  <c r="L2655" i="5"/>
  <c r="M2655" i="5" s="1"/>
  <c r="L2656" i="5"/>
  <c r="M2656" i="5" s="1"/>
  <c r="L2657" i="5"/>
  <c r="M2657" i="5" s="1"/>
  <c r="L2658" i="5"/>
  <c r="M2658" i="5" s="1"/>
  <c r="L2659" i="5"/>
  <c r="M2659" i="5" s="1"/>
  <c r="L2660" i="5"/>
  <c r="M2660" i="5" s="1"/>
  <c r="L2661" i="5"/>
  <c r="M2661" i="5" s="1"/>
  <c r="L2662" i="5"/>
  <c r="M2662" i="5" s="1"/>
  <c r="L2663" i="5"/>
  <c r="M2663" i="5" s="1"/>
  <c r="L2664" i="5"/>
  <c r="M2664" i="5" s="1"/>
  <c r="L2665" i="5"/>
  <c r="M2665" i="5" s="1"/>
  <c r="L2666" i="5"/>
  <c r="M2666" i="5" s="1"/>
  <c r="L2667" i="5"/>
  <c r="M2667" i="5" s="1"/>
  <c r="L2668" i="5"/>
  <c r="M2668" i="5" s="1"/>
  <c r="L2669" i="5"/>
  <c r="M2669" i="5" s="1"/>
  <c r="L2670" i="5"/>
  <c r="M2670" i="5" s="1"/>
  <c r="L2671" i="5"/>
  <c r="M2671" i="5" s="1"/>
  <c r="L2672" i="5"/>
  <c r="M2672" i="5" s="1"/>
  <c r="L2673" i="5"/>
  <c r="M2673" i="5" s="1"/>
  <c r="L2674" i="5"/>
  <c r="M2674" i="5" s="1"/>
  <c r="L2675" i="5"/>
  <c r="M2675" i="5" s="1"/>
  <c r="L2676" i="5"/>
  <c r="M2676" i="5" s="1"/>
  <c r="L2677" i="5"/>
  <c r="M2677" i="5" s="1"/>
  <c r="L2678" i="5"/>
  <c r="M2678" i="5" s="1"/>
  <c r="L2680" i="5"/>
  <c r="M2680" i="5" s="1"/>
  <c r="L2681" i="5"/>
  <c r="M2681" i="5" s="1"/>
  <c r="L2682" i="5"/>
  <c r="M2682" i="5" s="1"/>
  <c r="L2683" i="5"/>
  <c r="M2683" i="5" s="1"/>
  <c r="L2684" i="5"/>
  <c r="M2684" i="5" s="1"/>
  <c r="L2685" i="5"/>
  <c r="M2685" i="5" s="1"/>
  <c r="L2686" i="5"/>
  <c r="M2686" i="5" s="1"/>
  <c r="L2687" i="5"/>
  <c r="M2687" i="5" s="1"/>
  <c r="L2688" i="5"/>
  <c r="M2688" i="5" s="1"/>
  <c r="L2689" i="5"/>
  <c r="M2689" i="5" s="1"/>
  <c r="L2690" i="5"/>
  <c r="M2690" i="5" s="1"/>
  <c r="L2691" i="5"/>
  <c r="M2691" i="5" s="1"/>
  <c r="L2692" i="5"/>
  <c r="M2692" i="5" s="1"/>
  <c r="L2693" i="5"/>
  <c r="M2693" i="5" s="1"/>
  <c r="L2694" i="5"/>
  <c r="M2694" i="5" s="1"/>
  <c r="L2695" i="5"/>
  <c r="M2695" i="5" s="1"/>
  <c r="L2696" i="5"/>
  <c r="M2696" i="5" s="1"/>
  <c r="L2697" i="5"/>
  <c r="M2697" i="5" s="1"/>
  <c r="L2698" i="5"/>
  <c r="M2698" i="5" s="1"/>
  <c r="L2699" i="5"/>
  <c r="M2699" i="5" s="1"/>
  <c r="L2700" i="5"/>
  <c r="M2700" i="5" s="1"/>
  <c r="L2701" i="5"/>
  <c r="M2701" i="5" s="1"/>
  <c r="L2702" i="5"/>
  <c r="M2702" i="5" s="1"/>
  <c r="L2703" i="5"/>
  <c r="M2703" i="5" s="1"/>
  <c r="L2704" i="5"/>
  <c r="M2704" i="5" s="1"/>
  <c r="L2705" i="5"/>
  <c r="M2705" i="5" s="1"/>
  <c r="L2706" i="5"/>
  <c r="M2706" i="5" s="1"/>
  <c r="L2707" i="5"/>
  <c r="M2707" i="5" s="1"/>
  <c r="L2708" i="5"/>
  <c r="M2708" i="5" s="1"/>
  <c r="L2709" i="5"/>
  <c r="M2709" i="5" s="1"/>
  <c r="L2710" i="5"/>
  <c r="M2710" i="5" s="1"/>
  <c r="L2711" i="5"/>
  <c r="M2711" i="5" s="1"/>
  <c r="L2712" i="5"/>
  <c r="M2712" i="5" s="1"/>
  <c r="L2714" i="5"/>
  <c r="M2714" i="5" s="1"/>
  <c r="L2715" i="5"/>
  <c r="M2715" i="5" s="1"/>
  <c r="L2716" i="5"/>
  <c r="M2716" i="5" s="1"/>
  <c r="L2717" i="5"/>
  <c r="M2717" i="5" s="1"/>
  <c r="L2718" i="5"/>
  <c r="M2718" i="5" s="1"/>
  <c r="L2719" i="5"/>
  <c r="M2719" i="5" s="1"/>
  <c r="L2720" i="5"/>
  <c r="M2720" i="5" s="1"/>
  <c r="L2721" i="5"/>
  <c r="M2721" i="5" s="1"/>
  <c r="L2722" i="5"/>
  <c r="M2722" i="5" s="1"/>
  <c r="L2723" i="5"/>
  <c r="M2723" i="5" s="1"/>
  <c r="L2724" i="5"/>
  <c r="M2724" i="5" s="1"/>
  <c r="L2725" i="5"/>
  <c r="M2725" i="5" s="1"/>
  <c r="L2726" i="5"/>
  <c r="M2726" i="5" s="1"/>
  <c r="L2727" i="5"/>
  <c r="M2727" i="5" s="1"/>
  <c r="L2728" i="5"/>
  <c r="M2728" i="5" s="1"/>
  <c r="L2729" i="5"/>
  <c r="M2729" i="5" s="1"/>
  <c r="L2730" i="5"/>
  <c r="M2730" i="5" s="1"/>
  <c r="L2731" i="5"/>
  <c r="M2731" i="5" s="1"/>
  <c r="L2732" i="5"/>
  <c r="M2732" i="5" s="1"/>
  <c r="L2733" i="5"/>
  <c r="M2733" i="5" s="1"/>
  <c r="L2734" i="5"/>
  <c r="M2734" i="5" s="1"/>
  <c r="L2735" i="5"/>
  <c r="M2735" i="5" s="1"/>
  <c r="L2736" i="5"/>
  <c r="M2736" i="5" s="1"/>
  <c r="L2737" i="5"/>
  <c r="M2737" i="5" s="1"/>
  <c r="L2740" i="5"/>
  <c r="M2740" i="5" s="1"/>
  <c r="L2741" i="5"/>
  <c r="M2741" i="5" s="1"/>
  <c r="L2742" i="5"/>
  <c r="M2742" i="5" s="1"/>
  <c r="L2743" i="5"/>
  <c r="M2743" i="5" s="1"/>
  <c r="L2744" i="5"/>
  <c r="M2744" i="5" s="1"/>
  <c r="L2745" i="5"/>
  <c r="M2745" i="5" s="1"/>
  <c r="L2746" i="5"/>
  <c r="M2746" i="5" s="1"/>
  <c r="L2747" i="5"/>
  <c r="M2747" i="5" s="1"/>
  <c r="L2748" i="5"/>
  <c r="M2748" i="5" s="1"/>
  <c r="L2749" i="5"/>
  <c r="M2749" i="5" s="1"/>
  <c r="L2750" i="5"/>
  <c r="M2750" i="5" s="1"/>
  <c r="L2751" i="5"/>
  <c r="M2751" i="5" s="1"/>
  <c r="L2752" i="5"/>
  <c r="M2752" i="5" s="1"/>
  <c r="L2753" i="5"/>
  <c r="M2753" i="5" s="1"/>
  <c r="L2754" i="5"/>
  <c r="M2754" i="5" s="1"/>
  <c r="L2755" i="5"/>
  <c r="M2755" i="5" s="1"/>
  <c r="L2756" i="5"/>
  <c r="M2756" i="5" s="1"/>
  <c r="L2757" i="5"/>
  <c r="M2757" i="5" s="1"/>
  <c r="L2758" i="5"/>
  <c r="M2758" i="5" s="1"/>
  <c r="L2759" i="5"/>
  <c r="M2759" i="5" s="1"/>
  <c r="L2760" i="5"/>
  <c r="M2760" i="5" s="1"/>
  <c r="L2761" i="5"/>
  <c r="M2761" i="5" s="1"/>
  <c r="L2762" i="5"/>
  <c r="M2762" i="5" s="1"/>
  <c r="L2763" i="5"/>
  <c r="M2763" i="5" s="1"/>
  <c r="L2764" i="5"/>
  <c r="M2764" i="5" s="1"/>
  <c r="L2765" i="5"/>
  <c r="M2765" i="5" s="1"/>
  <c r="L2766" i="5"/>
  <c r="M2766" i="5" s="1"/>
  <c r="L2767" i="5"/>
  <c r="M2767" i="5" s="1"/>
  <c r="L2768" i="5"/>
  <c r="M2768" i="5" s="1"/>
  <c r="L2769" i="5"/>
  <c r="M2769" i="5" s="1"/>
  <c r="L2770" i="5"/>
  <c r="M2770" i="5" s="1"/>
  <c r="L2771" i="5"/>
  <c r="M2771" i="5" s="1"/>
  <c r="L2772" i="5"/>
  <c r="M2772" i="5" s="1"/>
  <c r="L2773" i="5"/>
  <c r="M2773" i="5" s="1"/>
  <c r="L2774" i="5"/>
  <c r="M2774" i="5" s="1"/>
  <c r="L2775" i="5"/>
  <c r="M2775" i="5" s="1"/>
  <c r="L2776" i="5"/>
  <c r="M2776" i="5" s="1"/>
  <c r="L2777" i="5"/>
  <c r="M2777" i="5" s="1"/>
  <c r="L2778" i="5"/>
  <c r="M2778" i="5" s="1"/>
  <c r="L2779" i="5"/>
  <c r="M2779" i="5" s="1"/>
  <c r="L2780" i="5"/>
  <c r="M2780" i="5" s="1"/>
  <c r="L2781" i="5"/>
  <c r="M2781" i="5" s="1"/>
  <c r="L2782" i="5"/>
  <c r="M2782" i="5" s="1"/>
  <c r="L2783" i="5"/>
  <c r="M2783" i="5" s="1"/>
  <c r="L2784" i="5"/>
  <c r="M2784" i="5" s="1"/>
  <c r="L2785" i="5"/>
  <c r="M2785" i="5" s="1"/>
  <c r="L2786" i="5"/>
  <c r="M2786" i="5" s="1"/>
  <c r="L2787" i="5"/>
  <c r="M2787" i="5" s="1"/>
  <c r="L2788" i="5"/>
  <c r="M2788" i="5" s="1"/>
  <c r="L2789" i="5"/>
  <c r="M2789" i="5" s="1"/>
  <c r="L2790" i="5"/>
  <c r="M2790" i="5" s="1"/>
  <c r="L2791" i="5"/>
  <c r="M2791" i="5" s="1"/>
  <c r="L2792" i="5"/>
  <c r="M2792" i="5" s="1"/>
  <c r="L2793" i="5"/>
  <c r="M2793" i="5" s="1"/>
  <c r="L2794" i="5"/>
  <c r="M2794" i="5" s="1"/>
  <c r="L2795" i="5"/>
  <c r="M2795" i="5" s="1"/>
  <c r="L2796" i="5"/>
  <c r="M2796" i="5" s="1"/>
  <c r="L2797" i="5"/>
  <c r="M2797" i="5" s="1"/>
  <c r="L2798" i="5"/>
  <c r="M2798" i="5" s="1"/>
  <c r="L2799" i="5"/>
  <c r="M2799" i="5" s="1"/>
  <c r="L2800" i="5"/>
  <c r="M2800" i="5" s="1"/>
  <c r="L2801" i="5"/>
  <c r="M2801" i="5" s="1"/>
  <c r="L2802" i="5"/>
  <c r="M2802" i="5" s="1"/>
  <c r="L2803" i="5"/>
  <c r="M2803" i="5" s="1"/>
  <c r="L2804" i="5"/>
  <c r="M2804" i="5" s="1"/>
  <c r="L2805" i="5"/>
  <c r="M2805" i="5" s="1"/>
  <c r="L2806" i="5"/>
  <c r="M2806" i="5" s="1"/>
  <c r="L2807" i="5"/>
  <c r="M2807" i="5" s="1"/>
  <c r="L2808" i="5"/>
  <c r="M2808" i="5" s="1"/>
  <c r="L2809" i="5"/>
  <c r="M2809" i="5" s="1"/>
  <c r="L2810" i="5"/>
  <c r="M2810" i="5" s="1"/>
  <c r="L2811" i="5"/>
  <c r="M2811" i="5" s="1"/>
  <c r="L2812" i="5"/>
  <c r="M2812" i="5" s="1"/>
  <c r="L2813" i="5"/>
  <c r="M2813" i="5" s="1"/>
  <c r="L2814" i="5"/>
  <c r="M2814" i="5" s="1"/>
  <c r="L2815" i="5"/>
  <c r="M2815" i="5" s="1"/>
  <c r="L2816" i="5"/>
  <c r="M2816" i="5" s="1"/>
  <c r="L2817" i="5"/>
  <c r="M2817" i="5" s="1"/>
  <c r="L2818" i="5"/>
  <c r="M2818" i="5" s="1"/>
  <c r="L2819" i="5"/>
  <c r="M2819" i="5" s="1"/>
  <c r="L2820" i="5"/>
  <c r="M2820" i="5" s="1"/>
  <c r="L2821" i="5"/>
  <c r="M2821" i="5" s="1"/>
  <c r="L2822" i="5"/>
  <c r="M2822" i="5" s="1"/>
  <c r="L2823" i="5"/>
  <c r="M2823" i="5" s="1"/>
  <c r="L2824" i="5"/>
  <c r="M2824" i="5" s="1"/>
  <c r="L2825" i="5"/>
  <c r="M2825" i="5" s="1"/>
  <c r="L2826" i="5"/>
  <c r="M2826" i="5" s="1"/>
  <c r="L2827" i="5"/>
  <c r="M2827" i="5" s="1"/>
  <c r="L2828" i="5"/>
  <c r="M2828" i="5" s="1"/>
  <c r="L2829" i="5"/>
  <c r="M2829" i="5" s="1"/>
  <c r="L2830" i="5"/>
  <c r="M2830" i="5" s="1"/>
  <c r="L2831" i="5"/>
  <c r="M2831" i="5" s="1"/>
  <c r="L2832" i="5"/>
  <c r="M2832" i="5" s="1"/>
  <c r="L2833" i="5"/>
  <c r="M2833" i="5" s="1"/>
  <c r="L2834" i="5"/>
  <c r="M2834" i="5" s="1"/>
  <c r="L2835" i="5"/>
  <c r="M2835" i="5" s="1"/>
  <c r="L2836" i="5"/>
  <c r="M2836" i="5" s="1"/>
  <c r="L2837" i="5"/>
  <c r="M2837" i="5" s="1"/>
  <c r="L2838" i="5"/>
  <c r="M2838" i="5" s="1"/>
  <c r="L2839" i="5"/>
  <c r="M2839" i="5" s="1"/>
  <c r="L2840" i="5"/>
  <c r="M2840" i="5" s="1"/>
  <c r="L2841" i="5"/>
  <c r="M2841" i="5" s="1"/>
  <c r="L2842" i="5"/>
  <c r="M2842" i="5" s="1"/>
  <c r="L2843" i="5"/>
  <c r="M2843" i="5" s="1"/>
  <c r="L2844" i="5"/>
  <c r="M2844" i="5" s="1"/>
  <c r="L2845" i="5"/>
  <c r="M2845" i="5" s="1"/>
  <c r="L2846" i="5"/>
  <c r="M2846" i="5" s="1"/>
  <c r="L2847" i="5"/>
  <c r="M2847" i="5" s="1"/>
  <c r="L2848" i="5"/>
  <c r="M2848" i="5" s="1"/>
  <c r="L2849" i="5"/>
  <c r="M2849" i="5" s="1"/>
  <c r="L2850" i="5"/>
  <c r="M2850" i="5" s="1"/>
  <c r="L2851" i="5"/>
  <c r="M2851" i="5" s="1"/>
  <c r="L2852" i="5"/>
  <c r="M2852" i="5" s="1"/>
  <c r="L2853" i="5"/>
  <c r="M2853" i="5" s="1"/>
  <c r="L2854" i="5"/>
  <c r="M2854" i="5" s="1"/>
  <c r="L2855" i="5"/>
  <c r="M2855" i="5" s="1"/>
  <c r="L2856" i="5"/>
  <c r="M2856" i="5" s="1"/>
  <c r="L2857" i="5"/>
  <c r="M2857" i="5" s="1"/>
  <c r="L2858" i="5"/>
  <c r="M2858" i="5" s="1"/>
  <c r="L2859" i="5"/>
  <c r="M2859" i="5" s="1"/>
  <c r="L2860" i="5"/>
  <c r="M2860" i="5" s="1"/>
  <c r="L2861" i="5"/>
  <c r="M2861" i="5" s="1"/>
  <c r="L2862" i="5"/>
  <c r="M2862" i="5" s="1"/>
  <c r="L2863" i="5"/>
  <c r="M2863" i="5" s="1"/>
  <c r="L2864" i="5"/>
  <c r="M2864" i="5" s="1"/>
  <c r="L2865" i="5"/>
  <c r="M2865" i="5" s="1"/>
  <c r="L2866" i="5"/>
  <c r="M2866" i="5" s="1"/>
  <c r="L2867" i="5"/>
  <c r="M2867" i="5" s="1"/>
  <c r="L2868" i="5"/>
  <c r="M2868" i="5" s="1"/>
  <c r="L2869" i="5"/>
  <c r="M2869" i="5" s="1"/>
  <c r="L2870" i="5"/>
  <c r="M2870" i="5" s="1"/>
  <c r="L2871" i="5"/>
  <c r="M2871" i="5" s="1"/>
  <c r="L2872" i="5"/>
  <c r="M2872" i="5" s="1"/>
  <c r="L2873" i="5"/>
  <c r="M2873" i="5" s="1"/>
  <c r="L2874" i="5"/>
  <c r="M2874" i="5" s="1"/>
  <c r="L2875" i="5"/>
  <c r="M2875" i="5" s="1"/>
  <c r="L2876" i="5"/>
  <c r="M2876" i="5" s="1"/>
  <c r="L2877" i="5"/>
  <c r="M2877" i="5" s="1"/>
  <c r="L2878" i="5"/>
  <c r="M2878" i="5" s="1"/>
  <c r="L2879" i="5"/>
  <c r="M2879" i="5" s="1"/>
  <c r="L2880" i="5"/>
  <c r="M2880" i="5" s="1"/>
  <c r="L2881" i="5"/>
  <c r="M2881" i="5" s="1"/>
  <c r="L2882" i="5"/>
  <c r="M2882" i="5" s="1"/>
  <c r="L2883" i="5"/>
  <c r="M2883" i="5" s="1"/>
  <c r="L2884" i="5"/>
  <c r="M2884" i="5" s="1"/>
  <c r="L2885" i="5"/>
  <c r="M2885" i="5" s="1"/>
  <c r="L2886" i="5"/>
  <c r="M2886" i="5" s="1"/>
  <c r="L2887" i="5"/>
  <c r="M2887" i="5" s="1"/>
  <c r="L2888" i="5"/>
  <c r="M2888" i="5" s="1"/>
  <c r="L2889" i="5"/>
  <c r="M2889" i="5" s="1"/>
  <c r="L2890" i="5"/>
  <c r="M2890" i="5" s="1"/>
  <c r="L2891" i="5"/>
  <c r="M2891" i="5" s="1"/>
  <c r="L2892" i="5"/>
  <c r="M2892" i="5" s="1"/>
  <c r="L2893" i="5"/>
  <c r="M2893" i="5" s="1"/>
  <c r="L2894" i="5"/>
  <c r="M2894" i="5" s="1"/>
  <c r="L2895" i="5"/>
  <c r="M2895" i="5" s="1"/>
  <c r="L2896" i="5"/>
  <c r="M2896" i="5" s="1"/>
  <c r="L2897" i="5"/>
  <c r="M2897" i="5" s="1"/>
  <c r="L2898" i="5"/>
  <c r="M2898" i="5" s="1"/>
  <c r="L2899" i="5"/>
  <c r="M2899" i="5" s="1"/>
  <c r="L2900" i="5"/>
  <c r="M2900" i="5" s="1"/>
  <c r="L2901" i="5"/>
  <c r="M2901" i="5" s="1"/>
  <c r="L2902" i="5"/>
  <c r="M2902" i="5" s="1"/>
  <c r="L2903" i="5"/>
  <c r="M2903" i="5" s="1"/>
  <c r="L2904" i="5"/>
  <c r="M2904" i="5" s="1"/>
  <c r="L2905" i="5"/>
  <c r="M2905" i="5" s="1"/>
  <c r="L2906" i="5"/>
  <c r="M2906" i="5" s="1"/>
  <c r="L2907" i="5"/>
  <c r="M2907" i="5" s="1"/>
  <c r="L2908" i="5"/>
  <c r="M2908" i="5" s="1"/>
  <c r="L2909" i="5"/>
  <c r="M2909" i="5" s="1"/>
  <c r="L2910" i="5"/>
  <c r="M2910" i="5" s="1"/>
  <c r="L2911" i="5"/>
  <c r="M2911" i="5" s="1"/>
  <c r="L2912" i="5"/>
  <c r="M2912" i="5" s="1"/>
  <c r="L2913" i="5"/>
  <c r="M2913" i="5" s="1"/>
  <c r="L2914" i="5"/>
  <c r="M2914" i="5" s="1"/>
  <c r="L2915" i="5"/>
  <c r="M2915" i="5" s="1"/>
  <c r="L2916" i="5"/>
  <c r="M2916" i="5" s="1"/>
  <c r="L2917" i="5"/>
  <c r="M2917" i="5" s="1"/>
  <c r="L2918" i="5"/>
  <c r="M2918" i="5" s="1"/>
  <c r="L2919" i="5"/>
  <c r="M2919" i="5" s="1"/>
  <c r="L2920" i="5"/>
  <c r="M2920" i="5" s="1"/>
  <c r="L2921" i="5"/>
  <c r="M2921" i="5" s="1"/>
  <c r="L2922" i="5"/>
  <c r="M2922" i="5" s="1"/>
  <c r="L2923" i="5"/>
  <c r="M2923" i="5" s="1"/>
  <c r="L2924" i="5"/>
  <c r="M2924" i="5" s="1"/>
  <c r="L2925" i="5"/>
  <c r="M2925" i="5" s="1"/>
  <c r="L2926" i="5"/>
  <c r="M2926" i="5" s="1"/>
  <c r="L2927" i="5"/>
  <c r="M2927" i="5" s="1"/>
  <c r="L2928" i="5"/>
  <c r="M2928" i="5" s="1"/>
  <c r="L2929" i="5"/>
  <c r="M2929" i="5" s="1"/>
  <c r="L2930" i="5"/>
  <c r="M2930" i="5" s="1"/>
  <c r="L2931" i="5"/>
  <c r="M2931" i="5" s="1"/>
  <c r="L2932" i="5"/>
  <c r="M2932" i="5" s="1"/>
  <c r="L2933" i="5"/>
  <c r="M2933" i="5" s="1"/>
  <c r="L2934" i="5"/>
  <c r="M2934" i="5" s="1"/>
  <c r="L2935" i="5"/>
  <c r="M2935" i="5" s="1"/>
  <c r="L2936" i="5"/>
  <c r="M2936" i="5" s="1"/>
  <c r="L2937" i="5"/>
  <c r="M2937" i="5" s="1"/>
  <c r="L2938" i="5"/>
  <c r="M2938" i="5" s="1"/>
  <c r="L2939" i="5"/>
  <c r="M2939" i="5" s="1"/>
  <c r="L2940" i="5"/>
  <c r="M2940" i="5" s="1"/>
  <c r="L2941" i="5"/>
  <c r="M2941" i="5" s="1"/>
  <c r="L2942" i="5"/>
  <c r="M2942" i="5" s="1"/>
  <c r="L2943" i="5"/>
  <c r="M2943" i="5" s="1"/>
  <c r="L2944" i="5"/>
  <c r="M2944" i="5" s="1"/>
  <c r="L2945" i="5"/>
  <c r="M2945" i="5" s="1"/>
  <c r="L2946" i="5"/>
  <c r="M2946" i="5" s="1"/>
  <c r="L2947" i="5"/>
  <c r="M2947" i="5" s="1"/>
  <c r="L2948" i="5"/>
  <c r="M2948" i="5" s="1"/>
  <c r="L2949" i="5"/>
  <c r="M2949" i="5" s="1"/>
  <c r="L2950" i="5"/>
  <c r="M2950" i="5" s="1"/>
  <c r="L2951" i="5"/>
  <c r="M2951" i="5" s="1"/>
  <c r="L2952" i="5"/>
  <c r="M2952" i="5" s="1"/>
  <c r="L2953" i="5"/>
  <c r="M2953" i="5" s="1"/>
  <c r="L2954" i="5"/>
  <c r="M2954" i="5" s="1"/>
  <c r="L2955" i="5"/>
  <c r="M2955" i="5" s="1"/>
  <c r="L2956" i="5"/>
  <c r="M2956" i="5" s="1"/>
  <c r="L2957" i="5"/>
  <c r="M2957" i="5" s="1"/>
  <c r="L2958" i="5"/>
  <c r="M2958" i="5" s="1"/>
  <c r="L2959" i="5"/>
  <c r="M2959" i="5" s="1"/>
  <c r="L2960" i="5"/>
  <c r="M2960" i="5" s="1"/>
  <c r="L2961" i="5"/>
  <c r="M2961" i="5" s="1"/>
  <c r="L2962" i="5"/>
  <c r="M2962" i="5" s="1"/>
  <c r="L2963" i="5"/>
  <c r="M2963" i="5" s="1"/>
  <c r="L2964" i="5"/>
  <c r="M2964" i="5" s="1"/>
  <c r="L2965" i="5"/>
  <c r="M2965" i="5" s="1"/>
  <c r="L2966" i="5"/>
  <c r="M2966" i="5" s="1"/>
  <c r="L2967" i="5"/>
  <c r="M2967" i="5" s="1"/>
  <c r="L2968" i="5"/>
  <c r="M2968" i="5" s="1"/>
  <c r="L2969" i="5"/>
  <c r="M2969" i="5" s="1"/>
  <c r="L2970" i="5"/>
  <c r="M2970" i="5" s="1"/>
  <c r="L2971" i="5"/>
  <c r="M2971" i="5" s="1"/>
  <c r="L2972" i="5"/>
  <c r="M2972" i="5" s="1"/>
  <c r="L2973" i="5"/>
  <c r="M2973" i="5" s="1"/>
  <c r="L2974" i="5"/>
  <c r="M2974" i="5" s="1"/>
  <c r="L2975" i="5"/>
  <c r="M2975" i="5" s="1"/>
  <c r="L2976" i="5"/>
  <c r="M2976" i="5" s="1"/>
  <c r="L2977" i="5"/>
  <c r="M2977" i="5" s="1"/>
  <c r="L2978" i="5"/>
  <c r="M2978" i="5" s="1"/>
  <c r="L2979" i="5"/>
  <c r="M2979" i="5" s="1"/>
  <c r="L2980" i="5"/>
  <c r="M2980" i="5" s="1"/>
  <c r="L2981" i="5"/>
  <c r="M2981" i="5" s="1"/>
  <c r="L2982" i="5"/>
  <c r="M2982" i="5" s="1"/>
  <c r="L2983" i="5"/>
  <c r="M2983" i="5" s="1"/>
  <c r="L2984" i="5"/>
  <c r="M2984" i="5" s="1"/>
  <c r="L2985" i="5"/>
  <c r="M2985" i="5" s="1"/>
  <c r="L2986" i="5"/>
  <c r="M2986" i="5" s="1"/>
  <c r="L2987" i="5"/>
  <c r="M2987" i="5" s="1"/>
  <c r="L2988" i="5"/>
  <c r="M2988" i="5" s="1"/>
  <c r="L2989" i="5"/>
  <c r="M2989" i="5" s="1"/>
  <c r="L2990" i="5"/>
  <c r="M2990" i="5" s="1"/>
  <c r="L2991" i="5"/>
  <c r="M2991" i="5" s="1"/>
  <c r="L2992" i="5"/>
  <c r="M2992" i="5" s="1"/>
  <c r="L2993" i="5"/>
  <c r="M2993" i="5" s="1"/>
  <c r="L2994" i="5"/>
  <c r="M2994" i="5" s="1"/>
  <c r="L2995" i="5"/>
  <c r="M2995" i="5" s="1"/>
  <c r="L2996" i="5"/>
  <c r="M2996" i="5" s="1"/>
  <c r="L2997" i="5"/>
  <c r="M2997" i="5" s="1"/>
  <c r="L2998" i="5"/>
  <c r="M2998" i="5" s="1"/>
  <c r="L2999" i="5"/>
  <c r="M2999" i="5" s="1"/>
  <c r="L3000" i="5"/>
  <c r="M3000" i="5" s="1"/>
  <c r="L3001" i="5"/>
  <c r="M3001" i="5" s="1"/>
  <c r="L3002" i="5"/>
  <c r="M3002" i="5" s="1"/>
  <c r="L3003" i="5"/>
  <c r="M3003" i="5" s="1"/>
  <c r="L3004" i="5"/>
  <c r="M3004" i="5" s="1"/>
  <c r="L3005" i="5"/>
  <c r="M3005" i="5" s="1"/>
  <c r="L3006" i="5"/>
  <c r="M3006" i="5" s="1"/>
  <c r="L3007" i="5"/>
  <c r="M3007" i="5" s="1"/>
  <c r="L3008" i="5"/>
  <c r="M3008" i="5" s="1"/>
  <c r="L3009" i="5"/>
  <c r="M3009" i="5" s="1"/>
  <c r="L3010" i="5"/>
  <c r="M3010" i="5" s="1"/>
  <c r="L3011" i="5"/>
  <c r="M3011" i="5" s="1"/>
  <c r="L3012" i="5"/>
  <c r="M3012" i="5" s="1"/>
  <c r="L3013" i="5"/>
  <c r="M3013" i="5" s="1"/>
  <c r="L3014" i="5"/>
  <c r="M3014" i="5" s="1"/>
  <c r="L3015" i="5"/>
  <c r="M3015" i="5" s="1"/>
  <c r="L3016" i="5"/>
  <c r="M3016" i="5" s="1"/>
  <c r="L3017" i="5"/>
  <c r="M3017" i="5" s="1"/>
  <c r="L3018" i="5"/>
  <c r="M3018" i="5" s="1"/>
  <c r="L3019" i="5"/>
  <c r="M3019" i="5" s="1"/>
  <c r="L3020" i="5"/>
  <c r="M3020" i="5" s="1"/>
  <c r="L3021" i="5"/>
  <c r="M3021" i="5" s="1"/>
  <c r="L3022" i="5"/>
  <c r="M3022" i="5" s="1"/>
  <c r="L3023" i="5"/>
  <c r="M3023" i="5" s="1"/>
  <c r="L3024" i="5"/>
  <c r="M3024" i="5" s="1"/>
  <c r="L3025" i="5"/>
  <c r="M3025" i="5" s="1"/>
  <c r="L3026" i="5"/>
  <c r="M3026" i="5" s="1"/>
  <c r="L3027" i="5"/>
  <c r="M3027" i="5" s="1"/>
  <c r="L3028" i="5"/>
  <c r="M3028" i="5" s="1"/>
  <c r="L3029" i="5"/>
  <c r="M3029" i="5" s="1"/>
  <c r="L3030" i="5"/>
  <c r="M3030" i="5" s="1"/>
  <c r="L3031" i="5"/>
  <c r="M3031" i="5" s="1"/>
  <c r="L3032" i="5"/>
  <c r="M3032" i="5" s="1"/>
  <c r="L3033" i="5"/>
  <c r="M3033" i="5" s="1"/>
  <c r="L3034" i="5"/>
  <c r="M3034" i="5" s="1"/>
  <c r="L3035" i="5"/>
  <c r="M3035" i="5" s="1"/>
  <c r="L3036" i="5"/>
  <c r="M3036" i="5" s="1"/>
  <c r="L3037" i="5"/>
  <c r="M3037" i="5" s="1"/>
  <c r="L3038" i="5"/>
  <c r="M3038" i="5" s="1"/>
  <c r="L3039" i="5"/>
  <c r="M3039" i="5" s="1"/>
  <c r="L3040" i="5"/>
  <c r="M3040" i="5" s="1"/>
  <c r="L3041" i="5"/>
  <c r="M3041" i="5" s="1"/>
  <c r="L3042" i="5"/>
  <c r="M3042" i="5" s="1"/>
  <c r="L3043" i="5"/>
  <c r="M3043" i="5" s="1"/>
  <c r="L3044" i="5"/>
  <c r="M3044" i="5" s="1"/>
  <c r="L3045" i="5"/>
  <c r="M3045" i="5" s="1"/>
  <c r="L3046" i="5"/>
  <c r="M3046" i="5" s="1"/>
  <c r="L3047" i="5"/>
  <c r="M3047" i="5" s="1"/>
  <c r="L3048" i="5"/>
  <c r="M3048" i="5" s="1"/>
  <c r="L3049" i="5"/>
  <c r="M3049" i="5" s="1"/>
  <c r="L3050" i="5"/>
  <c r="M3050" i="5" s="1"/>
  <c r="L3051" i="5"/>
  <c r="M3051" i="5" s="1"/>
  <c r="L3052" i="5"/>
  <c r="M3052" i="5" s="1"/>
  <c r="L3053" i="5"/>
  <c r="M3053" i="5" s="1"/>
  <c r="L3054" i="5"/>
  <c r="M3054" i="5" s="1"/>
  <c r="L3055" i="5"/>
  <c r="M3055" i="5" s="1"/>
  <c r="L3056" i="5"/>
  <c r="M3056" i="5" s="1"/>
  <c r="L3057" i="5"/>
  <c r="M3057" i="5" s="1"/>
  <c r="L3058" i="5"/>
  <c r="M3058" i="5" s="1"/>
  <c r="L3059" i="5"/>
  <c r="M3059" i="5" s="1"/>
  <c r="L3060" i="5"/>
  <c r="M3060" i="5" s="1"/>
  <c r="L3061" i="5"/>
  <c r="M3061" i="5" s="1"/>
  <c r="L3062" i="5"/>
  <c r="M3062" i="5" s="1"/>
  <c r="L3063" i="5"/>
  <c r="M3063" i="5" s="1"/>
  <c r="L3064" i="5"/>
  <c r="M3064" i="5" s="1"/>
  <c r="L3065" i="5"/>
  <c r="M3065" i="5" s="1"/>
  <c r="L3066" i="5"/>
  <c r="M3066" i="5" s="1"/>
  <c r="L3067" i="5"/>
  <c r="M3067" i="5" s="1"/>
  <c r="L3068" i="5"/>
  <c r="M3068" i="5" s="1"/>
  <c r="L3069" i="5"/>
  <c r="M3069" i="5" s="1"/>
  <c r="L3070" i="5"/>
  <c r="M3070" i="5" s="1"/>
  <c r="L3071" i="5"/>
  <c r="M3071" i="5" s="1"/>
  <c r="L3072" i="5"/>
  <c r="M3072" i="5" s="1"/>
  <c r="L3073" i="5"/>
  <c r="M3073" i="5" s="1"/>
  <c r="L3074" i="5"/>
  <c r="M3074" i="5" s="1"/>
  <c r="L3075" i="5"/>
  <c r="M3075" i="5" s="1"/>
  <c r="L3076" i="5"/>
  <c r="M3076" i="5" s="1"/>
  <c r="L3077" i="5"/>
  <c r="M3077" i="5" s="1"/>
  <c r="L3078" i="5"/>
  <c r="M3078" i="5" s="1"/>
  <c r="L3079" i="5"/>
  <c r="M3079" i="5" s="1"/>
  <c r="L3080" i="5"/>
  <c r="M3080" i="5" s="1"/>
  <c r="L3081" i="5"/>
  <c r="M3081" i="5" s="1"/>
  <c r="L3082" i="5"/>
  <c r="M3082" i="5" s="1"/>
  <c r="L3083" i="5"/>
  <c r="M3083" i="5" s="1"/>
  <c r="L3084" i="5"/>
  <c r="M3084" i="5" s="1"/>
  <c r="L3085" i="5"/>
  <c r="M3085" i="5" s="1"/>
  <c r="L3086" i="5"/>
  <c r="M3086" i="5" s="1"/>
  <c r="L3087" i="5"/>
  <c r="M3087" i="5" s="1"/>
  <c r="L3088" i="5"/>
  <c r="M3088" i="5" s="1"/>
  <c r="L3089" i="5"/>
  <c r="M3089" i="5" s="1"/>
  <c r="L3090" i="5"/>
  <c r="M3090" i="5" s="1"/>
  <c r="L3091" i="5"/>
  <c r="M3091" i="5" s="1"/>
  <c r="L3092" i="5"/>
  <c r="M3092" i="5" s="1"/>
  <c r="L3093" i="5"/>
  <c r="M3093" i="5" s="1"/>
  <c r="L3094" i="5"/>
  <c r="M3094" i="5" s="1"/>
  <c r="L3095" i="5"/>
  <c r="M3095" i="5" s="1"/>
  <c r="L3096" i="5"/>
  <c r="M3096" i="5" s="1"/>
  <c r="L3097" i="5"/>
  <c r="M3097" i="5" s="1"/>
  <c r="L3098" i="5"/>
  <c r="M3098" i="5" s="1"/>
  <c r="L3100" i="5"/>
  <c r="M3100" i="5" s="1"/>
  <c r="L3101" i="5"/>
  <c r="M3101" i="5" s="1"/>
  <c r="L3102" i="5"/>
  <c r="M3102" i="5" s="1"/>
  <c r="L3103" i="5"/>
  <c r="M3103" i="5" s="1"/>
  <c r="L3104" i="5"/>
  <c r="M3104" i="5" s="1"/>
  <c r="L3105" i="5"/>
  <c r="M3105" i="5" s="1"/>
  <c r="L3106" i="5"/>
  <c r="M3106" i="5" s="1"/>
  <c r="L3107" i="5"/>
  <c r="M3107" i="5" s="1"/>
  <c r="L3108" i="5"/>
  <c r="M3108" i="5" s="1"/>
  <c r="L3109" i="5"/>
  <c r="M3109" i="5" s="1"/>
  <c r="L3110" i="5"/>
  <c r="M3110" i="5" s="1"/>
  <c r="L3111" i="5"/>
  <c r="M3111" i="5" s="1"/>
  <c r="L3112" i="5"/>
  <c r="M3112" i="5" s="1"/>
  <c r="L3113" i="5"/>
  <c r="M3113" i="5" s="1"/>
  <c r="L3114" i="5"/>
  <c r="M3114" i="5" s="1"/>
  <c r="L3115" i="5"/>
  <c r="M3115" i="5" s="1"/>
  <c r="L3116" i="5"/>
  <c r="M3116" i="5" s="1"/>
  <c r="L3117" i="5"/>
  <c r="M3117" i="5" s="1"/>
  <c r="L3118" i="5"/>
  <c r="M3118" i="5" s="1"/>
  <c r="L3119" i="5"/>
  <c r="M3119" i="5" s="1"/>
  <c r="L3120" i="5"/>
  <c r="M3120" i="5" s="1"/>
  <c r="L3121" i="5"/>
  <c r="M3121" i="5" s="1"/>
  <c r="L3122" i="5"/>
  <c r="M3122" i="5" s="1"/>
  <c r="L3123" i="5"/>
  <c r="M3123" i="5" s="1"/>
  <c r="L3124" i="5"/>
  <c r="M3124" i="5" s="1"/>
  <c r="L3125" i="5"/>
  <c r="M3125" i="5" s="1"/>
  <c r="L3126" i="5"/>
  <c r="M3126" i="5" s="1"/>
  <c r="L3127" i="5"/>
  <c r="M3127" i="5" s="1"/>
  <c r="L3128" i="5"/>
  <c r="M3128" i="5" s="1"/>
  <c r="L3129" i="5"/>
  <c r="M3129" i="5" s="1"/>
  <c r="L3130" i="5"/>
  <c r="M3130" i="5" s="1"/>
  <c r="L3131" i="5"/>
  <c r="M3131" i="5" s="1"/>
  <c r="L3132" i="5"/>
  <c r="M3132" i="5" s="1"/>
  <c r="L3133" i="5"/>
  <c r="M3133" i="5" s="1"/>
  <c r="L3134" i="5"/>
  <c r="M3134" i="5" s="1"/>
  <c r="L3135" i="5"/>
  <c r="M3135" i="5" s="1"/>
  <c r="L3136" i="5"/>
  <c r="M3136" i="5" s="1"/>
  <c r="L3137" i="5"/>
  <c r="M3137" i="5" s="1"/>
  <c r="L3138" i="5"/>
  <c r="M3138" i="5" s="1"/>
  <c r="L3139" i="5"/>
  <c r="M3139" i="5" s="1"/>
  <c r="L3140" i="5"/>
  <c r="M3140" i="5" s="1"/>
  <c r="L3141" i="5"/>
  <c r="M3141" i="5" s="1"/>
  <c r="L3142" i="5"/>
  <c r="M3142" i="5" s="1"/>
  <c r="L3143" i="5"/>
  <c r="M3143" i="5" s="1"/>
  <c r="L3144" i="5"/>
  <c r="M3144" i="5" s="1"/>
  <c r="L3145" i="5"/>
  <c r="M3145" i="5" s="1"/>
  <c r="L3146" i="5"/>
  <c r="M3146" i="5" s="1"/>
  <c r="L3147" i="5"/>
  <c r="M3147" i="5" s="1"/>
  <c r="L3148" i="5"/>
  <c r="M3148" i="5" s="1"/>
  <c r="L3149" i="5"/>
  <c r="M3149" i="5" s="1"/>
  <c r="L3150" i="5"/>
  <c r="M3150" i="5" s="1"/>
  <c r="L3151" i="5"/>
  <c r="M3151" i="5" s="1"/>
  <c r="L3152" i="5"/>
  <c r="M3152" i="5" s="1"/>
  <c r="L3153" i="5"/>
  <c r="M3153" i="5" s="1"/>
  <c r="L3154" i="5"/>
  <c r="M3154" i="5" s="1"/>
  <c r="L3155" i="5"/>
  <c r="M3155" i="5" s="1"/>
  <c r="L3156" i="5"/>
  <c r="M3156" i="5" s="1"/>
  <c r="L3157" i="5"/>
  <c r="M3157" i="5" s="1"/>
  <c r="L3158" i="5"/>
  <c r="M3158" i="5" s="1"/>
  <c r="L3159" i="5"/>
  <c r="M3159" i="5" s="1"/>
  <c r="L3160" i="5"/>
  <c r="M3160" i="5" s="1"/>
  <c r="L3161" i="5"/>
  <c r="M3161" i="5" s="1"/>
  <c r="L3162" i="5"/>
  <c r="M3162" i="5" s="1"/>
  <c r="L3163" i="5"/>
  <c r="M3163" i="5" s="1"/>
  <c r="L3164" i="5"/>
  <c r="M3164" i="5" s="1"/>
  <c r="L3165" i="5"/>
  <c r="M3165" i="5" s="1"/>
  <c r="L3166" i="5"/>
  <c r="M3166" i="5" s="1"/>
  <c r="L3167" i="5"/>
  <c r="M3167" i="5" s="1"/>
  <c r="L3168" i="5"/>
  <c r="M3168" i="5" s="1"/>
  <c r="L3169" i="5"/>
  <c r="M3169" i="5" s="1"/>
  <c r="L3170" i="5"/>
  <c r="M3170" i="5" s="1"/>
  <c r="L3171" i="5"/>
  <c r="M3171" i="5" s="1"/>
  <c r="L3172" i="5"/>
  <c r="M3172" i="5" s="1"/>
  <c r="L3173" i="5"/>
  <c r="M3173" i="5" s="1"/>
  <c r="L3174" i="5"/>
  <c r="M3174" i="5" s="1"/>
  <c r="L3175" i="5"/>
  <c r="M3175" i="5" s="1"/>
  <c r="L3176" i="5"/>
  <c r="M3176" i="5" s="1"/>
  <c r="L3177" i="5"/>
  <c r="M3177" i="5" s="1"/>
  <c r="L3178" i="5"/>
  <c r="M3178" i="5" s="1"/>
  <c r="L3179" i="5"/>
  <c r="M3179" i="5" s="1"/>
  <c r="L3180" i="5"/>
  <c r="M3180" i="5" s="1"/>
  <c r="L3181" i="5"/>
  <c r="M3181" i="5" s="1"/>
  <c r="L3182" i="5"/>
  <c r="M3182" i="5" s="1"/>
  <c r="L3183" i="5"/>
  <c r="M3183" i="5" s="1"/>
  <c r="L3184" i="5"/>
  <c r="M3184" i="5" s="1"/>
  <c r="L3185" i="5"/>
  <c r="M3185" i="5" s="1"/>
  <c r="L3186" i="5"/>
  <c r="M3186" i="5" s="1"/>
  <c r="L3187" i="5"/>
  <c r="M3187" i="5" s="1"/>
  <c r="L3188" i="5"/>
  <c r="M3188" i="5" s="1"/>
  <c r="L3189" i="5"/>
  <c r="M3189" i="5" s="1"/>
  <c r="L3190" i="5"/>
  <c r="M3190" i="5" s="1"/>
  <c r="L3191" i="5"/>
  <c r="M3191" i="5" s="1"/>
  <c r="L3192" i="5"/>
  <c r="M3192" i="5" s="1"/>
  <c r="L3193" i="5"/>
  <c r="M3193" i="5" s="1"/>
  <c r="L3194" i="5"/>
  <c r="M3194" i="5" s="1"/>
  <c r="L3195" i="5"/>
  <c r="M3195" i="5" s="1"/>
  <c r="L3196" i="5"/>
  <c r="M3196" i="5" s="1"/>
  <c r="L3197" i="5"/>
  <c r="M3197" i="5" s="1"/>
  <c r="L3198" i="5"/>
  <c r="M3198" i="5" s="1"/>
  <c r="L3199" i="5"/>
  <c r="M3199" i="5" s="1"/>
  <c r="L3200" i="5"/>
  <c r="M3200" i="5" s="1"/>
  <c r="L3201" i="5"/>
  <c r="M3201" i="5" s="1"/>
  <c r="L3202" i="5"/>
  <c r="M3202" i="5" s="1"/>
  <c r="L3203" i="5"/>
  <c r="M3203" i="5" s="1"/>
  <c r="L3204" i="5"/>
  <c r="M3204" i="5" s="1"/>
  <c r="L3205" i="5"/>
  <c r="M3205" i="5" s="1"/>
  <c r="L3206" i="5"/>
  <c r="M3206" i="5" s="1"/>
  <c r="L3207" i="5"/>
  <c r="M3207" i="5" s="1"/>
  <c r="L3208" i="5"/>
  <c r="M3208" i="5" s="1"/>
  <c r="L3209" i="5"/>
  <c r="M3209" i="5" s="1"/>
  <c r="L3210" i="5"/>
  <c r="M3210" i="5" s="1"/>
  <c r="L3211" i="5"/>
  <c r="M3211" i="5" s="1"/>
  <c r="L3212" i="5"/>
  <c r="M3212" i="5" s="1"/>
  <c r="L3213" i="5"/>
  <c r="M3213" i="5" s="1"/>
  <c r="L3214" i="5"/>
  <c r="M3214" i="5" s="1"/>
  <c r="L3215" i="5"/>
  <c r="M3215" i="5" s="1"/>
  <c r="L3216" i="5"/>
  <c r="M3216" i="5" s="1"/>
  <c r="L3217" i="5"/>
  <c r="M3217" i="5" s="1"/>
  <c r="L3218" i="5"/>
  <c r="M3218" i="5" s="1"/>
  <c r="L3219" i="5"/>
  <c r="M3219" i="5" s="1"/>
  <c r="L3220" i="5"/>
  <c r="M3220" i="5" s="1"/>
  <c r="L3221" i="5"/>
  <c r="M3221" i="5" s="1"/>
  <c r="L3222" i="5"/>
  <c r="M3222" i="5" s="1"/>
  <c r="L3223" i="5"/>
  <c r="M3223" i="5" s="1"/>
  <c r="L3224" i="5"/>
  <c r="M3224" i="5" s="1"/>
  <c r="L3225" i="5"/>
  <c r="M3225" i="5" s="1"/>
  <c r="L3226" i="5"/>
  <c r="M3226" i="5" s="1"/>
  <c r="L3227" i="5"/>
  <c r="M3227" i="5" s="1"/>
  <c r="L3228" i="5"/>
  <c r="M3228" i="5" s="1"/>
  <c r="L3229" i="5"/>
  <c r="M3229" i="5" s="1"/>
  <c r="L3230" i="5"/>
  <c r="M3230" i="5" s="1"/>
  <c r="L3231" i="5"/>
  <c r="M3231" i="5" s="1"/>
  <c r="L3232" i="5"/>
  <c r="M3232" i="5" s="1"/>
  <c r="L3233" i="5"/>
  <c r="M3233" i="5" s="1"/>
  <c r="L3234" i="5"/>
  <c r="M3234" i="5" s="1"/>
  <c r="L3235" i="5"/>
  <c r="M3235" i="5" s="1"/>
  <c r="L3236" i="5"/>
  <c r="M3236" i="5" s="1"/>
  <c r="L3237" i="5"/>
  <c r="M3237" i="5" s="1"/>
  <c r="L3238" i="5"/>
  <c r="M3238" i="5" s="1"/>
  <c r="L3239" i="5"/>
  <c r="M3239" i="5" s="1"/>
  <c r="L3240" i="5"/>
  <c r="M3240" i="5" s="1"/>
  <c r="L3241" i="5"/>
  <c r="M3241" i="5" s="1"/>
  <c r="L3242" i="5"/>
  <c r="M3242" i="5" s="1"/>
  <c r="L3243" i="5"/>
  <c r="M3243" i="5" s="1"/>
  <c r="L3244" i="5"/>
  <c r="M3244" i="5" s="1"/>
  <c r="L3245" i="5"/>
  <c r="M3245" i="5" s="1"/>
  <c r="L3246" i="5"/>
  <c r="M3246" i="5" s="1"/>
  <c r="L3247" i="5"/>
  <c r="M3247" i="5" s="1"/>
  <c r="L3248" i="5"/>
  <c r="M3248" i="5" s="1"/>
  <c r="L3249" i="5"/>
  <c r="M3249" i="5" s="1"/>
  <c r="L3250" i="5"/>
  <c r="M3250" i="5" s="1"/>
  <c r="L3251" i="5"/>
  <c r="M3251" i="5" s="1"/>
  <c r="L3252" i="5"/>
  <c r="M3252" i="5" s="1"/>
  <c r="L3253" i="5"/>
  <c r="M3253" i="5" s="1"/>
  <c r="L3254" i="5"/>
  <c r="M3254" i="5" s="1"/>
  <c r="L3255" i="5"/>
  <c r="M3255" i="5" s="1"/>
  <c r="L3256" i="5"/>
  <c r="M3256" i="5" s="1"/>
  <c r="L3257" i="5"/>
  <c r="M3257" i="5" s="1"/>
  <c r="L3258" i="5"/>
  <c r="M3258" i="5" s="1"/>
  <c r="L3259" i="5"/>
  <c r="M3259" i="5" s="1"/>
  <c r="L3260" i="5"/>
  <c r="M3260" i="5" s="1"/>
  <c r="L3261" i="5"/>
  <c r="M3261" i="5" s="1"/>
  <c r="L3262" i="5"/>
  <c r="M3262" i="5" s="1"/>
  <c r="L3263" i="5"/>
  <c r="M3263" i="5" s="1"/>
  <c r="L3264" i="5"/>
  <c r="M3264" i="5" s="1"/>
  <c r="L3265" i="5"/>
  <c r="M3265" i="5" s="1"/>
  <c r="L3266" i="5"/>
  <c r="M3266" i="5" s="1"/>
  <c r="L3267" i="5"/>
  <c r="M3267" i="5" s="1"/>
  <c r="L3268" i="5"/>
  <c r="M3268" i="5" s="1"/>
  <c r="L3269" i="5"/>
  <c r="M3269" i="5" s="1"/>
  <c r="L3270" i="5"/>
  <c r="M3270" i="5" s="1"/>
  <c r="L3271" i="5"/>
  <c r="M3271" i="5" s="1"/>
  <c r="L3272" i="5"/>
  <c r="M3272" i="5" s="1"/>
  <c r="L3273" i="5"/>
  <c r="M3273" i="5" s="1"/>
  <c r="L3274" i="5"/>
  <c r="M3274" i="5" s="1"/>
  <c r="L3275" i="5"/>
  <c r="M3275" i="5" s="1"/>
  <c r="L3276" i="5"/>
  <c r="M3276" i="5" s="1"/>
  <c r="L3277" i="5"/>
  <c r="M3277" i="5" s="1"/>
  <c r="L3278" i="5"/>
  <c r="M3278" i="5" s="1"/>
  <c r="L3279" i="5"/>
  <c r="M3279" i="5" s="1"/>
  <c r="L3280" i="5"/>
  <c r="M3280" i="5" s="1"/>
  <c r="L3281" i="5"/>
  <c r="M3281" i="5" s="1"/>
  <c r="L3282" i="5"/>
  <c r="M3282" i="5" s="1"/>
  <c r="L3283" i="5"/>
  <c r="M3283" i="5" s="1"/>
  <c r="L3285" i="5"/>
  <c r="M3285" i="5" s="1"/>
  <c r="L3286" i="5"/>
  <c r="M3286" i="5" s="1"/>
  <c r="L3287" i="5"/>
  <c r="M3287" i="5" s="1"/>
  <c r="L3288" i="5"/>
  <c r="M3288" i="5" s="1"/>
  <c r="L3289" i="5"/>
  <c r="M3289" i="5" s="1"/>
  <c r="L3290" i="5"/>
  <c r="M3290" i="5" s="1"/>
  <c r="L3291" i="5"/>
  <c r="M3291" i="5" s="1"/>
  <c r="L3292" i="5"/>
  <c r="M3292" i="5" s="1"/>
  <c r="L3293" i="5"/>
  <c r="M3293" i="5" s="1"/>
  <c r="L3294" i="5"/>
  <c r="M3294" i="5" s="1"/>
  <c r="L3295" i="5"/>
  <c r="M3295" i="5" s="1"/>
  <c r="L3296" i="5"/>
  <c r="M3296" i="5" s="1"/>
  <c r="L3297" i="5"/>
  <c r="M3297" i="5" s="1"/>
  <c r="L3298" i="5"/>
  <c r="M3298" i="5" s="1"/>
  <c r="L3299" i="5"/>
  <c r="M3299" i="5" s="1"/>
  <c r="L3300" i="5"/>
  <c r="M3300" i="5" s="1"/>
  <c r="L3301" i="5"/>
  <c r="M3301" i="5" s="1"/>
  <c r="L3302" i="5"/>
  <c r="M3302" i="5" s="1"/>
  <c r="L3304" i="5"/>
  <c r="M3304" i="5" s="1"/>
  <c r="L3305" i="5"/>
  <c r="M3305" i="5" s="1"/>
  <c r="L3306" i="5"/>
  <c r="M3306" i="5" s="1"/>
  <c r="L3307" i="5"/>
  <c r="M3307" i="5" s="1"/>
  <c r="L3308" i="5"/>
  <c r="M3308" i="5" s="1"/>
  <c r="L3309" i="5"/>
  <c r="M3309" i="5" s="1"/>
  <c r="L3310" i="5"/>
  <c r="M3310" i="5" s="1"/>
  <c r="L3311" i="5"/>
  <c r="M3311" i="5" s="1"/>
  <c r="L3312" i="5"/>
  <c r="M3312" i="5" s="1"/>
  <c r="L3313" i="5"/>
  <c r="M3313" i="5" s="1"/>
  <c r="L3314" i="5"/>
  <c r="M3314" i="5" s="1"/>
  <c r="L3315" i="5"/>
  <c r="M3315" i="5" s="1"/>
  <c r="L3316" i="5"/>
  <c r="M3316" i="5" s="1"/>
  <c r="L3317" i="5"/>
  <c r="M3317" i="5" s="1"/>
  <c r="L3318" i="5"/>
  <c r="M3318" i="5" s="1"/>
  <c r="L3319" i="5"/>
  <c r="M3319" i="5" s="1"/>
  <c r="L3320" i="5"/>
  <c r="M3320" i="5" s="1"/>
  <c r="L3321" i="5"/>
  <c r="M3321" i="5" s="1"/>
  <c r="L3322" i="5"/>
  <c r="M3322" i="5" s="1"/>
  <c r="L3323" i="5"/>
  <c r="M3323" i="5" s="1"/>
  <c r="L3324" i="5"/>
  <c r="M3324" i="5" s="1"/>
  <c r="L3325" i="5"/>
  <c r="M3325" i="5" s="1"/>
  <c r="L3326" i="5"/>
  <c r="M3326" i="5" s="1"/>
  <c r="L3327" i="5"/>
  <c r="M3327" i="5" s="1"/>
  <c r="L3328" i="5"/>
  <c r="M3328" i="5" s="1"/>
  <c r="L3329" i="5"/>
  <c r="M3329" i="5" s="1"/>
  <c r="L3330" i="5"/>
  <c r="M3330" i="5" s="1"/>
  <c r="L3331" i="5"/>
  <c r="M3331" i="5" s="1"/>
  <c r="L3332" i="5"/>
  <c r="M3332" i="5" s="1"/>
  <c r="L3333" i="5"/>
  <c r="M3333" i="5" s="1"/>
  <c r="L3334" i="5"/>
  <c r="M3334" i="5" s="1"/>
  <c r="L3335" i="5"/>
  <c r="M3335" i="5" s="1"/>
  <c r="L3336" i="5"/>
  <c r="M3336" i="5" s="1"/>
  <c r="L3337" i="5"/>
  <c r="M3337" i="5" s="1"/>
  <c r="L3338" i="5"/>
  <c r="M3338" i="5" s="1"/>
  <c r="L3339" i="5"/>
  <c r="M3339" i="5" s="1"/>
  <c r="L3340" i="5"/>
  <c r="M3340" i="5" s="1"/>
  <c r="L3341" i="5"/>
  <c r="M3341" i="5" s="1"/>
  <c r="L3342" i="5"/>
  <c r="M3342" i="5" s="1"/>
  <c r="L3343" i="5"/>
  <c r="M3343" i="5" s="1"/>
  <c r="L3344" i="5"/>
  <c r="M3344" i="5" s="1"/>
  <c r="L3345" i="5"/>
  <c r="M3345" i="5" s="1"/>
  <c r="L3346" i="5"/>
  <c r="M3346" i="5" s="1"/>
  <c r="L3347" i="5"/>
  <c r="M3347" i="5" s="1"/>
  <c r="L3348" i="5"/>
  <c r="M3348" i="5" s="1"/>
  <c r="L3349" i="5"/>
  <c r="M3349" i="5" s="1"/>
  <c r="L3350" i="5"/>
  <c r="M3350" i="5" s="1"/>
  <c r="L3351" i="5"/>
  <c r="M3351" i="5" s="1"/>
  <c r="L3352" i="5"/>
  <c r="M3352" i="5" s="1"/>
  <c r="L3353" i="5"/>
  <c r="M3353" i="5" s="1"/>
  <c r="L3354" i="5"/>
  <c r="M3354" i="5" s="1"/>
  <c r="L3355" i="5"/>
  <c r="M3355" i="5" s="1"/>
  <c r="L3356" i="5"/>
  <c r="M3356" i="5" s="1"/>
  <c r="L3357" i="5"/>
  <c r="M3357" i="5" s="1"/>
  <c r="L3358" i="5"/>
  <c r="M3358" i="5" s="1"/>
  <c r="L3359" i="5"/>
  <c r="M3359" i="5" s="1"/>
  <c r="L3360" i="5"/>
  <c r="M3360" i="5" s="1"/>
  <c r="L3361" i="5"/>
  <c r="M3361" i="5" s="1"/>
  <c r="L3362" i="5"/>
  <c r="M3362" i="5" s="1"/>
  <c r="L3363" i="5"/>
  <c r="M3363" i="5" s="1"/>
  <c r="L3364" i="5"/>
  <c r="M3364" i="5" s="1"/>
  <c r="L3365" i="5"/>
  <c r="M3365" i="5" s="1"/>
  <c r="L3366" i="5"/>
  <c r="M3366" i="5" s="1"/>
  <c r="L3367" i="5"/>
  <c r="M3367" i="5" s="1"/>
  <c r="L3368" i="5"/>
  <c r="M3368" i="5" s="1"/>
  <c r="L3369" i="5"/>
  <c r="M3369" i="5" s="1"/>
  <c r="L3370" i="5"/>
  <c r="M3370" i="5" s="1"/>
  <c r="L3371" i="5"/>
  <c r="M3371" i="5" s="1"/>
  <c r="L3372" i="5"/>
  <c r="M3372" i="5" s="1"/>
  <c r="L3373" i="5"/>
  <c r="M3373" i="5" s="1"/>
  <c r="L3374" i="5"/>
  <c r="M3374" i="5" s="1"/>
  <c r="L3375" i="5"/>
  <c r="M3375" i="5" s="1"/>
  <c r="L3376" i="5"/>
  <c r="M3376" i="5" s="1"/>
  <c r="L3377" i="5"/>
  <c r="M3377" i="5" s="1"/>
  <c r="L3378" i="5"/>
  <c r="M3378" i="5" s="1"/>
  <c r="L3379" i="5"/>
  <c r="M3379" i="5" s="1"/>
  <c r="L3380" i="5"/>
  <c r="M3380" i="5" s="1"/>
  <c r="L3381" i="5"/>
  <c r="M3381" i="5" s="1"/>
  <c r="L3382" i="5"/>
  <c r="M3382" i="5" s="1"/>
  <c r="L3383" i="5"/>
  <c r="M3383" i="5" s="1"/>
  <c r="L3384" i="5"/>
  <c r="M3384" i="5" s="1"/>
  <c r="L3385" i="5"/>
  <c r="M3385" i="5" s="1"/>
  <c r="L3386" i="5"/>
  <c r="M3386" i="5" s="1"/>
  <c r="L3387" i="5"/>
  <c r="M3387" i="5" s="1"/>
  <c r="L3388" i="5"/>
  <c r="M3388" i="5" s="1"/>
  <c r="L3389" i="5"/>
  <c r="M3389" i="5" s="1"/>
  <c r="L3390" i="5"/>
  <c r="M3390" i="5" s="1"/>
  <c r="L3391" i="5"/>
  <c r="M3391" i="5" s="1"/>
  <c r="L3392" i="5"/>
  <c r="M3392" i="5" s="1"/>
  <c r="L3393" i="5"/>
  <c r="M3393" i="5" s="1"/>
  <c r="L3394" i="5"/>
  <c r="M3394" i="5" s="1"/>
  <c r="L3395" i="5"/>
  <c r="M3395" i="5" s="1"/>
  <c r="L3396" i="5"/>
  <c r="M3396" i="5" s="1"/>
  <c r="L3397" i="5"/>
  <c r="M3397" i="5" s="1"/>
  <c r="L3398" i="5"/>
  <c r="M3398" i="5" s="1"/>
  <c r="L3399" i="5"/>
  <c r="M3399" i="5" s="1"/>
  <c r="L3400" i="5"/>
  <c r="M3400" i="5" s="1"/>
  <c r="L3401" i="5"/>
  <c r="M3401" i="5" s="1"/>
  <c r="L3402" i="5"/>
  <c r="M3402" i="5" s="1"/>
  <c r="L3403" i="5"/>
  <c r="M3403" i="5" s="1"/>
  <c r="L3404" i="5"/>
  <c r="M3404" i="5" s="1"/>
  <c r="L3405" i="5"/>
  <c r="M3405" i="5" s="1"/>
  <c r="L3406" i="5"/>
  <c r="M3406" i="5" s="1"/>
  <c r="L3407" i="5"/>
  <c r="M3407" i="5" s="1"/>
  <c r="L3408" i="5"/>
  <c r="M3408" i="5" s="1"/>
  <c r="L3409" i="5"/>
  <c r="M3409" i="5" s="1"/>
  <c r="L3410" i="5"/>
  <c r="M3410" i="5" s="1"/>
  <c r="L3411" i="5"/>
  <c r="M3411" i="5" s="1"/>
  <c r="L3412" i="5"/>
  <c r="M3412" i="5" s="1"/>
  <c r="L3413" i="5"/>
  <c r="M3413" i="5" s="1"/>
  <c r="L3414" i="5"/>
  <c r="M3414" i="5" s="1"/>
  <c r="L3415" i="5"/>
  <c r="M3415" i="5" s="1"/>
  <c r="L3416" i="5"/>
  <c r="M3416" i="5" s="1"/>
  <c r="L3417" i="5"/>
  <c r="M3417" i="5" s="1"/>
  <c r="L3418" i="5"/>
  <c r="M3418" i="5" s="1"/>
  <c r="L3419" i="5"/>
  <c r="M3419" i="5" s="1"/>
  <c r="L3420" i="5"/>
  <c r="M3420" i="5" s="1"/>
  <c r="L3421" i="5"/>
  <c r="M3421" i="5" s="1"/>
  <c r="L3422" i="5"/>
  <c r="M3422" i="5" s="1"/>
  <c r="L3423" i="5"/>
  <c r="M3423" i="5" s="1"/>
  <c r="L3424" i="5"/>
  <c r="M3424" i="5" s="1"/>
  <c r="L3425" i="5"/>
  <c r="M3425" i="5" s="1"/>
  <c r="L3426" i="5"/>
  <c r="M3426" i="5" s="1"/>
  <c r="L3427" i="5"/>
  <c r="M3427" i="5" s="1"/>
  <c r="L3428" i="5"/>
  <c r="M3428" i="5" s="1"/>
  <c r="L3429" i="5"/>
  <c r="M3429" i="5" s="1"/>
  <c r="L3430" i="5"/>
  <c r="M3430" i="5" s="1"/>
  <c r="L3431" i="5"/>
  <c r="M3431" i="5" s="1"/>
  <c r="L3432" i="5"/>
  <c r="M3432" i="5" s="1"/>
  <c r="L3433" i="5"/>
  <c r="M3433" i="5" s="1"/>
  <c r="L3434" i="5"/>
  <c r="M3434" i="5" s="1"/>
  <c r="L3435" i="5"/>
  <c r="M3435" i="5" s="1"/>
  <c r="L3436" i="5"/>
  <c r="M3436" i="5" s="1"/>
  <c r="L3437" i="5"/>
  <c r="M3437" i="5" s="1"/>
  <c r="L3438" i="5"/>
  <c r="M3438" i="5" s="1"/>
  <c r="L3439" i="5"/>
  <c r="M3439" i="5" s="1"/>
  <c r="L3440" i="5"/>
  <c r="M3440" i="5" s="1"/>
  <c r="L3441" i="5"/>
  <c r="M3441" i="5" s="1"/>
  <c r="L3442" i="5"/>
  <c r="M3442" i="5" s="1"/>
  <c r="L3443" i="5"/>
  <c r="M3443" i="5" s="1"/>
  <c r="L3444" i="5"/>
  <c r="M3444" i="5" s="1"/>
  <c r="L3445" i="5"/>
  <c r="M3445" i="5" s="1"/>
  <c r="L3446" i="5"/>
  <c r="M3446" i="5" s="1"/>
  <c r="L3447" i="5"/>
  <c r="M3447" i="5" s="1"/>
  <c r="L3448" i="5"/>
  <c r="M3448" i="5" s="1"/>
  <c r="L3449" i="5"/>
  <c r="M3449" i="5" s="1"/>
  <c r="L3450" i="5"/>
  <c r="M3450" i="5" s="1"/>
  <c r="L3451" i="5"/>
  <c r="M3451" i="5" s="1"/>
  <c r="L3452" i="5"/>
  <c r="M3452" i="5" s="1"/>
  <c r="L3453" i="5"/>
  <c r="M3453" i="5" s="1"/>
  <c r="L3454" i="5"/>
  <c r="M3454" i="5" s="1"/>
  <c r="L3455" i="5"/>
  <c r="M3455" i="5" s="1"/>
  <c r="L3456" i="5"/>
  <c r="M3456" i="5" s="1"/>
  <c r="L3457" i="5"/>
  <c r="M3457" i="5" s="1"/>
  <c r="L3458" i="5"/>
  <c r="M3458" i="5" s="1"/>
  <c r="L3459" i="5"/>
  <c r="M3459" i="5" s="1"/>
  <c r="L3460" i="5"/>
  <c r="M3460" i="5" s="1"/>
  <c r="L3461" i="5"/>
  <c r="M3461" i="5" s="1"/>
  <c r="L3462" i="5"/>
  <c r="M3462" i="5" s="1"/>
  <c r="L3463" i="5"/>
  <c r="M3463" i="5" s="1"/>
  <c r="L3464" i="5"/>
  <c r="M3464" i="5" s="1"/>
  <c r="L3465" i="5"/>
  <c r="M3465" i="5" s="1"/>
  <c r="L3466" i="5"/>
  <c r="M3466" i="5" s="1"/>
  <c r="L3467" i="5"/>
  <c r="M3467" i="5" s="1"/>
  <c r="L3468" i="5"/>
  <c r="M3468" i="5" s="1"/>
  <c r="L3469" i="5"/>
  <c r="M3469" i="5" s="1"/>
  <c r="L3470" i="5"/>
  <c r="M3470" i="5" s="1"/>
  <c r="L3471" i="5"/>
  <c r="M3471" i="5" s="1"/>
  <c r="L3472" i="5"/>
  <c r="M3472" i="5" s="1"/>
  <c r="L3473" i="5"/>
  <c r="M3473" i="5" s="1"/>
  <c r="L3474" i="5"/>
  <c r="M3474" i="5" s="1"/>
  <c r="L3475" i="5"/>
  <c r="M3475" i="5" s="1"/>
  <c r="L3476" i="5"/>
  <c r="M3476" i="5" s="1"/>
  <c r="L3477" i="5"/>
  <c r="M3477" i="5" s="1"/>
  <c r="L3478" i="5"/>
  <c r="M3478" i="5" s="1"/>
  <c r="L3479" i="5"/>
  <c r="M3479" i="5" s="1"/>
  <c r="L3480" i="5"/>
  <c r="M3480" i="5" s="1"/>
  <c r="L3481" i="5"/>
  <c r="M3481" i="5" s="1"/>
  <c r="L3482" i="5"/>
  <c r="M3482" i="5" s="1"/>
  <c r="L3483" i="5"/>
  <c r="M3483" i="5" s="1"/>
  <c r="L3484" i="5"/>
  <c r="M3484" i="5" s="1"/>
  <c r="L3485" i="5"/>
  <c r="M3485" i="5" s="1"/>
  <c r="L3486" i="5"/>
  <c r="M3486" i="5" s="1"/>
  <c r="L3487" i="5"/>
  <c r="M3487" i="5" s="1"/>
  <c r="L3488" i="5"/>
  <c r="M3488" i="5" s="1"/>
  <c r="L3489" i="5"/>
  <c r="M3489" i="5" s="1"/>
  <c r="L3490" i="5"/>
  <c r="M3490" i="5" s="1"/>
  <c r="L3491" i="5"/>
  <c r="M3491" i="5" s="1"/>
  <c r="L3492" i="5"/>
  <c r="M3492" i="5" s="1"/>
  <c r="L3493" i="5"/>
  <c r="M3493" i="5" s="1"/>
  <c r="L3494" i="5"/>
  <c r="M3494" i="5" s="1"/>
  <c r="L3495" i="5"/>
  <c r="M3495" i="5" s="1"/>
  <c r="L3496" i="5"/>
  <c r="M3496" i="5" s="1"/>
  <c r="L3497" i="5"/>
  <c r="M3497" i="5" s="1"/>
  <c r="L3498" i="5"/>
  <c r="M3498" i="5" s="1"/>
  <c r="L3499" i="5"/>
  <c r="M3499" i="5" s="1"/>
  <c r="L3500" i="5"/>
  <c r="M3500" i="5" s="1"/>
  <c r="L3501" i="5"/>
  <c r="M3501" i="5" s="1"/>
  <c r="L3502" i="5"/>
  <c r="M3502" i="5" s="1"/>
  <c r="L3503" i="5"/>
  <c r="M3503" i="5" s="1"/>
  <c r="L3504" i="5"/>
  <c r="M3504" i="5" s="1"/>
  <c r="L3505" i="5"/>
  <c r="M3505" i="5" s="1"/>
  <c r="L3506" i="5"/>
  <c r="M3506" i="5" s="1"/>
  <c r="L3507" i="5"/>
  <c r="M3507" i="5" s="1"/>
  <c r="L3508" i="5"/>
  <c r="M3508" i="5" s="1"/>
  <c r="L3509" i="5"/>
  <c r="M3509" i="5" s="1"/>
  <c r="L3510" i="5"/>
  <c r="M3510" i="5" s="1"/>
  <c r="L3511" i="5"/>
  <c r="M3511" i="5" s="1"/>
  <c r="L3512" i="5"/>
  <c r="M3512" i="5" s="1"/>
  <c r="L3513" i="5"/>
  <c r="M3513" i="5" s="1"/>
  <c r="L3514" i="5"/>
  <c r="M3514" i="5" s="1"/>
  <c r="L3515" i="5"/>
  <c r="M3515" i="5" s="1"/>
  <c r="L3516" i="5"/>
  <c r="M3516" i="5" s="1"/>
  <c r="L3517" i="5"/>
  <c r="M3517" i="5" s="1"/>
  <c r="L3518" i="5"/>
  <c r="M3518" i="5" s="1"/>
  <c r="L3519" i="5"/>
  <c r="M3519" i="5" s="1"/>
  <c r="L3520" i="5"/>
  <c r="M3520" i="5" s="1"/>
  <c r="L3521" i="5"/>
  <c r="M3521" i="5" s="1"/>
  <c r="L3522" i="5"/>
  <c r="M3522" i="5" s="1"/>
  <c r="L3523" i="5"/>
  <c r="M3523" i="5" s="1"/>
  <c r="L3524" i="5"/>
  <c r="M3524" i="5" s="1"/>
  <c r="L3525" i="5"/>
  <c r="M3525" i="5" s="1"/>
  <c r="L3526" i="5"/>
  <c r="M3526" i="5" s="1"/>
  <c r="L3527" i="5"/>
  <c r="M3527" i="5" s="1"/>
  <c r="L3528" i="5"/>
  <c r="M3528" i="5" s="1"/>
  <c r="L3529" i="5"/>
  <c r="M3529" i="5" s="1"/>
  <c r="L3530" i="5"/>
  <c r="M3530" i="5" s="1"/>
  <c r="L3531" i="5"/>
  <c r="M3531" i="5" s="1"/>
  <c r="L3532" i="5"/>
  <c r="M3532" i="5" s="1"/>
  <c r="L3533" i="5"/>
  <c r="M3533" i="5" s="1"/>
  <c r="L3534" i="5"/>
  <c r="M3534" i="5" s="1"/>
  <c r="L3535" i="5"/>
  <c r="M3535" i="5" s="1"/>
  <c r="L3536" i="5"/>
  <c r="M3536" i="5" s="1"/>
  <c r="L3537" i="5"/>
  <c r="M3537" i="5" s="1"/>
  <c r="L3538" i="5"/>
  <c r="M3538" i="5" s="1"/>
  <c r="L3539" i="5"/>
  <c r="M3539" i="5" s="1"/>
  <c r="L3540" i="5"/>
  <c r="M3540" i="5" s="1"/>
  <c r="L3541" i="5"/>
  <c r="M3541" i="5" s="1"/>
  <c r="L3542" i="5"/>
  <c r="M3542" i="5" s="1"/>
  <c r="L3543" i="5"/>
  <c r="M3543" i="5" s="1"/>
  <c r="L3544" i="5"/>
  <c r="M3544" i="5" s="1"/>
  <c r="L3545" i="5"/>
  <c r="M3545" i="5" s="1"/>
  <c r="L3546" i="5"/>
  <c r="M3546" i="5" s="1"/>
  <c r="L3547" i="5"/>
  <c r="M3547" i="5" s="1"/>
  <c r="L3548" i="5"/>
  <c r="M3548" i="5" s="1"/>
  <c r="L3549" i="5"/>
  <c r="M3549" i="5" s="1"/>
  <c r="L3550" i="5"/>
  <c r="M3550" i="5" s="1"/>
  <c r="L3551" i="5"/>
  <c r="M3551" i="5" s="1"/>
  <c r="L3552" i="5"/>
  <c r="M3552" i="5" s="1"/>
  <c r="L3553" i="5"/>
  <c r="M3553" i="5" s="1"/>
  <c r="L3554" i="5"/>
  <c r="M3554" i="5" s="1"/>
  <c r="L3555" i="5"/>
  <c r="M3555" i="5" s="1"/>
  <c r="L3556" i="5"/>
  <c r="M3556" i="5" s="1"/>
  <c r="L3557" i="5"/>
  <c r="M3557" i="5" s="1"/>
  <c r="L3558" i="5"/>
  <c r="M3558" i="5" s="1"/>
  <c r="L3559" i="5"/>
  <c r="M3559" i="5" s="1"/>
  <c r="L3560" i="5"/>
  <c r="M3560" i="5" s="1"/>
  <c r="L3561" i="5"/>
  <c r="M3561" i="5" s="1"/>
  <c r="L3562" i="5"/>
  <c r="M3562" i="5" s="1"/>
  <c r="L3563" i="5"/>
  <c r="M3563" i="5" s="1"/>
  <c r="L3564" i="5"/>
  <c r="M3564" i="5" s="1"/>
  <c r="L3565" i="5"/>
  <c r="M3565" i="5" s="1"/>
  <c r="L3566" i="5"/>
  <c r="M3566" i="5" s="1"/>
  <c r="L3567" i="5"/>
  <c r="M3567" i="5" s="1"/>
  <c r="L3568" i="5"/>
  <c r="M3568" i="5" s="1"/>
  <c r="L3569" i="5"/>
  <c r="M3569" i="5" s="1"/>
  <c r="L3570" i="5"/>
  <c r="M3570" i="5" s="1"/>
  <c r="L3571" i="5"/>
  <c r="M3571" i="5" s="1"/>
  <c r="L3572" i="5"/>
  <c r="M3572" i="5" s="1"/>
  <c r="L3573" i="5"/>
  <c r="M3573" i="5" s="1"/>
  <c r="L3574" i="5"/>
  <c r="M3574" i="5" s="1"/>
  <c r="L3575" i="5"/>
  <c r="M3575" i="5" s="1"/>
  <c r="L3576" i="5"/>
  <c r="M3576" i="5" s="1"/>
  <c r="L3577" i="5"/>
  <c r="M3577" i="5" s="1"/>
  <c r="L3578" i="5"/>
  <c r="M3578" i="5" s="1"/>
  <c r="L3579" i="5"/>
  <c r="M3579" i="5" s="1"/>
  <c r="L3580" i="5"/>
  <c r="M3580" i="5" s="1"/>
  <c r="L3581" i="5"/>
  <c r="M3581" i="5" s="1"/>
  <c r="L3582" i="5"/>
  <c r="M3582" i="5" s="1"/>
  <c r="L3583" i="5"/>
  <c r="M3583" i="5" s="1"/>
  <c r="L3584" i="5"/>
  <c r="M3584" i="5" s="1"/>
  <c r="L3585" i="5"/>
  <c r="M3585" i="5" s="1"/>
  <c r="L3586" i="5"/>
  <c r="M3586" i="5" s="1"/>
  <c r="L3587" i="5"/>
  <c r="M3587" i="5" s="1"/>
  <c r="L3588" i="5"/>
  <c r="M3588" i="5" s="1"/>
  <c r="L3589" i="5"/>
  <c r="M3589" i="5" s="1"/>
  <c r="L3590" i="5"/>
  <c r="M3590" i="5" s="1"/>
  <c r="L3591" i="5"/>
  <c r="M3591" i="5" s="1"/>
  <c r="L3592" i="5"/>
  <c r="M3592" i="5" s="1"/>
  <c r="L3593" i="5"/>
  <c r="M3593" i="5" s="1"/>
  <c r="L3594" i="5"/>
  <c r="M3594" i="5" s="1"/>
  <c r="L3595" i="5"/>
  <c r="M3595" i="5" s="1"/>
  <c r="L3596" i="5"/>
  <c r="M3596" i="5" s="1"/>
  <c r="L3597" i="5"/>
  <c r="M3597" i="5" s="1"/>
  <c r="L3598" i="5"/>
  <c r="M3598" i="5" s="1"/>
  <c r="L3599" i="5"/>
  <c r="M3599" i="5" s="1"/>
  <c r="L3600" i="5"/>
  <c r="M3600" i="5" s="1"/>
  <c r="L3601" i="5"/>
  <c r="M3601" i="5" s="1"/>
  <c r="L3602" i="5"/>
  <c r="M3602" i="5" s="1"/>
  <c r="L3603" i="5"/>
  <c r="M3603" i="5" s="1"/>
  <c r="L3604" i="5"/>
  <c r="M3604" i="5" s="1"/>
  <c r="L3605" i="5"/>
  <c r="M3605" i="5" s="1"/>
  <c r="L3606" i="5"/>
  <c r="M3606" i="5" s="1"/>
  <c r="L3607" i="5"/>
  <c r="M3607" i="5" s="1"/>
  <c r="L3608" i="5"/>
  <c r="M3608" i="5" s="1"/>
  <c r="L3609" i="5"/>
  <c r="M3609" i="5" s="1"/>
  <c r="L3610" i="5"/>
  <c r="M3610" i="5" s="1"/>
  <c r="L3611" i="5"/>
  <c r="M3611" i="5" s="1"/>
  <c r="L3612" i="5"/>
  <c r="M3612" i="5" s="1"/>
  <c r="L3613" i="5"/>
  <c r="M3613" i="5" s="1"/>
  <c r="L3614" i="5"/>
  <c r="M3614" i="5" s="1"/>
  <c r="L3615" i="5"/>
  <c r="M3615" i="5" s="1"/>
  <c r="L3616" i="5"/>
  <c r="M3616" i="5" s="1"/>
  <c r="L3617" i="5"/>
  <c r="M3617" i="5" s="1"/>
  <c r="L3618" i="5"/>
  <c r="M3618" i="5" s="1"/>
  <c r="L3619" i="5"/>
  <c r="M3619" i="5" s="1"/>
  <c r="L3620" i="5"/>
  <c r="M3620" i="5" s="1"/>
  <c r="L3621" i="5"/>
  <c r="M3621" i="5" s="1"/>
  <c r="L3622" i="5"/>
  <c r="M3622" i="5" s="1"/>
  <c r="L3623" i="5"/>
  <c r="M3623" i="5" s="1"/>
  <c r="L3624" i="5"/>
  <c r="M3624" i="5" s="1"/>
  <c r="L3625" i="5"/>
  <c r="M3625" i="5" s="1"/>
  <c r="L3626" i="5"/>
  <c r="M3626" i="5" s="1"/>
  <c r="L3627" i="5"/>
  <c r="M3627" i="5" s="1"/>
  <c r="L3628" i="5"/>
  <c r="M3628" i="5" s="1"/>
  <c r="L3629" i="5"/>
  <c r="M3629" i="5" s="1"/>
  <c r="L3630" i="5"/>
  <c r="M3630" i="5" s="1"/>
  <c r="L3631" i="5"/>
  <c r="M3631" i="5" s="1"/>
  <c r="L3632" i="5"/>
  <c r="M3632" i="5" s="1"/>
  <c r="L3633" i="5"/>
  <c r="M3633" i="5" s="1"/>
  <c r="L3634" i="5"/>
  <c r="M3634" i="5" s="1"/>
  <c r="L3635" i="5"/>
  <c r="M3635" i="5" s="1"/>
  <c r="L3636" i="5"/>
  <c r="M3636" i="5" s="1"/>
  <c r="L13" i="5"/>
  <c r="Q351" i="1"/>
  <c r="P351" i="1"/>
  <c r="O351" i="1"/>
  <c r="N351" i="1"/>
  <c r="K351" i="1"/>
  <c r="I351" i="1"/>
  <c r="E351" i="1"/>
  <c r="H118" i="18"/>
  <c r="E118" i="18"/>
  <c r="J2" i="5"/>
  <c r="J3" i="5" s="1"/>
  <c r="J4" i="5" s="1"/>
  <c r="J5" i="5" s="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J1617" i="5" s="1"/>
  <c r="J1618" i="5" s="1"/>
  <c r="J1619" i="5" s="1"/>
  <c r="J1620" i="5" s="1"/>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749" i="5" s="1"/>
  <c r="J1750" i="5" s="1"/>
  <c r="J1751" i="5" s="1"/>
  <c r="J1752" i="5" s="1"/>
  <c r="J1753" i="5" s="1"/>
  <c r="J1754" i="5" s="1"/>
  <c r="J1755" i="5" s="1"/>
  <c r="J1756" i="5" s="1"/>
  <c r="J1757" i="5" s="1"/>
  <c r="J1758" i="5" s="1"/>
  <c r="J1759" i="5" s="1"/>
  <c r="J1760" i="5" s="1"/>
  <c r="J1761" i="5" s="1"/>
  <c r="J1762" i="5" s="1"/>
  <c r="J1763" i="5" s="1"/>
  <c r="J1764" i="5" s="1"/>
  <c r="J1765" i="5" s="1"/>
  <c r="J1766" i="5" s="1"/>
  <c r="J1767" i="5" s="1"/>
  <c r="J1768" i="5" s="1"/>
  <c r="J1769" i="5" s="1"/>
  <c r="J1770" i="5" s="1"/>
  <c r="J1771" i="5" s="1"/>
  <c r="J1772" i="5" s="1"/>
  <c r="J1773" i="5" s="1"/>
  <c r="J1774" i="5" s="1"/>
  <c r="J1775" i="5" s="1"/>
  <c r="J1776" i="5" s="1"/>
  <c r="J1777" i="5" s="1"/>
  <c r="J1778" i="5" s="1"/>
  <c r="J1779" i="5" s="1"/>
  <c r="J1780" i="5" s="1"/>
  <c r="J1781" i="5" s="1"/>
  <c r="J1782" i="5" s="1"/>
  <c r="J1783" i="5" s="1"/>
  <c r="J1784" i="5" s="1"/>
  <c r="J1785" i="5" s="1"/>
  <c r="J1786" i="5" s="1"/>
  <c r="J1787" i="5" s="1"/>
  <c r="J1788" i="5" s="1"/>
  <c r="J1789" i="5" s="1"/>
  <c r="J1790" i="5" s="1"/>
  <c r="J1791" i="5" s="1"/>
  <c r="J1792" i="5" s="1"/>
  <c r="J1793" i="5" s="1"/>
  <c r="J1794" i="5" s="1"/>
  <c r="J1795" i="5" s="1"/>
  <c r="J1796" i="5" s="1"/>
  <c r="J1797" i="5" s="1"/>
  <c r="J1798" i="5" s="1"/>
  <c r="J1799" i="5" s="1"/>
  <c r="J1800" i="5" s="1"/>
  <c r="J1801" i="5" s="1"/>
  <c r="J1802" i="5" s="1"/>
  <c r="J1803" i="5" s="1"/>
  <c r="J1804" i="5" s="1"/>
  <c r="J1805" i="5" s="1"/>
  <c r="J1806" i="5" s="1"/>
  <c r="J1807" i="5" s="1"/>
  <c r="J1808" i="5" s="1"/>
  <c r="J1809" i="5" s="1"/>
  <c r="J1810" i="5" s="1"/>
  <c r="J1811" i="5" s="1"/>
  <c r="J1812" i="5" s="1"/>
  <c r="J1813" i="5" s="1"/>
  <c r="J1814" i="5" s="1"/>
  <c r="J1815" i="5" s="1"/>
  <c r="J1816" i="5" s="1"/>
  <c r="J1817" i="5" s="1"/>
  <c r="J1818" i="5" s="1"/>
  <c r="J1819" i="5" s="1"/>
  <c r="J1820" i="5" s="1"/>
  <c r="J1821" i="5" s="1"/>
  <c r="J1822" i="5" s="1"/>
  <c r="J1823" i="5" s="1"/>
  <c r="J1824" i="5" s="1"/>
  <c r="J1825" i="5" s="1"/>
  <c r="J1826" i="5" s="1"/>
  <c r="J1827" i="5" s="1"/>
  <c r="J1828" i="5" s="1"/>
  <c r="J1829" i="5" s="1"/>
  <c r="J1830" i="5" s="1"/>
  <c r="J1831" i="5" s="1"/>
  <c r="J1832" i="5" s="1"/>
  <c r="J1833" i="5" s="1"/>
  <c r="J1834" i="5" s="1"/>
  <c r="J1835" i="5" s="1"/>
  <c r="J1836" i="5" s="1"/>
  <c r="J1837" i="5" s="1"/>
  <c r="J1838" i="5" s="1"/>
  <c r="J1839" i="5" s="1"/>
  <c r="J1840" i="5" s="1"/>
  <c r="J1841" i="5" s="1"/>
  <c r="J1842" i="5" s="1"/>
  <c r="J1843" i="5" s="1"/>
  <c r="J1844" i="5" s="1"/>
  <c r="J1845" i="5" s="1"/>
  <c r="J1846" i="5" s="1"/>
  <c r="J1847" i="5" s="1"/>
  <c r="J1848" i="5" s="1"/>
  <c r="J1849" i="5" s="1"/>
  <c r="J1850" i="5" s="1"/>
  <c r="J1851" i="5" s="1"/>
  <c r="J1852" i="5" s="1"/>
  <c r="J1853" i="5" s="1"/>
  <c r="J1854" i="5" s="1"/>
  <c r="J1855" i="5" s="1"/>
  <c r="J1856" i="5" s="1"/>
  <c r="J1857" i="5" s="1"/>
  <c r="J1858" i="5" s="1"/>
  <c r="J1859" i="5" s="1"/>
  <c r="J1860" i="5" s="1"/>
  <c r="J1861" i="5" s="1"/>
  <c r="J1862" i="5" s="1"/>
  <c r="J1863" i="5" s="1"/>
  <c r="J1864" i="5" s="1"/>
  <c r="J1865" i="5" s="1"/>
  <c r="J1866" i="5" s="1"/>
  <c r="J1867" i="5" s="1"/>
  <c r="J1868" i="5" s="1"/>
  <c r="J1869" i="5" s="1"/>
  <c r="J1870" i="5" s="1"/>
  <c r="J1871" i="5" s="1"/>
  <c r="J1872" i="5" s="1"/>
  <c r="J1873" i="5" s="1"/>
  <c r="J1874" i="5" s="1"/>
  <c r="J1875" i="5" s="1"/>
  <c r="J1876" i="5" s="1"/>
  <c r="J1877" i="5" s="1"/>
  <c r="J1878" i="5" s="1"/>
  <c r="J1879" i="5" s="1"/>
  <c r="J1880" i="5" s="1"/>
  <c r="J1881" i="5" s="1"/>
  <c r="J1882" i="5" s="1"/>
  <c r="J1883" i="5" s="1"/>
  <c r="J1884" i="5" s="1"/>
  <c r="J1885" i="5" s="1"/>
  <c r="J1886" i="5" s="1"/>
  <c r="J1887" i="5" s="1"/>
  <c r="J1888" i="5" s="1"/>
  <c r="J1889" i="5" s="1"/>
  <c r="J1890" i="5" s="1"/>
  <c r="J1891" i="5" s="1"/>
  <c r="J1892" i="5" s="1"/>
  <c r="J1893" i="5" s="1"/>
  <c r="J1894" i="5" s="1"/>
  <c r="J1895" i="5" s="1"/>
  <c r="J1896" i="5" s="1"/>
  <c r="J1897" i="5" s="1"/>
  <c r="J1898" i="5" s="1"/>
  <c r="J1899" i="5" s="1"/>
  <c r="J1900" i="5" s="1"/>
  <c r="J1901" i="5" s="1"/>
  <c r="J1902" i="5" s="1"/>
  <c r="J1903" i="5" s="1"/>
  <c r="J1904" i="5" s="1"/>
  <c r="J1905" i="5" s="1"/>
  <c r="J1906" i="5" s="1"/>
  <c r="J1907" i="5" s="1"/>
  <c r="J1908" i="5" s="1"/>
  <c r="J1909" i="5" s="1"/>
  <c r="J1910" i="5" s="1"/>
  <c r="J1911" i="5" s="1"/>
  <c r="J1912" i="5" s="1"/>
  <c r="J1913" i="5" s="1"/>
  <c r="J1914" i="5" s="1"/>
  <c r="J1915" i="5" s="1"/>
  <c r="J1916" i="5" s="1"/>
  <c r="J1917" i="5" s="1"/>
  <c r="J1918" i="5" s="1"/>
  <c r="J1919" i="5" s="1"/>
  <c r="J1920" i="5" s="1"/>
  <c r="J1921" i="5" s="1"/>
  <c r="J1922" i="5" s="1"/>
  <c r="J1923" i="5" s="1"/>
  <c r="J1924" i="5" s="1"/>
  <c r="J1925" i="5" s="1"/>
  <c r="J1926" i="5" s="1"/>
  <c r="J1927" i="5" s="1"/>
  <c r="J1928" i="5" s="1"/>
  <c r="J1929" i="5" s="1"/>
  <c r="J1930" i="5" s="1"/>
  <c r="J1931" i="5" s="1"/>
  <c r="J1932" i="5" s="1"/>
  <c r="J1933" i="5" s="1"/>
  <c r="J1934" i="5" s="1"/>
  <c r="J1935" i="5" s="1"/>
  <c r="J1936" i="5" s="1"/>
  <c r="J1937" i="5" s="1"/>
  <c r="J1938" i="5" s="1"/>
  <c r="J1939" i="5" s="1"/>
  <c r="J1940" i="5" s="1"/>
  <c r="J1941" i="5" s="1"/>
  <c r="J1942" i="5" s="1"/>
  <c r="J1943" i="5" s="1"/>
  <c r="J1944" i="5" s="1"/>
  <c r="J1945" i="5" s="1"/>
  <c r="J1946" i="5" s="1"/>
  <c r="J1947" i="5" s="1"/>
  <c r="J1948" i="5" s="1"/>
  <c r="J1949" i="5" s="1"/>
  <c r="J1950" i="5" s="1"/>
  <c r="J1951" i="5" s="1"/>
  <c r="J1952" i="5" s="1"/>
  <c r="J1953" i="5" s="1"/>
  <c r="J1954" i="5" s="1"/>
  <c r="J1955" i="5" s="1"/>
  <c r="J1956" i="5" s="1"/>
  <c r="J1957" i="5" s="1"/>
  <c r="J1958" i="5" s="1"/>
  <c r="J1959" i="5" s="1"/>
  <c r="J1960" i="5" s="1"/>
  <c r="J1961" i="5" s="1"/>
  <c r="J1962" i="5" s="1"/>
  <c r="J1963" i="5" s="1"/>
  <c r="J1964" i="5" s="1"/>
  <c r="J1965" i="5" s="1"/>
  <c r="J1966" i="5" s="1"/>
  <c r="J1967" i="5" s="1"/>
  <c r="J1968" i="5" s="1"/>
  <c r="J1969" i="5" s="1"/>
  <c r="J1970" i="5" s="1"/>
  <c r="J1971" i="5" s="1"/>
  <c r="J1972" i="5" s="1"/>
  <c r="J1973" i="5" s="1"/>
  <c r="J1974" i="5" s="1"/>
  <c r="J1975" i="5" s="1"/>
  <c r="J1976" i="5" s="1"/>
  <c r="J1977" i="5" s="1"/>
  <c r="J1978" i="5" s="1"/>
  <c r="J1979" i="5" s="1"/>
  <c r="J1980" i="5" s="1"/>
  <c r="J1981" i="5" s="1"/>
  <c r="J1982" i="5" s="1"/>
  <c r="J1983" i="5" s="1"/>
  <c r="J1984" i="5" s="1"/>
  <c r="J1985" i="5" s="1"/>
  <c r="J1986" i="5" s="1"/>
  <c r="J1987" i="5" s="1"/>
  <c r="J1988" i="5" s="1"/>
  <c r="J1989" i="5" s="1"/>
  <c r="J1990" i="5" s="1"/>
  <c r="J1991" i="5" s="1"/>
  <c r="J1992" i="5" s="1"/>
  <c r="J1993" i="5" s="1"/>
  <c r="J1994" i="5" s="1"/>
  <c r="J1995" i="5" s="1"/>
  <c r="J1996" i="5" s="1"/>
  <c r="J1997" i="5" s="1"/>
  <c r="J1998" i="5" s="1"/>
  <c r="J1999" i="5" s="1"/>
  <c r="J2000" i="5" s="1"/>
  <c r="J2001" i="5" s="1"/>
  <c r="J2002" i="5" s="1"/>
  <c r="J2003" i="5" s="1"/>
  <c r="J2004" i="5" s="1"/>
  <c r="J2005" i="5" s="1"/>
  <c r="J2006" i="5" s="1"/>
  <c r="J2007" i="5" s="1"/>
  <c r="J2008" i="5" s="1"/>
  <c r="J2009" i="5" s="1"/>
  <c r="J2010" i="5" s="1"/>
  <c r="J2011" i="5" s="1"/>
  <c r="J2012" i="5" s="1"/>
  <c r="J2013" i="5" s="1"/>
  <c r="J2014" i="5" s="1"/>
  <c r="J2015" i="5" s="1"/>
  <c r="J2016" i="5" s="1"/>
  <c r="J2017" i="5" s="1"/>
  <c r="J2018" i="5" s="1"/>
  <c r="J2019" i="5" s="1"/>
  <c r="J2020" i="5" s="1"/>
  <c r="J2021" i="5" s="1"/>
  <c r="J2022" i="5" s="1"/>
  <c r="J2023" i="5" s="1"/>
  <c r="J2024" i="5" s="1"/>
  <c r="J2025" i="5" s="1"/>
  <c r="J2026" i="5" s="1"/>
  <c r="J2027" i="5" s="1"/>
  <c r="J2028" i="5" s="1"/>
  <c r="J2029" i="5" s="1"/>
  <c r="J2030" i="5" s="1"/>
  <c r="J2031" i="5" s="1"/>
  <c r="J2032" i="5" s="1"/>
  <c r="J2033" i="5" s="1"/>
  <c r="J2034" i="5" s="1"/>
  <c r="J2035" i="5" s="1"/>
  <c r="J2036" i="5" s="1"/>
  <c r="J2037" i="5" s="1"/>
  <c r="J2038" i="5" s="1"/>
  <c r="J2039" i="5" s="1"/>
  <c r="J2040" i="5" s="1"/>
  <c r="J2041" i="5" s="1"/>
  <c r="J2042" i="5" s="1"/>
  <c r="J2043" i="5" s="1"/>
  <c r="J2044" i="5" s="1"/>
  <c r="J2045" i="5" s="1"/>
  <c r="J2046" i="5" s="1"/>
  <c r="J2047" i="5" s="1"/>
  <c r="J2048" i="5" s="1"/>
  <c r="J2049" i="5" s="1"/>
  <c r="J2050" i="5" s="1"/>
  <c r="J2051" i="5" s="1"/>
  <c r="J2052" i="5" s="1"/>
  <c r="J2053" i="5" s="1"/>
  <c r="J2054" i="5" s="1"/>
  <c r="J2055" i="5" s="1"/>
  <c r="J2056" i="5" s="1"/>
  <c r="J2057" i="5" s="1"/>
  <c r="J2058" i="5" s="1"/>
  <c r="J2059" i="5" s="1"/>
  <c r="J2060" i="5" s="1"/>
  <c r="J2061" i="5" s="1"/>
  <c r="J2062" i="5" s="1"/>
  <c r="J2063" i="5" s="1"/>
  <c r="J2064" i="5" s="1"/>
  <c r="J2065" i="5" s="1"/>
  <c r="J2066" i="5" s="1"/>
  <c r="J2067" i="5" s="1"/>
  <c r="J2068" i="5" s="1"/>
  <c r="J2069" i="5" s="1"/>
  <c r="J2070" i="5" s="1"/>
  <c r="J2071" i="5" s="1"/>
  <c r="J2072" i="5" s="1"/>
  <c r="J2073" i="5" s="1"/>
  <c r="J2074" i="5" s="1"/>
  <c r="J2075" i="5" s="1"/>
  <c r="J2076" i="5" s="1"/>
  <c r="J2077" i="5" s="1"/>
  <c r="J2078" i="5" s="1"/>
  <c r="J2079" i="5" s="1"/>
  <c r="J2080" i="5" s="1"/>
  <c r="J2081" i="5" s="1"/>
  <c r="J2082" i="5" s="1"/>
  <c r="J2083" i="5" s="1"/>
  <c r="J2084" i="5" s="1"/>
  <c r="J2085" i="5" s="1"/>
  <c r="J2086" i="5" s="1"/>
  <c r="J2087" i="5" s="1"/>
  <c r="J2088" i="5" s="1"/>
  <c r="J2089" i="5" s="1"/>
  <c r="J2090" i="5" s="1"/>
  <c r="J2091" i="5" s="1"/>
  <c r="J2092" i="5" s="1"/>
  <c r="J2093" i="5" s="1"/>
  <c r="J2094" i="5" s="1"/>
  <c r="J2095" i="5" s="1"/>
  <c r="J2096" i="5" s="1"/>
  <c r="J2097" i="5" s="1"/>
  <c r="J2098" i="5" s="1"/>
  <c r="J2099" i="5" s="1"/>
  <c r="J2100" i="5" s="1"/>
  <c r="J2101" i="5" s="1"/>
  <c r="J2102" i="5" s="1"/>
  <c r="J2103" i="5" s="1"/>
  <c r="J2104" i="5" s="1"/>
  <c r="J2105" i="5" s="1"/>
  <c r="J2106" i="5" s="1"/>
  <c r="J2107" i="5" s="1"/>
  <c r="J2108" i="5" s="1"/>
  <c r="J2109" i="5" s="1"/>
  <c r="J2110" i="5" s="1"/>
  <c r="J2111" i="5" s="1"/>
  <c r="J2112" i="5" s="1"/>
  <c r="J2113" i="5" s="1"/>
  <c r="J2114" i="5" s="1"/>
  <c r="J2115" i="5" s="1"/>
  <c r="J2116" i="5" s="1"/>
  <c r="J2117" i="5" s="1"/>
  <c r="J2118" i="5" s="1"/>
  <c r="J2119" i="5" s="1"/>
  <c r="J2120" i="5" s="1"/>
  <c r="J2121" i="5" s="1"/>
  <c r="J2122" i="5" s="1"/>
  <c r="J2123" i="5" s="1"/>
  <c r="J2124" i="5" s="1"/>
  <c r="J2125" i="5" s="1"/>
  <c r="J2126" i="5" s="1"/>
  <c r="J2127" i="5" s="1"/>
  <c r="J2128" i="5" s="1"/>
  <c r="J2129" i="5" s="1"/>
  <c r="J2130" i="5" s="1"/>
  <c r="J2131" i="5" s="1"/>
  <c r="J2132" i="5" s="1"/>
  <c r="J2133" i="5" s="1"/>
  <c r="J2134" i="5" s="1"/>
  <c r="J2135" i="5" s="1"/>
  <c r="J2136" i="5" s="1"/>
  <c r="J2137" i="5" s="1"/>
  <c r="J2138" i="5" s="1"/>
  <c r="J2139" i="5" s="1"/>
  <c r="J2140" i="5" s="1"/>
  <c r="J2141" i="5" s="1"/>
  <c r="J2142" i="5" s="1"/>
  <c r="J2143" i="5" s="1"/>
  <c r="J2144" i="5" s="1"/>
  <c r="J2145" i="5" s="1"/>
  <c r="J2146" i="5" s="1"/>
  <c r="J2147" i="5" s="1"/>
  <c r="J2148" i="5" s="1"/>
  <c r="J2149" i="5" s="1"/>
  <c r="J2150" i="5" s="1"/>
  <c r="J2151" i="5" s="1"/>
  <c r="J2152" i="5" s="1"/>
  <c r="J2153" i="5" s="1"/>
  <c r="J2154" i="5" s="1"/>
  <c r="J2155" i="5" s="1"/>
  <c r="J2156" i="5" s="1"/>
  <c r="J2157" i="5" s="1"/>
  <c r="J2158" i="5" s="1"/>
  <c r="J2159" i="5" s="1"/>
  <c r="J2160" i="5" s="1"/>
  <c r="J2161" i="5" s="1"/>
  <c r="J2162" i="5" s="1"/>
  <c r="J2163" i="5" s="1"/>
  <c r="J2164" i="5" s="1"/>
  <c r="J2165" i="5" s="1"/>
  <c r="J2166" i="5" s="1"/>
  <c r="J2167" i="5" s="1"/>
  <c r="J2168" i="5" s="1"/>
  <c r="J2169" i="5" s="1"/>
  <c r="J2170" i="5" s="1"/>
  <c r="J2171" i="5" s="1"/>
  <c r="J2172" i="5" s="1"/>
  <c r="J2173" i="5" s="1"/>
  <c r="J2174" i="5" s="1"/>
  <c r="J2175" i="5" s="1"/>
  <c r="J2176" i="5" s="1"/>
  <c r="J2177" i="5" s="1"/>
  <c r="J2178" i="5" s="1"/>
  <c r="J2179" i="5" s="1"/>
  <c r="J2180" i="5" s="1"/>
  <c r="J2181" i="5" s="1"/>
  <c r="J2182" i="5" s="1"/>
  <c r="J2183" i="5" s="1"/>
  <c r="J2184" i="5" s="1"/>
  <c r="J2185" i="5" s="1"/>
  <c r="J2186" i="5" s="1"/>
  <c r="J2187" i="5" s="1"/>
  <c r="J2188" i="5" s="1"/>
  <c r="J2189" i="5" s="1"/>
  <c r="J2190" i="5" s="1"/>
  <c r="J2191" i="5" s="1"/>
  <c r="J2192" i="5" s="1"/>
  <c r="J2193" i="5" s="1"/>
  <c r="J2194" i="5" s="1"/>
  <c r="J2195" i="5" s="1"/>
  <c r="J2196" i="5" s="1"/>
  <c r="J2197" i="5" s="1"/>
  <c r="J2198" i="5" s="1"/>
  <c r="J2199" i="5" s="1"/>
  <c r="J2200" i="5" s="1"/>
  <c r="J2201" i="5" s="1"/>
  <c r="J2202" i="5" s="1"/>
  <c r="J2203" i="5" s="1"/>
  <c r="J2204" i="5" s="1"/>
  <c r="J2205" i="5" s="1"/>
  <c r="J2206" i="5" s="1"/>
  <c r="J2207" i="5" s="1"/>
  <c r="J2208" i="5" s="1"/>
  <c r="J2209" i="5" s="1"/>
  <c r="J2210" i="5" s="1"/>
  <c r="J2211" i="5" s="1"/>
  <c r="J2212" i="5" s="1"/>
  <c r="J2213" i="5" s="1"/>
  <c r="J2214" i="5" s="1"/>
  <c r="J2215" i="5" s="1"/>
  <c r="J2216" i="5" s="1"/>
  <c r="J2217" i="5" s="1"/>
  <c r="J2218" i="5" s="1"/>
  <c r="J2219" i="5" s="1"/>
  <c r="J2220" i="5" s="1"/>
  <c r="J2221" i="5" s="1"/>
  <c r="J2222" i="5" s="1"/>
  <c r="J2223" i="5" s="1"/>
  <c r="J2224" i="5" s="1"/>
  <c r="J2225" i="5" s="1"/>
  <c r="J2226" i="5" s="1"/>
  <c r="J2227" i="5" s="1"/>
  <c r="J2228" i="5" s="1"/>
  <c r="J2229" i="5" s="1"/>
  <c r="J2230" i="5" s="1"/>
  <c r="J2231" i="5" s="1"/>
  <c r="J2232" i="5" s="1"/>
  <c r="J2233" i="5" s="1"/>
  <c r="J2234" i="5" s="1"/>
  <c r="J2235" i="5" s="1"/>
  <c r="J2236" i="5" s="1"/>
  <c r="J2237" i="5" s="1"/>
  <c r="J2238" i="5" s="1"/>
  <c r="J2239" i="5" s="1"/>
  <c r="J2240" i="5" s="1"/>
  <c r="J2241" i="5" s="1"/>
  <c r="J2242" i="5" s="1"/>
  <c r="J2243" i="5" s="1"/>
  <c r="J2244" i="5" s="1"/>
  <c r="J2245" i="5" s="1"/>
  <c r="J2246" i="5" s="1"/>
  <c r="J2247" i="5" s="1"/>
  <c r="J2248" i="5" s="1"/>
  <c r="J2249" i="5" s="1"/>
  <c r="J2250" i="5" s="1"/>
  <c r="J2251" i="5" s="1"/>
  <c r="J2252" i="5" s="1"/>
  <c r="J2253" i="5" s="1"/>
  <c r="J2254" i="5" s="1"/>
  <c r="J2255" i="5" s="1"/>
  <c r="J2256" i="5" s="1"/>
  <c r="J2257" i="5" s="1"/>
  <c r="J2258" i="5" s="1"/>
  <c r="J2259" i="5" s="1"/>
  <c r="J2260" i="5" s="1"/>
  <c r="J2261" i="5" s="1"/>
  <c r="J2262" i="5" s="1"/>
  <c r="J2263" i="5" s="1"/>
  <c r="J2264" i="5" s="1"/>
  <c r="J2265" i="5" s="1"/>
  <c r="J2266" i="5" s="1"/>
  <c r="J2267" i="5" s="1"/>
  <c r="J2268" i="5" s="1"/>
  <c r="J2269" i="5" s="1"/>
  <c r="J2270" i="5" s="1"/>
  <c r="J2271" i="5" s="1"/>
  <c r="J2272" i="5" s="1"/>
  <c r="J2273" i="5" s="1"/>
  <c r="J2274" i="5" s="1"/>
  <c r="J2275" i="5" s="1"/>
  <c r="J2276" i="5" s="1"/>
  <c r="J2277" i="5" s="1"/>
  <c r="J2278" i="5" s="1"/>
  <c r="J2279" i="5" s="1"/>
  <c r="J2280" i="5" s="1"/>
  <c r="J2281" i="5" s="1"/>
  <c r="J2282" i="5" s="1"/>
  <c r="J2283" i="5" s="1"/>
  <c r="J2284" i="5" s="1"/>
  <c r="J2285" i="5" s="1"/>
  <c r="J2286" i="5" s="1"/>
  <c r="J2287" i="5" s="1"/>
  <c r="J2288" i="5" s="1"/>
  <c r="J2289" i="5" s="1"/>
  <c r="J2290" i="5" s="1"/>
  <c r="J2291" i="5" s="1"/>
  <c r="J2292" i="5" s="1"/>
  <c r="J2293" i="5" s="1"/>
  <c r="J2294" i="5" s="1"/>
  <c r="J2295" i="5" s="1"/>
  <c r="J2296" i="5" s="1"/>
  <c r="J2297" i="5" s="1"/>
  <c r="J2298" i="5" s="1"/>
  <c r="J2299" i="5" s="1"/>
  <c r="J2300" i="5" s="1"/>
  <c r="J2301" i="5" s="1"/>
  <c r="J2302" i="5" s="1"/>
  <c r="J2303" i="5" s="1"/>
  <c r="J2304" i="5" s="1"/>
  <c r="J2305" i="5" s="1"/>
  <c r="J2306" i="5" s="1"/>
  <c r="J2307" i="5" s="1"/>
  <c r="J2308" i="5" s="1"/>
  <c r="J2309" i="5" s="1"/>
  <c r="J2310" i="5" s="1"/>
  <c r="J2311" i="5" s="1"/>
  <c r="J2312" i="5" s="1"/>
  <c r="J2313" i="5" s="1"/>
  <c r="J2314" i="5" s="1"/>
  <c r="J2315" i="5" s="1"/>
  <c r="J2316" i="5" s="1"/>
  <c r="J2317" i="5" s="1"/>
  <c r="J2318" i="5" s="1"/>
  <c r="J2319" i="5" s="1"/>
  <c r="J2320" i="5" s="1"/>
  <c r="J2321" i="5" s="1"/>
  <c r="J2322" i="5" s="1"/>
  <c r="J2323" i="5" s="1"/>
  <c r="J2324" i="5" s="1"/>
  <c r="J2325" i="5" s="1"/>
  <c r="J2326" i="5" s="1"/>
  <c r="J2327" i="5" s="1"/>
  <c r="J2328" i="5" s="1"/>
  <c r="J2329" i="5" s="1"/>
  <c r="J2330" i="5" s="1"/>
  <c r="J2331" i="5" s="1"/>
  <c r="J2332" i="5" s="1"/>
  <c r="J2333" i="5" s="1"/>
  <c r="J2334" i="5" s="1"/>
  <c r="J2335" i="5" s="1"/>
  <c r="J2336" i="5" s="1"/>
  <c r="J2337" i="5" s="1"/>
  <c r="J2338" i="5" s="1"/>
  <c r="J2339" i="5" s="1"/>
  <c r="J2340" i="5" s="1"/>
  <c r="J2341" i="5" s="1"/>
  <c r="J2342" i="5" s="1"/>
  <c r="J2343" i="5" s="1"/>
  <c r="J2344" i="5" s="1"/>
  <c r="J2345" i="5" s="1"/>
  <c r="J2346" i="5" s="1"/>
  <c r="J2347" i="5" s="1"/>
  <c r="J2348" i="5" s="1"/>
  <c r="J2349" i="5" s="1"/>
  <c r="J2350" i="5" s="1"/>
  <c r="J2351" i="5" s="1"/>
  <c r="J2352" i="5" s="1"/>
  <c r="J2353" i="5" s="1"/>
  <c r="J2354" i="5" s="1"/>
  <c r="J2355" i="5" s="1"/>
  <c r="J2356" i="5" s="1"/>
  <c r="J2357" i="5" s="1"/>
  <c r="J2358" i="5" s="1"/>
  <c r="J2359" i="5" s="1"/>
  <c r="J2360" i="5" s="1"/>
  <c r="J2361" i="5" s="1"/>
  <c r="J2362" i="5" s="1"/>
  <c r="J2363" i="5" s="1"/>
  <c r="J2364" i="5" s="1"/>
  <c r="J2365" i="5" s="1"/>
  <c r="J2366" i="5" s="1"/>
  <c r="J2367" i="5" s="1"/>
  <c r="J2368" i="5" s="1"/>
  <c r="J2369" i="5" s="1"/>
  <c r="J2370" i="5" s="1"/>
  <c r="J2371" i="5" s="1"/>
  <c r="J2372" i="5" s="1"/>
  <c r="J2373" i="5" s="1"/>
  <c r="J2374" i="5" s="1"/>
  <c r="J2375" i="5" s="1"/>
  <c r="J2376" i="5" s="1"/>
  <c r="J2377" i="5" s="1"/>
  <c r="J2378" i="5" s="1"/>
  <c r="J2379" i="5" s="1"/>
  <c r="J2380" i="5" s="1"/>
  <c r="J2381" i="5" s="1"/>
  <c r="J2382" i="5" s="1"/>
  <c r="J2383" i="5" s="1"/>
  <c r="J2384" i="5" s="1"/>
  <c r="J2385" i="5" s="1"/>
  <c r="J2386" i="5" s="1"/>
  <c r="J2387" i="5" s="1"/>
  <c r="J2388" i="5" s="1"/>
  <c r="J2389" i="5" s="1"/>
  <c r="J2390" i="5" s="1"/>
  <c r="J2391" i="5" s="1"/>
  <c r="J2392" i="5" s="1"/>
  <c r="J2393" i="5" s="1"/>
  <c r="J2394" i="5" s="1"/>
  <c r="J2395" i="5" s="1"/>
  <c r="J2396" i="5" s="1"/>
  <c r="J2397" i="5" s="1"/>
  <c r="J2398" i="5" s="1"/>
  <c r="J2399" i="5" s="1"/>
  <c r="J2400" i="5" s="1"/>
  <c r="J2401" i="5" s="1"/>
  <c r="J2402" i="5" s="1"/>
  <c r="J2403" i="5" s="1"/>
  <c r="J2404" i="5" s="1"/>
  <c r="J2405" i="5" s="1"/>
  <c r="J2406" i="5" s="1"/>
  <c r="J2407" i="5" s="1"/>
  <c r="J2408" i="5" s="1"/>
  <c r="J2409" i="5" s="1"/>
  <c r="J2410" i="5" s="1"/>
  <c r="J2411" i="5" s="1"/>
  <c r="J2412" i="5" s="1"/>
  <c r="J2413" i="5" s="1"/>
  <c r="J2414" i="5" s="1"/>
  <c r="J2415" i="5" s="1"/>
  <c r="J2416" i="5" s="1"/>
  <c r="J2417" i="5" s="1"/>
  <c r="J2418" i="5" s="1"/>
  <c r="J2419" i="5" s="1"/>
  <c r="J2420" i="5" s="1"/>
  <c r="J2421" i="5" s="1"/>
  <c r="J2422" i="5" s="1"/>
  <c r="J2423" i="5" s="1"/>
  <c r="J2424" i="5" s="1"/>
  <c r="J2425" i="5" s="1"/>
  <c r="J2426" i="5" s="1"/>
  <c r="J2427" i="5" s="1"/>
  <c r="J2428" i="5" s="1"/>
  <c r="J2429" i="5" s="1"/>
  <c r="J2430" i="5" s="1"/>
  <c r="J2431" i="5" s="1"/>
  <c r="J2432" i="5" s="1"/>
  <c r="J2433" i="5" s="1"/>
  <c r="J2434" i="5" s="1"/>
  <c r="J2435" i="5" s="1"/>
  <c r="J2436" i="5" s="1"/>
  <c r="J2437" i="5" s="1"/>
  <c r="J2438" i="5" s="1"/>
  <c r="J2439" i="5" s="1"/>
  <c r="J2440" i="5" s="1"/>
  <c r="J2441" i="5" s="1"/>
  <c r="J2442" i="5" s="1"/>
  <c r="J2443" i="5" s="1"/>
  <c r="J2444" i="5" s="1"/>
  <c r="J2445" i="5" s="1"/>
  <c r="J2446" i="5" s="1"/>
  <c r="J2447" i="5" s="1"/>
  <c r="J2448" i="5" s="1"/>
  <c r="J2449" i="5" s="1"/>
  <c r="J2450" i="5" s="1"/>
  <c r="J2451" i="5" s="1"/>
  <c r="J2452" i="5" s="1"/>
  <c r="J2453" i="5" s="1"/>
  <c r="J2454" i="5" s="1"/>
  <c r="J2455" i="5" s="1"/>
  <c r="J2456" i="5" s="1"/>
  <c r="J2457" i="5" s="1"/>
  <c r="J2458" i="5" s="1"/>
  <c r="J2459" i="5" s="1"/>
  <c r="J2460" i="5" s="1"/>
  <c r="J2461" i="5" s="1"/>
  <c r="J2462" i="5" s="1"/>
  <c r="J2463" i="5" s="1"/>
  <c r="J2464" i="5" s="1"/>
  <c r="J2465" i="5" s="1"/>
  <c r="J2466" i="5" s="1"/>
  <c r="J2467" i="5" s="1"/>
  <c r="J2468" i="5" s="1"/>
  <c r="J2469" i="5" s="1"/>
  <c r="J2470" i="5" s="1"/>
  <c r="J2471" i="5" s="1"/>
  <c r="J2472" i="5" s="1"/>
  <c r="J2473" i="5" s="1"/>
  <c r="J2474" i="5" s="1"/>
  <c r="J2475" i="5" s="1"/>
  <c r="J2476" i="5" s="1"/>
  <c r="J2477" i="5" s="1"/>
  <c r="J2478" i="5" s="1"/>
  <c r="J2479" i="5" s="1"/>
  <c r="J2480" i="5" s="1"/>
  <c r="J2481" i="5" s="1"/>
  <c r="J2482" i="5" s="1"/>
  <c r="J2483" i="5" s="1"/>
  <c r="J2484" i="5" s="1"/>
  <c r="J2485" i="5" s="1"/>
  <c r="J2486" i="5" s="1"/>
  <c r="J2487" i="5" s="1"/>
  <c r="J2488" i="5" s="1"/>
  <c r="J2489" i="5" s="1"/>
  <c r="J2490" i="5" s="1"/>
  <c r="J2491" i="5" s="1"/>
  <c r="J2492" i="5" s="1"/>
  <c r="J2493" i="5" s="1"/>
  <c r="J2494" i="5" s="1"/>
  <c r="J2495" i="5" s="1"/>
  <c r="J2496" i="5" s="1"/>
  <c r="J2497" i="5" s="1"/>
  <c r="J2498" i="5" s="1"/>
  <c r="J2499" i="5" s="1"/>
  <c r="J2500" i="5" s="1"/>
  <c r="J2501" i="5" s="1"/>
  <c r="J2502" i="5" s="1"/>
  <c r="J2503" i="5" s="1"/>
  <c r="J2504" i="5" s="1"/>
  <c r="J2505" i="5" s="1"/>
  <c r="J2506" i="5" s="1"/>
  <c r="J2507" i="5" s="1"/>
  <c r="J2508" i="5" s="1"/>
  <c r="J2509" i="5" s="1"/>
  <c r="J2510" i="5" s="1"/>
  <c r="J2511" i="5" s="1"/>
  <c r="J2512" i="5" s="1"/>
  <c r="J2513" i="5" s="1"/>
  <c r="J2514" i="5" s="1"/>
  <c r="J2515" i="5" s="1"/>
  <c r="J2516" i="5" s="1"/>
  <c r="J2517" i="5" s="1"/>
  <c r="J2518" i="5" s="1"/>
  <c r="J2519" i="5" s="1"/>
  <c r="J2520" i="5" s="1"/>
  <c r="J2521" i="5" s="1"/>
  <c r="J2522" i="5" s="1"/>
  <c r="J2523" i="5" s="1"/>
  <c r="J2524" i="5" s="1"/>
  <c r="J2525" i="5" s="1"/>
  <c r="J2526" i="5" s="1"/>
  <c r="J2527" i="5" s="1"/>
  <c r="J2528" i="5" s="1"/>
  <c r="J2529" i="5" s="1"/>
  <c r="J2530" i="5" s="1"/>
  <c r="J2531" i="5" s="1"/>
  <c r="J2532" i="5" s="1"/>
  <c r="J2533" i="5" s="1"/>
  <c r="J2534" i="5" s="1"/>
  <c r="J2535" i="5" s="1"/>
  <c r="J2536" i="5" s="1"/>
  <c r="J2537" i="5" s="1"/>
  <c r="J2538" i="5" s="1"/>
  <c r="J2539" i="5" s="1"/>
  <c r="J2540" i="5" s="1"/>
  <c r="J2541" i="5" s="1"/>
  <c r="J2542" i="5" s="1"/>
  <c r="J2543" i="5" s="1"/>
  <c r="J2544" i="5" s="1"/>
  <c r="J2545" i="5" s="1"/>
  <c r="J2546" i="5" s="1"/>
  <c r="J2547" i="5" s="1"/>
  <c r="J2548" i="5" s="1"/>
  <c r="J2549" i="5" s="1"/>
  <c r="J2550" i="5" s="1"/>
  <c r="J2551" i="5" s="1"/>
  <c r="J2552" i="5" s="1"/>
  <c r="J2553" i="5" s="1"/>
  <c r="J2554" i="5" s="1"/>
  <c r="J2555" i="5" s="1"/>
  <c r="J2556" i="5" s="1"/>
  <c r="J2557" i="5" s="1"/>
  <c r="J2558" i="5" s="1"/>
  <c r="J2559" i="5" s="1"/>
  <c r="J2560" i="5" s="1"/>
  <c r="J2561" i="5" s="1"/>
  <c r="J2562" i="5" s="1"/>
  <c r="J2563" i="5" s="1"/>
  <c r="J2564" i="5" s="1"/>
  <c r="J2565" i="5" s="1"/>
  <c r="J2566" i="5" s="1"/>
  <c r="J2567" i="5" s="1"/>
  <c r="J2568" i="5" s="1"/>
  <c r="J2569" i="5" s="1"/>
  <c r="J2570" i="5" s="1"/>
  <c r="J2571" i="5" s="1"/>
  <c r="J2572" i="5" s="1"/>
  <c r="J2573" i="5" s="1"/>
  <c r="J2574" i="5" s="1"/>
  <c r="J2575" i="5" s="1"/>
  <c r="J2576" i="5" s="1"/>
  <c r="J2577" i="5" s="1"/>
  <c r="J2578" i="5" s="1"/>
  <c r="J2579" i="5" s="1"/>
  <c r="J2580" i="5" s="1"/>
  <c r="J2581" i="5" s="1"/>
  <c r="J2582" i="5" s="1"/>
  <c r="J2583" i="5" s="1"/>
  <c r="J2584" i="5" s="1"/>
  <c r="J2585" i="5" s="1"/>
  <c r="J2586" i="5" s="1"/>
  <c r="J2587" i="5" s="1"/>
  <c r="J2588" i="5" s="1"/>
  <c r="J2589" i="5" s="1"/>
  <c r="J2590" i="5" s="1"/>
  <c r="J2591" i="5" s="1"/>
  <c r="J2592" i="5" s="1"/>
  <c r="J2593" i="5" s="1"/>
  <c r="J2594" i="5" s="1"/>
  <c r="J2595" i="5" s="1"/>
  <c r="J2596" i="5" s="1"/>
  <c r="J2597" i="5" s="1"/>
  <c r="J2598" i="5" s="1"/>
  <c r="J2599" i="5" s="1"/>
  <c r="J2600" i="5" s="1"/>
  <c r="J2601" i="5" s="1"/>
  <c r="J2602" i="5" s="1"/>
  <c r="J2603" i="5" s="1"/>
  <c r="J2604" i="5" s="1"/>
  <c r="J2605" i="5" s="1"/>
  <c r="J2606" i="5" s="1"/>
  <c r="J2607" i="5" s="1"/>
  <c r="J2608" i="5" s="1"/>
  <c r="J2609" i="5" s="1"/>
  <c r="J2610" i="5" s="1"/>
  <c r="J2611" i="5" s="1"/>
  <c r="J2612" i="5" s="1"/>
  <c r="J2613" i="5" s="1"/>
  <c r="J2614" i="5" s="1"/>
  <c r="J2615" i="5" s="1"/>
  <c r="J2616" i="5" s="1"/>
  <c r="J2617" i="5" s="1"/>
  <c r="J2618" i="5" s="1"/>
  <c r="J2619" i="5" s="1"/>
  <c r="J2620" i="5" s="1"/>
  <c r="J2621" i="5" s="1"/>
  <c r="J2622" i="5" s="1"/>
  <c r="J2623" i="5" s="1"/>
  <c r="J2624" i="5" s="1"/>
  <c r="J2625" i="5" s="1"/>
  <c r="J2626" i="5" s="1"/>
  <c r="J2627" i="5" s="1"/>
  <c r="J2628" i="5" s="1"/>
  <c r="J2629" i="5" s="1"/>
  <c r="J2630" i="5" s="1"/>
  <c r="J2631" i="5" s="1"/>
  <c r="J2632" i="5" s="1"/>
  <c r="J2633" i="5" s="1"/>
  <c r="J2634" i="5" s="1"/>
  <c r="J2635" i="5" s="1"/>
  <c r="J2636" i="5" s="1"/>
  <c r="J2637" i="5" s="1"/>
  <c r="J2638" i="5" s="1"/>
  <c r="J2639" i="5" s="1"/>
  <c r="J2640" i="5" s="1"/>
  <c r="J2641" i="5" s="1"/>
  <c r="J2642" i="5" s="1"/>
  <c r="J2643" i="5" s="1"/>
  <c r="J2644" i="5" s="1"/>
  <c r="J2645" i="5" s="1"/>
  <c r="J2646" i="5" s="1"/>
  <c r="J2647" i="5" s="1"/>
  <c r="J2648" i="5" s="1"/>
  <c r="J2649" i="5" s="1"/>
  <c r="J2650" i="5" s="1"/>
  <c r="J2651" i="5" s="1"/>
  <c r="J2652" i="5" s="1"/>
  <c r="J2653" i="5" s="1"/>
  <c r="J2654" i="5" s="1"/>
  <c r="J2655" i="5" s="1"/>
  <c r="J2656" i="5" s="1"/>
  <c r="J2657" i="5" s="1"/>
  <c r="J2658" i="5" s="1"/>
  <c r="J2659" i="5" s="1"/>
  <c r="J2660" i="5" s="1"/>
  <c r="J2661" i="5" s="1"/>
  <c r="J2662" i="5" s="1"/>
  <c r="J2663" i="5" s="1"/>
  <c r="J2664" i="5" s="1"/>
  <c r="J2665" i="5" s="1"/>
  <c r="J2666" i="5" s="1"/>
  <c r="J2667" i="5" s="1"/>
  <c r="J2668" i="5" s="1"/>
  <c r="J2669" i="5" s="1"/>
  <c r="J2670" i="5" s="1"/>
  <c r="J2671" i="5" s="1"/>
  <c r="J2672" i="5" s="1"/>
  <c r="J2673" i="5" s="1"/>
  <c r="J2674" i="5" s="1"/>
  <c r="J2675" i="5" s="1"/>
  <c r="J2676" i="5" s="1"/>
  <c r="J2677" i="5" s="1"/>
  <c r="J2678" i="5" s="1"/>
  <c r="J2679" i="5" s="1"/>
  <c r="J2680" i="5" s="1"/>
  <c r="J2681" i="5" s="1"/>
  <c r="J2682" i="5" s="1"/>
  <c r="J2683" i="5" s="1"/>
  <c r="J2684" i="5" s="1"/>
  <c r="J2685" i="5" s="1"/>
  <c r="J2686" i="5" s="1"/>
  <c r="J2687" i="5" s="1"/>
  <c r="J2688" i="5" s="1"/>
  <c r="J2689" i="5" s="1"/>
  <c r="J2690" i="5" s="1"/>
  <c r="J2691" i="5" s="1"/>
  <c r="J2692" i="5" s="1"/>
  <c r="J2693" i="5" s="1"/>
  <c r="J2694" i="5" s="1"/>
  <c r="J2695" i="5" s="1"/>
  <c r="J2696" i="5" s="1"/>
  <c r="J2697" i="5" s="1"/>
  <c r="J2698" i="5" s="1"/>
  <c r="J2699" i="5" s="1"/>
  <c r="J2700" i="5" s="1"/>
  <c r="J2701" i="5" s="1"/>
  <c r="J2702" i="5" s="1"/>
  <c r="J2703" i="5" s="1"/>
  <c r="J2704" i="5" s="1"/>
  <c r="J2705" i="5" s="1"/>
  <c r="J2706" i="5" s="1"/>
  <c r="J2707" i="5" s="1"/>
  <c r="J2708" i="5" s="1"/>
  <c r="J2709" i="5" s="1"/>
  <c r="J2710" i="5" s="1"/>
  <c r="J2711" i="5" s="1"/>
  <c r="J2712" i="5" s="1"/>
  <c r="J2713" i="5" s="1"/>
  <c r="J2714" i="5" s="1"/>
  <c r="J2715" i="5" s="1"/>
  <c r="J2716" i="5" s="1"/>
  <c r="J2717" i="5" s="1"/>
  <c r="J2718" i="5" s="1"/>
  <c r="J2719" i="5" s="1"/>
  <c r="J2720" i="5" s="1"/>
  <c r="J2721" i="5" s="1"/>
  <c r="J2722" i="5" s="1"/>
  <c r="J2723" i="5" s="1"/>
  <c r="J2724" i="5" s="1"/>
  <c r="J2725" i="5" s="1"/>
  <c r="J2726" i="5" s="1"/>
  <c r="J2727" i="5" s="1"/>
  <c r="J2728" i="5" s="1"/>
  <c r="J2729" i="5" s="1"/>
  <c r="J2730" i="5" s="1"/>
  <c r="J2731" i="5" s="1"/>
  <c r="J2732" i="5" s="1"/>
  <c r="J2733" i="5" s="1"/>
  <c r="J2734" i="5" s="1"/>
  <c r="J2735" i="5" s="1"/>
  <c r="J2736" i="5" s="1"/>
  <c r="J2737" i="5" s="1"/>
  <c r="J2738" i="5" s="1"/>
  <c r="J2739" i="5" s="1"/>
  <c r="J2740" i="5" s="1"/>
  <c r="J2741" i="5" s="1"/>
  <c r="J2742" i="5" s="1"/>
  <c r="J2743" i="5" s="1"/>
  <c r="J2744" i="5" s="1"/>
  <c r="J2745" i="5" s="1"/>
  <c r="J2746" i="5" s="1"/>
  <c r="J2747" i="5" s="1"/>
  <c r="J2748" i="5" s="1"/>
  <c r="J2749" i="5" s="1"/>
  <c r="J2750" i="5" s="1"/>
  <c r="J2751" i="5" s="1"/>
  <c r="J2752" i="5" s="1"/>
  <c r="J2753" i="5" s="1"/>
  <c r="J2754" i="5" s="1"/>
  <c r="J2755" i="5" s="1"/>
  <c r="J2756" i="5" s="1"/>
  <c r="J2757" i="5" s="1"/>
  <c r="J2758" i="5" s="1"/>
  <c r="J2759" i="5" s="1"/>
  <c r="J2760" i="5" s="1"/>
  <c r="J2761" i="5" s="1"/>
  <c r="J2762" i="5" s="1"/>
  <c r="J2763" i="5" s="1"/>
  <c r="J2764" i="5" s="1"/>
  <c r="J2765" i="5" s="1"/>
  <c r="J2766" i="5" s="1"/>
  <c r="J2767" i="5" s="1"/>
  <c r="J2768" i="5" s="1"/>
  <c r="J2769" i="5" s="1"/>
  <c r="J2770" i="5" s="1"/>
  <c r="J2771" i="5" s="1"/>
  <c r="J2772" i="5" s="1"/>
  <c r="J2773" i="5" s="1"/>
  <c r="J2774" i="5" s="1"/>
  <c r="J2775" i="5" s="1"/>
  <c r="J2776" i="5" s="1"/>
  <c r="J2777" i="5" s="1"/>
  <c r="J2778" i="5" s="1"/>
  <c r="J2779" i="5" s="1"/>
  <c r="J2780" i="5" s="1"/>
  <c r="J2781" i="5" s="1"/>
  <c r="J2782" i="5" s="1"/>
  <c r="J2783" i="5" s="1"/>
  <c r="J2784" i="5" s="1"/>
  <c r="J2785" i="5" s="1"/>
  <c r="J2786" i="5" s="1"/>
  <c r="J2787" i="5" s="1"/>
  <c r="J2788" i="5" s="1"/>
  <c r="J2789" i="5" s="1"/>
  <c r="J2790" i="5" s="1"/>
  <c r="J2791" i="5" s="1"/>
  <c r="J2792" i="5" s="1"/>
  <c r="J2793" i="5" s="1"/>
  <c r="J2794" i="5" s="1"/>
  <c r="J2795" i="5" s="1"/>
  <c r="J2796" i="5" s="1"/>
  <c r="J2797" i="5" s="1"/>
  <c r="J2798" i="5" s="1"/>
  <c r="J2799" i="5" s="1"/>
  <c r="J2800" i="5" s="1"/>
  <c r="J2801" i="5" s="1"/>
  <c r="J2802" i="5" s="1"/>
  <c r="J2803" i="5" s="1"/>
  <c r="J2804" i="5" s="1"/>
  <c r="J2805" i="5" s="1"/>
  <c r="J2806" i="5" s="1"/>
  <c r="J2807" i="5" s="1"/>
  <c r="J2808" i="5" s="1"/>
  <c r="J2809" i="5" s="1"/>
  <c r="J2810" i="5" s="1"/>
  <c r="J2811" i="5" s="1"/>
  <c r="J2812" i="5" s="1"/>
  <c r="J2813" i="5" s="1"/>
  <c r="J2814" i="5" s="1"/>
  <c r="J2815" i="5" s="1"/>
  <c r="J2816" i="5" s="1"/>
  <c r="J2817" i="5" s="1"/>
  <c r="J2818" i="5" s="1"/>
  <c r="J2819" i="5" s="1"/>
  <c r="J2820" i="5" s="1"/>
  <c r="J2821" i="5" s="1"/>
  <c r="J2822" i="5" s="1"/>
  <c r="J2823" i="5" s="1"/>
  <c r="J2824" i="5" s="1"/>
  <c r="J2825" i="5" s="1"/>
  <c r="J2826" i="5" s="1"/>
  <c r="J2827" i="5" s="1"/>
  <c r="J2828" i="5" s="1"/>
  <c r="J2829" i="5" s="1"/>
  <c r="J2830" i="5" s="1"/>
  <c r="J2831" i="5" s="1"/>
  <c r="J2832" i="5" s="1"/>
  <c r="J2833" i="5" s="1"/>
  <c r="J2834" i="5" s="1"/>
  <c r="J2835" i="5" s="1"/>
  <c r="J2836" i="5" s="1"/>
  <c r="J2837" i="5" s="1"/>
  <c r="J2838" i="5" s="1"/>
  <c r="J2839" i="5" s="1"/>
  <c r="J2840" i="5" s="1"/>
  <c r="J2841" i="5" s="1"/>
  <c r="J2842" i="5" s="1"/>
  <c r="J2843" i="5" s="1"/>
  <c r="J2844" i="5" s="1"/>
  <c r="J2845" i="5" s="1"/>
  <c r="J2846" i="5" s="1"/>
  <c r="J2847" i="5" s="1"/>
  <c r="J2848" i="5" s="1"/>
  <c r="J2849" i="5" s="1"/>
  <c r="J2850" i="5" s="1"/>
  <c r="J2851" i="5" s="1"/>
  <c r="J2852" i="5" s="1"/>
  <c r="J2853" i="5" s="1"/>
  <c r="J2854" i="5" s="1"/>
  <c r="J2855" i="5" s="1"/>
  <c r="J2856" i="5" s="1"/>
  <c r="J2857" i="5" s="1"/>
  <c r="J2858" i="5" s="1"/>
  <c r="J2859" i="5" s="1"/>
  <c r="J2860" i="5" s="1"/>
  <c r="J2861" i="5" s="1"/>
  <c r="J2862" i="5" s="1"/>
  <c r="J2863" i="5" s="1"/>
  <c r="J2864" i="5" s="1"/>
  <c r="J2865" i="5" s="1"/>
  <c r="J2866" i="5" s="1"/>
  <c r="J2867" i="5" s="1"/>
  <c r="J2868" i="5" s="1"/>
  <c r="J2869" i="5" s="1"/>
  <c r="J2870" i="5" s="1"/>
  <c r="J2871" i="5" s="1"/>
  <c r="J2872" i="5" s="1"/>
  <c r="J2873" i="5" s="1"/>
  <c r="J2874" i="5" s="1"/>
  <c r="J2875" i="5" s="1"/>
  <c r="J2876" i="5" s="1"/>
  <c r="J2877" i="5" s="1"/>
  <c r="J2878" i="5" s="1"/>
  <c r="J2879" i="5" s="1"/>
  <c r="J2880" i="5" s="1"/>
  <c r="J2881" i="5" s="1"/>
  <c r="J2882" i="5" s="1"/>
  <c r="J2883" i="5" s="1"/>
  <c r="J2884" i="5" s="1"/>
  <c r="J2885" i="5" s="1"/>
  <c r="J2886" i="5" s="1"/>
  <c r="J2887" i="5" s="1"/>
  <c r="J2888" i="5" s="1"/>
  <c r="J2889" i="5" s="1"/>
  <c r="J2890" i="5" s="1"/>
  <c r="J2891" i="5" s="1"/>
  <c r="J2892" i="5" s="1"/>
  <c r="J2893" i="5" s="1"/>
  <c r="J2894" i="5" s="1"/>
  <c r="J2895" i="5" s="1"/>
  <c r="J2896" i="5" s="1"/>
  <c r="J2897" i="5" s="1"/>
  <c r="J2898" i="5" s="1"/>
  <c r="J2899" i="5" s="1"/>
  <c r="J2900" i="5" s="1"/>
  <c r="J2901" i="5" s="1"/>
  <c r="J2902" i="5" s="1"/>
  <c r="J2903" i="5" s="1"/>
  <c r="J2904" i="5" s="1"/>
  <c r="J2905" i="5" s="1"/>
  <c r="J2906" i="5" s="1"/>
  <c r="J2907" i="5" s="1"/>
  <c r="J2908" i="5" s="1"/>
  <c r="J2909" i="5" s="1"/>
  <c r="J2910" i="5" s="1"/>
  <c r="J2911" i="5" s="1"/>
  <c r="J2912" i="5" s="1"/>
  <c r="J2913" i="5" s="1"/>
  <c r="J2914" i="5" s="1"/>
  <c r="J2915" i="5" s="1"/>
  <c r="J2916" i="5" s="1"/>
  <c r="J2917" i="5" s="1"/>
  <c r="J2918" i="5" s="1"/>
  <c r="J2919" i="5" s="1"/>
  <c r="J2920" i="5" s="1"/>
  <c r="J2921" i="5" s="1"/>
  <c r="J2922" i="5" s="1"/>
  <c r="J2923" i="5" s="1"/>
  <c r="J2924" i="5" s="1"/>
  <c r="J2925" i="5" s="1"/>
  <c r="J2926" i="5" s="1"/>
  <c r="J2927" i="5" s="1"/>
  <c r="J2928" i="5" s="1"/>
  <c r="J2929" i="5" s="1"/>
  <c r="J2930" i="5" s="1"/>
  <c r="J2931" i="5" s="1"/>
  <c r="J2932" i="5" s="1"/>
  <c r="J2933" i="5" s="1"/>
  <c r="J2934" i="5" s="1"/>
  <c r="J2935" i="5" s="1"/>
  <c r="J2936" i="5" s="1"/>
  <c r="J2937" i="5" s="1"/>
  <c r="J2938" i="5" s="1"/>
  <c r="J2939" i="5" s="1"/>
  <c r="J2940" i="5" s="1"/>
  <c r="J2941" i="5" s="1"/>
  <c r="J2942" i="5" s="1"/>
  <c r="J2943" i="5" s="1"/>
  <c r="J2944" i="5" s="1"/>
  <c r="J2945" i="5" s="1"/>
  <c r="J2946" i="5" s="1"/>
  <c r="J2947" i="5" s="1"/>
  <c r="J2948" i="5" s="1"/>
  <c r="J2949" i="5" s="1"/>
  <c r="J2950" i="5" s="1"/>
  <c r="J2951" i="5" s="1"/>
  <c r="J2952" i="5" s="1"/>
  <c r="J2953" i="5" s="1"/>
  <c r="J2954" i="5" s="1"/>
  <c r="J2955" i="5" s="1"/>
  <c r="J2956" i="5" s="1"/>
  <c r="J2957" i="5" s="1"/>
  <c r="J2958" i="5" s="1"/>
  <c r="J2959" i="5" s="1"/>
  <c r="J2960" i="5" s="1"/>
  <c r="J2961" i="5" s="1"/>
  <c r="J2962" i="5" s="1"/>
  <c r="J2963" i="5" s="1"/>
  <c r="J2964" i="5" s="1"/>
  <c r="J2965" i="5" s="1"/>
  <c r="J2966" i="5" s="1"/>
  <c r="J2967" i="5" s="1"/>
  <c r="J2968" i="5" s="1"/>
  <c r="J2969" i="5" s="1"/>
  <c r="J2970" i="5" s="1"/>
  <c r="J2971" i="5" s="1"/>
  <c r="J2972" i="5" s="1"/>
  <c r="J2973" i="5" s="1"/>
  <c r="J2974" i="5" s="1"/>
  <c r="J2975" i="5" s="1"/>
  <c r="J2976" i="5" s="1"/>
  <c r="J2977" i="5" s="1"/>
  <c r="J2978" i="5" s="1"/>
  <c r="J2979" i="5" s="1"/>
  <c r="J2980" i="5" s="1"/>
  <c r="J2981" i="5" s="1"/>
  <c r="J2982" i="5" s="1"/>
  <c r="J2983" i="5" s="1"/>
  <c r="J2984" i="5" s="1"/>
  <c r="J2985" i="5" s="1"/>
  <c r="J2986" i="5" s="1"/>
  <c r="J2987" i="5" s="1"/>
  <c r="J2988" i="5" s="1"/>
  <c r="J2989" i="5" s="1"/>
  <c r="J2990" i="5" s="1"/>
  <c r="J2991" i="5" s="1"/>
  <c r="J2992" i="5" s="1"/>
  <c r="J2993" i="5" s="1"/>
  <c r="J2994" i="5" s="1"/>
  <c r="J2995" i="5" s="1"/>
  <c r="J2996" i="5" s="1"/>
  <c r="J2997" i="5" s="1"/>
  <c r="J2998" i="5" s="1"/>
  <c r="J2999" i="5" s="1"/>
  <c r="J3000" i="5" s="1"/>
  <c r="J3001" i="5" s="1"/>
  <c r="J3002" i="5" s="1"/>
  <c r="J3003" i="5" s="1"/>
  <c r="J3004" i="5" s="1"/>
  <c r="J3005" i="5" s="1"/>
  <c r="J3006" i="5" s="1"/>
  <c r="J3007" i="5" s="1"/>
  <c r="J3008" i="5" s="1"/>
  <c r="J3009" i="5" s="1"/>
  <c r="J3010" i="5" s="1"/>
  <c r="J3011" i="5" s="1"/>
  <c r="J3012" i="5" s="1"/>
  <c r="J3013" i="5" s="1"/>
  <c r="J3014" i="5" s="1"/>
  <c r="J3015" i="5" s="1"/>
  <c r="J3016" i="5" s="1"/>
  <c r="J3017" i="5" s="1"/>
  <c r="J3018" i="5" s="1"/>
  <c r="J3019" i="5" s="1"/>
  <c r="J3020" i="5" s="1"/>
  <c r="J3021" i="5" s="1"/>
  <c r="J3022" i="5" s="1"/>
  <c r="J3023" i="5" s="1"/>
  <c r="J3024" i="5" s="1"/>
  <c r="J3025" i="5" s="1"/>
  <c r="J3026" i="5" s="1"/>
  <c r="J3027" i="5" s="1"/>
  <c r="J3028" i="5" s="1"/>
  <c r="J3029" i="5" s="1"/>
  <c r="J3030" i="5" s="1"/>
  <c r="J3031" i="5" s="1"/>
  <c r="J3032" i="5" s="1"/>
  <c r="J3033" i="5" s="1"/>
  <c r="J3034" i="5" s="1"/>
  <c r="J3035" i="5" s="1"/>
  <c r="J3036" i="5" s="1"/>
  <c r="J3037" i="5" s="1"/>
  <c r="J3038" i="5" s="1"/>
  <c r="J3039" i="5" s="1"/>
  <c r="J3040" i="5" s="1"/>
  <c r="J3041" i="5" s="1"/>
  <c r="J3042" i="5" s="1"/>
  <c r="J3043" i="5" s="1"/>
  <c r="J3044" i="5" s="1"/>
  <c r="J3045" i="5" s="1"/>
  <c r="J3046" i="5" s="1"/>
  <c r="J3047" i="5" s="1"/>
  <c r="J3048" i="5" s="1"/>
  <c r="J3049" i="5" s="1"/>
  <c r="J3050" i="5" s="1"/>
  <c r="J3051" i="5" s="1"/>
  <c r="J3052" i="5" s="1"/>
  <c r="J3053" i="5" s="1"/>
  <c r="J3054" i="5" s="1"/>
  <c r="J3055" i="5" s="1"/>
  <c r="J3056" i="5" s="1"/>
  <c r="J3057" i="5" s="1"/>
  <c r="J3058" i="5" s="1"/>
  <c r="J3059" i="5" s="1"/>
  <c r="J3060" i="5" s="1"/>
  <c r="J3061" i="5" s="1"/>
  <c r="J3062" i="5" s="1"/>
  <c r="J3063" i="5" s="1"/>
  <c r="J3064" i="5" s="1"/>
  <c r="J3065" i="5" s="1"/>
  <c r="J3066" i="5" s="1"/>
  <c r="J3067" i="5" s="1"/>
  <c r="J3068" i="5" s="1"/>
  <c r="J3069" i="5" s="1"/>
  <c r="J3070" i="5" s="1"/>
  <c r="J3071" i="5" s="1"/>
  <c r="J3072" i="5" s="1"/>
  <c r="J3073" i="5" s="1"/>
  <c r="J3074" i="5" s="1"/>
  <c r="J3075" i="5" s="1"/>
  <c r="J3076" i="5" s="1"/>
  <c r="J3077" i="5" s="1"/>
  <c r="J3078" i="5" s="1"/>
  <c r="J3079" i="5" s="1"/>
  <c r="J3080" i="5" s="1"/>
  <c r="J3081" i="5" s="1"/>
  <c r="J3082" i="5" s="1"/>
  <c r="J3083" i="5" s="1"/>
  <c r="J3084" i="5" s="1"/>
  <c r="J3085" i="5" s="1"/>
  <c r="J3086" i="5" s="1"/>
  <c r="J3087" i="5" s="1"/>
  <c r="J3088" i="5" s="1"/>
  <c r="J3089" i="5" s="1"/>
  <c r="J3090" i="5" s="1"/>
  <c r="J3091" i="5" s="1"/>
  <c r="J3092" i="5" s="1"/>
  <c r="J3093" i="5" s="1"/>
  <c r="J3094" i="5" s="1"/>
  <c r="J3095" i="5" s="1"/>
  <c r="J3096" i="5" s="1"/>
  <c r="J3097" i="5" s="1"/>
  <c r="J3098" i="5" s="1"/>
  <c r="J3099" i="5" s="1"/>
  <c r="J3100" i="5" s="1"/>
  <c r="J3101" i="5" s="1"/>
  <c r="J3102" i="5" s="1"/>
  <c r="J3103" i="5" s="1"/>
  <c r="J3104" i="5" s="1"/>
  <c r="J3105" i="5" s="1"/>
  <c r="J3106" i="5" s="1"/>
  <c r="J3107" i="5" s="1"/>
  <c r="J3108" i="5" s="1"/>
  <c r="J3109" i="5" s="1"/>
  <c r="J3110" i="5" s="1"/>
  <c r="J3111" i="5" s="1"/>
  <c r="J3112" i="5" s="1"/>
  <c r="J3113" i="5" s="1"/>
  <c r="J3114" i="5" s="1"/>
  <c r="J3115" i="5" s="1"/>
  <c r="J3116" i="5" s="1"/>
  <c r="J3117" i="5" s="1"/>
  <c r="J3118" i="5" s="1"/>
  <c r="J3119" i="5" s="1"/>
  <c r="J3120" i="5" s="1"/>
  <c r="J3121" i="5" s="1"/>
  <c r="J3122" i="5" s="1"/>
  <c r="J3123" i="5" s="1"/>
  <c r="J3124" i="5" s="1"/>
  <c r="J3125" i="5" s="1"/>
  <c r="J3126" i="5" s="1"/>
  <c r="J3127" i="5" s="1"/>
  <c r="J3128" i="5" s="1"/>
  <c r="J3129" i="5" s="1"/>
  <c r="J3130" i="5" s="1"/>
  <c r="J3131" i="5" s="1"/>
  <c r="J3132" i="5" s="1"/>
  <c r="J3133" i="5" s="1"/>
  <c r="J3134" i="5" s="1"/>
  <c r="J3135" i="5" s="1"/>
  <c r="J3136" i="5" s="1"/>
  <c r="J3137" i="5" s="1"/>
  <c r="J3138" i="5" s="1"/>
  <c r="J3139" i="5" s="1"/>
  <c r="J3140" i="5" s="1"/>
  <c r="J3141" i="5" s="1"/>
  <c r="J3142" i="5" s="1"/>
  <c r="J3143" i="5" s="1"/>
  <c r="J3144" i="5" s="1"/>
  <c r="J3145" i="5" s="1"/>
  <c r="J3146" i="5" s="1"/>
  <c r="J3147" i="5" s="1"/>
  <c r="J3148" i="5" s="1"/>
  <c r="J3149" i="5" s="1"/>
  <c r="J3150" i="5" s="1"/>
  <c r="J3151" i="5" s="1"/>
  <c r="J3152" i="5" s="1"/>
  <c r="J3153" i="5" s="1"/>
  <c r="J3154" i="5" s="1"/>
  <c r="J3155" i="5" s="1"/>
  <c r="J3156" i="5" s="1"/>
  <c r="J3157" i="5" s="1"/>
  <c r="J3158" i="5" s="1"/>
  <c r="J3159" i="5" s="1"/>
  <c r="J3160" i="5" s="1"/>
  <c r="J3161" i="5" s="1"/>
  <c r="J3162" i="5" s="1"/>
  <c r="J3163" i="5" s="1"/>
  <c r="J3164" i="5" s="1"/>
  <c r="J3165" i="5" s="1"/>
  <c r="J3166" i="5" s="1"/>
  <c r="J3167" i="5" s="1"/>
  <c r="J3168" i="5" s="1"/>
  <c r="J3169" i="5" s="1"/>
  <c r="J3170" i="5" s="1"/>
  <c r="J3171" i="5" s="1"/>
  <c r="J3172" i="5" s="1"/>
  <c r="J3173" i="5" s="1"/>
  <c r="J3174" i="5" s="1"/>
  <c r="J3175" i="5" s="1"/>
  <c r="J3176" i="5" s="1"/>
  <c r="J3177" i="5" s="1"/>
  <c r="J3178" i="5" s="1"/>
  <c r="J3179" i="5" s="1"/>
  <c r="J3180" i="5" s="1"/>
  <c r="J3181" i="5" s="1"/>
  <c r="J3182" i="5" s="1"/>
  <c r="J3183" i="5" s="1"/>
  <c r="J3184" i="5" s="1"/>
  <c r="J3185" i="5" s="1"/>
  <c r="J3186" i="5" s="1"/>
  <c r="J3187" i="5" s="1"/>
  <c r="J3188" i="5" s="1"/>
  <c r="J3189" i="5" s="1"/>
  <c r="J3190" i="5" s="1"/>
  <c r="J3191" i="5" s="1"/>
  <c r="J3192" i="5" s="1"/>
  <c r="J3193" i="5" s="1"/>
  <c r="J3194" i="5" s="1"/>
  <c r="J3195" i="5" s="1"/>
  <c r="J3196" i="5" s="1"/>
  <c r="J3197" i="5" s="1"/>
  <c r="J3198" i="5" s="1"/>
  <c r="J3199" i="5" s="1"/>
  <c r="J3200" i="5" s="1"/>
  <c r="J3201" i="5" s="1"/>
  <c r="J3202" i="5" s="1"/>
  <c r="J3203" i="5" s="1"/>
  <c r="J3204" i="5" s="1"/>
  <c r="J3205" i="5" s="1"/>
  <c r="J3206" i="5" s="1"/>
  <c r="J3207" i="5" s="1"/>
  <c r="J3208" i="5" s="1"/>
  <c r="J3209" i="5" s="1"/>
  <c r="J3210" i="5" s="1"/>
  <c r="J3211" i="5" s="1"/>
  <c r="J3212" i="5" s="1"/>
  <c r="J3213" i="5" s="1"/>
  <c r="J3214" i="5" s="1"/>
  <c r="J3215" i="5" s="1"/>
  <c r="J3216" i="5" s="1"/>
  <c r="J3217" i="5" s="1"/>
  <c r="J3218" i="5" s="1"/>
  <c r="J3219" i="5" s="1"/>
  <c r="J3220" i="5" s="1"/>
  <c r="J3221" i="5" s="1"/>
  <c r="J3222" i="5" s="1"/>
  <c r="J3223" i="5" s="1"/>
  <c r="J3224" i="5" s="1"/>
  <c r="J3225" i="5" s="1"/>
  <c r="J3226" i="5" s="1"/>
  <c r="J3227" i="5" s="1"/>
  <c r="J3228" i="5" s="1"/>
  <c r="J3229" i="5" s="1"/>
  <c r="J3230" i="5" s="1"/>
  <c r="J3231" i="5" s="1"/>
  <c r="J3232" i="5" s="1"/>
  <c r="J3233" i="5" s="1"/>
  <c r="J3234" i="5" s="1"/>
  <c r="J3235" i="5" s="1"/>
  <c r="J3236" i="5" s="1"/>
  <c r="J3237" i="5" s="1"/>
  <c r="J3238" i="5" s="1"/>
  <c r="J3239" i="5" s="1"/>
  <c r="J3240" i="5" s="1"/>
  <c r="J3241" i="5" s="1"/>
  <c r="J3242" i="5" s="1"/>
  <c r="J3243" i="5" s="1"/>
  <c r="J3244" i="5" s="1"/>
  <c r="J3245" i="5" s="1"/>
  <c r="J3246" i="5" s="1"/>
  <c r="J3247" i="5" s="1"/>
  <c r="J3248" i="5" s="1"/>
  <c r="J3249" i="5" s="1"/>
  <c r="J3250" i="5" s="1"/>
  <c r="J3251" i="5" s="1"/>
  <c r="J3252" i="5" s="1"/>
  <c r="J3253" i="5" s="1"/>
  <c r="J3254" i="5" s="1"/>
  <c r="J3255" i="5" s="1"/>
  <c r="J3256" i="5" s="1"/>
  <c r="J3257" i="5" s="1"/>
  <c r="J3258" i="5" s="1"/>
  <c r="J3259" i="5" s="1"/>
  <c r="J3260" i="5" s="1"/>
  <c r="J3261" i="5" s="1"/>
  <c r="J3262" i="5" s="1"/>
  <c r="J3263" i="5" s="1"/>
  <c r="J3264" i="5" s="1"/>
  <c r="J3265" i="5" s="1"/>
  <c r="J3266" i="5" s="1"/>
  <c r="J3267" i="5" s="1"/>
  <c r="J3268" i="5" s="1"/>
  <c r="J3269" i="5" s="1"/>
  <c r="J3270" i="5" s="1"/>
  <c r="J3271" i="5" s="1"/>
  <c r="J3272" i="5" s="1"/>
  <c r="J3273" i="5" s="1"/>
  <c r="J3274" i="5" s="1"/>
  <c r="J3275" i="5" s="1"/>
  <c r="J3276" i="5" s="1"/>
  <c r="J3277" i="5" s="1"/>
  <c r="J3278" i="5" s="1"/>
  <c r="J3279" i="5" s="1"/>
  <c r="J3280" i="5" s="1"/>
  <c r="J3281" i="5" s="1"/>
  <c r="J3282" i="5" s="1"/>
  <c r="J3283" i="5" s="1"/>
  <c r="J3284" i="5" s="1"/>
  <c r="J3285" i="5" s="1"/>
  <c r="J3286" i="5" s="1"/>
  <c r="J3287" i="5" s="1"/>
  <c r="J3288" i="5" s="1"/>
  <c r="J3289" i="5" s="1"/>
  <c r="J3290" i="5" s="1"/>
  <c r="J3291" i="5" s="1"/>
  <c r="J3292" i="5" s="1"/>
  <c r="J3293" i="5" s="1"/>
  <c r="J3294" i="5" s="1"/>
  <c r="J3295" i="5" s="1"/>
  <c r="J3296" i="5" s="1"/>
  <c r="J3297" i="5" s="1"/>
  <c r="J3298" i="5" s="1"/>
  <c r="J3299" i="5" s="1"/>
  <c r="J3300" i="5" s="1"/>
  <c r="J3301" i="5" s="1"/>
  <c r="J3302" i="5" s="1"/>
  <c r="J3303" i="5" s="1"/>
  <c r="J3304" i="5" s="1"/>
  <c r="J3305" i="5" s="1"/>
  <c r="J3306" i="5" s="1"/>
  <c r="J3307" i="5" s="1"/>
  <c r="J3308" i="5" s="1"/>
  <c r="J3309" i="5" s="1"/>
  <c r="J3310" i="5" s="1"/>
  <c r="J3311" i="5" s="1"/>
  <c r="J3312" i="5" s="1"/>
  <c r="J3313" i="5" s="1"/>
  <c r="J3314" i="5" s="1"/>
  <c r="J3315" i="5" s="1"/>
  <c r="J3316" i="5" s="1"/>
  <c r="J3317" i="5" s="1"/>
  <c r="J3318" i="5" s="1"/>
  <c r="J3319" i="5" s="1"/>
  <c r="J3320" i="5" s="1"/>
  <c r="J3321" i="5" s="1"/>
  <c r="J3322" i="5" s="1"/>
  <c r="J3323" i="5" s="1"/>
  <c r="J3324" i="5" s="1"/>
  <c r="J3325" i="5" s="1"/>
  <c r="J3326" i="5" s="1"/>
  <c r="J3327" i="5" s="1"/>
  <c r="J3328" i="5" s="1"/>
  <c r="J3329" i="5" s="1"/>
  <c r="J3330" i="5" s="1"/>
  <c r="J3331" i="5" s="1"/>
  <c r="J3332" i="5" s="1"/>
  <c r="J3333" i="5" s="1"/>
  <c r="J3334" i="5" s="1"/>
  <c r="J3335" i="5" s="1"/>
  <c r="J3336" i="5" s="1"/>
  <c r="J3337" i="5" s="1"/>
  <c r="J3338" i="5" s="1"/>
  <c r="J3339" i="5" s="1"/>
  <c r="J3340" i="5" s="1"/>
  <c r="J3341" i="5" s="1"/>
  <c r="J3342" i="5" s="1"/>
  <c r="J3343" i="5" s="1"/>
  <c r="J3344" i="5" s="1"/>
  <c r="J3345" i="5" s="1"/>
  <c r="J3346" i="5" s="1"/>
  <c r="J3347" i="5" s="1"/>
  <c r="J3348" i="5" s="1"/>
  <c r="J3349" i="5" s="1"/>
  <c r="J3350" i="5" s="1"/>
  <c r="J3351" i="5" s="1"/>
  <c r="J3352" i="5" s="1"/>
  <c r="J3353" i="5" s="1"/>
  <c r="J3354" i="5" s="1"/>
  <c r="J3355" i="5" s="1"/>
  <c r="J3356" i="5" s="1"/>
  <c r="J3357" i="5" s="1"/>
  <c r="J3358" i="5" s="1"/>
  <c r="J3359" i="5" s="1"/>
  <c r="J3360" i="5" s="1"/>
  <c r="J3361" i="5" s="1"/>
  <c r="J3362" i="5" s="1"/>
  <c r="J3363" i="5" s="1"/>
  <c r="J3364" i="5" s="1"/>
  <c r="J3365" i="5" s="1"/>
  <c r="J3366" i="5" s="1"/>
  <c r="J3367" i="5" s="1"/>
  <c r="J3368" i="5" s="1"/>
  <c r="J3369" i="5" s="1"/>
  <c r="J3370" i="5" s="1"/>
  <c r="J3371" i="5" s="1"/>
  <c r="J3372" i="5" s="1"/>
  <c r="J3373" i="5" s="1"/>
  <c r="J3374" i="5" s="1"/>
  <c r="J3375" i="5" s="1"/>
  <c r="J3376" i="5" s="1"/>
  <c r="J3377" i="5" s="1"/>
  <c r="J3378" i="5" s="1"/>
  <c r="J3379" i="5" s="1"/>
  <c r="J3380" i="5" s="1"/>
  <c r="J3381" i="5" s="1"/>
  <c r="J3382" i="5" s="1"/>
  <c r="J3383" i="5" s="1"/>
  <c r="J3384" i="5" s="1"/>
  <c r="J3385" i="5" s="1"/>
  <c r="J3386" i="5" s="1"/>
  <c r="J3387" i="5" s="1"/>
  <c r="J3388" i="5" s="1"/>
  <c r="J3389" i="5" s="1"/>
  <c r="J3390" i="5" s="1"/>
  <c r="J3391" i="5" s="1"/>
  <c r="J3392" i="5" s="1"/>
  <c r="J3393" i="5" s="1"/>
  <c r="J3394" i="5" s="1"/>
  <c r="J3395" i="5" s="1"/>
  <c r="J3396" i="5" s="1"/>
  <c r="J3397" i="5" s="1"/>
  <c r="J3398" i="5" s="1"/>
  <c r="J3399" i="5" s="1"/>
  <c r="J3400" i="5" s="1"/>
  <c r="J3401" i="5" s="1"/>
  <c r="J3402" i="5" s="1"/>
  <c r="J3403" i="5" s="1"/>
  <c r="J3404" i="5" s="1"/>
  <c r="J3405" i="5" s="1"/>
  <c r="J3406" i="5" s="1"/>
  <c r="J3407" i="5" s="1"/>
  <c r="J3408" i="5" s="1"/>
  <c r="J3409" i="5" s="1"/>
  <c r="J3410" i="5" s="1"/>
  <c r="J3411" i="5" s="1"/>
  <c r="J3412" i="5" s="1"/>
  <c r="J3413" i="5" s="1"/>
  <c r="J3414" i="5" s="1"/>
  <c r="J3415" i="5" s="1"/>
  <c r="J3416" i="5" s="1"/>
  <c r="J3417" i="5" s="1"/>
  <c r="J3418" i="5" s="1"/>
  <c r="J3419" i="5" s="1"/>
  <c r="J3420" i="5" s="1"/>
  <c r="J3421" i="5" s="1"/>
  <c r="J3422" i="5" s="1"/>
  <c r="J3423" i="5" s="1"/>
  <c r="J3424" i="5" s="1"/>
  <c r="J3425" i="5" s="1"/>
  <c r="J3426" i="5" s="1"/>
  <c r="J3427" i="5" s="1"/>
  <c r="J3428" i="5" s="1"/>
  <c r="J3429" i="5" s="1"/>
  <c r="J3430" i="5" s="1"/>
  <c r="J3431" i="5" s="1"/>
  <c r="J3432" i="5" s="1"/>
  <c r="J3433" i="5" s="1"/>
  <c r="J3434" i="5" s="1"/>
  <c r="J3435" i="5" s="1"/>
  <c r="J3436" i="5" s="1"/>
  <c r="J3437" i="5" s="1"/>
  <c r="J3438" i="5" s="1"/>
  <c r="J3439" i="5" s="1"/>
  <c r="J3440" i="5" s="1"/>
  <c r="J3441" i="5" s="1"/>
  <c r="J3442" i="5" s="1"/>
  <c r="J3443" i="5" s="1"/>
  <c r="J3444" i="5" s="1"/>
  <c r="J3445" i="5" s="1"/>
  <c r="J3446" i="5" s="1"/>
  <c r="J3447" i="5" s="1"/>
  <c r="J3448" i="5" s="1"/>
  <c r="J3449" i="5" s="1"/>
  <c r="J3450" i="5" s="1"/>
  <c r="J3451" i="5" s="1"/>
  <c r="J3452" i="5" s="1"/>
  <c r="J3453" i="5" s="1"/>
  <c r="J3454" i="5" s="1"/>
  <c r="J3455" i="5" s="1"/>
  <c r="J3456" i="5" s="1"/>
  <c r="J3457" i="5" s="1"/>
  <c r="J3458" i="5" s="1"/>
  <c r="J3459" i="5" s="1"/>
  <c r="J3460" i="5" s="1"/>
  <c r="J3461" i="5" s="1"/>
  <c r="J3462" i="5" s="1"/>
  <c r="J3463" i="5" s="1"/>
  <c r="J3464" i="5" s="1"/>
  <c r="J3465" i="5" s="1"/>
  <c r="J3466" i="5" s="1"/>
  <c r="J3467" i="5" s="1"/>
  <c r="J3468" i="5" s="1"/>
  <c r="J3469" i="5" s="1"/>
  <c r="J3470" i="5" s="1"/>
  <c r="J3471" i="5" s="1"/>
  <c r="J3472" i="5" s="1"/>
  <c r="J3473" i="5" s="1"/>
  <c r="J3474" i="5" s="1"/>
  <c r="J3475" i="5" s="1"/>
  <c r="J3476" i="5" s="1"/>
  <c r="J3477" i="5" s="1"/>
  <c r="J3478" i="5" s="1"/>
  <c r="J3479" i="5" s="1"/>
  <c r="J3480" i="5" s="1"/>
  <c r="J3481" i="5" s="1"/>
  <c r="J3482" i="5" s="1"/>
  <c r="J3483" i="5" s="1"/>
  <c r="J3484" i="5" s="1"/>
  <c r="J3485" i="5" s="1"/>
  <c r="J3486" i="5" s="1"/>
  <c r="J3487" i="5" s="1"/>
  <c r="J3488" i="5" s="1"/>
  <c r="J3489" i="5" s="1"/>
  <c r="J3490" i="5" s="1"/>
  <c r="J3491" i="5" s="1"/>
  <c r="J3492" i="5" s="1"/>
  <c r="J3493" i="5" s="1"/>
  <c r="J3494" i="5" s="1"/>
  <c r="J3495" i="5" s="1"/>
  <c r="J3496" i="5" s="1"/>
  <c r="J3497" i="5" s="1"/>
  <c r="J3498" i="5" s="1"/>
  <c r="J3499" i="5" s="1"/>
  <c r="J3500" i="5" s="1"/>
  <c r="J3501" i="5" s="1"/>
  <c r="J3502" i="5" s="1"/>
  <c r="J3503" i="5" s="1"/>
  <c r="J3504" i="5" s="1"/>
  <c r="J3505" i="5" s="1"/>
  <c r="J3506" i="5" s="1"/>
  <c r="J3507" i="5" s="1"/>
  <c r="J3508" i="5" s="1"/>
  <c r="J3509" i="5" s="1"/>
  <c r="J3510" i="5" s="1"/>
  <c r="J3511" i="5" s="1"/>
  <c r="J3512" i="5" s="1"/>
  <c r="J3513" i="5" s="1"/>
  <c r="J3514" i="5" s="1"/>
  <c r="J3515" i="5" s="1"/>
  <c r="J3516" i="5" s="1"/>
  <c r="J3517" i="5" s="1"/>
  <c r="J3518" i="5" s="1"/>
  <c r="J3519" i="5" s="1"/>
  <c r="J3520" i="5" s="1"/>
  <c r="J3521" i="5" s="1"/>
  <c r="J3522" i="5" s="1"/>
  <c r="J3523" i="5" s="1"/>
  <c r="J3524" i="5" s="1"/>
  <c r="J3525" i="5" s="1"/>
  <c r="J3526" i="5" s="1"/>
  <c r="J3527" i="5" s="1"/>
  <c r="J3528" i="5" s="1"/>
  <c r="J3529" i="5" s="1"/>
  <c r="J3530" i="5" s="1"/>
  <c r="J3531" i="5" s="1"/>
  <c r="J3532" i="5" s="1"/>
  <c r="J3533" i="5" s="1"/>
  <c r="J3534" i="5" s="1"/>
  <c r="J3535" i="5" s="1"/>
  <c r="J3536" i="5" s="1"/>
  <c r="J3537" i="5" s="1"/>
  <c r="J3538" i="5" s="1"/>
  <c r="J3539" i="5" s="1"/>
  <c r="J3540" i="5" s="1"/>
  <c r="J3541" i="5" s="1"/>
  <c r="J3542" i="5" s="1"/>
  <c r="J3543" i="5" s="1"/>
  <c r="J3544" i="5" s="1"/>
  <c r="J3545" i="5" s="1"/>
  <c r="J3546" i="5" s="1"/>
  <c r="J3547" i="5" s="1"/>
  <c r="J3548" i="5" s="1"/>
  <c r="J3549" i="5" s="1"/>
  <c r="J3550" i="5" s="1"/>
  <c r="J3551" i="5" s="1"/>
  <c r="J3552" i="5" s="1"/>
  <c r="J3553" i="5" s="1"/>
  <c r="J3554" i="5" s="1"/>
  <c r="J3555" i="5" s="1"/>
  <c r="J3556" i="5" s="1"/>
  <c r="J3557" i="5" s="1"/>
  <c r="J3558" i="5" s="1"/>
  <c r="J3559" i="5" s="1"/>
  <c r="J3560" i="5" s="1"/>
  <c r="J3561" i="5" s="1"/>
  <c r="J3562" i="5" s="1"/>
  <c r="J3563" i="5" s="1"/>
  <c r="J3564" i="5" s="1"/>
  <c r="J3565" i="5" s="1"/>
  <c r="J3566" i="5" s="1"/>
  <c r="J3567" i="5" s="1"/>
  <c r="J3568" i="5" s="1"/>
  <c r="J3569" i="5" s="1"/>
  <c r="J3570" i="5" s="1"/>
  <c r="J3571" i="5" s="1"/>
  <c r="J3572" i="5" s="1"/>
  <c r="J3573" i="5" s="1"/>
  <c r="J3574" i="5" s="1"/>
  <c r="J3575" i="5" s="1"/>
  <c r="J3576" i="5" s="1"/>
  <c r="J3577" i="5" s="1"/>
  <c r="J3578" i="5" s="1"/>
  <c r="J3579" i="5" s="1"/>
  <c r="J3580" i="5" s="1"/>
  <c r="J3581" i="5" s="1"/>
  <c r="J3582" i="5" s="1"/>
  <c r="J3583" i="5" s="1"/>
  <c r="J3584" i="5" s="1"/>
  <c r="J3585" i="5" s="1"/>
  <c r="J3586" i="5" s="1"/>
  <c r="J3587" i="5" s="1"/>
  <c r="J3588" i="5" s="1"/>
  <c r="J3589" i="5" s="1"/>
  <c r="J3590" i="5" s="1"/>
  <c r="J3591" i="5" s="1"/>
  <c r="J3592" i="5" s="1"/>
  <c r="J3593" i="5" s="1"/>
  <c r="J3594" i="5" s="1"/>
  <c r="J3595" i="5" s="1"/>
  <c r="J3596" i="5" s="1"/>
  <c r="J3597" i="5" s="1"/>
  <c r="J3598" i="5" s="1"/>
  <c r="J3599" i="5" s="1"/>
  <c r="J3600" i="5" s="1"/>
  <c r="J3601" i="5" s="1"/>
  <c r="J3602" i="5" s="1"/>
  <c r="J3603" i="5" s="1"/>
  <c r="J3604" i="5" s="1"/>
  <c r="J3605" i="5" s="1"/>
  <c r="J3606" i="5" s="1"/>
  <c r="J3607" i="5" s="1"/>
  <c r="J3608" i="5" s="1"/>
  <c r="J3609" i="5" s="1"/>
  <c r="J3610" i="5" s="1"/>
  <c r="J3611" i="5" s="1"/>
  <c r="J3612" i="5" s="1"/>
  <c r="J3613" i="5" s="1"/>
  <c r="J3614" i="5" s="1"/>
  <c r="J3615" i="5" s="1"/>
  <c r="J3616" i="5" s="1"/>
  <c r="J3617" i="5" s="1"/>
  <c r="J3618" i="5" s="1"/>
  <c r="J3619" i="5" s="1"/>
  <c r="J3620" i="5" s="1"/>
  <c r="J3621" i="5" s="1"/>
  <c r="J3622" i="5" s="1"/>
  <c r="J3623" i="5" s="1"/>
  <c r="J3624" i="5" s="1"/>
  <c r="J3625" i="5" s="1"/>
  <c r="J3626" i="5" s="1"/>
  <c r="J3627" i="5" s="1"/>
  <c r="J3628" i="5" s="1"/>
  <c r="J3629" i="5" s="1"/>
  <c r="J3630" i="5" s="1"/>
  <c r="J3631" i="5" s="1"/>
  <c r="J3632" i="5" s="1"/>
  <c r="J3633" i="5" s="1"/>
  <c r="J3634" i="5" s="1"/>
  <c r="J3635" i="5" s="1"/>
  <c r="J3636" i="5" s="1"/>
  <c r="R293" i="1" l="1"/>
  <c r="R95" i="1"/>
  <c r="R89" i="1"/>
  <c r="R15" i="1"/>
  <c r="R16" i="1"/>
  <c r="R17" i="1"/>
  <c r="R18" i="1"/>
  <c r="R19" i="1"/>
  <c r="R183" i="1"/>
  <c r="R184" i="1"/>
  <c r="R249" i="1"/>
  <c r="R250" i="1"/>
  <c r="R251" i="1"/>
  <c r="R186" i="1"/>
  <c r="R187" i="1"/>
  <c r="R188" i="1"/>
  <c r="R189" i="1"/>
  <c r="R190" i="1"/>
  <c r="R191" i="1"/>
  <c r="R195" i="1"/>
  <c r="R196" i="1"/>
  <c r="R194" i="1"/>
  <c r="R25" i="1"/>
  <c r="R192" i="1"/>
  <c r="R193" i="1"/>
  <c r="R197" i="1"/>
  <c r="R295" i="1"/>
  <c r="R49" i="1"/>
  <c r="R57" i="1"/>
  <c r="R267" i="1"/>
  <c r="R268" i="1"/>
  <c r="R9" i="1"/>
  <c r="R185" i="1"/>
  <c r="R294" i="1"/>
  <c r="R265" i="1"/>
  <c r="R264" i="1"/>
  <c r="R157" i="1"/>
  <c r="R111" i="1"/>
  <c r="R112" i="1"/>
  <c r="R93" i="1"/>
  <c r="R94" i="1"/>
  <c r="R288" i="1"/>
  <c r="R289" i="1"/>
  <c r="R290" i="1"/>
  <c r="R291" i="1"/>
  <c r="R292" i="1"/>
  <c r="R26" i="1"/>
  <c r="R27" i="1"/>
  <c r="R114" i="1"/>
  <c r="R115" i="1"/>
  <c r="R116" i="1"/>
  <c r="R117" i="1"/>
  <c r="R118" i="1"/>
  <c r="R119" i="1"/>
  <c r="R120" i="1"/>
  <c r="R121" i="1"/>
  <c r="R122" i="1"/>
  <c r="R123" i="1"/>
  <c r="R124" i="1"/>
  <c r="R60" i="1"/>
  <c r="R61" i="1"/>
  <c r="R62" i="1"/>
  <c r="R63" i="1"/>
  <c r="R64" i="1"/>
  <c r="R125" i="1"/>
  <c r="R126"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286" i="1"/>
  <c r="R287" i="1"/>
  <c r="R46" i="1"/>
  <c r="R47" i="1"/>
  <c r="R48" i="1"/>
  <c r="R260" i="1"/>
  <c r="R261" i="1"/>
  <c r="R296" i="1"/>
  <c r="R297" i="1"/>
  <c r="R298" i="1"/>
  <c r="R81" i="1"/>
  <c r="R82" i="1"/>
  <c r="R83" i="1"/>
  <c r="R84" i="1"/>
  <c r="R85" i="1"/>
  <c r="R86" i="1"/>
  <c r="R158" i="1"/>
  <c r="R159" i="1"/>
  <c r="R160" i="1"/>
  <c r="R161" i="1"/>
  <c r="R162" i="1"/>
  <c r="R163" i="1"/>
  <c r="R164" i="1"/>
  <c r="R90" i="1"/>
  <c r="R91" i="1"/>
  <c r="R100" i="1"/>
  <c r="R21" i="1"/>
  <c r="R22" i="1"/>
  <c r="R23" i="1"/>
  <c r="R165" i="1"/>
  <c r="R166" i="1"/>
  <c r="R167" i="1"/>
  <c r="R168" i="1"/>
  <c r="R169" i="1"/>
  <c r="R170" i="1"/>
  <c r="R171" i="1"/>
  <c r="R172" i="1"/>
  <c r="R173" i="1"/>
  <c r="R174" i="1"/>
  <c r="R175" i="1"/>
  <c r="R176" i="1"/>
  <c r="R178" i="1"/>
  <c r="R179" i="1"/>
  <c r="R180" i="1"/>
  <c r="R181" i="1"/>
  <c r="R182" i="1"/>
  <c r="R274" i="1"/>
  <c r="R275" i="1"/>
  <c r="R276" i="1"/>
  <c r="R277" i="1"/>
  <c r="R278" i="1"/>
  <c r="R279" i="1"/>
  <c r="R280" i="1"/>
  <c r="R281" i="1"/>
  <c r="R282" i="1"/>
  <c r="R283" i="1"/>
  <c r="R284" i="1"/>
  <c r="R285" i="1"/>
  <c r="R269" i="1"/>
  <c r="R270" i="1"/>
  <c r="R271" i="1"/>
  <c r="R272" i="1"/>
  <c r="R273" i="1"/>
  <c r="R32" i="1"/>
  <c r="R33" i="1"/>
  <c r="R34" i="1"/>
  <c r="R35" i="1"/>
  <c r="R36" i="1"/>
  <c r="R58" i="1"/>
  <c r="R66" i="1"/>
  <c r="R67" i="1"/>
  <c r="R10" i="1"/>
  <c r="R11" i="1"/>
  <c r="R321" i="1"/>
  <c r="R322" i="1"/>
  <c r="R65" i="1"/>
  <c r="R12" i="1"/>
  <c r="R324" i="1"/>
  <c r="R325" i="1"/>
  <c r="R346" i="1"/>
  <c r="R13" i="1"/>
  <c r="R326" i="1"/>
  <c r="R347" i="1"/>
  <c r="R323" i="1"/>
  <c r="R327" i="1"/>
  <c r="R328" i="1"/>
  <c r="R329" i="1"/>
  <c r="R330" i="1"/>
  <c r="R331" i="1"/>
  <c r="R332" i="1"/>
  <c r="R333" i="1"/>
  <c r="R334" i="1"/>
  <c r="R335" i="1"/>
  <c r="R336" i="1"/>
  <c r="R337"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101" i="1"/>
  <c r="R102" i="1"/>
  <c r="R103" i="1"/>
  <c r="R316" i="1"/>
  <c r="R317" i="1"/>
  <c r="R318" i="1"/>
  <c r="R319" i="1"/>
  <c r="R320" i="1"/>
  <c r="R302" i="1"/>
  <c r="R207" i="1"/>
  <c r="R204" i="1"/>
  <c r="R205" i="1"/>
  <c r="R206" i="1"/>
  <c r="R266" i="1"/>
  <c r="R14" i="1"/>
  <c r="R55" i="1"/>
  <c r="P57" i="18" l="1"/>
  <c r="O57" i="18"/>
  <c r="N57" i="18"/>
  <c r="M57" i="18"/>
  <c r="L57" i="18"/>
  <c r="P53" i="18"/>
  <c r="O53" i="18"/>
  <c r="N53" i="18"/>
  <c r="M53" i="18"/>
  <c r="L53" i="18"/>
  <c r="P48" i="18"/>
  <c r="O48" i="18"/>
  <c r="N48" i="18"/>
  <c r="M48" i="18"/>
  <c r="L48" i="18"/>
  <c r="P46" i="18"/>
  <c r="O46" i="18"/>
  <c r="N46" i="18"/>
  <c r="M46" i="18"/>
  <c r="L46" i="18"/>
  <c r="P42" i="18"/>
  <c r="O42" i="18"/>
  <c r="N42" i="18"/>
  <c r="M42" i="18"/>
  <c r="L42" i="18"/>
  <c r="P36" i="18"/>
  <c r="O36" i="18"/>
  <c r="N36" i="18"/>
  <c r="M36" i="18"/>
  <c r="L36" i="18"/>
  <c r="P34" i="18"/>
  <c r="O34" i="18"/>
  <c r="N34" i="18"/>
  <c r="M34" i="18"/>
  <c r="L34" i="18"/>
  <c r="P33" i="18"/>
  <c r="O33" i="18"/>
  <c r="N33" i="18"/>
  <c r="M33" i="18"/>
  <c r="L33" i="18"/>
  <c r="P30" i="18"/>
  <c r="O30" i="18"/>
  <c r="N30" i="18"/>
  <c r="M30" i="18"/>
  <c r="L30" i="18"/>
  <c r="P28" i="18"/>
  <c r="O28" i="18"/>
  <c r="N28" i="18"/>
  <c r="M28" i="18"/>
  <c r="L28" i="18"/>
  <c r="P27" i="18"/>
  <c r="O27" i="18"/>
  <c r="N27" i="18"/>
  <c r="M27" i="18"/>
  <c r="L27" i="18"/>
  <c r="P26" i="18"/>
  <c r="O26" i="18"/>
  <c r="N26" i="18"/>
  <c r="M26" i="18"/>
  <c r="L26" i="18"/>
  <c r="P21" i="18"/>
  <c r="O21" i="18"/>
  <c r="N21" i="18"/>
  <c r="M21" i="18"/>
  <c r="L21" i="18"/>
  <c r="P19" i="18"/>
  <c r="O19" i="18"/>
  <c r="N19" i="18"/>
  <c r="M19" i="18"/>
  <c r="L19" i="18"/>
  <c r="P18" i="18"/>
  <c r="O18" i="18"/>
  <c r="N18" i="18"/>
  <c r="M18" i="18"/>
  <c r="L18" i="18"/>
  <c r="P15" i="18"/>
  <c r="O15" i="18"/>
  <c r="N15" i="18"/>
  <c r="M15" i="18"/>
  <c r="L15" i="18"/>
  <c r="P14" i="18"/>
  <c r="O14" i="18"/>
  <c r="N14" i="18"/>
  <c r="M14" i="18"/>
  <c r="L14" i="18"/>
  <c r="P7" i="18"/>
  <c r="O7" i="18"/>
  <c r="N7" i="18"/>
  <c r="M7" i="18"/>
  <c r="L7" i="18"/>
  <c r="P6" i="18"/>
  <c r="O6" i="18"/>
  <c r="N6" i="18"/>
  <c r="M6" i="18"/>
  <c r="L6" i="18"/>
  <c r="P5" i="18"/>
  <c r="O5" i="18"/>
  <c r="N5" i="18"/>
  <c r="M5" i="18"/>
  <c r="L5" i="18"/>
  <c r="P4" i="18"/>
  <c r="O4" i="18"/>
  <c r="N4" i="18"/>
  <c r="M4" i="18"/>
  <c r="L4" i="18"/>
  <c r="P3" i="18"/>
  <c r="O3" i="18"/>
  <c r="N3" i="18"/>
  <c r="M3" i="18"/>
  <c r="L3" i="18"/>
  <c r="K116" i="18"/>
  <c r="J116" i="18"/>
  <c r="H116"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7" i="18"/>
  <c r="K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3" i="18"/>
  <c r="J118" i="18" l="1"/>
  <c r="E9" i="9" s="1"/>
  <c r="K118" i="18"/>
  <c r="F9" i="9" s="1"/>
  <c r="H114" i="18"/>
  <c r="H115" i="18"/>
  <c r="H99" i="18"/>
  <c r="H100" i="18"/>
  <c r="H101" i="18"/>
  <c r="H96" i="18"/>
  <c r="H97" i="18"/>
  <c r="H90" i="18"/>
  <c r="H91" i="18"/>
  <c r="H83" i="18"/>
  <c r="H84" i="18"/>
  <c r="H80" i="18"/>
  <c r="H81" i="18"/>
  <c r="H70" i="18"/>
  <c r="H71" i="18"/>
  <c r="H68" i="18"/>
  <c r="H62" i="18"/>
  <c r="H57" i="18"/>
  <c r="H58" i="18"/>
  <c r="H53" i="18"/>
  <c r="H48" i="18"/>
  <c r="H46" i="18"/>
  <c r="H42" i="18"/>
  <c r="H36" i="18"/>
  <c r="H33" i="18"/>
  <c r="H34" i="18"/>
  <c r="H30" i="18"/>
  <c r="H26" i="18"/>
  <c r="H27" i="18"/>
  <c r="H28" i="18"/>
  <c r="H21" i="18"/>
  <c r="H18" i="18"/>
  <c r="H19" i="18"/>
  <c r="H14" i="18"/>
  <c r="H15" i="18"/>
  <c r="H3" i="18"/>
  <c r="H4" i="18"/>
  <c r="H5" i="18"/>
  <c r="H6" i="18"/>
  <c r="H7" i="18"/>
  <c r="H113" i="18"/>
  <c r="H112" i="18"/>
  <c r="H111" i="18"/>
  <c r="H110" i="18"/>
  <c r="H109" i="18"/>
  <c r="H108" i="18"/>
  <c r="H107" i="18"/>
  <c r="H106" i="18"/>
  <c r="H105" i="18"/>
  <c r="H104" i="18"/>
  <c r="H103" i="18"/>
  <c r="H102" i="18"/>
  <c r="H98" i="18"/>
  <c r="H95" i="18"/>
  <c r="H94" i="18"/>
  <c r="H93" i="18"/>
  <c r="H92" i="18"/>
  <c r="H89" i="18"/>
  <c r="H88" i="18"/>
  <c r="H87" i="18"/>
  <c r="H86" i="18"/>
  <c r="H85" i="18"/>
  <c r="H82" i="18"/>
  <c r="H79" i="18"/>
  <c r="H78" i="18"/>
  <c r="H77" i="18"/>
  <c r="H76" i="18"/>
  <c r="H75" i="18"/>
  <c r="H74" i="18"/>
  <c r="H73" i="18"/>
  <c r="H72" i="18"/>
  <c r="H69" i="18"/>
  <c r="H67" i="18"/>
  <c r="H66" i="18"/>
  <c r="H65" i="18"/>
  <c r="H64" i="18"/>
  <c r="H63" i="18"/>
  <c r="H61" i="18"/>
  <c r="H60" i="18"/>
  <c r="H59" i="18"/>
  <c r="H56" i="18"/>
  <c r="H55" i="18"/>
  <c r="H54" i="18"/>
  <c r="H52" i="18"/>
  <c r="H51" i="18"/>
  <c r="H50" i="18"/>
  <c r="H49" i="18"/>
  <c r="H47" i="18"/>
  <c r="H45" i="18"/>
  <c r="H44" i="18"/>
  <c r="H43" i="18"/>
  <c r="H41" i="18"/>
  <c r="H40" i="18"/>
  <c r="H39" i="18"/>
  <c r="H38" i="18"/>
  <c r="H37" i="18"/>
  <c r="H35" i="18"/>
  <c r="H32" i="18"/>
  <c r="H31" i="18"/>
  <c r="H29" i="18"/>
  <c r="H25" i="18"/>
  <c r="H24" i="18"/>
  <c r="H23" i="18"/>
  <c r="H22" i="18"/>
  <c r="H20" i="18"/>
  <c r="H17" i="18"/>
  <c r="H16" i="18"/>
  <c r="H13" i="18"/>
  <c r="H12" i="18"/>
  <c r="H11" i="18"/>
  <c r="H10" i="18"/>
  <c r="H9" i="18"/>
  <c r="H8" i="18"/>
  <c r="G21" i="9"/>
  <c r="F21" i="9"/>
  <c r="E21" i="9"/>
  <c r="D21" i="9"/>
  <c r="E17" i="9"/>
  <c r="D17" i="9"/>
  <c r="C17" i="9" l="1"/>
  <c r="C21" i="9"/>
  <c r="S111" i="1" l="1"/>
  <c r="S228" i="1"/>
  <c r="S125" i="1"/>
  <c r="S124" i="1"/>
  <c r="S18" i="1"/>
  <c r="S19" i="1"/>
  <c r="S183" i="1"/>
  <c r="S184" i="1"/>
  <c r="S179" i="1"/>
  <c r="S180" i="1"/>
  <c r="S314" i="1"/>
  <c r="S54" i="1"/>
  <c r="S182" i="1"/>
  <c r="S274" i="1"/>
  <c r="S275" i="1"/>
  <c r="S276" i="1"/>
  <c r="S277" i="1"/>
  <c r="S278" i="1"/>
  <c r="S282" i="1"/>
  <c r="S283" i="1"/>
  <c r="S281" i="1"/>
  <c r="S189" i="1"/>
  <c r="S279" i="1"/>
  <c r="S280" i="1"/>
  <c r="S284" i="1"/>
  <c r="S95" i="1"/>
  <c r="S94" i="1"/>
  <c r="S181" i="1"/>
  <c r="S229" i="1"/>
  <c r="S326" i="1"/>
  <c r="S13" i="1"/>
  <c r="S163" i="1"/>
  <c r="S138" i="1"/>
  <c r="S139" i="1"/>
  <c r="S63" i="1"/>
  <c r="S64" i="1"/>
  <c r="S223" i="1"/>
  <c r="S224" i="1"/>
  <c r="S225" i="1"/>
  <c r="S226" i="1"/>
  <c r="S227" i="1"/>
  <c r="S190" i="1"/>
  <c r="S191" i="1"/>
  <c r="S141" i="1"/>
  <c r="S142" i="1"/>
  <c r="S143" i="1"/>
  <c r="S144" i="1"/>
  <c r="S145" i="1"/>
  <c r="S146" i="1"/>
  <c r="S147" i="1"/>
  <c r="S148" i="1"/>
  <c r="S149" i="1"/>
  <c r="S150" i="1"/>
  <c r="S151" i="1"/>
  <c r="S288" i="1"/>
  <c r="S289" i="1"/>
  <c r="S290" i="1"/>
  <c r="S291" i="1"/>
  <c r="S292" i="1"/>
  <c r="S152" i="1"/>
  <c r="S153" i="1"/>
  <c r="S154" i="1"/>
  <c r="S155" i="1"/>
  <c r="S156" i="1"/>
  <c r="S286" i="1"/>
  <c r="S287" i="1"/>
  <c r="S46" i="1"/>
  <c r="S47" i="1"/>
  <c r="S48" i="1"/>
  <c r="S260" i="1"/>
  <c r="S261" i="1"/>
  <c r="S262" i="1"/>
  <c r="S296" i="1"/>
  <c r="S297" i="1"/>
  <c r="S298" i="1"/>
  <c r="S299" i="1"/>
  <c r="S81" i="1"/>
  <c r="S82" i="1"/>
  <c r="S83" i="1"/>
  <c r="S84" i="1"/>
  <c r="S85" i="1"/>
  <c r="S86" i="1"/>
  <c r="S158" i="1"/>
  <c r="S159" i="1"/>
  <c r="S160" i="1"/>
  <c r="S161" i="1"/>
  <c r="S162" i="1"/>
  <c r="S337" i="1"/>
  <c r="S59" i="1"/>
  <c r="S185" i="1"/>
  <c r="S294" i="1"/>
  <c r="S12" i="1"/>
  <c r="S324" i="1"/>
  <c r="S325" i="1"/>
  <c r="S230" i="1"/>
  <c r="S232" i="1"/>
  <c r="S116" i="1"/>
  <c r="S117" i="1"/>
  <c r="S118" i="1"/>
  <c r="S119" i="1"/>
  <c r="S120" i="1"/>
  <c r="S121" i="1"/>
  <c r="S164" i="1"/>
  <c r="S90" i="1"/>
  <c r="S91" i="1"/>
  <c r="S92" i="1"/>
  <c r="S100" i="1"/>
  <c r="S21" i="1"/>
  <c r="S22" i="1"/>
  <c r="S60" i="1"/>
  <c r="S61" i="1"/>
  <c r="S62" i="1"/>
  <c r="S130" i="1"/>
  <c r="S250" i="1"/>
  <c r="S251" i="1"/>
  <c r="S186" i="1"/>
  <c r="S23" i="1"/>
  <c r="S165" i="1"/>
  <c r="S166" i="1"/>
  <c r="S167" i="1"/>
  <c r="S168" i="1"/>
  <c r="S169" i="1"/>
  <c r="S170" i="1"/>
  <c r="S171" i="1"/>
  <c r="S172" i="1"/>
  <c r="S173" i="1"/>
  <c r="S174" i="1"/>
  <c r="S175" i="1"/>
  <c r="S176" i="1"/>
  <c r="S177" i="1"/>
  <c r="S178" i="1"/>
  <c r="S329" i="1"/>
  <c r="S330" i="1"/>
  <c r="S331" i="1"/>
  <c r="S332" i="1"/>
  <c r="S333" i="1"/>
  <c r="S334" i="1"/>
  <c r="S335" i="1"/>
  <c r="S336" i="1"/>
  <c r="S347" i="1"/>
  <c r="S323" i="1"/>
  <c r="S202" i="1"/>
  <c r="S327" i="1"/>
  <c r="S328" i="1"/>
  <c r="S231" i="1"/>
  <c r="S192" i="1"/>
  <c r="S193" i="1"/>
  <c r="S197" i="1"/>
  <c r="S295" i="1"/>
  <c r="S49" i="1"/>
  <c r="S9" i="1"/>
  <c r="S93" i="1"/>
  <c r="S247" i="1"/>
  <c r="S157" i="1"/>
  <c r="S27" i="1"/>
  <c r="S114" i="1"/>
  <c r="S112" i="1"/>
  <c r="S89" i="1"/>
  <c r="S15" i="1"/>
  <c r="S318" i="1"/>
  <c r="S319" i="1"/>
  <c r="S26" i="1"/>
  <c r="S16" i="1"/>
  <c r="S302" i="1"/>
  <c r="S204" i="1"/>
  <c r="S17" i="1"/>
  <c r="S207" i="1"/>
  <c r="S205" i="1"/>
  <c r="S320" i="1"/>
  <c r="S272" i="1"/>
  <c r="S126" i="1"/>
  <c r="S56" i="1"/>
  <c r="S264" i="1"/>
  <c r="S66" i="1"/>
  <c r="S249" i="1"/>
  <c r="S293" i="1"/>
  <c r="S187" i="1"/>
  <c r="S136" i="1"/>
  <c r="S188" i="1"/>
  <c r="S55" i="1"/>
  <c r="S265" i="1"/>
  <c r="S269" i="1"/>
  <c r="S273" i="1"/>
  <c r="S14" i="1"/>
  <c r="S10" i="1"/>
  <c r="S67" i="1"/>
  <c r="S321" i="1"/>
  <c r="S233" i="1"/>
  <c r="S122" i="1"/>
  <c r="S123" i="1"/>
  <c r="S195" i="1"/>
  <c r="S196" i="1"/>
  <c r="S194" i="1"/>
  <c r="S25" i="1"/>
  <c r="S137" i="1"/>
  <c r="S115" i="1"/>
  <c r="S206" i="1"/>
  <c r="S266" i="1"/>
  <c r="S11" i="1"/>
  <c r="S57" i="1"/>
  <c r="S134" i="1"/>
  <c r="S135" i="1"/>
  <c r="S127" i="1"/>
  <c r="S128" i="1"/>
  <c r="S129" i="1"/>
  <c r="S234" i="1"/>
  <c r="S140" i="1"/>
  <c r="S248" i="1"/>
  <c r="S346" i="1"/>
  <c r="S236" i="1"/>
  <c r="S237" i="1"/>
  <c r="S238" i="1"/>
  <c r="S239" i="1"/>
  <c r="S240" i="1"/>
  <c r="S241" i="1"/>
  <c r="S242" i="1"/>
  <c r="S243" i="1"/>
  <c r="S244" i="1"/>
  <c r="S245" i="1"/>
  <c r="S246" i="1"/>
  <c r="S322" i="1"/>
  <c r="S65" i="1"/>
  <c r="S285" i="1"/>
  <c r="S270" i="1"/>
  <c r="S271" i="1"/>
  <c r="S267" i="1"/>
  <c r="S268" i="1"/>
  <c r="S33" i="1"/>
  <c r="S34" i="1"/>
  <c r="S35" i="1"/>
  <c r="S36" i="1"/>
  <c r="S45" i="1"/>
  <c r="S58" i="1"/>
  <c r="S131" i="1"/>
  <c r="S132" i="1"/>
  <c r="S133" i="1"/>
  <c r="S101" i="1"/>
  <c r="S102" i="1"/>
  <c r="S103" i="1"/>
  <c r="S316" i="1"/>
  <c r="S317" i="1"/>
  <c r="S235" i="1"/>
  <c r="S32" i="1"/>
  <c r="L81" i="18" l="1"/>
  <c r="O81" i="18"/>
  <c r="P81" i="18"/>
  <c r="N81" i="18"/>
  <c r="M81" i="18"/>
  <c r="N78" i="18"/>
  <c r="P78" i="18"/>
  <c r="O78" i="18"/>
  <c r="M78" i="18"/>
  <c r="L78" i="18"/>
  <c r="O58" i="18"/>
  <c r="N58" i="18"/>
  <c r="L58" i="18"/>
  <c r="M58" i="18"/>
  <c r="P58" i="18"/>
  <c r="P11" i="18"/>
  <c r="O11" i="18"/>
  <c r="N11" i="18"/>
  <c r="L11" i="18"/>
  <c r="M11" i="18"/>
  <c r="N111" i="18"/>
  <c r="M111" i="18"/>
  <c r="L111" i="18"/>
  <c r="P111" i="18"/>
  <c r="O111" i="18"/>
  <c r="P40" i="18"/>
  <c r="O40" i="18"/>
  <c r="N40" i="18"/>
  <c r="M40" i="18"/>
  <c r="L40" i="18"/>
  <c r="P101" i="18"/>
  <c r="O101" i="18"/>
  <c r="N101" i="18"/>
  <c r="M101" i="18"/>
  <c r="L101" i="18"/>
  <c r="M20" i="18"/>
  <c r="L20" i="18"/>
  <c r="O20" i="18"/>
  <c r="N20" i="18"/>
  <c r="P20" i="18"/>
  <c r="O59" i="18"/>
  <c r="P59" i="18"/>
  <c r="N59" i="18"/>
  <c r="L59" i="18"/>
  <c r="M59" i="18"/>
  <c r="P86" i="18"/>
  <c r="O86" i="18"/>
  <c r="N86" i="18"/>
  <c r="M86" i="18"/>
  <c r="L86" i="18"/>
  <c r="M76" i="18"/>
  <c r="L76" i="18"/>
  <c r="O76" i="18"/>
  <c r="P76" i="18"/>
  <c r="N76" i="18"/>
  <c r="M92" i="18"/>
  <c r="L92" i="18"/>
  <c r="P92" i="18"/>
  <c r="O92" i="18"/>
  <c r="N92" i="18"/>
  <c r="P54" i="18"/>
  <c r="O54" i="18"/>
  <c r="M54" i="18"/>
  <c r="L54" i="18"/>
  <c r="N54" i="18"/>
  <c r="P45" i="18"/>
  <c r="O45" i="18"/>
  <c r="M45" i="18"/>
  <c r="N45" i="18"/>
  <c r="L45" i="18"/>
  <c r="N31" i="18"/>
  <c r="M31" i="18"/>
  <c r="L31" i="18"/>
  <c r="P31" i="18"/>
  <c r="O31" i="18"/>
  <c r="N23" i="18"/>
  <c r="M23" i="18"/>
  <c r="L23" i="18"/>
  <c r="P23" i="18"/>
  <c r="O23" i="18"/>
  <c r="L97" i="18"/>
  <c r="P97" i="18"/>
  <c r="O97" i="18"/>
  <c r="N97" i="18"/>
  <c r="M97" i="18"/>
  <c r="O114" i="18"/>
  <c r="N114" i="18"/>
  <c r="M114" i="18"/>
  <c r="L114" i="18"/>
  <c r="P114" i="18"/>
  <c r="N87" i="18"/>
  <c r="M87" i="18"/>
  <c r="L87" i="18"/>
  <c r="P87" i="18"/>
  <c r="O87" i="18"/>
  <c r="O82" i="18"/>
  <c r="N82" i="18"/>
  <c r="M82" i="18"/>
  <c r="L82" i="18"/>
  <c r="P82" i="18"/>
  <c r="P16" i="18"/>
  <c r="O16" i="18"/>
  <c r="L16" i="18"/>
  <c r="M16" i="18"/>
  <c r="N16" i="18"/>
  <c r="M116" i="18"/>
  <c r="L116" i="18"/>
  <c r="P116" i="18"/>
  <c r="O116" i="18"/>
  <c r="N116" i="18"/>
  <c r="P110" i="18"/>
  <c r="O110" i="18"/>
  <c r="N110" i="18"/>
  <c r="M110" i="18"/>
  <c r="L110" i="18"/>
  <c r="M60" i="18"/>
  <c r="L60" i="18"/>
  <c r="P60" i="18"/>
  <c r="O60" i="18"/>
  <c r="N60" i="18"/>
  <c r="N63" i="18"/>
  <c r="M63" i="18"/>
  <c r="L63" i="18"/>
  <c r="P63" i="18"/>
  <c r="O63" i="18"/>
  <c r="P83" i="18"/>
  <c r="O83" i="18"/>
  <c r="M83" i="18"/>
  <c r="N83" i="18"/>
  <c r="L83" i="18"/>
  <c r="P64" i="18"/>
  <c r="N64" i="18"/>
  <c r="O64" i="18"/>
  <c r="M64" i="18"/>
  <c r="L64" i="18"/>
  <c r="P112" i="18"/>
  <c r="O112" i="18"/>
  <c r="N112" i="18"/>
  <c r="M112" i="18"/>
  <c r="L112" i="18"/>
  <c r="M108" i="18"/>
  <c r="L108" i="18"/>
  <c r="P108" i="18"/>
  <c r="O108" i="18"/>
  <c r="N108" i="18"/>
  <c r="O106" i="18"/>
  <c r="N106" i="18"/>
  <c r="M106" i="18"/>
  <c r="L106" i="18"/>
  <c r="P106" i="18"/>
  <c r="P102" i="18"/>
  <c r="O102" i="18"/>
  <c r="N102" i="18"/>
  <c r="M102" i="18"/>
  <c r="L102" i="18"/>
  <c r="N47" i="18"/>
  <c r="M47" i="18"/>
  <c r="L47" i="18"/>
  <c r="P47" i="18"/>
  <c r="O47" i="18"/>
  <c r="P32" i="18"/>
  <c r="O32" i="18"/>
  <c r="L32" i="18"/>
  <c r="M32" i="18"/>
  <c r="N32" i="18"/>
  <c r="O10" i="18"/>
  <c r="N10" i="18"/>
  <c r="L10" i="18"/>
  <c r="M10" i="18"/>
  <c r="P10" i="18"/>
  <c r="O51" i="18"/>
  <c r="M51" i="18"/>
  <c r="P51" i="18"/>
  <c r="N51" i="18"/>
  <c r="L51" i="18"/>
  <c r="N22" i="18"/>
  <c r="O22" i="18"/>
  <c r="M22" i="18"/>
  <c r="L22" i="18"/>
  <c r="P22" i="18"/>
  <c r="M100" i="18"/>
  <c r="L100" i="18"/>
  <c r="P100" i="18"/>
  <c r="O100" i="18"/>
  <c r="N100" i="18"/>
  <c r="P56" i="18"/>
  <c r="O56" i="18"/>
  <c r="N56" i="18"/>
  <c r="M56" i="18"/>
  <c r="L56" i="18"/>
  <c r="P38" i="18"/>
  <c r="N38" i="18"/>
  <c r="O38" i="18"/>
  <c r="M38" i="18"/>
  <c r="L38" i="18"/>
  <c r="L25" i="18"/>
  <c r="P25" i="18"/>
  <c r="N25" i="18"/>
  <c r="O25" i="18"/>
  <c r="M25" i="18"/>
  <c r="L17" i="18"/>
  <c r="P17" i="18"/>
  <c r="O17" i="18"/>
  <c r="N17" i="18"/>
  <c r="M17" i="18"/>
  <c r="P91" i="18"/>
  <c r="O91" i="18"/>
  <c r="N91" i="18"/>
  <c r="M91" i="18"/>
  <c r="L91" i="18"/>
  <c r="N71" i="18"/>
  <c r="M71" i="18"/>
  <c r="L71" i="18"/>
  <c r="P71" i="18"/>
  <c r="O71" i="18"/>
  <c r="O98" i="18"/>
  <c r="N98" i="18"/>
  <c r="M98" i="18"/>
  <c r="L98" i="18"/>
  <c r="P98" i="18"/>
  <c r="L73" i="18"/>
  <c r="O73" i="18"/>
  <c r="P73" i="18"/>
  <c r="N73" i="18"/>
  <c r="M73" i="18"/>
  <c r="P72" i="18"/>
  <c r="O72" i="18"/>
  <c r="N72" i="18"/>
  <c r="M72" i="18"/>
  <c r="L72" i="18"/>
  <c r="N95" i="18"/>
  <c r="M95" i="18"/>
  <c r="L95" i="18"/>
  <c r="P95" i="18"/>
  <c r="O95" i="18"/>
  <c r="N24" i="18"/>
  <c r="P24" i="18"/>
  <c r="O24" i="18"/>
  <c r="L24" i="18"/>
  <c r="M24" i="18"/>
  <c r="P77" i="18"/>
  <c r="O77" i="18"/>
  <c r="N77" i="18"/>
  <c r="M77" i="18"/>
  <c r="L77" i="18"/>
  <c r="N39" i="18"/>
  <c r="M39" i="18"/>
  <c r="L39" i="18"/>
  <c r="P39" i="18"/>
  <c r="O39" i="18"/>
  <c r="P99" i="18"/>
  <c r="O99" i="18"/>
  <c r="N99" i="18"/>
  <c r="M99" i="18"/>
  <c r="L99" i="18"/>
  <c r="P29" i="18"/>
  <c r="O29" i="18"/>
  <c r="N29" i="18"/>
  <c r="M29" i="18"/>
  <c r="L29" i="18"/>
  <c r="P96" i="18"/>
  <c r="O96" i="18"/>
  <c r="N96" i="18"/>
  <c r="M96" i="18"/>
  <c r="L96" i="18"/>
  <c r="P93" i="18"/>
  <c r="O93" i="18"/>
  <c r="N93" i="18"/>
  <c r="M93" i="18"/>
  <c r="L93" i="18"/>
  <c r="N55" i="18"/>
  <c r="M55" i="18"/>
  <c r="L55" i="18"/>
  <c r="P55" i="18"/>
  <c r="O55" i="18"/>
  <c r="M52" i="18"/>
  <c r="P52" i="18"/>
  <c r="L52" i="18"/>
  <c r="O52" i="18"/>
  <c r="N52" i="18"/>
  <c r="O50" i="18"/>
  <c r="N50" i="18"/>
  <c r="M50" i="18"/>
  <c r="L50" i="18"/>
  <c r="P50" i="18"/>
  <c r="M44" i="18"/>
  <c r="L44" i="18"/>
  <c r="O44" i="18"/>
  <c r="P44" i="18"/>
  <c r="N44" i="18"/>
  <c r="M84" i="18"/>
  <c r="L84" i="18"/>
  <c r="O84" i="18"/>
  <c r="N84" i="18"/>
  <c r="P84" i="18"/>
  <c r="N70" i="18"/>
  <c r="P70" i="18"/>
  <c r="O70" i="18"/>
  <c r="M70" i="18"/>
  <c r="L70" i="18"/>
  <c r="N103" i="18"/>
  <c r="M103" i="18"/>
  <c r="L103" i="18"/>
  <c r="P103" i="18"/>
  <c r="O103" i="18"/>
  <c r="M67" i="18"/>
  <c r="P67" i="18"/>
  <c r="O67" i="18"/>
  <c r="N67" i="18"/>
  <c r="L67" i="18"/>
  <c r="P75" i="18"/>
  <c r="O75" i="18"/>
  <c r="N75" i="18"/>
  <c r="M75" i="18"/>
  <c r="L75" i="18"/>
  <c r="P13" i="18"/>
  <c r="M13" i="18"/>
  <c r="O13" i="18"/>
  <c r="N13" i="18"/>
  <c r="L13" i="18"/>
  <c r="P61" i="18"/>
  <c r="O61" i="18"/>
  <c r="M61" i="18"/>
  <c r="N61" i="18"/>
  <c r="L61" i="18"/>
  <c r="L88" i="18"/>
  <c r="P88" i="18"/>
  <c r="O88" i="18"/>
  <c r="N88" i="18"/>
  <c r="M88" i="18"/>
  <c r="P107" i="18"/>
  <c r="O107" i="18"/>
  <c r="N107" i="18"/>
  <c r="M107" i="18"/>
  <c r="L107" i="18"/>
  <c r="L105" i="18"/>
  <c r="P105" i="18"/>
  <c r="O105" i="18"/>
  <c r="N105" i="18"/>
  <c r="M105" i="18"/>
  <c r="P94" i="18"/>
  <c r="O94" i="18"/>
  <c r="N94" i="18"/>
  <c r="M94" i="18"/>
  <c r="L94" i="18"/>
  <c r="L9" i="18"/>
  <c r="O9" i="18"/>
  <c r="P9" i="18"/>
  <c r="N9" i="18"/>
  <c r="M9" i="18"/>
  <c r="L80" i="18"/>
  <c r="P80" i="18"/>
  <c r="O80" i="18"/>
  <c r="N80" i="18"/>
  <c r="M80" i="18"/>
  <c r="P69" i="18"/>
  <c r="O69" i="18"/>
  <c r="N69" i="18"/>
  <c r="M69" i="18"/>
  <c r="L69" i="18"/>
  <c r="P109" i="18"/>
  <c r="O109" i="18"/>
  <c r="N109" i="18"/>
  <c r="M109" i="18"/>
  <c r="L109" i="18"/>
  <c r="L89" i="18"/>
  <c r="P89" i="18"/>
  <c r="N89" i="18"/>
  <c r="M89" i="18"/>
  <c r="O89" i="18"/>
  <c r="P43" i="18"/>
  <c r="O43" i="18"/>
  <c r="N43" i="18"/>
  <c r="L43" i="18"/>
  <c r="M43" i="18"/>
  <c r="P37" i="18"/>
  <c r="O37" i="18"/>
  <c r="M37" i="18"/>
  <c r="N37" i="18"/>
  <c r="L37" i="18"/>
  <c r="O90" i="18"/>
  <c r="N90" i="18"/>
  <c r="M90" i="18"/>
  <c r="L90" i="18"/>
  <c r="P90" i="18"/>
  <c r="P115" i="18"/>
  <c r="O115" i="18"/>
  <c r="N115" i="18"/>
  <c r="M115" i="18"/>
  <c r="L115" i="18"/>
  <c r="P117" i="18"/>
  <c r="O117" i="18"/>
  <c r="N117" i="18"/>
  <c r="M117" i="18"/>
  <c r="L117" i="18"/>
  <c r="O66" i="18"/>
  <c r="N66" i="18"/>
  <c r="M66" i="18"/>
  <c r="L66" i="18"/>
  <c r="P66" i="18"/>
  <c r="M12" i="18"/>
  <c r="L12" i="18"/>
  <c r="P12" i="18"/>
  <c r="O12" i="18"/>
  <c r="N12" i="18"/>
  <c r="L49" i="18"/>
  <c r="P49" i="18"/>
  <c r="O49" i="18"/>
  <c r="N49" i="18"/>
  <c r="M49" i="18"/>
  <c r="L41" i="18"/>
  <c r="O41" i="18"/>
  <c r="P41" i="18"/>
  <c r="N41" i="18"/>
  <c r="M41" i="18"/>
  <c r="P35" i="18"/>
  <c r="O35" i="18"/>
  <c r="N35" i="18"/>
  <c r="L35" i="18"/>
  <c r="M35" i="18"/>
  <c r="P62" i="18"/>
  <c r="N62" i="18"/>
  <c r="O62" i="18"/>
  <c r="M62" i="18"/>
  <c r="L62" i="18"/>
  <c r="M68" i="18"/>
  <c r="L68" i="18"/>
  <c r="O68" i="18"/>
  <c r="P68" i="18"/>
  <c r="N68" i="18"/>
  <c r="P85" i="18"/>
  <c r="O85" i="18"/>
  <c r="N85" i="18"/>
  <c r="M85" i="18"/>
  <c r="L85" i="18"/>
  <c r="N79" i="18"/>
  <c r="M79" i="18"/>
  <c r="L79" i="18"/>
  <c r="P79" i="18"/>
  <c r="O79" i="18"/>
  <c r="P8" i="18"/>
  <c r="L8" i="18"/>
  <c r="O8" i="18"/>
  <c r="M8" i="18"/>
  <c r="N8" i="18"/>
  <c r="L65" i="18"/>
  <c r="O65" i="18"/>
  <c r="P65" i="18"/>
  <c r="N65" i="18"/>
  <c r="M65" i="18"/>
  <c r="L113" i="18"/>
  <c r="P113" i="18"/>
  <c r="O113" i="18"/>
  <c r="N113" i="18"/>
  <c r="M113" i="18"/>
  <c r="P104" i="18"/>
  <c r="O104" i="18"/>
  <c r="N104" i="18"/>
  <c r="M104" i="18"/>
  <c r="L104" i="18"/>
  <c r="O74" i="18"/>
  <c r="N74" i="18"/>
  <c r="M74" i="18"/>
  <c r="L74" i="18"/>
  <c r="P74" i="18"/>
  <c r="F13" i="9"/>
  <c r="E13" i="9"/>
  <c r="D13" i="9"/>
  <c r="H13" i="9"/>
  <c r="G13" i="9"/>
  <c r="P118" i="18" l="1"/>
  <c r="L118" i="18"/>
  <c r="N118" i="18"/>
  <c r="M118" i="18"/>
  <c r="O118" i="18"/>
  <c r="C13" i="9"/>
  <c r="H95" i="5" l="1"/>
  <c r="H522" i="5"/>
  <c r="H234" i="5"/>
  <c r="H442" i="5"/>
  <c r="H283" i="5"/>
  <c r="H993" i="5"/>
  <c r="H417" i="5"/>
  <c r="H977" i="5"/>
  <c r="H1725" i="5"/>
  <c r="H1636" i="5"/>
  <c r="H312" i="5"/>
  <c r="H219" i="5"/>
  <c r="H1523" i="5"/>
  <c r="H369" i="5"/>
  <c r="H1578" i="5"/>
  <c r="H30" i="5"/>
  <c r="H610" i="5"/>
  <c r="H388" i="5"/>
  <c r="H1408" i="5"/>
  <c r="H2034" i="5"/>
  <c r="H600" i="5"/>
  <c r="H1119" i="5"/>
  <c r="H806" i="5"/>
  <c r="H474" i="5"/>
  <c r="H266" i="5"/>
  <c r="H906" i="5"/>
  <c r="H537" i="5"/>
  <c r="H1374" i="5"/>
  <c r="H835" i="5"/>
  <c r="H1884" i="5"/>
  <c r="H1654" i="5"/>
  <c r="H220" i="5"/>
  <c r="H1300" i="5"/>
  <c r="H1850" i="5"/>
  <c r="H1177" i="5"/>
  <c r="H646" i="5"/>
  <c r="H290" i="5"/>
  <c r="H362" i="5"/>
  <c r="H630" i="5"/>
  <c r="H3075" i="5"/>
  <c r="H3264" i="5"/>
  <c r="H2326" i="5"/>
  <c r="H3495" i="5"/>
  <c r="H3355" i="5"/>
  <c r="H2761" i="5"/>
  <c r="H2798" i="5"/>
  <c r="H2334" i="5"/>
  <c r="H3189" i="5"/>
  <c r="H3529" i="5"/>
  <c r="H3563" i="5"/>
  <c r="H3004" i="5"/>
  <c r="H1146" i="5"/>
  <c r="H1377" i="5"/>
  <c r="H2170" i="5"/>
  <c r="H1149" i="5"/>
  <c r="H2104" i="5"/>
  <c r="H2597" i="5"/>
  <c r="H837" i="5"/>
  <c r="H3049" i="5"/>
  <c r="H2227" i="5"/>
  <c r="H1085" i="5"/>
  <c r="H1664" i="5"/>
  <c r="H2087" i="5"/>
  <c r="H1956" i="5"/>
  <c r="H1103" i="5"/>
  <c r="H332" i="5"/>
  <c r="H674" i="5"/>
  <c r="H2190" i="5"/>
  <c r="H488" i="5"/>
  <c r="H2748" i="5"/>
  <c r="H3438" i="5"/>
  <c r="H3331" i="5"/>
  <c r="H354" i="5"/>
  <c r="H1284" i="5"/>
  <c r="H371" i="5"/>
  <c r="H1867" i="5"/>
  <c r="H529" i="5"/>
  <c r="H431" i="5"/>
  <c r="H147" i="5"/>
  <c r="H243" i="5"/>
  <c r="H1454" i="5"/>
  <c r="H1962" i="5"/>
  <c r="H1092" i="5"/>
  <c r="H1525" i="5"/>
  <c r="H512" i="5"/>
  <c r="H2824" i="5"/>
  <c r="H1115" i="5"/>
  <c r="H1986" i="5"/>
  <c r="H82" i="5"/>
  <c r="H1522" i="5"/>
  <c r="H577" i="5"/>
  <c r="H2223" i="5"/>
  <c r="H1929" i="5"/>
  <c r="H1822" i="5"/>
  <c r="H1140" i="5"/>
  <c r="H1599" i="5"/>
  <c r="H1475" i="5"/>
  <c r="H2926" i="5"/>
  <c r="H1722" i="5"/>
  <c r="H519" i="5"/>
  <c r="H2340" i="5"/>
  <c r="H2385" i="5"/>
  <c r="H1969" i="5"/>
  <c r="H1803" i="5"/>
  <c r="H2095" i="5"/>
  <c r="H2391" i="5"/>
  <c r="H668" i="5"/>
  <c r="H779" i="5"/>
  <c r="H1308" i="5"/>
  <c r="H572" i="5"/>
  <c r="H1989" i="5"/>
  <c r="H618" i="5"/>
  <c r="H107" i="5"/>
  <c r="H1265" i="5"/>
  <c r="H734" i="5"/>
  <c r="H104" i="5"/>
  <c r="H877" i="5"/>
  <c r="H1483" i="5"/>
  <c r="H809" i="5"/>
  <c r="H204" i="5"/>
  <c r="H938" i="5"/>
  <c r="H1162" i="5"/>
  <c r="H217" i="5"/>
  <c r="H1327" i="5"/>
  <c r="H783" i="5"/>
  <c r="H496" i="5"/>
  <c r="H3482" i="5"/>
  <c r="H1457" i="5"/>
  <c r="H455" i="5"/>
  <c r="H1623" i="5"/>
  <c r="H599" i="5"/>
  <c r="H1126" i="5"/>
  <c r="H53" i="5"/>
  <c r="H1482" i="5"/>
  <c r="H686" i="5"/>
  <c r="H821" i="5"/>
  <c r="H679" i="5"/>
  <c r="H770" i="5"/>
  <c r="H2041" i="5"/>
  <c r="H2280" i="5"/>
  <c r="H1635" i="5"/>
  <c r="H1910" i="5"/>
  <c r="H1816" i="5"/>
  <c r="H1161" i="5"/>
  <c r="H3309" i="5"/>
  <c r="H1665" i="5"/>
  <c r="H1207" i="5"/>
  <c r="H1531" i="5"/>
  <c r="H1634" i="5"/>
  <c r="H2235" i="5"/>
  <c r="H2248" i="5"/>
  <c r="H1697" i="5"/>
  <c r="H2022" i="5"/>
  <c r="H2261" i="5"/>
  <c r="H1957" i="5"/>
  <c r="H2758" i="5"/>
  <c r="H2787" i="5"/>
  <c r="H1766" i="5"/>
  <c r="H2469" i="5"/>
  <c r="H2390" i="5"/>
  <c r="H2294" i="5"/>
  <c r="H2590" i="5"/>
  <c r="H2678" i="5"/>
  <c r="H2099" i="5"/>
  <c r="H2537" i="5"/>
  <c r="H2423" i="5"/>
  <c r="H2600" i="5"/>
  <c r="H2259" i="5"/>
  <c r="H1802" i="5"/>
  <c r="H1380" i="5"/>
  <c r="H3181" i="5"/>
  <c r="H3104" i="5"/>
  <c r="H3625" i="5"/>
  <c r="H3483" i="5"/>
  <c r="H3616" i="5"/>
  <c r="H3520" i="5"/>
  <c r="H933" i="5"/>
  <c r="H1941" i="5"/>
  <c r="H2281" i="5"/>
  <c r="H2489" i="5"/>
  <c r="H2552" i="5"/>
  <c r="H2602" i="5"/>
  <c r="H2303" i="5"/>
  <c r="H2315" i="5"/>
  <c r="H2487" i="5"/>
  <c r="H1626" i="5"/>
  <c r="H1934" i="5"/>
  <c r="H1456" i="5"/>
  <c r="H2126" i="5"/>
  <c r="H2150" i="5"/>
  <c r="H77" i="5"/>
  <c r="H2529" i="5"/>
  <c r="H533" i="5"/>
  <c r="H561" i="5"/>
  <c r="H158" i="5"/>
  <c r="H40" i="5"/>
  <c r="H2804" i="5"/>
  <c r="H967" i="5"/>
  <c r="H86" i="5"/>
  <c r="H581" i="5"/>
  <c r="H601" i="5"/>
  <c r="H334" i="5"/>
  <c r="H2229" i="5"/>
  <c r="H1644" i="5"/>
  <c r="H1777" i="5"/>
  <c r="H2471" i="5"/>
  <c r="H2057" i="5"/>
  <c r="H1489" i="5"/>
  <c r="H2296" i="5"/>
  <c r="H3358" i="5"/>
  <c r="H3518" i="5"/>
  <c r="H3604" i="5"/>
  <c r="H3602" i="5"/>
  <c r="H3632" i="5"/>
  <c r="H3304" i="5"/>
  <c r="H3439" i="5"/>
  <c r="H3537" i="5"/>
  <c r="H3535" i="5"/>
  <c r="H3538" i="5"/>
  <c r="H3217" i="5"/>
  <c r="H3361" i="5"/>
  <c r="H3401" i="5"/>
  <c r="H3464" i="5"/>
  <c r="H3369" i="5"/>
  <c r="H3532" i="5"/>
  <c r="H3503" i="5"/>
  <c r="H3408" i="5"/>
  <c r="H3572" i="5"/>
  <c r="H3194" i="5"/>
  <c r="H3433" i="5"/>
  <c r="H3340" i="5"/>
  <c r="H3332" i="5"/>
  <c r="H3494" i="5"/>
  <c r="H3505" i="5"/>
  <c r="H3310" i="5"/>
  <c r="H3343" i="5"/>
  <c r="H3468" i="5"/>
  <c r="H3230" i="5"/>
  <c r="H1618" i="5"/>
  <c r="H325" i="5"/>
  <c r="H609" i="5"/>
  <c r="H3400" i="5"/>
  <c r="H2542" i="5"/>
  <c r="H3486" i="5"/>
  <c r="H2151" i="5"/>
  <c r="H3295" i="5"/>
  <c r="H3590" i="5"/>
  <c r="H3393" i="5"/>
  <c r="H3600" i="5"/>
  <c r="H3592" i="5"/>
  <c r="H3270" i="5"/>
  <c r="H3476" i="5"/>
  <c r="H2952" i="5"/>
  <c r="H2612" i="5"/>
  <c r="H3274" i="5"/>
  <c r="H501" i="5"/>
  <c r="H3318" i="5"/>
  <c r="H191" i="5"/>
  <c r="H1041" i="5"/>
  <c r="H92" i="5"/>
  <c r="H65" i="5"/>
  <c r="H1248" i="5"/>
  <c r="H123" i="5"/>
  <c r="H963" i="5"/>
  <c r="H103" i="5"/>
  <c r="H43" i="5"/>
  <c r="H747" i="5"/>
  <c r="H54" i="5"/>
  <c r="H38" i="5"/>
  <c r="H198" i="5"/>
  <c r="H21" i="5"/>
  <c r="H7" i="5"/>
  <c r="H706" i="5"/>
  <c r="H2048" i="5"/>
  <c r="H203" i="5"/>
  <c r="H304" i="5"/>
  <c r="H1058" i="5"/>
  <c r="H260" i="5"/>
  <c r="H336" i="5"/>
  <c r="H1672" i="5"/>
  <c r="H1031" i="5"/>
  <c r="H799" i="5"/>
  <c r="H1553" i="5"/>
  <c r="H3179" i="5"/>
  <c r="H988" i="5"/>
  <c r="H833" i="5"/>
  <c r="H497" i="5"/>
  <c r="H1232" i="5"/>
  <c r="H3152" i="5"/>
  <c r="H1439" i="5"/>
  <c r="H1893" i="5"/>
  <c r="H1250" i="5"/>
  <c r="H3147" i="5"/>
  <c r="H1370" i="5"/>
  <c r="H900" i="5"/>
  <c r="H206" i="5"/>
  <c r="H1306" i="5"/>
  <c r="H384" i="5"/>
  <c r="H1084" i="5"/>
  <c r="H293" i="5"/>
  <c r="H339" i="5"/>
  <c r="H3402" i="5"/>
  <c r="H2757" i="5"/>
  <c r="H3146" i="5"/>
  <c r="H2301" i="5"/>
  <c r="H1842" i="5"/>
  <c r="H405" i="5"/>
  <c r="H2233" i="5"/>
  <c r="H492" i="5"/>
  <c r="H653" i="5"/>
  <c r="H851" i="5"/>
  <c r="H1412" i="5"/>
  <c r="H350" i="5"/>
  <c r="H1554" i="5"/>
  <c r="H1745" i="5"/>
  <c r="H639" i="5"/>
  <c r="H673" i="5"/>
  <c r="H1785" i="5"/>
  <c r="H2191" i="5"/>
  <c r="H19" i="5"/>
  <c r="H865" i="5"/>
  <c r="H1490" i="5"/>
  <c r="H956" i="5"/>
  <c r="H553" i="5"/>
  <c r="H2651" i="5"/>
  <c r="H2703" i="5"/>
  <c r="H122" i="5"/>
  <c r="H134" i="5"/>
  <c r="H777" i="5"/>
  <c r="H908" i="5"/>
  <c r="H400" i="5"/>
  <c r="H150" i="5"/>
  <c r="H3365" i="5"/>
  <c r="H1035" i="5"/>
  <c r="H1492" i="5"/>
  <c r="H1714" i="5"/>
  <c r="H1503" i="5"/>
  <c r="H1356" i="5"/>
  <c r="H1329" i="5"/>
  <c r="H1746" i="5"/>
  <c r="H1033" i="5"/>
  <c r="H1099" i="5"/>
  <c r="H709" i="5"/>
  <c r="H2512" i="5"/>
  <c r="H2120" i="5"/>
  <c r="H2856" i="5"/>
  <c r="H1174" i="5"/>
  <c r="H584" i="5"/>
  <c r="H932" i="5"/>
  <c r="H692" i="5"/>
  <c r="H643" i="5"/>
  <c r="H1191" i="5"/>
  <c r="H1336" i="5"/>
  <c r="H2401" i="5"/>
  <c r="H565" i="5"/>
  <c r="H1841" i="5"/>
  <c r="H29" i="5"/>
  <c r="H411" i="5"/>
  <c r="H3242" i="5"/>
  <c r="H2394" i="5"/>
  <c r="H3239" i="5"/>
  <c r="H3253" i="5"/>
  <c r="H1040" i="5"/>
  <c r="H1497" i="5"/>
  <c r="H612" i="5"/>
  <c r="H2499" i="5"/>
  <c r="H1607" i="5"/>
  <c r="H3142" i="5"/>
  <c r="H2473" i="5"/>
  <c r="H3143" i="5"/>
  <c r="H2631" i="5"/>
  <c r="H1057" i="5"/>
  <c r="H131" i="5"/>
  <c r="H2538" i="5"/>
  <c r="H1138" i="5"/>
  <c r="H116" i="5"/>
  <c r="H3072" i="5"/>
  <c r="H878" i="5"/>
  <c r="H1770" i="5"/>
  <c r="H1229" i="5"/>
  <c r="H1101" i="5"/>
  <c r="H3559" i="5"/>
  <c r="H1337" i="5"/>
  <c r="H1516" i="5"/>
  <c r="H2799" i="5"/>
  <c r="H242" i="5"/>
  <c r="H1270" i="5"/>
  <c r="H1499" i="5"/>
  <c r="H2128" i="5"/>
  <c r="H1382" i="5"/>
  <c r="H215" i="5"/>
  <c r="H792" i="5"/>
  <c r="H476" i="5"/>
  <c r="H41" i="5"/>
  <c r="H2173" i="5"/>
  <c r="H1011" i="5"/>
  <c r="H1244" i="5"/>
  <c r="H2979" i="5"/>
  <c r="H2455" i="5"/>
  <c r="H1973" i="5"/>
  <c r="H3171" i="5"/>
  <c r="H3351" i="5"/>
  <c r="H3229" i="5"/>
  <c r="H1530" i="5"/>
  <c r="H295" i="5"/>
  <c r="H1156" i="5"/>
  <c r="H1193" i="5"/>
  <c r="H562" i="5"/>
  <c r="H1243" i="5"/>
  <c r="H503" i="5"/>
  <c r="H385" i="5"/>
  <c r="H629" i="5"/>
  <c r="H1252" i="5"/>
  <c r="H1738" i="5"/>
  <c r="H852" i="5"/>
  <c r="H1829" i="5"/>
  <c r="H1445" i="5"/>
  <c r="H1819" i="5"/>
  <c r="H1460" i="5"/>
  <c r="H1666" i="5"/>
  <c r="H1188" i="5"/>
  <c r="H3141" i="5"/>
  <c r="H2420" i="5"/>
  <c r="H2611" i="5"/>
  <c r="H2662" i="5"/>
  <c r="H236" i="5"/>
  <c r="H2879" i="5"/>
  <c r="H2671" i="5"/>
  <c r="H2767" i="5"/>
  <c r="H2811" i="5"/>
  <c r="H2826" i="5"/>
  <c r="H2387" i="5"/>
  <c r="H2652" i="5"/>
  <c r="H2713" i="5"/>
  <c r="H57" i="5"/>
  <c r="H2143" i="5"/>
  <c r="H1662" i="5"/>
  <c r="H1413" i="5"/>
  <c r="H2541" i="5"/>
  <c r="H756" i="5"/>
  <c r="H25" i="5"/>
  <c r="H1562" i="5"/>
  <c r="H3469" i="5"/>
  <c r="H63" i="5"/>
  <c r="H2338" i="5"/>
  <c r="H113" i="5"/>
  <c r="H2262" i="5"/>
  <c r="H3514" i="5"/>
  <c r="H2670" i="5"/>
  <c r="H3484" i="5"/>
  <c r="H3256" i="5"/>
  <c r="H3419" i="5"/>
  <c r="H3034" i="5"/>
  <c r="H2217" i="5"/>
  <c r="H3488" i="5"/>
  <c r="H3506" i="5"/>
  <c r="H1772" i="5"/>
  <c r="H2789" i="5"/>
  <c r="H2682" i="5"/>
  <c r="H2883" i="5"/>
  <c r="H2806" i="5"/>
  <c r="H912" i="5"/>
  <c r="H2673" i="5"/>
  <c r="H1971" i="5"/>
  <c r="H2109" i="5"/>
  <c r="H1576" i="5"/>
  <c r="H1054" i="5"/>
  <c r="H1564" i="5"/>
  <c r="H1323" i="5"/>
  <c r="H939" i="5"/>
  <c r="H1068" i="5"/>
  <c r="H2377" i="5"/>
  <c r="H2511" i="5"/>
  <c r="H1845" i="5"/>
  <c r="H1698" i="5"/>
  <c r="H1885" i="5"/>
  <c r="H3428" i="5"/>
  <c r="H2123" i="5"/>
  <c r="H721" i="5"/>
  <c r="H2106" i="5"/>
  <c r="H2419" i="5"/>
  <c r="H1335" i="5"/>
  <c r="H1811" i="5"/>
  <c r="H1960" i="5"/>
  <c r="H2096" i="5"/>
  <c r="H1851" i="5"/>
  <c r="H1861" i="5"/>
  <c r="H624" i="5"/>
  <c r="H1846" i="5"/>
  <c r="H1806" i="5"/>
  <c r="H1780" i="5"/>
  <c r="H2494" i="5"/>
  <c r="H221" i="5"/>
  <c r="H1920" i="5"/>
  <c r="H1870" i="5"/>
  <c r="H3618" i="5"/>
  <c r="H2567" i="5"/>
  <c r="H3605" i="5"/>
  <c r="H2285" i="5"/>
  <c r="H3117" i="5"/>
  <c r="H2846" i="5"/>
  <c r="H2949" i="5"/>
  <c r="H2887" i="5"/>
  <c r="H2895" i="5"/>
  <c r="H3399" i="5"/>
  <c r="H2862" i="5"/>
  <c r="H3233" i="5"/>
  <c r="H287" i="5"/>
  <c r="H2337" i="5"/>
  <c r="H3551" i="5"/>
  <c r="H2867" i="5"/>
  <c r="H2625" i="5"/>
  <c r="H2589" i="5"/>
  <c r="H3432" i="5"/>
  <c r="H3478" i="5"/>
  <c r="H3480" i="5"/>
  <c r="H3492" i="5"/>
  <c r="H3470" i="5"/>
  <c r="H285" i="5"/>
  <c r="H1444" i="5"/>
  <c r="H97" i="5"/>
  <c r="H827" i="5"/>
  <c r="H568" i="5"/>
  <c r="H1186" i="5"/>
  <c r="H2572" i="5"/>
  <c r="H3202" i="5"/>
  <c r="H1801" i="5"/>
  <c r="H1362" i="5"/>
  <c r="H2352" i="5"/>
  <c r="H3086" i="5"/>
  <c r="H2242" i="5"/>
  <c r="H1902" i="5"/>
  <c r="H3158" i="5"/>
  <c r="H2175" i="5"/>
  <c r="H1948" i="5"/>
  <c r="H3224" i="5"/>
  <c r="H2342" i="5"/>
  <c r="H310" i="5"/>
  <c r="H1255" i="5"/>
  <c r="H280" i="5"/>
  <c r="H691" i="5"/>
  <c r="H1649" i="5"/>
  <c r="H2118" i="5"/>
  <c r="H793" i="5"/>
  <c r="H1236" i="5"/>
  <c r="H888" i="5"/>
  <c r="H2745" i="5"/>
  <c r="H2045" i="5"/>
  <c r="H1978" i="5"/>
  <c r="H2902" i="5"/>
  <c r="H2664" i="5"/>
  <c r="H2534" i="5"/>
  <c r="H949" i="5"/>
  <c r="H1013" i="5"/>
  <c r="H500" i="5"/>
  <c r="H897" i="5"/>
  <c r="H450" i="5"/>
  <c r="H1676" i="5"/>
  <c r="H1551" i="5"/>
  <c r="H664" i="5"/>
  <c r="H1708" i="5"/>
  <c r="H580" i="5"/>
  <c r="H2386" i="5"/>
  <c r="H3018" i="5"/>
  <c r="H1144" i="5"/>
  <c r="H1109" i="5"/>
  <c r="H884" i="5"/>
  <c r="H1241" i="5"/>
  <c r="H228" i="5"/>
  <c r="H333" i="5"/>
  <c r="H1307" i="5"/>
  <c r="H682" i="5"/>
  <c r="H160" i="5"/>
  <c r="H579" i="5"/>
  <c r="H1304" i="5"/>
  <c r="H1019" i="5"/>
  <c r="H689" i="5"/>
  <c r="H2117" i="5"/>
  <c r="H2299" i="5"/>
  <c r="H425" i="5"/>
  <c r="H3073" i="5"/>
  <c r="H2921" i="5"/>
  <c r="H546" i="5"/>
  <c r="H1983" i="5"/>
  <c r="H658" i="5"/>
  <c r="H1048" i="5"/>
  <c r="H241" i="5"/>
  <c r="H3036" i="5"/>
  <c r="H3077" i="5"/>
  <c r="H495" i="5"/>
  <c r="H456" i="5"/>
  <c r="H3050" i="5"/>
  <c r="H248" i="5"/>
  <c r="H5" i="5"/>
  <c r="H148" i="5"/>
  <c r="H1830" i="5"/>
  <c r="H1379" i="5"/>
  <c r="H2023" i="5"/>
  <c r="H2623" i="5"/>
  <c r="H1582" i="5"/>
  <c r="H2202" i="5"/>
  <c r="H1886" i="5"/>
  <c r="H2759" i="5"/>
  <c r="H3362" i="5"/>
  <c r="H2753" i="5"/>
  <c r="H2736" i="5"/>
  <c r="H306" i="5"/>
  <c r="H410" i="5"/>
  <c r="H463" i="5"/>
  <c r="H2840" i="5"/>
  <c r="H1613" i="5"/>
  <c r="H3474" i="5"/>
  <c r="H2815" i="5"/>
  <c r="H2039" i="5"/>
  <c r="H2282" i="5"/>
  <c r="H3597" i="5"/>
  <c r="H2828" i="5"/>
  <c r="H2098" i="5"/>
  <c r="H3039" i="5"/>
  <c r="H3007" i="5"/>
  <c r="H2628" i="5"/>
  <c r="H3336" i="5"/>
  <c r="H3150" i="5"/>
  <c r="H3026" i="5"/>
  <c r="H2146" i="5"/>
  <c r="H2355" i="5"/>
  <c r="H3030" i="5"/>
  <c r="H3175" i="5"/>
  <c r="H2371" i="5"/>
  <c r="H3114" i="5"/>
  <c r="H3095" i="5"/>
  <c r="H3378" i="5"/>
  <c r="H3180" i="5"/>
  <c r="H2972" i="5"/>
  <c r="H3335" i="5"/>
  <c r="H3406" i="5"/>
  <c r="H154" i="5"/>
  <c r="H109" i="5"/>
  <c r="H138" i="5"/>
  <c r="H309" i="5"/>
  <c r="H879" i="5"/>
  <c r="H185" i="5"/>
  <c r="H1077" i="5"/>
  <c r="H449" i="5"/>
  <c r="H1473" i="5"/>
  <c r="H628" i="5"/>
  <c r="H854" i="5"/>
  <c r="H502" i="5"/>
  <c r="H962" i="5"/>
  <c r="H428" i="5"/>
  <c r="H157" i="5"/>
  <c r="H2728" i="5"/>
  <c r="H2077" i="5"/>
  <c r="H3153" i="5"/>
  <c r="H2365" i="5"/>
  <c r="H2646" i="5"/>
  <c r="H2156" i="5"/>
  <c r="H3337" i="5"/>
  <c r="H3454" i="5"/>
  <c r="H3370" i="5"/>
  <c r="H3246" i="5"/>
  <c r="H1896" i="5"/>
  <c r="H2603" i="5"/>
  <c r="H1993" i="5"/>
  <c r="H3368" i="5"/>
  <c r="H2438" i="5"/>
  <c r="H1328" i="5"/>
  <c r="H3063" i="5"/>
  <c r="H2555" i="5"/>
  <c r="H1110" i="5"/>
  <c r="H823" i="5"/>
  <c r="H338" i="5"/>
  <c r="H675" i="5"/>
  <c r="H619" i="5"/>
  <c r="H498" i="5"/>
  <c r="H363" i="5"/>
  <c r="H637" i="5"/>
  <c r="H406" i="5"/>
  <c r="H196" i="5"/>
  <c r="H1095" i="5"/>
  <c r="H998" i="5"/>
  <c r="H1093" i="5"/>
  <c r="H1005" i="5"/>
  <c r="H3391" i="5"/>
  <c r="H1366" i="5"/>
  <c r="H2772" i="5"/>
  <c r="H2608" i="5"/>
  <c r="H3207" i="5"/>
  <c r="H774" i="5"/>
  <c r="H570" i="5"/>
  <c r="H3093" i="5"/>
  <c r="H2643" i="5"/>
  <c r="H3130" i="5"/>
  <c r="H2773" i="5"/>
  <c r="H3135" i="5"/>
  <c r="H2822" i="5"/>
  <c r="H1894" i="5"/>
  <c r="H1838" i="5"/>
  <c r="H2568" i="5"/>
  <c r="H2549" i="5"/>
  <c r="H3120" i="5"/>
  <c r="H3059" i="5"/>
  <c r="H1984" i="5"/>
  <c r="H3022" i="5"/>
  <c r="H2770" i="5"/>
  <c r="H3068" i="5"/>
  <c r="H3258" i="5"/>
  <c r="H3278" i="5"/>
  <c r="H2440" i="5"/>
  <c r="H2729" i="5"/>
  <c r="H2838" i="5"/>
  <c r="H2894" i="5"/>
  <c r="H2997" i="5"/>
  <c r="H3392" i="5"/>
  <c r="H3176" i="5"/>
  <c r="H3164" i="5"/>
  <c r="H3212" i="5"/>
  <c r="H3411" i="5"/>
  <c r="H3285" i="5"/>
  <c r="H3203" i="5"/>
  <c r="H3292" i="5"/>
  <c r="H3182" i="5"/>
  <c r="H3208" i="5"/>
  <c r="H3523" i="5"/>
  <c r="H3196" i="5"/>
  <c r="H2005" i="5"/>
  <c r="H2996" i="5"/>
  <c r="H3248" i="5"/>
  <c r="H3282" i="5"/>
  <c r="H3172" i="5"/>
  <c r="H3012" i="5"/>
  <c r="H3263" i="5"/>
  <c r="H3250" i="5"/>
  <c r="H3235" i="5"/>
  <c r="H1517" i="5"/>
  <c r="H470" i="5"/>
  <c r="H472" i="5"/>
  <c r="H163" i="5"/>
  <c r="H1359" i="5"/>
  <c r="H230" i="5"/>
  <c r="H108" i="5"/>
  <c r="H326" i="5"/>
  <c r="H2792" i="5"/>
  <c r="H3380" i="5"/>
  <c r="H1898" i="5"/>
  <c r="H1825" i="5"/>
  <c r="H3423" i="5"/>
  <c r="H1334" i="5"/>
  <c r="H1673" i="5"/>
  <c r="H2374" i="5"/>
  <c r="H1814" i="5"/>
  <c r="H1318" i="5"/>
  <c r="H2533" i="5"/>
  <c r="H831" i="5"/>
  <c r="H2821" i="5"/>
  <c r="H3357" i="5"/>
  <c r="H1731" i="5"/>
  <c r="H1630" i="5"/>
  <c r="H1556" i="5"/>
  <c r="H953" i="5"/>
  <c r="H1419" i="5"/>
  <c r="H864" i="5"/>
  <c r="H1389" i="5"/>
  <c r="H1249" i="5"/>
  <c r="H663" i="5"/>
  <c r="H1203" i="5"/>
  <c r="H622" i="5"/>
  <c r="H1505" i="5"/>
  <c r="H1504" i="5"/>
  <c r="H764" i="5"/>
  <c r="H515" i="5"/>
  <c r="H392" i="5"/>
  <c r="H3615" i="5"/>
  <c r="H640" i="5"/>
  <c r="H1735" i="5"/>
  <c r="H2013" i="5"/>
  <c r="H844" i="5"/>
  <c r="H1507" i="5"/>
  <c r="H1487" i="5"/>
  <c r="H2147" i="5"/>
  <c r="H3614" i="5"/>
  <c r="H2864" i="5"/>
  <c r="H3587" i="5"/>
  <c r="H2152" i="5"/>
  <c r="H3620" i="5"/>
  <c r="H3630" i="5"/>
  <c r="H3622" i="5"/>
  <c r="H3379" i="5"/>
  <c r="H3623" i="5"/>
  <c r="H3481" i="5"/>
  <c r="H2008" i="5"/>
  <c r="H1190" i="5"/>
  <c r="H928" i="5"/>
  <c r="H850" i="5"/>
  <c r="H830" i="5"/>
  <c r="H2197" i="5"/>
  <c r="H947" i="5"/>
  <c r="H1681" i="5"/>
  <c r="H1705" i="5"/>
  <c r="H2222" i="5"/>
  <c r="H205" i="5"/>
  <c r="H665" i="5"/>
  <c r="H155" i="5"/>
  <c r="H3151" i="5"/>
  <c r="H3205" i="5"/>
  <c r="H3298" i="5"/>
  <c r="H3479" i="5"/>
  <c r="H3441" i="5"/>
  <c r="H3133" i="5"/>
  <c r="H3323" i="5"/>
  <c r="H3536" i="5"/>
  <c r="H3555" i="5"/>
  <c r="H3429" i="5"/>
  <c r="H3277" i="5"/>
  <c r="H3561" i="5"/>
  <c r="H1274" i="5"/>
  <c r="H1585" i="5"/>
  <c r="H1807" i="5"/>
  <c r="H1212" i="5"/>
  <c r="H994" i="5"/>
  <c r="H436" i="5"/>
  <c r="H1869" i="5"/>
  <c r="H1384" i="5"/>
  <c r="H2184" i="5"/>
  <c r="H2640" i="5"/>
  <c r="H2585" i="5"/>
  <c r="H2621" i="5"/>
  <c r="H2769" i="5"/>
  <c r="H2564" i="5"/>
  <c r="H2302" i="5"/>
  <c r="H2660" i="5"/>
  <c r="H3290" i="5"/>
  <c r="H3013" i="5"/>
  <c r="H3543" i="5"/>
  <c r="H2880" i="5"/>
  <c r="H1200" i="5"/>
  <c r="H597" i="5"/>
  <c r="H499" i="5"/>
  <c r="H1108" i="5"/>
  <c r="H1102" i="5"/>
  <c r="H534" i="5"/>
  <c r="H1353" i="5"/>
  <c r="H2581" i="5"/>
  <c r="H2677" i="5"/>
  <c r="H2418" i="5"/>
  <c r="H1926" i="5"/>
  <c r="H2823" i="5"/>
  <c r="H3420" i="5"/>
  <c r="H3255" i="5"/>
  <c r="H3260" i="5"/>
  <c r="H2675" i="5"/>
  <c r="H2526" i="5"/>
  <c r="H3169" i="5"/>
  <c r="H3156" i="5"/>
  <c r="H3240" i="5"/>
  <c r="H2740" i="5"/>
  <c r="H2903" i="5"/>
  <c r="H3221" i="5"/>
  <c r="H2837" i="5"/>
  <c r="H2813" i="5"/>
  <c r="H2782" i="5"/>
  <c r="H3174" i="5"/>
  <c r="H2802" i="5"/>
  <c r="H2680" i="5"/>
  <c r="H2919" i="5"/>
  <c r="H3442" i="5"/>
  <c r="H2975" i="5"/>
  <c r="H3284" i="5"/>
  <c r="H2659" i="5"/>
  <c r="H3193" i="5"/>
  <c r="H2003" i="5"/>
  <c r="H2544" i="5"/>
  <c r="H2527" i="5"/>
  <c r="H2755" i="5"/>
  <c r="H2486" i="5"/>
  <c r="H2865" i="5"/>
  <c r="H2616" i="5"/>
  <c r="H2363" i="5"/>
  <c r="H2388" i="5"/>
  <c r="H944" i="5"/>
  <c r="H1913" i="5"/>
  <c r="H72" i="5"/>
  <c r="H698" i="5"/>
  <c r="H3091" i="5"/>
  <c r="H1808" i="5"/>
  <c r="H2422" i="5"/>
  <c r="H847" i="5"/>
  <c r="H1273" i="5"/>
  <c r="H1692" i="5"/>
  <c r="H586" i="5"/>
  <c r="H2939" i="5"/>
  <c r="H1684" i="5"/>
  <c r="H3451" i="5"/>
  <c r="H3303" i="5"/>
  <c r="H2329" i="5"/>
  <c r="H1756" i="5"/>
  <c r="H1967" i="5"/>
  <c r="H626" i="5"/>
  <c r="H1343" i="5"/>
  <c r="H2800" i="5"/>
  <c r="H1619" i="5"/>
  <c r="H2274" i="5"/>
  <c r="H3178" i="5"/>
  <c r="H3407" i="5"/>
  <c r="H2183" i="5"/>
  <c r="H2474" i="5"/>
  <c r="H2310" i="5"/>
  <c r="H1450" i="5"/>
  <c r="H2493" i="5"/>
  <c r="H1977" i="5"/>
  <c r="H3112" i="5"/>
  <c r="H3412" i="5"/>
  <c r="H3184" i="5"/>
  <c r="H2417" i="5"/>
  <c r="H2868" i="5"/>
  <c r="H2805" i="5"/>
  <c r="H1990" i="5"/>
  <c r="H2263" i="5"/>
  <c r="H2339" i="5"/>
  <c r="H2165" i="5"/>
  <c r="H2627" i="5"/>
  <c r="H3219" i="5"/>
  <c r="H2810" i="5"/>
  <c r="H3155" i="5"/>
  <c r="H2105" i="5"/>
  <c r="H1390" i="5"/>
  <c r="H1432" i="5"/>
  <c r="H372" i="5"/>
  <c r="H1555" i="5"/>
  <c r="H1376" i="5"/>
  <c r="H2216" i="5"/>
  <c r="H2672" i="5"/>
  <c r="H1061" i="5"/>
  <c r="H2232" i="5"/>
  <c r="H2344" i="5"/>
  <c r="H1326" i="5"/>
  <c r="H346" i="5"/>
  <c r="H313" i="5"/>
  <c r="H1953" i="5"/>
  <c r="H424" i="5"/>
  <c r="H853" i="5"/>
  <c r="H1141" i="5"/>
  <c r="H1003" i="5"/>
  <c r="H477" i="5"/>
  <c r="H274" i="5"/>
  <c r="H114" i="5"/>
  <c r="H1135" i="5"/>
  <c r="H1152" i="5"/>
  <c r="H2080" i="5"/>
  <c r="H617" i="5"/>
  <c r="H593" i="5"/>
  <c r="H391" i="5"/>
  <c r="H1402" i="5"/>
  <c r="H479" i="5"/>
  <c r="H3387" i="5"/>
  <c r="H3552" i="5"/>
  <c r="H2178" i="5"/>
  <c r="H2177" i="5"/>
  <c r="H2606" i="5"/>
  <c r="H3485" i="5"/>
  <c r="H3437" i="5"/>
  <c r="H2990" i="5"/>
  <c r="H2316" i="5"/>
  <c r="H127" i="5"/>
  <c r="H1187" i="5"/>
  <c r="H2043" i="5"/>
  <c r="H846" i="5"/>
  <c r="H2517" i="5"/>
  <c r="H1392" i="5"/>
  <c r="H3269" i="5"/>
  <c r="H1113" i="5"/>
  <c r="H1602" i="5"/>
  <c r="H3228" i="5"/>
  <c r="H516" i="5"/>
  <c r="H294" i="5"/>
  <c r="H238" i="5"/>
  <c r="H132" i="5"/>
  <c r="H159" i="5"/>
  <c r="H1470" i="5"/>
  <c r="H172" i="5"/>
  <c r="H419" i="5"/>
  <c r="H93" i="5"/>
  <c r="H530" i="5"/>
  <c r="H42" i="5"/>
  <c r="H955" i="5"/>
  <c r="H1338" i="5"/>
  <c r="H2028" i="5"/>
  <c r="H2695" i="5"/>
  <c r="H2444" i="5"/>
  <c r="H1631" i="5"/>
  <c r="H1158" i="5"/>
  <c r="H2199" i="5"/>
  <c r="H1946" i="5"/>
  <c r="H1225" i="5"/>
  <c r="H802" i="5"/>
  <c r="H3314" i="5"/>
  <c r="H3341" i="5"/>
  <c r="H678" i="5"/>
  <c r="H1617" i="5"/>
  <c r="H1716" i="5"/>
  <c r="H952" i="5"/>
  <c r="H1524" i="5"/>
  <c r="H2428" i="5"/>
  <c r="H2103" i="5"/>
  <c r="H2548" i="5"/>
  <c r="H454" i="5"/>
  <c r="H2737" i="5"/>
  <c r="H1070" i="5"/>
  <c r="H1488" i="5"/>
  <c r="H874" i="5"/>
  <c r="H2771" i="5"/>
  <c r="H2026" i="5"/>
  <c r="H3025" i="5"/>
  <c r="H1857" i="5"/>
  <c r="H1325" i="5"/>
  <c r="H608" i="5"/>
  <c r="H2854" i="5"/>
  <c r="H2992" i="5"/>
  <c r="H210" i="5"/>
  <c r="H1349" i="5"/>
  <c r="H44" i="5"/>
  <c r="H397" i="5"/>
  <c r="H76" i="5"/>
  <c r="H2983" i="5"/>
  <c r="H61" i="5"/>
  <c r="H16" i="5"/>
  <c r="H403" i="5"/>
  <c r="H31" i="5"/>
  <c r="H255" i="5"/>
  <c r="H218" i="5"/>
  <c r="H574" i="5"/>
  <c r="H559" i="5"/>
  <c r="H526" i="5"/>
  <c r="H904" i="5"/>
  <c r="H45" i="5"/>
  <c r="H2211" i="5"/>
  <c r="H2982" i="5"/>
  <c r="H489" i="5"/>
  <c r="H1872" i="5"/>
  <c r="H1394" i="5"/>
  <c r="H2461" i="5"/>
  <c r="H2962" i="5"/>
  <c r="H2543" i="5"/>
  <c r="H2063" i="5"/>
  <c r="H227" i="5"/>
  <c r="H2200" i="5"/>
  <c r="H2540" i="5"/>
  <c r="H2948" i="5"/>
  <c r="H739" i="5"/>
  <c r="H1796" i="5"/>
  <c r="H1840" i="5"/>
  <c r="H2031" i="5"/>
  <c r="H2163" i="5"/>
  <c r="H2317" i="5"/>
  <c r="H1994" i="5"/>
  <c r="H1954" i="5"/>
  <c r="H1491" i="5"/>
  <c r="H2379" i="5"/>
  <c r="H2058" i="5"/>
  <c r="H1169" i="5"/>
  <c r="H1647" i="5"/>
  <c r="H905" i="5"/>
  <c r="H1239" i="5"/>
  <c r="H1364" i="5"/>
  <c r="H2431" i="5"/>
  <c r="H1416" i="5"/>
  <c r="H2993" i="5"/>
  <c r="H1463" i="5"/>
  <c r="H1667" i="5"/>
  <c r="H2132" i="5"/>
  <c r="H2124" i="5"/>
  <c r="H2413" i="5"/>
  <c r="H2136" i="5"/>
  <c r="H2961" i="5"/>
  <c r="H2148" i="5"/>
  <c r="H3107" i="5"/>
  <c r="H2460" i="5"/>
  <c r="H3008" i="5"/>
  <c r="H2089" i="5"/>
  <c r="H690" i="5"/>
  <c r="H1747" i="5"/>
  <c r="H1762" i="5"/>
  <c r="H2641" i="5"/>
  <c r="H1117" i="5"/>
  <c r="H1916" i="5"/>
  <c r="H746" i="5"/>
  <c r="H2047" i="5"/>
  <c r="H2476" i="5"/>
  <c r="H3035" i="5"/>
  <c r="H2265" i="5"/>
  <c r="H1056" i="5"/>
  <c r="H2225" i="5"/>
  <c r="H3140" i="5"/>
  <c r="H2182" i="5"/>
  <c r="H2330" i="5"/>
  <c r="H1496" i="5"/>
  <c r="H3183" i="5"/>
  <c r="H1346" i="5"/>
  <c r="H1817" i="5"/>
  <c r="H2321" i="5"/>
  <c r="H2618" i="5"/>
  <c r="H1809" i="5"/>
  <c r="H1905" i="5"/>
  <c r="H485" i="5"/>
  <c r="H2094" i="5"/>
  <c r="H1794" i="5"/>
  <c r="H1736" i="5"/>
  <c r="H1388" i="5"/>
  <c r="H3427" i="5"/>
  <c r="H2685" i="5"/>
  <c r="H1921" i="5"/>
  <c r="H1669" i="5"/>
  <c r="H1272" i="5"/>
  <c r="H1981" i="5"/>
  <c r="H2448" i="5"/>
  <c r="H2012" i="5"/>
  <c r="H1593" i="5"/>
  <c r="H1603" i="5"/>
  <c r="H2578" i="5"/>
  <c r="H2137" i="5"/>
  <c r="H2272" i="5"/>
  <c r="H2335" i="5"/>
  <c r="H1944" i="5"/>
  <c r="H2320" i="5"/>
  <c r="H1769" i="5"/>
  <c r="H1765" i="5"/>
  <c r="H2456" i="5"/>
  <c r="H1309" i="5"/>
  <c r="H1485" i="5"/>
  <c r="H1401" i="5"/>
  <c r="H1711" i="5"/>
  <c r="H1183" i="5"/>
  <c r="H1009" i="5"/>
  <c r="H1695" i="5"/>
  <c r="H1836" i="5"/>
  <c r="H1992" i="5"/>
  <c r="H2065" i="5"/>
  <c r="H860" i="5"/>
  <c r="H71" i="5"/>
  <c r="H418" i="5"/>
  <c r="H2466" i="5"/>
  <c r="H1583" i="5"/>
  <c r="H718" i="5"/>
  <c r="H1372" i="5"/>
  <c r="H828" i="5"/>
  <c r="H2283" i="5"/>
  <c r="H382" i="5"/>
  <c r="H560" i="5"/>
  <c r="H889" i="5"/>
  <c r="H927" i="5"/>
  <c r="H517" i="5"/>
  <c r="H1399" i="5"/>
  <c r="H2886" i="5"/>
  <c r="H1001" i="5"/>
  <c r="H318" i="5"/>
  <c r="H810" i="5"/>
  <c r="H415" i="5"/>
  <c r="H3524" i="5"/>
  <c r="H1965" i="5"/>
  <c r="H3585" i="5"/>
  <c r="H2795" i="5"/>
  <c r="H2437" i="5"/>
  <c r="H1049" i="5"/>
  <c r="H2434" i="5"/>
  <c r="H2976" i="5"/>
  <c r="H2139" i="5"/>
  <c r="H1437" i="5"/>
  <c r="H281" i="5"/>
  <c r="H945" i="5"/>
  <c r="H2744" i="5"/>
  <c r="H2633" i="5"/>
  <c r="H2014" i="5"/>
  <c r="H1952" i="5"/>
  <c r="H1820" i="5"/>
  <c r="H1112" i="5"/>
  <c r="H1281" i="5"/>
  <c r="H836" i="5"/>
  <c r="H801" i="5"/>
  <c r="H249" i="5"/>
  <c r="H1215" i="5"/>
  <c r="H620" i="5"/>
  <c r="H1466" i="5"/>
  <c r="H446" i="5"/>
  <c r="H1204" i="5"/>
  <c r="H1776" i="5"/>
  <c r="H968" i="5"/>
  <c r="H666" i="5"/>
  <c r="H602" i="5"/>
  <c r="H789" i="5"/>
  <c r="H781" i="5"/>
  <c r="H2786" i="5"/>
  <c r="H1299" i="5"/>
  <c r="H2872" i="5"/>
  <c r="H2930" i="5"/>
  <c r="H2480" i="5"/>
  <c r="H961" i="5"/>
  <c r="H1166" i="5"/>
  <c r="H1539" i="5"/>
  <c r="H1072" i="5"/>
  <c r="H778" i="5"/>
  <c r="H808" i="5"/>
  <c r="H930" i="5"/>
  <c r="H386" i="5"/>
  <c r="H1373" i="5"/>
  <c r="H1222" i="5"/>
  <c r="H1192" i="5"/>
  <c r="H2111" i="5"/>
  <c r="H1171" i="5"/>
  <c r="H2523" i="5"/>
  <c r="H1339" i="5"/>
  <c r="H773" i="5"/>
  <c r="H1245" i="5"/>
  <c r="H1017" i="5"/>
  <c r="H671" i="5"/>
  <c r="H1833" i="5"/>
  <c r="H814" i="5"/>
  <c r="H359" i="5"/>
  <c r="H872" i="5"/>
  <c r="H174" i="5"/>
  <c r="H2467" i="5"/>
  <c r="H2291" i="5"/>
  <c r="H2406" i="5"/>
  <c r="H1596" i="5"/>
  <c r="H1526" i="5"/>
  <c r="H94" i="5"/>
  <c r="H208" i="5"/>
  <c r="H26" i="5"/>
  <c r="H110" i="5"/>
  <c r="H85" i="5"/>
  <c r="H27" i="5"/>
  <c r="H3475" i="5"/>
  <c r="H3280" i="5"/>
  <c r="H3455" i="5"/>
  <c r="H3241" i="5"/>
  <c r="H3415" i="5"/>
  <c r="H2870" i="5"/>
  <c r="H3110" i="5"/>
  <c r="H1508" i="5"/>
  <c r="H2812" i="5"/>
  <c r="H2358" i="5"/>
  <c r="H2324" i="5"/>
  <c r="H2692" i="5"/>
  <c r="H2347" i="5"/>
  <c r="H2634" i="5"/>
  <c r="H2637" i="5"/>
  <c r="H3390" i="5"/>
  <c r="H2598" i="5"/>
  <c r="H2774" i="5"/>
  <c r="H3177" i="5"/>
  <c r="H3307" i="5"/>
  <c r="H3279" i="5"/>
  <c r="H1082" i="5"/>
  <c r="H252" i="5"/>
  <c r="H1026" i="5"/>
  <c r="H1007" i="5"/>
  <c r="H258" i="5"/>
  <c r="H70" i="5"/>
  <c r="H292" i="5"/>
  <c r="H139" i="5"/>
  <c r="H511" i="5"/>
  <c r="H88" i="5"/>
  <c r="H616" i="5"/>
  <c r="H3062" i="5"/>
  <c r="H1240" i="5"/>
  <c r="H261" i="5"/>
  <c r="H2814" i="5"/>
  <c r="H2934" i="5"/>
  <c r="H2911" i="5"/>
  <c r="H2809" i="5"/>
  <c r="H2913" i="5"/>
  <c r="H2212" i="5"/>
  <c r="H2850" i="5"/>
  <c r="H2908" i="5"/>
  <c r="H2896" i="5"/>
  <c r="H2142" i="5"/>
  <c r="H2485" i="5"/>
  <c r="H2942" i="5"/>
  <c r="H2955" i="5"/>
  <c r="H2944" i="5"/>
  <c r="H2127" i="5"/>
  <c r="H2951" i="5"/>
  <c r="H2341" i="5"/>
  <c r="H735" i="5"/>
  <c r="H818" i="5"/>
  <c r="H2468" i="5"/>
  <c r="H2927" i="5"/>
  <c r="H2925" i="5"/>
  <c r="H2907" i="5"/>
  <c r="H2384" i="5"/>
  <c r="H1538" i="5"/>
  <c r="H2258" i="5"/>
  <c r="H2956" i="5"/>
  <c r="H2905" i="5"/>
  <c r="H2923" i="5"/>
  <c r="H2785" i="5"/>
  <c r="H284" i="5"/>
  <c r="H149" i="5"/>
  <c r="H106" i="5"/>
  <c r="H1039" i="5"/>
  <c r="H2267" i="5"/>
  <c r="H381" i="5"/>
  <c r="H1461" i="5"/>
  <c r="H2081" i="5"/>
  <c r="H2270" i="5"/>
  <c r="H1968" i="5"/>
  <c r="H3237" i="5"/>
  <c r="H1148" i="5"/>
  <c r="H257" i="5"/>
  <c r="H895" i="5"/>
  <c r="H368" i="5"/>
  <c r="H2530" i="5"/>
  <c r="H3511" i="5"/>
  <c r="H3549" i="5"/>
  <c r="H3272" i="5"/>
  <c r="H3465" i="5"/>
  <c r="H3317" i="5"/>
  <c r="H3384" i="5"/>
  <c r="H2924" i="5"/>
  <c r="H3409" i="5"/>
  <c r="H3621" i="5"/>
  <c r="H3105" i="5"/>
  <c r="H3584" i="5"/>
  <c r="H3382" i="5"/>
  <c r="H2843" i="5"/>
  <c r="H3628" i="5"/>
  <c r="H3456" i="5"/>
  <c r="H2698" i="5"/>
  <c r="H3327" i="5"/>
  <c r="H2752" i="5"/>
  <c r="H2922" i="5"/>
  <c r="H2820" i="5"/>
  <c r="H3553" i="5"/>
  <c r="H1163" i="5"/>
  <c r="H1258" i="5"/>
  <c r="H1563" i="5"/>
  <c r="H1275" i="5"/>
  <c r="H1748" i="5"/>
  <c r="H508" i="5"/>
  <c r="H1753" i="5"/>
  <c r="H2069" i="5"/>
  <c r="H2524" i="5"/>
  <c r="H2198" i="5"/>
  <c r="H1375" i="5"/>
  <c r="H2669" i="5"/>
  <c r="H2452" i="5"/>
  <c r="H2764" i="5"/>
  <c r="H1668" i="5"/>
  <c r="H2576" i="5"/>
  <c r="H2153" i="5"/>
  <c r="H1922" i="5"/>
  <c r="H1442" i="5"/>
  <c r="H1288" i="5"/>
  <c r="H1862" i="5"/>
  <c r="H2441" i="5"/>
  <c r="H1600" i="5"/>
  <c r="H1051" i="5"/>
  <c r="H2290" i="5"/>
  <c r="H2421" i="5"/>
  <c r="H2847" i="5"/>
  <c r="H3225" i="5"/>
  <c r="H2876" i="5"/>
  <c r="H256" i="5"/>
  <c r="H66" i="5"/>
  <c r="H161" i="5"/>
  <c r="H2" i="5"/>
  <c r="H291" i="5"/>
  <c r="H1471" i="5"/>
  <c r="H50" i="5"/>
  <c r="H982" i="5"/>
  <c r="H557" i="5"/>
  <c r="H199" i="5"/>
  <c r="H969" i="5"/>
  <c r="H1774" i="5"/>
  <c r="H141" i="5"/>
  <c r="H596" i="5"/>
  <c r="H974" i="5"/>
  <c r="H358" i="5"/>
  <c r="H348" i="5"/>
  <c r="H1137" i="5"/>
  <c r="H235" i="5"/>
  <c r="H375" i="5"/>
  <c r="H715" i="5"/>
  <c r="H96" i="5"/>
  <c r="H1418" i="5"/>
  <c r="H55" i="5"/>
  <c r="H768" i="5"/>
  <c r="H726" i="5"/>
  <c r="H175" i="5"/>
  <c r="H120" i="5"/>
  <c r="H543" i="5"/>
  <c r="H1042" i="5"/>
  <c r="H427" i="5"/>
  <c r="H353" i="5"/>
  <c r="H2701" i="5"/>
  <c r="H1480" i="5"/>
  <c r="H2361" i="5"/>
  <c r="H2645" i="5"/>
  <c r="H2138" i="5"/>
  <c r="H1768" i="5"/>
  <c r="H3440" i="5"/>
  <c r="H1950" i="5"/>
  <c r="H2584" i="5"/>
  <c r="H2778" i="5"/>
  <c r="H2841" i="5"/>
  <c r="H426" i="5"/>
  <c r="H657" i="5"/>
  <c r="H509" i="5"/>
  <c r="H1341" i="5"/>
  <c r="H548" i="5"/>
  <c r="H435" i="5"/>
  <c r="H540" i="5"/>
  <c r="H782" i="5"/>
  <c r="H1515" i="5"/>
  <c r="H901" i="5"/>
  <c r="H3129" i="5"/>
  <c r="H1262" i="5"/>
  <c r="H404" i="5"/>
  <c r="H2504" i="5"/>
  <c r="H1443" i="5"/>
  <c r="H3629" i="5"/>
  <c r="H3569" i="5"/>
  <c r="H922" i="5"/>
  <c r="H985" i="5"/>
  <c r="H911" i="5"/>
  <c r="H918" i="5"/>
  <c r="H1024" i="5"/>
  <c r="H1330" i="5"/>
  <c r="H2364" i="5"/>
  <c r="H3606" i="5"/>
  <c r="H3617" i="5"/>
  <c r="H1340" i="5"/>
  <c r="H2835" i="5"/>
  <c r="H714" i="5"/>
  <c r="H3372" i="5"/>
  <c r="H1312" i="5"/>
  <c r="H2189" i="5"/>
  <c r="H1573" i="5"/>
  <c r="H1788" i="5"/>
  <c r="H3149" i="5"/>
  <c r="H2783" i="5"/>
  <c r="H3134" i="5"/>
  <c r="H3502" i="5"/>
  <c r="H2550" i="5"/>
  <c r="H3404" i="5"/>
  <c r="H3588" i="5"/>
  <c r="H3466" i="5"/>
  <c r="H3053" i="5"/>
  <c r="H3052" i="5"/>
  <c r="H3127" i="5"/>
  <c r="H3054" i="5"/>
  <c r="H3144" i="5"/>
  <c r="H3043" i="5"/>
  <c r="H3128" i="5"/>
  <c r="H3097" i="5"/>
  <c r="H3163" i="5"/>
  <c r="H3261" i="5"/>
  <c r="H3234" i="5"/>
  <c r="H3109" i="5"/>
  <c r="H3069" i="5"/>
  <c r="H3339" i="5"/>
  <c r="H3166" i="5"/>
  <c r="H3199" i="5"/>
  <c r="H3161" i="5"/>
  <c r="H3436" i="5"/>
  <c r="H2898" i="5"/>
  <c r="H2676" i="5"/>
  <c r="H1361" i="5"/>
  <c r="H3014" i="5"/>
  <c r="H3071" i="5"/>
  <c r="H3389" i="5"/>
  <c r="H3238" i="5"/>
  <c r="H3421" i="5"/>
  <c r="H3593" i="5"/>
  <c r="H3571" i="5"/>
  <c r="H3612" i="5"/>
  <c r="H3570" i="5"/>
  <c r="H3556" i="5"/>
  <c r="H3422" i="5"/>
  <c r="H3539" i="5"/>
  <c r="H3558" i="5"/>
  <c r="H3443" i="5"/>
  <c r="H3564" i="5"/>
  <c r="H3346" i="5"/>
  <c r="H3122" i="5"/>
  <c r="H3377" i="5"/>
  <c r="H2834" i="5"/>
  <c r="H712" i="5"/>
  <c r="H2125" i="5"/>
  <c r="H2723" i="5"/>
  <c r="H225" i="5"/>
  <c r="H223" i="5"/>
  <c r="H1904" i="5"/>
  <c r="H2159" i="5"/>
  <c r="H1976" i="5"/>
  <c r="H2241" i="5"/>
  <c r="H434" i="5"/>
  <c r="H2509" i="5"/>
  <c r="H1855" i="5"/>
  <c r="H2558" i="5"/>
  <c r="H797" i="5"/>
  <c r="H848" i="5"/>
  <c r="H184" i="5"/>
  <c r="H542" i="5"/>
  <c r="H422" i="5"/>
  <c r="H3504" i="5"/>
  <c r="H1534" i="5"/>
  <c r="H1371" i="5"/>
  <c r="H2866" i="5"/>
  <c r="H724" i="5"/>
  <c r="H1046" i="5"/>
  <c r="H74" i="5"/>
  <c r="H1044" i="5"/>
  <c r="H1878" i="5"/>
  <c r="H2424" i="5"/>
  <c r="H136" i="5"/>
  <c r="H81" i="5"/>
  <c r="H80" i="5"/>
  <c r="H171" i="5"/>
  <c r="H48" i="5"/>
  <c r="H452" i="5"/>
  <c r="H323" i="5"/>
  <c r="H1755" i="5"/>
  <c r="H532" i="5"/>
  <c r="H327" i="5"/>
  <c r="H2072" i="5"/>
  <c r="H1999" i="5"/>
  <c r="H1793" i="5"/>
  <c r="H3275" i="5"/>
  <c r="H3236" i="5"/>
  <c r="H2004" i="5"/>
  <c r="H2531" i="5"/>
  <c r="H1979" i="5"/>
  <c r="H1528" i="5"/>
  <c r="H168" i="5"/>
  <c r="H731" i="5"/>
  <c r="H468" i="5"/>
  <c r="H583" i="5"/>
  <c r="H464" i="5"/>
  <c r="H870" i="5"/>
  <c r="H1342" i="5"/>
  <c r="H448" i="5"/>
  <c r="H738" i="5"/>
  <c r="H324" i="5"/>
  <c r="H659" i="5"/>
  <c r="H2196" i="5"/>
  <c r="H765" i="5"/>
  <c r="H1813" i="5"/>
  <c r="H506" i="5"/>
  <c r="H288" i="5"/>
  <c r="H759" i="5"/>
  <c r="H2604" i="5"/>
  <c r="H1320" i="5"/>
  <c r="H460" i="5"/>
  <c r="H2906" i="5"/>
  <c r="H69" i="5"/>
  <c r="H1213" i="5"/>
  <c r="H46" i="5"/>
  <c r="H1091" i="5"/>
  <c r="H788" i="5"/>
  <c r="H1707" i="5"/>
  <c r="H170" i="5"/>
  <c r="H1358" i="5"/>
  <c r="H2213" i="5"/>
  <c r="H1657" i="5"/>
  <c r="H1434" i="5"/>
  <c r="H549" i="5"/>
  <c r="H2591" i="5"/>
  <c r="H3595" i="5"/>
  <c r="H2960" i="5"/>
  <c r="H3574" i="5"/>
  <c r="H2400" i="5"/>
  <c r="H2472" i="5"/>
  <c r="H2464" i="5"/>
  <c r="H3635" i="5"/>
  <c r="H2403" i="5"/>
  <c r="H3611" i="5"/>
  <c r="H3566" i="5"/>
  <c r="H892" i="5"/>
  <c r="H1963" i="5"/>
  <c r="H1354" i="5"/>
  <c r="H2236" i="5"/>
  <c r="H1584" i="5"/>
  <c r="H1730" i="5"/>
  <c r="H2859" i="5"/>
  <c r="H3367" i="5"/>
  <c r="H1142" i="5"/>
  <c r="H1185" i="5"/>
  <c r="H3371" i="5"/>
  <c r="H3342" i="5"/>
  <c r="H2920" i="5"/>
  <c r="H2707" i="5"/>
  <c r="H2204" i="5"/>
  <c r="H445" i="5"/>
  <c r="H2166" i="5"/>
  <c r="H920" i="5"/>
  <c r="H855" i="5"/>
  <c r="H1133" i="5"/>
  <c r="H736" i="5"/>
  <c r="H2636" i="5"/>
  <c r="H763" i="5"/>
  <c r="H3541" i="5"/>
  <c r="H3542" i="5"/>
  <c r="H2044" i="5"/>
  <c r="H2620" i="5"/>
  <c r="H2221" i="5"/>
  <c r="H3522" i="5"/>
  <c r="H2266" i="5"/>
  <c r="H3477" i="5"/>
  <c r="H2246" i="5"/>
  <c r="H2503" i="5"/>
  <c r="H2845" i="5"/>
  <c r="H2518" i="5"/>
  <c r="H2632" i="5"/>
  <c r="H2749" i="5"/>
  <c r="H2481" i="5"/>
  <c r="H2054" i="5"/>
  <c r="H3031" i="5"/>
  <c r="H1764" i="5"/>
  <c r="H2667" i="5"/>
  <c r="H2516" i="5"/>
  <c r="H776" i="5"/>
  <c r="H915" i="5"/>
  <c r="H585" i="5"/>
  <c r="H767" i="5"/>
  <c r="H816" i="5"/>
  <c r="H981" i="5"/>
  <c r="H1228" i="5"/>
  <c r="H733" i="5"/>
  <c r="H2279" i="5"/>
  <c r="H758" i="5"/>
  <c r="H558" i="5"/>
  <c r="H3096" i="5"/>
  <c r="H1720" i="5"/>
  <c r="H3581" i="5"/>
  <c r="H3613" i="5"/>
  <c r="H2478" i="5"/>
  <c r="H2515" i="5"/>
  <c r="H2454" i="5"/>
  <c r="H2193" i="5"/>
  <c r="H1315" i="5"/>
  <c r="H3076" i="5"/>
  <c r="H2287" i="5"/>
  <c r="H3081" i="5"/>
  <c r="H1985" i="5"/>
  <c r="H2411" i="5"/>
  <c r="H2429" i="5"/>
  <c r="H2085" i="5"/>
  <c r="H2062" i="5"/>
  <c r="H3057" i="5"/>
  <c r="H2367" i="5"/>
  <c r="H1111" i="5"/>
  <c r="H2240" i="5"/>
  <c r="H2020" i="5"/>
  <c r="H2573" i="5"/>
  <c r="H1761" i="5"/>
  <c r="H2839" i="5"/>
  <c r="H1930" i="5"/>
  <c r="H3010" i="5"/>
  <c r="H1114" i="5"/>
  <c r="H3065" i="5"/>
  <c r="H2699" i="5"/>
  <c r="H1518" i="5"/>
  <c r="H3037" i="5"/>
  <c r="H2560" i="5"/>
  <c r="H2015" i="5"/>
  <c r="H1646" i="5"/>
  <c r="H2273" i="5"/>
  <c r="H3048" i="5"/>
  <c r="H1927" i="5"/>
  <c r="H2019" i="5"/>
  <c r="H1196" i="5"/>
  <c r="H2700" i="5"/>
  <c r="H2615" i="5"/>
  <c r="H2648" i="5"/>
  <c r="H2819" i="5"/>
  <c r="H2091" i="5"/>
  <c r="H3160" i="5"/>
  <c r="H3042" i="5"/>
  <c r="H1633" i="5"/>
  <c r="H1674" i="5"/>
  <c r="H2134" i="5"/>
  <c r="H490" i="5"/>
  <c r="H1431" i="5"/>
  <c r="H535" i="5"/>
  <c r="H1230" i="5"/>
  <c r="H1912" i="5"/>
  <c r="H1469" i="5"/>
  <c r="H803" i="5"/>
  <c r="H2116" i="5"/>
  <c r="H1670" i="5"/>
  <c r="H1924" i="5"/>
  <c r="H1209" i="5"/>
  <c r="H3170" i="5"/>
  <c r="H869" i="5"/>
  <c r="H1313" i="5"/>
  <c r="H1227" i="5"/>
  <c r="H1727" i="5"/>
  <c r="H1574" i="5"/>
  <c r="H1080" i="5"/>
  <c r="H1147" i="5"/>
  <c r="H1775" i="5"/>
  <c r="H2738" i="5"/>
  <c r="H2624" i="5"/>
  <c r="H2370" i="5"/>
  <c r="H2746" i="5"/>
  <c r="H2412" i="5"/>
  <c r="H2218" i="5"/>
  <c r="H2830" i="5"/>
  <c r="H3124" i="5"/>
  <c r="H2730" i="5"/>
  <c r="H2679" i="5"/>
  <c r="H2427" i="5"/>
  <c r="H1208" i="5"/>
  <c r="H2656" i="5"/>
  <c r="H2354" i="5"/>
  <c r="H2268" i="5"/>
  <c r="H1383" i="5"/>
  <c r="H1570" i="5"/>
  <c r="H3064" i="5"/>
  <c r="H2720" i="5"/>
  <c r="H1888" i="5"/>
  <c r="H2691" i="5"/>
  <c r="H3087" i="5"/>
  <c r="H2122" i="5"/>
  <c r="H3011" i="5"/>
  <c r="H2998" i="5"/>
  <c r="H2696" i="5"/>
  <c r="H2498" i="5"/>
  <c r="H1446" i="5"/>
  <c r="H2614" i="5"/>
  <c r="H2226" i="5"/>
  <c r="H1332" i="5"/>
  <c r="H2239" i="5"/>
  <c r="H3021" i="5"/>
  <c r="H2276" i="5"/>
  <c r="H2617" i="5"/>
  <c r="H2710" i="5"/>
  <c r="H2950" i="5"/>
  <c r="H1476" i="5"/>
  <c r="H2027" i="5"/>
  <c r="H1733" i="5"/>
  <c r="H2002" i="5"/>
  <c r="H2101" i="5"/>
  <c r="H2566" i="5"/>
  <c r="H1314" i="5"/>
  <c r="H798" i="5"/>
  <c r="H2407" i="5"/>
  <c r="H1223" i="5"/>
  <c r="H1906" i="5"/>
  <c r="H748" i="5"/>
  <c r="H1397" i="5"/>
  <c r="H873" i="5"/>
  <c r="H6" i="5"/>
  <c r="H15" i="5"/>
  <c r="H14" i="5"/>
  <c r="H177" i="5"/>
  <c r="H126" i="5"/>
  <c r="H925" i="5"/>
  <c r="H83" i="5"/>
  <c r="H9" i="5"/>
  <c r="H921" i="5"/>
  <c r="H87" i="5"/>
  <c r="H3074" i="5"/>
  <c r="H315" i="5"/>
  <c r="H2061" i="5"/>
  <c r="H1157" i="5"/>
  <c r="H475" i="5"/>
  <c r="H469" i="5"/>
  <c r="H39" i="5"/>
  <c r="H329" i="5"/>
  <c r="H451" i="5"/>
  <c r="H1030" i="5"/>
  <c r="H916" i="5"/>
  <c r="H24" i="5"/>
  <c r="H1176" i="5"/>
  <c r="H800" i="5"/>
  <c r="H1170" i="5"/>
  <c r="H1021" i="5"/>
  <c r="H1278" i="5"/>
  <c r="H1267" i="5"/>
  <c r="H1271" i="5"/>
  <c r="H972" i="5"/>
  <c r="H677" i="5"/>
  <c r="H958" i="5"/>
  <c r="H528" i="5"/>
  <c r="H1123" i="5"/>
  <c r="H1706" i="5"/>
  <c r="H703" i="5"/>
  <c r="H2256" i="5"/>
  <c r="H2575" i="5"/>
  <c r="H2113" i="5"/>
  <c r="H1254" i="5"/>
  <c r="H1732" i="5"/>
  <c r="H621" i="5"/>
  <c r="H2254" i="5"/>
  <c r="H2346" i="5"/>
  <c r="H1918" i="5"/>
  <c r="H531" i="5"/>
  <c r="H1696" i="5"/>
  <c r="H1074" i="5"/>
  <c r="H1116" i="5"/>
  <c r="H1417" i="5"/>
  <c r="H1266" i="5"/>
  <c r="H2712" i="5"/>
  <c r="H1493" i="5"/>
  <c r="H1876" i="5"/>
  <c r="H1805" i="5"/>
  <c r="H2416" i="5"/>
  <c r="H1025" i="5"/>
  <c r="H1997" i="5"/>
  <c r="H1627" i="5"/>
  <c r="H2249" i="5"/>
  <c r="H695" i="5"/>
  <c r="H1226" i="5"/>
  <c r="H1221" i="5"/>
  <c r="H1791" i="5"/>
  <c r="H1686" i="5"/>
  <c r="H1242" i="5"/>
  <c r="H1182" i="5"/>
  <c r="H1737" i="5"/>
  <c r="H644" i="5"/>
  <c r="H1537" i="5"/>
  <c r="H1331" i="5"/>
  <c r="H649" i="5"/>
  <c r="H856" i="5"/>
  <c r="H1290" i="5"/>
  <c r="H2055" i="5"/>
  <c r="H1000" i="5"/>
  <c r="H1899" i="5"/>
  <c r="H1937" i="5"/>
  <c r="H1512" i="5"/>
  <c r="H1823" i="5"/>
  <c r="H36" i="5"/>
  <c r="H552" i="5"/>
  <c r="H588" i="5"/>
  <c r="H3265" i="5"/>
  <c r="H51" i="5"/>
  <c r="H380" i="5"/>
  <c r="H224" i="5"/>
  <c r="H11" i="5"/>
  <c r="H430" i="5"/>
  <c r="H189" i="5"/>
  <c r="H58" i="5"/>
  <c r="H37" i="5"/>
  <c r="H656" i="5"/>
  <c r="H314" i="5"/>
  <c r="H4" i="5"/>
  <c r="H701" i="5"/>
  <c r="H732" i="5"/>
  <c r="H1757" i="5"/>
  <c r="H429" i="5"/>
  <c r="H606" i="5"/>
  <c r="H200" i="5"/>
  <c r="H680" i="5"/>
  <c r="H1810" i="5"/>
  <c r="H188" i="5"/>
  <c r="H2817" i="5"/>
  <c r="H2345" i="5"/>
  <c r="H1691" i="5"/>
  <c r="H1428" i="5"/>
  <c r="H357" i="5"/>
  <c r="H251" i="5"/>
  <c r="H1052" i="5"/>
  <c r="H942" i="5"/>
  <c r="H437" i="5"/>
  <c r="H237" i="5"/>
  <c r="H1398" i="5"/>
  <c r="H2688" i="5"/>
  <c r="H2083" i="5"/>
  <c r="H1178" i="5"/>
  <c r="H211" i="5"/>
  <c r="H2174" i="5"/>
  <c r="H1949" i="5"/>
  <c r="H1682" i="5"/>
  <c r="H3383" i="5"/>
  <c r="H2446" i="5"/>
  <c r="H720" i="5"/>
  <c r="H1640" i="5"/>
  <c r="H1837" i="5"/>
  <c r="H330" i="5"/>
  <c r="H3206" i="5"/>
  <c r="H513" i="5"/>
  <c r="H2024" i="5"/>
  <c r="H3138" i="5"/>
  <c r="H1386" i="5"/>
  <c r="H822" i="5"/>
  <c r="H1198" i="5"/>
  <c r="H965" i="5"/>
  <c r="H467" i="5"/>
  <c r="H1043" i="5"/>
  <c r="H1360" i="5"/>
  <c r="H1995" i="5"/>
  <c r="H1510" i="5"/>
  <c r="H2318" i="5"/>
  <c r="H1987" i="5"/>
  <c r="H2610" i="5"/>
  <c r="H2086" i="5"/>
  <c r="H2206" i="5"/>
  <c r="H826" i="5"/>
  <c r="H3213" i="5"/>
  <c r="H3509" i="5"/>
  <c r="H2149" i="5"/>
  <c r="H2607" i="5"/>
  <c r="H2228" i="5"/>
  <c r="H1739" i="5"/>
  <c r="H2768" i="5"/>
  <c r="H1943" i="5"/>
  <c r="H2711" i="5"/>
  <c r="H1852" i="5"/>
  <c r="H1865" i="5"/>
  <c r="H2357" i="5"/>
  <c r="H3038" i="5"/>
  <c r="H3016" i="5"/>
  <c r="H3449" i="5"/>
  <c r="H2490" i="5"/>
  <c r="H2647" i="5"/>
  <c r="H3510" i="5"/>
  <c r="H3350" i="5"/>
  <c r="H2788" i="5"/>
  <c r="H3397" i="5"/>
  <c r="H3386" i="5"/>
  <c r="H3490" i="5"/>
  <c r="H3132" i="5"/>
  <c r="H3375" i="5"/>
  <c r="H3462" i="5"/>
  <c r="H3204" i="5"/>
  <c r="H2007" i="5"/>
  <c r="H311" i="5"/>
  <c r="H389" i="5"/>
  <c r="H1545" i="5"/>
  <c r="H1216" i="5"/>
  <c r="H1350" i="5"/>
  <c r="H3060" i="5"/>
  <c r="H2286" i="5"/>
  <c r="H2747" i="5"/>
  <c r="H1464" i="5"/>
  <c r="H1594" i="5"/>
  <c r="H784" i="5"/>
  <c r="H1892" i="5"/>
  <c r="H2586" i="5"/>
  <c r="H842" i="5"/>
  <c r="H1656" i="5"/>
  <c r="H1887" i="5"/>
  <c r="H1081" i="5"/>
  <c r="H1393" i="5"/>
  <c r="H231" i="5"/>
  <c r="H611" i="5"/>
  <c r="H694" i="5"/>
  <c r="H186" i="5"/>
  <c r="H1648" i="5"/>
  <c r="H569" i="5"/>
  <c r="H894" i="5"/>
  <c r="H1409" i="5"/>
  <c r="H578" i="5"/>
  <c r="H787" i="5"/>
  <c r="H544" i="5"/>
  <c r="H1509" i="5"/>
  <c r="H1004" i="5"/>
  <c r="H641" i="5"/>
  <c r="H343" i="5"/>
  <c r="H707" i="5"/>
  <c r="H575" i="5"/>
  <c r="H1305" i="5"/>
  <c r="H1351" i="5"/>
  <c r="H1624" i="5"/>
  <c r="H1294" i="5"/>
  <c r="H1197" i="5"/>
  <c r="H3320" i="5"/>
  <c r="H3305" i="5"/>
  <c r="H2731" i="5"/>
  <c r="H2450" i="5"/>
  <c r="H2528" i="5"/>
  <c r="H3452" i="5"/>
  <c r="H1917" i="5"/>
  <c r="H3251" i="5"/>
  <c r="H2505" i="5"/>
  <c r="H2224" i="5"/>
  <c r="H3200" i="5"/>
  <c r="H2188" i="5"/>
  <c r="H2893" i="5"/>
  <c r="H3521" i="5"/>
  <c r="H1853" i="5"/>
  <c r="H804" i="5"/>
  <c r="H3330" i="5"/>
  <c r="H2546" i="5"/>
  <c r="H2545" i="5"/>
  <c r="H3489" i="5"/>
  <c r="H2765" i="5"/>
  <c r="H3487" i="5"/>
  <c r="H2250" i="5"/>
  <c r="H216" i="5"/>
  <c r="H2114" i="5"/>
  <c r="H3266" i="5"/>
  <c r="H360" i="5"/>
  <c r="H3413" i="5"/>
  <c r="H875" i="5"/>
  <c r="H3364" i="5"/>
  <c r="H2563" i="5"/>
  <c r="H2861" i="5"/>
  <c r="H3218" i="5"/>
  <c r="H3195" i="5"/>
  <c r="H2314" i="5"/>
  <c r="H3045" i="5"/>
  <c r="H3103" i="5"/>
  <c r="H2237" i="5"/>
  <c r="H3243" i="5"/>
  <c r="H2521" i="5"/>
  <c r="H2937" i="5"/>
  <c r="H3325" i="5"/>
  <c r="H3220" i="5"/>
  <c r="H1029" i="5"/>
  <c r="H2018" i="5"/>
  <c r="H1234" i="5"/>
  <c r="H1597" i="5"/>
  <c r="H1826" i="5"/>
  <c r="H487" i="5"/>
  <c r="H1690" i="5"/>
  <c r="H2561" i="5"/>
  <c r="H3201" i="5"/>
  <c r="H3226" i="5"/>
  <c r="H3227" i="5"/>
  <c r="H2860" i="5"/>
  <c r="H408" i="5"/>
  <c r="H10" i="5"/>
  <c r="H824" i="5"/>
  <c r="H729" i="5"/>
  <c r="H173" i="5"/>
  <c r="H1804" i="5"/>
  <c r="H169" i="5"/>
  <c r="H2000" i="5"/>
  <c r="H2433" i="5"/>
  <c r="H903" i="5"/>
  <c r="H140" i="5"/>
  <c r="H2207" i="5"/>
  <c r="H3582" i="5"/>
  <c r="H22" i="5"/>
  <c r="H1815" i="5"/>
  <c r="H3033" i="5"/>
  <c r="H1615" i="5"/>
  <c r="H457" i="5"/>
  <c r="H849" i="5"/>
  <c r="H1136" i="5"/>
  <c r="H8" i="5"/>
  <c r="H815" i="5"/>
  <c r="H1571" i="5"/>
  <c r="H246" i="5"/>
  <c r="H129" i="5"/>
  <c r="H99" i="5"/>
  <c r="H1481" i="5"/>
  <c r="H1181" i="5"/>
  <c r="H1202" i="5"/>
  <c r="H1729" i="5"/>
  <c r="H1407" i="5"/>
  <c r="H2066" i="5"/>
  <c r="H1567" i="5"/>
  <c r="H964" i="5"/>
  <c r="H1076" i="5"/>
  <c r="H1086" i="5"/>
  <c r="H1671" i="5"/>
  <c r="H1569" i="5"/>
  <c r="H891" i="5"/>
  <c r="H1421" i="5"/>
  <c r="H1982" i="5"/>
  <c r="H760" i="5"/>
  <c r="H591" i="5"/>
  <c r="H1071" i="5"/>
  <c r="H2219" i="5"/>
  <c r="H268" i="5"/>
  <c r="H320" i="5"/>
  <c r="H978" i="5"/>
  <c r="H90" i="5"/>
  <c r="H3115" i="5"/>
  <c r="H390" i="5"/>
  <c r="H245" i="5"/>
  <c r="H813" i="5"/>
  <c r="H1391" i="5"/>
  <c r="H1387" i="5"/>
  <c r="H1550" i="5"/>
  <c r="H1211" i="5"/>
  <c r="H351" i="5"/>
  <c r="H1847" i="5"/>
  <c r="H1540" i="5"/>
  <c r="H1027" i="5"/>
  <c r="H1053" i="5"/>
  <c r="H1424" i="5"/>
  <c r="H2658" i="5"/>
  <c r="H1224" i="5"/>
  <c r="H1494" i="5"/>
  <c r="H2897" i="5"/>
  <c r="H725" i="5"/>
  <c r="H420" i="5"/>
  <c r="H394" i="5"/>
  <c r="H1849" i="5"/>
  <c r="H181" i="5"/>
  <c r="H1378" i="5"/>
  <c r="H68" i="5"/>
  <c r="H740" i="5"/>
  <c r="H867" i="5"/>
  <c r="H1128" i="5"/>
  <c r="H556" i="5"/>
  <c r="H17" i="5"/>
  <c r="H2432" i="5"/>
  <c r="H3121" i="5"/>
  <c r="H2722" i="5"/>
  <c r="H3414" i="5"/>
  <c r="H3259" i="5"/>
  <c r="H3418" i="5"/>
  <c r="H3102" i="5"/>
  <c r="H3425" i="5"/>
  <c r="H2601" i="5"/>
  <c r="H2397" i="5"/>
  <c r="H2289" i="5"/>
  <c r="H3434" i="5"/>
  <c r="H3493" i="5"/>
  <c r="H3562" i="5"/>
  <c r="H2449" i="5"/>
  <c r="H2702" i="5"/>
  <c r="H2532" i="5"/>
  <c r="H2742" i="5"/>
  <c r="H2304" i="5"/>
  <c r="H3067" i="5"/>
  <c r="H2709" i="5"/>
  <c r="H951" i="5"/>
  <c r="H1863" i="5"/>
  <c r="H2102" i="5"/>
  <c r="H662" i="5"/>
  <c r="H232" i="5"/>
  <c r="H1268" i="5"/>
  <c r="H1100" i="5"/>
  <c r="H1165" i="5"/>
  <c r="H461" i="5"/>
  <c r="H1277" i="5"/>
  <c r="H598" i="5"/>
  <c r="H111" i="5"/>
  <c r="H212" i="5"/>
  <c r="H162" i="5"/>
  <c r="H1533" i="5"/>
  <c r="H2050" i="5"/>
  <c r="H2874" i="5"/>
  <c r="H1520" i="5"/>
  <c r="H1864" i="5"/>
  <c r="H1680" i="5"/>
  <c r="H898" i="5"/>
  <c r="H1465" i="5"/>
  <c r="H3547" i="5"/>
  <c r="H1955" i="5"/>
  <c r="H2592" i="5"/>
  <c r="H2693" i="5"/>
  <c r="H2383" i="5"/>
  <c r="H2084" i="5"/>
  <c r="H1900" i="5"/>
  <c r="H1724" i="5"/>
  <c r="H648" i="5"/>
  <c r="H1880" i="5"/>
  <c r="H1414" i="5"/>
  <c r="H3244" i="5"/>
  <c r="H3145" i="5"/>
  <c r="H3296" i="5"/>
  <c r="H2112" i="5"/>
  <c r="H462" i="5"/>
  <c r="H128" i="5"/>
  <c r="H213" i="5"/>
  <c r="H441" i="5"/>
  <c r="H182" i="5"/>
  <c r="H1259" i="5"/>
  <c r="H627" i="5"/>
  <c r="H1519" i="5"/>
  <c r="H1130" i="5"/>
  <c r="H28" i="5"/>
  <c r="H75" i="5"/>
  <c r="H1511" i="5"/>
  <c r="H3187" i="5"/>
  <c r="H705" i="5"/>
  <c r="H1514" i="5"/>
  <c r="H2121" i="5"/>
  <c r="H444" i="5"/>
  <c r="H1055" i="5"/>
  <c r="H1260" i="5"/>
  <c r="H183" i="5"/>
  <c r="H914" i="5"/>
  <c r="H708" i="5"/>
  <c r="H413" i="5"/>
  <c r="H265" i="5"/>
  <c r="H187" i="5"/>
  <c r="H1321" i="5"/>
  <c r="H766" i="5"/>
  <c r="H571" i="5"/>
  <c r="H1189" i="5"/>
  <c r="H670" i="5"/>
  <c r="H2622" i="5"/>
  <c r="H2569" i="5"/>
  <c r="H2629" i="5"/>
  <c r="H913" i="5"/>
  <c r="H2852" i="5"/>
  <c r="H1908" i="5"/>
  <c r="H2300" i="5"/>
  <c r="H1799" i="5"/>
  <c r="H652" i="5"/>
  <c r="H2483" i="5"/>
  <c r="H603" i="5"/>
  <c r="H1179" i="5"/>
  <c r="H2706" i="5"/>
  <c r="H3334" i="5"/>
  <c r="H2353" i="5"/>
  <c r="H1601" i="5"/>
  <c r="H2717" i="5"/>
  <c r="H2295" i="5"/>
  <c r="H1854" i="5"/>
  <c r="H78" i="5"/>
  <c r="H2293" i="5"/>
  <c r="H2195" i="5"/>
  <c r="H3376" i="5"/>
  <c r="H3513" i="5"/>
  <c r="H3162" i="5"/>
  <c r="H3435" i="5"/>
  <c r="H2547" i="5"/>
  <c r="H3197" i="5"/>
  <c r="H3499" i="5"/>
  <c r="H3460" i="5"/>
  <c r="H2435" i="5"/>
  <c r="H3324" i="5"/>
  <c r="H2495" i="5"/>
  <c r="H3496" i="5"/>
  <c r="H2665" i="5"/>
  <c r="H3209" i="5"/>
  <c r="H2888" i="5"/>
  <c r="H2827" i="5"/>
  <c r="H919" i="5"/>
  <c r="H2681" i="5"/>
  <c r="H370" i="5"/>
  <c r="H300" i="5"/>
  <c r="H1164" i="5"/>
  <c r="H20" i="5"/>
  <c r="H2185" i="5"/>
  <c r="H1709" i="5"/>
  <c r="H2451" i="5"/>
  <c r="H59" i="5"/>
  <c r="H440" i="5"/>
  <c r="H1991" i="5"/>
  <c r="H2016" i="5"/>
  <c r="H193" i="5"/>
  <c r="H3262" i="5"/>
  <c r="H594" i="5"/>
  <c r="H3023" i="5"/>
  <c r="H2463" i="5"/>
  <c r="H2689" i="5"/>
  <c r="H2319" i="5"/>
  <c r="H3154" i="5"/>
  <c r="H3300" i="5"/>
  <c r="H3417" i="5"/>
  <c r="H3119" i="5"/>
  <c r="H2724" i="5"/>
  <c r="H2705" i="5"/>
  <c r="H3426" i="5"/>
  <c r="H2842" i="5"/>
  <c r="H3463" i="5"/>
  <c r="H3472" i="5"/>
  <c r="H2375" i="5"/>
  <c r="H3498" i="5"/>
  <c r="H2372" i="5"/>
  <c r="H1628" i="5"/>
  <c r="H3078" i="5"/>
  <c r="H1858" i="5"/>
  <c r="H2053" i="5"/>
  <c r="H2459" i="5"/>
  <c r="H2036" i="5"/>
  <c r="H2853" i="5"/>
  <c r="H2630" i="5"/>
  <c r="H1400" i="5"/>
  <c r="H2501" i="5"/>
  <c r="H1403" i="5"/>
  <c r="H1699" i="5"/>
  <c r="H2154" i="5"/>
  <c r="H983" i="5"/>
  <c r="H3040" i="5"/>
  <c r="H2726" i="5"/>
  <c r="H2776" i="5"/>
  <c r="H2073" i="5"/>
  <c r="H2056" i="5"/>
  <c r="H1687" i="5"/>
  <c r="H1879" i="5"/>
  <c r="H2187" i="5"/>
  <c r="H1683" i="5"/>
  <c r="H1604" i="5"/>
  <c r="H1928" i="5"/>
  <c r="H2719" i="5"/>
  <c r="H2644" i="5"/>
  <c r="H2520" i="5"/>
  <c r="H3354" i="5"/>
  <c r="H1611" i="5"/>
  <c r="H1897" i="5"/>
  <c r="H2875" i="5"/>
  <c r="H2410" i="5"/>
  <c r="H2762" i="5"/>
  <c r="H1345" i="5"/>
  <c r="H2155" i="5"/>
  <c r="H1513" i="5"/>
  <c r="H1641" i="5"/>
  <c r="H2803" i="5"/>
  <c r="H1425" i="5"/>
  <c r="H2477" i="5"/>
  <c r="H2694" i="5"/>
  <c r="H3293" i="5"/>
  <c r="H2243" i="5"/>
  <c r="H2180" i="5"/>
  <c r="H2577" i="5"/>
  <c r="H2638" i="5"/>
  <c r="H3308" i="5"/>
  <c r="H2447" i="5"/>
  <c r="H2790" i="5"/>
  <c r="H2583" i="5"/>
  <c r="H3497" i="5"/>
  <c r="H3578" i="5"/>
  <c r="H3447" i="5"/>
  <c r="H3388" i="5"/>
  <c r="H3281" i="5"/>
  <c r="H3394" i="5"/>
  <c r="H3106" i="5"/>
  <c r="H3448" i="5"/>
  <c r="H3322" i="5"/>
  <c r="H2322" i="5"/>
  <c r="H1839" i="5"/>
  <c r="H2025" i="5"/>
  <c r="H2496" i="5"/>
  <c r="H2635" i="5"/>
  <c r="H2082" i="5"/>
  <c r="H1831" i="5"/>
  <c r="H2382" i="5"/>
  <c r="H2885" i="5"/>
  <c r="H1544" i="5"/>
  <c r="H1749" i="5"/>
  <c r="H3070" i="5"/>
  <c r="H1784" i="5"/>
  <c r="H525" i="5"/>
  <c r="H1069" i="5"/>
  <c r="H840" i="5"/>
  <c r="H3009" i="5"/>
  <c r="H2292" i="5"/>
  <c r="H1719" i="5"/>
  <c r="H2958" i="5"/>
  <c r="H1712" i="5"/>
  <c r="H1974" i="5"/>
  <c r="H1405" i="5"/>
  <c r="H2425" i="5"/>
  <c r="H1874" i="5"/>
  <c r="H1541" i="5"/>
  <c r="H2030" i="5"/>
  <c r="H1105" i="5"/>
  <c r="H723" i="5"/>
  <c r="H1758" i="5"/>
  <c r="H3080" i="5"/>
  <c r="H1404" i="5"/>
  <c r="H843" i="5"/>
  <c r="H3003" i="5"/>
  <c r="H825" i="5"/>
  <c r="H1261" i="5"/>
  <c r="H1263" i="5"/>
  <c r="H1561" i="5"/>
  <c r="H118" i="5"/>
  <c r="H539" i="5"/>
  <c r="H625" i="5"/>
  <c r="H2115" i="5"/>
  <c r="H229" i="5"/>
  <c r="H861" i="5"/>
  <c r="H1479" i="5"/>
  <c r="H669" i="5"/>
  <c r="H1586" i="5"/>
  <c r="H1484" i="5"/>
  <c r="H941" i="5"/>
  <c r="H730" i="5"/>
  <c r="H1218" i="5"/>
  <c r="H3017" i="5"/>
  <c r="H387" i="5"/>
  <c r="H1710" i="5"/>
  <c r="H483" i="5"/>
  <c r="H2171" i="5"/>
  <c r="H2169" i="5"/>
  <c r="H1440" i="5"/>
  <c r="H1333" i="5"/>
  <c r="H1118" i="5"/>
  <c r="H2129" i="5"/>
  <c r="H3027" i="5"/>
  <c r="H1292" i="5"/>
  <c r="H1589" i="5"/>
  <c r="H991" i="5"/>
  <c r="H1369" i="5"/>
  <c r="H2587" i="5"/>
  <c r="H1199" i="5"/>
  <c r="H1638" i="5"/>
  <c r="H1038" i="5"/>
  <c r="H1778" i="5"/>
  <c r="H757" i="5"/>
  <c r="H807" i="5"/>
  <c r="H1238" i="5"/>
  <c r="H595" i="5"/>
  <c r="H1150" i="5"/>
  <c r="H1097" i="5"/>
  <c r="H545" i="5"/>
  <c r="H1477" i="5"/>
  <c r="H536" i="5"/>
  <c r="H1365" i="5"/>
  <c r="H1752" i="5"/>
  <c r="H1246" i="5"/>
  <c r="H929" i="5"/>
  <c r="H1751" i="5"/>
  <c r="H416" i="5"/>
  <c r="H631" i="5"/>
  <c r="H1448" i="5"/>
  <c r="H523" i="5"/>
  <c r="H1629" i="5"/>
  <c r="H3252" i="5"/>
  <c r="H2539" i="5"/>
  <c r="H3173" i="5"/>
  <c r="H3311" i="5"/>
  <c r="H1233" i="5"/>
  <c r="H899" i="5"/>
  <c r="H2312" i="5"/>
  <c r="H1173" i="5"/>
  <c r="H1608" i="5"/>
  <c r="H3245" i="5"/>
  <c r="H1311" i="5"/>
  <c r="H2108" i="5"/>
  <c r="H1073" i="5"/>
  <c r="H2882" i="5"/>
  <c r="H2442" i="5"/>
  <c r="H2167" i="5"/>
  <c r="H638" i="5"/>
  <c r="H1298" i="5"/>
  <c r="H1883" i="5"/>
  <c r="H1560" i="5"/>
  <c r="H156" i="5"/>
  <c r="H880" i="5"/>
  <c r="H520" i="5"/>
  <c r="H507" i="5"/>
  <c r="H1106" i="5"/>
  <c r="H1559" i="5"/>
  <c r="H1486" i="5"/>
  <c r="H1430" i="5"/>
  <c r="H1066" i="5"/>
  <c r="H1296" i="5"/>
  <c r="H1427" i="5"/>
  <c r="H910" i="5"/>
  <c r="H1750" i="5"/>
  <c r="H1743" i="5"/>
  <c r="H3131" i="5"/>
  <c r="H1642" i="5"/>
  <c r="H1104" i="5"/>
  <c r="H1868" i="5"/>
  <c r="H1062" i="5"/>
  <c r="H1317" i="5"/>
  <c r="H250" i="5"/>
  <c r="H992" i="5"/>
  <c r="H3100" i="5"/>
  <c r="H3148" i="5"/>
  <c r="H1660" i="5"/>
  <c r="H3118" i="5"/>
  <c r="H839" i="5"/>
  <c r="H2871" i="5"/>
  <c r="H1728" i="5"/>
  <c r="H881" i="5"/>
  <c r="H971" i="5"/>
  <c r="H1160" i="5"/>
  <c r="H1143" i="5"/>
  <c r="H473" i="5"/>
  <c r="H1882" i="5"/>
  <c r="H3058" i="5"/>
  <c r="H2140" i="5"/>
  <c r="H1703" i="5"/>
  <c r="H1595" i="5"/>
  <c r="H1580" i="5"/>
  <c r="H1276" i="5"/>
  <c r="H505" i="5"/>
  <c r="H1045" i="5"/>
  <c r="H1458" i="5"/>
  <c r="H1588" i="5"/>
  <c r="H1348" i="5"/>
  <c r="H1129" i="5"/>
  <c r="H722" i="5"/>
  <c r="H1124" i="5"/>
  <c r="H1022" i="5"/>
  <c r="H2519" i="5"/>
  <c r="H1783" i="5"/>
  <c r="H1002" i="5"/>
  <c r="H1798" i="5"/>
  <c r="H253" i="5"/>
  <c r="H1744" i="5"/>
  <c r="H1214" i="5"/>
  <c r="H2308" i="5"/>
  <c r="H3222" i="5"/>
  <c r="H3508" i="5"/>
  <c r="H3186" i="5"/>
  <c r="H868" i="5"/>
  <c r="H567" i="5"/>
  <c r="H421" i="5"/>
  <c r="H1195" i="5"/>
  <c r="H366" i="5"/>
  <c r="H1367" i="5"/>
  <c r="H2130" i="5"/>
  <c r="H1159" i="5"/>
  <c r="H934" i="5"/>
  <c r="H1529" i="5"/>
  <c r="H1693" i="5"/>
  <c r="H761" i="5"/>
  <c r="H2482" i="5"/>
  <c r="H1023" i="5"/>
  <c r="H2579" i="5"/>
  <c r="H3108" i="5"/>
  <c r="H3345" i="5"/>
  <c r="H2392" i="5"/>
  <c r="H3567" i="5"/>
  <c r="H3019" i="5"/>
  <c r="H3450" i="5"/>
  <c r="H2801" i="5"/>
  <c r="H3634" i="5"/>
  <c r="H2582" i="5"/>
  <c r="H3540" i="5"/>
  <c r="H3126" i="5"/>
  <c r="H3301" i="5"/>
  <c r="H2914" i="5"/>
  <c r="H3116" i="5"/>
  <c r="H3185" i="5"/>
  <c r="H2928" i="5"/>
  <c r="H3395" i="5"/>
  <c r="H2306" i="5"/>
  <c r="H2889" i="5"/>
  <c r="H1590" i="5"/>
  <c r="H2639" i="5"/>
  <c r="H1914" i="5"/>
  <c r="H2141" i="5"/>
  <c r="H2704" i="5"/>
  <c r="H130" i="5"/>
  <c r="H1302" i="5"/>
  <c r="H2059" i="5"/>
  <c r="H1677" i="5"/>
  <c r="H2271" i="5"/>
  <c r="H1435" i="5"/>
  <c r="H2046" i="5"/>
  <c r="H1866" i="5"/>
  <c r="H2067" i="5"/>
  <c r="H1587" i="5"/>
  <c r="H2766" i="5"/>
  <c r="H909" i="5"/>
  <c r="H3445" i="5"/>
  <c r="H2090" i="5"/>
  <c r="H367" i="5"/>
  <c r="H1786" i="5"/>
  <c r="H1891" i="5"/>
  <c r="H1620" i="5"/>
  <c r="H3297" i="5"/>
  <c r="H3453" i="5"/>
  <c r="H2959" i="5"/>
  <c r="H2556" i="5"/>
  <c r="H2981" i="5"/>
  <c r="H153" i="5"/>
  <c r="H1860" i="5"/>
  <c r="H1107" i="5"/>
  <c r="H946" i="5"/>
  <c r="H937" i="5"/>
  <c r="H1280" i="5"/>
  <c r="H771" i="5"/>
  <c r="H613" i="5"/>
  <c r="H1127" i="5"/>
  <c r="H482" i="5"/>
  <c r="H924" i="5"/>
  <c r="H2732" i="5"/>
  <c r="H2307" i="5"/>
  <c r="H1663" i="5"/>
  <c r="H345" i="5"/>
  <c r="H1961" i="5"/>
  <c r="H2277" i="5"/>
  <c r="H2181" i="5"/>
  <c r="H2878" i="5"/>
  <c r="H3347" i="5"/>
  <c r="H2779" i="5"/>
  <c r="H3467" i="5"/>
  <c r="H2484" i="5"/>
  <c r="H2938" i="5"/>
  <c r="H3101" i="5"/>
  <c r="H3548" i="5"/>
  <c r="H3276" i="5"/>
  <c r="H3491" i="5"/>
  <c r="H3267" i="5"/>
  <c r="H2649" i="5"/>
  <c r="H18" i="5"/>
  <c r="H207" i="5"/>
  <c r="H254" i="5"/>
  <c r="H876" i="5"/>
  <c r="H750" i="5"/>
  <c r="H341" i="5"/>
  <c r="H361" i="5"/>
  <c r="H547" i="5"/>
  <c r="H863" i="5"/>
  <c r="H316" i="5"/>
  <c r="H3083" i="5"/>
  <c r="H2559" i="5"/>
  <c r="H1889" i="5"/>
  <c r="H2881" i="5"/>
  <c r="H3254" i="5"/>
  <c r="H1637" i="5"/>
  <c r="H1614" i="5"/>
  <c r="H2348" i="5"/>
  <c r="H2588" i="5"/>
  <c r="H2052" i="5"/>
  <c r="H1415" i="5"/>
  <c r="H1498" i="5"/>
  <c r="H1096" i="5"/>
  <c r="H2350" i="5"/>
  <c r="H1089" i="5"/>
  <c r="H1549" i="5"/>
  <c r="H1572" i="5"/>
  <c r="H1721" i="5"/>
  <c r="H1347" i="5"/>
  <c r="H2733" i="5"/>
  <c r="H2470" i="5"/>
  <c r="H2001" i="5"/>
  <c r="H3015" i="5"/>
  <c r="H2513" i="5"/>
  <c r="H2251" i="5"/>
  <c r="H2756" i="5"/>
  <c r="H2029" i="5"/>
  <c r="H2570" i="5"/>
  <c r="H1139" i="5"/>
  <c r="H1970" i="5"/>
  <c r="H2076" i="5"/>
  <c r="H2253" i="5"/>
  <c r="H1947" i="5"/>
  <c r="H2038" i="5"/>
  <c r="H1975" i="5"/>
  <c r="H3598" i="5"/>
  <c r="H3501" i="5"/>
  <c r="H3525" i="5"/>
  <c r="H3398" i="5"/>
  <c r="H3273" i="5"/>
  <c r="H3507" i="5"/>
  <c r="H2725" i="5"/>
  <c r="H3557" i="5"/>
  <c r="H3594" i="5"/>
  <c r="H3607" i="5"/>
  <c r="H3533" i="5"/>
  <c r="H3560" i="5"/>
  <c r="H3599" i="5"/>
  <c r="H3546" i="5"/>
  <c r="H2797" i="5"/>
  <c r="H2910" i="5"/>
  <c r="H3214" i="5"/>
  <c r="H2793" i="5"/>
  <c r="H3137" i="5"/>
  <c r="H2458" i="5"/>
  <c r="H3094" i="5"/>
  <c r="H3092" i="5"/>
  <c r="H2074" i="5"/>
  <c r="H2794" i="5"/>
  <c r="H1612" i="5"/>
  <c r="H2684" i="5"/>
  <c r="H1253" i="5"/>
  <c r="H1616" i="5"/>
  <c r="H3157" i="5"/>
  <c r="H3459" i="5"/>
  <c r="H3526" i="5"/>
  <c r="H3359" i="5"/>
  <c r="H3396" i="5"/>
  <c r="H3601" i="5"/>
  <c r="H3608" i="5"/>
  <c r="H2780" i="5"/>
  <c r="H871" i="5"/>
  <c r="H976" i="5"/>
  <c r="H623" i="5"/>
  <c r="H1220" i="5"/>
  <c r="H3326" i="5"/>
  <c r="H3431" i="5"/>
  <c r="H3373" i="5"/>
  <c r="H3356" i="5"/>
  <c r="H2006" i="5"/>
  <c r="H2462" i="5"/>
  <c r="H2479" i="5"/>
  <c r="H1679" i="5"/>
  <c r="H3291" i="5"/>
  <c r="H3198" i="5"/>
  <c r="H2409" i="5"/>
  <c r="H2203" i="5"/>
  <c r="H3294" i="5"/>
  <c r="H1122" i="5"/>
  <c r="H365" i="5"/>
  <c r="H2917" i="5"/>
  <c r="H2331" i="5"/>
  <c r="H342" i="5"/>
  <c r="H1557" i="5"/>
  <c r="H590" i="5"/>
  <c r="H2739" i="5"/>
  <c r="H303" i="5"/>
  <c r="H2626" i="5"/>
  <c r="H402" i="5"/>
  <c r="H2775" i="5"/>
  <c r="H1217" i="5"/>
  <c r="H2288" i="5"/>
  <c r="H2599" i="5"/>
  <c r="H2491" i="5"/>
  <c r="H3232" i="5"/>
  <c r="H1828" i="5"/>
  <c r="H2754" i="5"/>
  <c r="H1455" i="5"/>
  <c r="H1964" i="5"/>
  <c r="H1812" i="5"/>
  <c r="H1834" i="5"/>
  <c r="H1661" i="5"/>
  <c r="H1824" i="5"/>
  <c r="H2593" i="5"/>
  <c r="H1713" i="5"/>
  <c r="H1938" i="5"/>
  <c r="H2049" i="5"/>
  <c r="H1702" i="5"/>
  <c r="H1678" i="5"/>
  <c r="H1795" i="5"/>
  <c r="H1685" i="5"/>
  <c r="H2070" i="5"/>
  <c r="H1827" i="5"/>
  <c r="H2557" i="5"/>
  <c r="H2415" i="5"/>
  <c r="H2535" i="5"/>
  <c r="H943" i="5"/>
  <c r="H2010" i="5"/>
  <c r="H3349" i="5"/>
  <c r="H2784" i="5"/>
  <c r="H2904" i="5"/>
  <c r="H3333" i="5"/>
  <c r="H3306" i="5"/>
  <c r="H3315" i="5"/>
  <c r="H3216" i="5"/>
  <c r="H3223" i="5"/>
  <c r="H749" i="5"/>
  <c r="H383" i="5"/>
  <c r="H886" i="5"/>
  <c r="H194" i="5"/>
  <c r="H651" i="5"/>
  <c r="H1194" i="5"/>
  <c r="H2075" i="5"/>
  <c r="H986" i="5"/>
  <c r="H2650" i="5"/>
  <c r="H1972" i="5"/>
  <c r="H812" i="5"/>
  <c r="H2873" i="5"/>
  <c r="H2973" i="5"/>
  <c r="H2078" i="5"/>
  <c r="H2971" i="5"/>
  <c r="H3006" i="5"/>
  <c r="H2966" i="5"/>
  <c r="H2426" i="5"/>
  <c r="H832" i="5"/>
  <c r="H2849" i="5"/>
  <c r="H2890" i="5"/>
  <c r="H1293" i="5"/>
  <c r="H2940" i="5"/>
  <c r="H633" i="5"/>
  <c r="H2708" i="5"/>
  <c r="H650" i="5"/>
  <c r="H667" i="5"/>
  <c r="H344" i="5"/>
  <c r="H1032" i="5"/>
  <c r="H2037" i="5"/>
  <c r="H636" i="5"/>
  <c r="H2816" i="5"/>
  <c r="H1700" i="5"/>
  <c r="H2714" i="5"/>
  <c r="H1453" i="5"/>
  <c r="H3159" i="5"/>
  <c r="H3636" i="5"/>
  <c r="H319" i="5"/>
  <c r="H117" i="5"/>
  <c r="H49" i="5"/>
  <c r="H100" i="5"/>
  <c r="H302" i="5"/>
  <c r="H101" i="5"/>
  <c r="H151" i="5"/>
  <c r="H433" i="5"/>
  <c r="H1087" i="5"/>
  <c r="H743" i="5"/>
  <c r="H376" i="5"/>
  <c r="H195" i="5"/>
  <c r="H2605" i="5"/>
  <c r="H2796" i="5"/>
  <c r="H2657" i="5"/>
  <c r="H1939" i="5"/>
  <c r="H2836" i="5"/>
  <c r="H2325" i="5"/>
  <c r="H2445" i="5"/>
  <c r="H2368" i="5"/>
  <c r="H3554" i="5"/>
  <c r="H3302" i="5"/>
  <c r="H3353" i="5"/>
  <c r="H3363" i="5"/>
  <c r="H3312" i="5"/>
  <c r="H3167" i="5"/>
  <c r="H3257" i="5"/>
  <c r="H3619" i="5"/>
  <c r="H3583" i="5"/>
  <c r="H262" i="5"/>
  <c r="H374" i="5"/>
  <c r="H73" i="5"/>
  <c r="H3047" i="5"/>
  <c r="H13" i="5"/>
  <c r="H297" i="5"/>
  <c r="H1172" i="5"/>
  <c r="H1643" i="5"/>
  <c r="H1771" i="5"/>
  <c r="H1120" i="5"/>
  <c r="H741" i="5"/>
  <c r="H1010" i="5"/>
  <c r="H1396" i="5"/>
  <c r="H2369" i="5"/>
  <c r="H1145" i="5"/>
  <c r="H1605" i="5"/>
  <c r="H2100" i="5"/>
  <c r="H2032" i="5"/>
  <c r="H1726" i="5"/>
  <c r="H582" i="5"/>
  <c r="H305" i="5"/>
  <c r="H1441" i="5"/>
  <c r="H1235" i="5"/>
  <c r="H2551" i="5"/>
  <c r="H2349" i="5"/>
  <c r="H1717" i="5"/>
  <c r="H959" i="5"/>
  <c r="H1472" i="5"/>
  <c r="H1063" i="5"/>
  <c r="H926" i="5"/>
  <c r="H2848" i="5"/>
  <c r="H1352" i="5"/>
  <c r="H1016" i="5"/>
  <c r="H2176" i="5"/>
  <c r="H2863" i="5"/>
  <c r="H795" i="5"/>
  <c r="H954" i="5"/>
  <c r="H2356" i="5"/>
  <c r="H2079" i="5"/>
  <c r="H1167" i="5"/>
  <c r="H2311" i="5"/>
  <c r="H2668" i="5"/>
  <c r="H34" i="5"/>
  <c r="H2891" i="5"/>
  <c r="H1462" i="5"/>
  <c r="H1264" i="5"/>
  <c r="H1079" i="5"/>
  <c r="H1718" i="5"/>
  <c r="H1344" i="5"/>
  <c r="H896" i="5"/>
  <c r="H604" i="5"/>
  <c r="H1592" i="5"/>
  <c r="H112" i="5"/>
  <c r="H1542" i="5"/>
  <c r="H980" i="5"/>
  <c r="H1251" i="5"/>
  <c r="H438" i="5"/>
  <c r="H1622" i="5"/>
  <c r="H395" i="5"/>
  <c r="H573" i="5"/>
  <c r="H541" i="5"/>
  <c r="H687" i="5"/>
  <c r="H272" i="5"/>
  <c r="H124" i="5"/>
  <c r="H555" i="5"/>
  <c r="H970" i="5"/>
  <c r="H717" i="5"/>
  <c r="H820" i="5"/>
  <c r="H377" i="5"/>
  <c r="H471" i="5"/>
  <c r="H399" i="5"/>
  <c r="H1500" i="5"/>
  <c r="H704" i="5"/>
  <c r="H1933" i="5"/>
  <c r="H1577" i="5"/>
  <c r="H1546" i="5"/>
  <c r="H2064" i="5"/>
  <c r="H751" i="5"/>
  <c r="H2162" i="5"/>
  <c r="H702" i="5"/>
  <c r="H2488" i="5"/>
  <c r="H2574" i="5"/>
  <c r="H2869" i="5"/>
  <c r="H685" i="5"/>
  <c r="H931" i="5"/>
  <c r="H882" i="5"/>
  <c r="H1125" i="5"/>
  <c r="H1175" i="5"/>
  <c r="H966" i="5"/>
  <c r="H1064" i="5"/>
  <c r="H3550" i="5"/>
  <c r="H2164" i="5"/>
  <c r="H2305" i="5"/>
  <c r="H1779" i="5"/>
  <c r="H1283" i="5"/>
  <c r="H2194" i="5"/>
  <c r="H857" i="5"/>
  <c r="H660" i="5"/>
  <c r="H3165" i="5"/>
  <c r="H1468" i="5"/>
  <c r="H1131" i="5"/>
  <c r="H2230" i="5"/>
  <c r="H2107" i="5"/>
  <c r="H1168" i="5"/>
  <c r="H1067" i="5"/>
  <c r="H605" i="5"/>
  <c r="H349" i="5"/>
  <c r="H2619" i="5"/>
  <c r="H727" i="5"/>
  <c r="H1406" i="5"/>
  <c r="H514" i="5"/>
  <c r="H780" i="5"/>
  <c r="H143" i="5"/>
  <c r="H1632" i="5"/>
  <c r="H202" i="5"/>
  <c r="H398" i="5"/>
  <c r="H247" i="5"/>
  <c r="H742" i="5"/>
  <c r="H2715" i="5"/>
  <c r="H2666" i="5"/>
  <c r="H2825" i="5"/>
  <c r="H458" i="5"/>
  <c r="H222" i="5"/>
  <c r="H414" i="5"/>
  <c r="H277" i="5"/>
  <c r="H859" i="5"/>
  <c r="H201" i="5"/>
  <c r="H987" i="5"/>
  <c r="H447" i="5"/>
  <c r="H550" i="5"/>
  <c r="H102" i="5"/>
  <c r="H355" i="5"/>
  <c r="H1287" i="5"/>
  <c r="H1078" i="5"/>
  <c r="H409" i="5"/>
  <c r="H2035" i="5"/>
  <c r="H1591" i="5"/>
  <c r="H1581" i="5"/>
  <c r="H607" i="5"/>
  <c r="H1565" i="5"/>
  <c r="H23" i="5"/>
  <c r="H753" i="5"/>
  <c r="H133" i="5"/>
  <c r="H79" i="5"/>
  <c r="H125" i="5"/>
  <c r="H62" i="5"/>
  <c r="H152" i="5"/>
  <c r="H264" i="5"/>
  <c r="H67" i="5"/>
  <c r="H538" i="5"/>
  <c r="H145" i="5"/>
  <c r="H165" i="5"/>
  <c r="H661" i="5"/>
  <c r="H89" i="5"/>
  <c r="H267" i="5"/>
  <c r="H167" i="5"/>
  <c r="H2068" i="5"/>
  <c r="H1449" i="5"/>
  <c r="H2284" i="5"/>
  <c r="H1436" i="5"/>
  <c r="H2093" i="5"/>
  <c r="H2393" i="5"/>
  <c r="H1909" i="5"/>
  <c r="H1856" i="5"/>
  <c r="H902" i="5"/>
  <c r="H1782" i="5"/>
  <c r="H3191" i="5"/>
  <c r="H296" i="5"/>
  <c r="H681" i="5"/>
  <c r="H273" i="5"/>
  <c r="H1059" i="5"/>
  <c r="H829" i="5"/>
  <c r="H35" i="5"/>
  <c r="H755" i="5"/>
  <c r="H554" i="5"/>
  <c r="H486" i="5"/>
  <c r="H923" i="5"/>
  <c r="H1901" i="5"/>
  <c r="H1008" i="5"/>
  <c r="H634" i="5"/>
  <c r="H480" i="5"/>
  <c r="H478" i="5"/>
  <c r="H1688" i="5"/>
  <c r="H2609" i="5"/>
  <c r="H2119" i="5"/>
  <c r="H3046" i="5"/>
  <c r="H192" i="5"/>
  <c r="H1205" i="5"/>
  <c r="H240" i="5"/>
  <c r="H1689" i="5"/>
  <c r="H1734" i="5"/>
  <c r="H52" i="5"/>
  <c r="H973" i="5"/>
  <c r="H688" i="5"/>
  <c r="H589" i="5"/>
  <c r="H2021" i="5"/>
  <c r="H3313" i="5"/>
  <c r="H1018" i="5"/>
  <c r="H858" i="5"/>
  <c r="H1740" i="5"/>
  <c r="H1368" i="5"/>
  <c r="H401" i="5"/>
  <c r="H2562" i="5"/>
  <c r="H378" i="5"/>
  <c r="H1121" i="5"/>
  <c r="H1381" i="5"/>
  <c r="H439" i="5"/>
  <c r="H301" i="5"/>
  <c r="H1322" i="5"/>
  <c r="H672" i="5"/>
  <c r="H465" i="5"/>
  <c r="H1610" i="5"/>
  <c r="H1231" i="5"/>
  <c r="H209" i="5"/>
  <c r="H321" i="5"/>
  <c r="H893" i="5"/>
  <c r="H271" i="5"/>
  <c r="H862" i="5"/>
  <c r="H979" i="5"/>
  <c r="H1932" i="5"/>
  <c r="H1474" i="5"/>
  <c r="H745" i="5"/>
  <c r="H647" i="5"/>
  <c r="H1547" i="5"/>
  <c r="H1645" i="5"/>
  <c r="H1871" i="5"/>
  <c r="H2351" i="5"/>
  <c r="H1395" i="5"/>
  <c r="H1134" i="5"/>
  <c r="H676" i="5"/>
  <c r="H121" i="5"/>
  <c r="H811" i="5"/>
  <c r="H3088" i="5"/>
  <c r="H135" i="5"/>
  <c r="H696" i="5"/>
  <c r="H907" i="5"/>
  <c r="H587" i="5"/>
  <c r="H697" i="5"/>
  <c r="H744" i="5"/>
  <c r="H269" i="5"/>
  <c r="H772" i="5"/>
  <c r="H1579" i="5"/>
  <c r="H699" i="5"/>
  <c r="H1536" i="5"/>
  <c r="H752" i="5"/>
  <c r="H276" i="5"/>
  <c r="H1704" i="5"/>
  <c r="H1034" i="5"/>
  <c r="H2033" i="5"/>
  <c r="H527" i="5"/>
  <c r="H494" i="5"/>
  <c r="H443" i="5"/>
  <c r="H2323" i="5"/>
  <c r="H337" i="5"/>
  <c r="H259" i="5"/>
  <c r="H3528" i="5"/>
  <c r="H3515" i="5"/>
  <c r="H2727" i="5"/>
  <c r="H3579" i="5"/>
  <c r="H2884" i="5"/>
  <c r="H3500" i="5"/>
  <c r="H1694" i="5"/>
  <c r="H1429" i="5"/>
  <c r="H1532" i="5"/>
  <c r="H794" i="5"/>
  <c r="H1875" i="5"/>
  <c r="H2144" i="5"/>
  <c r="H1651" i="5"/>
  <c r="H2697" i="5"/>
  <c r="H393" i="5"/>
  <c r="H564" i="5"/>
  <c r="H282" i="5"/>
  <c r="H1319" i="5"/>
  <c r="H769" i="5"/>
  <c r="H2909" i="5"/>
  <c r="H3461" i="5"/>
  <c r="H1821" i="5"/>
  <c r="H2234" i="5"/>
  <c r="H1357" i="5"/>
  <c r="H693" i="5"/>
  <c r="H91" i="5"/>
  <c r="H178" i="5"/>
  <c r="H654" i="5"/>
  <c r="H796" i="5"/>
  <c r="H286" i="5"/>
  <c r="H84" i="5"/>
  <c r="H3444" i="5"/>
  <c r="H2042" i="5"/>
  <c r="H2718" i="5"/>
  <c r="H3271" i="5"/>
  <c r="H1310" i="5"/>
  <c r="H1996" i="5"/>
  <c r="H3565" i="5"/>
  <c r="H3192" i="5"/>
  <c r="H2215" i="5"/>
  <c r="H1915" i="5"/>
  <c r="H3416" i="5"/>
  <c r="H1998" i="5"/>
  <c r="H3249" i="5"/>
  <c r="H2133" i="5"/>
  <c r="H2395" i="5"/>
  <c r="H3424" i="5"/>
  <c r="H3531" i="5"/>
  <c r="H1467" i="5"/>
  <c r="H3610" i="5"/>
  <c r="H3596" i="5"/>
  <c r="H3633" i="5"/>
  <c r="H3041" i="5"/>
  <c r="H3458" i="5"/>
  <c r="H2954" i="5"/>
  <c r="H3344" i="5"/>
  <c r="H3247" i="5"/>
  <c r="H3319" i="5"/>
  <c r="H3190" i="5"/>
  <c r="H1873" i="5"/>
  <c r="H2092" i="5"/>
  <c r="H2333" i="5"/>
  <c r="H1919" i="5"/>
  <c r="H1800" i="5"/>
  <c r="H1923" i="5"/>
  <c r="H2750" i="5"/>
  <c r="H3061" i="5"/>
  <c r="H2161" i="5"/>
  <c r="H2963" i="5"/>
  <c r="H3029" i="5"/>
  <c r="H2244" i="5"/>
  <c r="H2269" i="5"/>
  <c r="H2751" i="5"/>
  <c r="H2465" i="5"/>
  <c r="H2336" i="5"/>
  <c r="H3066" i="5"/>
  <c r="H3032" i="5"/>
  <c r="H2443" i="5"/>
  <c r="H2506" i="5"/>
  <c r="H2157" i="5"/>
  <c r="H2209" i="5"/>
  <c r="H2994" i="5"/>
  <c r="H2977" i="5"/>
  <c r="H2734" i="5"/>
  <c r="H2946" i="5"/>
  <c r="H2933" i="5"/>
  <c r="H2916" i="5"/>
  <c r="H2502" i="5"/>
  <c r="H2777" i="5"/>
  <c r="H2991" i="5"/>
  <c r="H2986" i="5"/>
  <c r="H2192" i="5"/>
  <c r="H2953" i="5"/>
  <c r="H1925" i="5"/>
  <c r="H2571" i="5"/>
  <c r="H2965" i="5"/>
  <c r="H2040" i="5"/>
  <c r="H3002" i="5"/>
  <c r="H2912" i="5"/>
  <c r="H2380" i="5"/>
  <c r="H2988" i="5"/>
  <c r="H2297" i="5"/>
  <c r="H2168" i="5"/>
  <c r="H2389" i="5"/>
  <c r="H3188" i="5"/>
  <c r="H2980" i="5"/>
  <c r="H3024" i="5"/>
  <c r="H2475" i="5"/>
  <c r="H3056" i="5"/>
  <c r="H2901" i="5"/>
  <c r="H2989" i="5"/>
  <c r="H2687" i="5"/>
  <c r="H2941" i="5"/>
  <c r="H3211" i="5"/>
  <c r="H3044" i="5"/>
  <c r="H3111" i="5"/>
  <c r="H3113" i="5"/>
  <c r="H2851" i="5"/>
  <c r="H2683" i="5"/>
  <c r="H2596" i="5"/>
  <c r="H3051" i="5"/>
  <c r="H2831" i="5"/>
  <c r="H1940" i="5"/>
  <c r="H1201" i="5"/>
  <c r="H2404" i="5"/>
  <c r="H1621" i="5"/>
  <c r="H298" i="5"/>
  <c r="H98" i="5"/>
  <c r="H33" i="5"/>
  <c r="H32" i="5"/>
  <c r="H335" i="5"/>
  <c r="H1759" i="5"/>
  <c r="H1050" i="5"/>
  <c r="H2309" i="5"/>
  <c r="H3" i="5"/>
  <c r="H713" i="5"/>
  <c r="H1065" i="5"/>
  <c r="H2313" i="5"/>
  <c r="H432" i="5"/>
  <c r="H3082" i="5"/>
  <c r="H885" i="5"/>
  <c r="H2220" i="5"/>
  <c r="H1257" i="5"/>
  <c r="H1433" i="5"/>
  <c r="H719" i="5"/>
  <c r="H484" i="5"/>
  <c r="H754" i="5"/>
  <c r="H347" i="5"/>
  <c r="H1297" i="5"/>
  <c r="H791" i="5"/>
  <c r="H3123" i="5"/>
  <c r="H1625" i="5"/>
  <c r="H2829" i="5"/>
  <c r="H1028" i="5"/>
  <c r="H1478" i="5"/>
  <c r="H3099" i="5"/>
  <c r="H1015" i="5"/>
  <c r="H56" i="5"/>
  <c r="H1094" i="5"/>
  <c r="H407" i="5"/>
  <c r="H834" i="5"/>
  <c r="H684" i="5"/>
  <c r="H524" i="5"/>
  <c r="H1006" i="5"/>
  <c r="H615" i="5"/>
  <c r="H566" i="5"/>
  <c r="H948" i="5"/>
  <c r="H1083" i="5"/>
  <c r="H1301" i="5"/>
  <c r="H1653" i="5"/>
  <c r="H710" i="5"/>
  <c r="H1282" i="5"/>
  <c r="H1942" i="5"/>
  <c r="H805" i="5"/>
  <c r="H2131" i="5"/>
  <c r="H1890" i="5"/>
  <c r="H1907" i="5"/>
  <c r="H819" i="5"/>
  <c r="H887" i="5"/>
  <c r="H1535" i="5"/>
  <c r="H711" i="5"/>
  <c r="H950" i="5"/>
  <c r="H1501" i="5"/>
  <c r="H1911" i="5"/>
  <c r="H999" i="5"/>
  <c r="H563" i="5"/>
  <c r="H1279" i="5"/>
  <c r="H790" i="5"/>
  <c r="H936" i="5"/>
  <c r="H1090" i="5"/>
  <c r="H1154" i="5"/>
  <c r="H1980" i="5"/>
  <c r="H2947" i="5"/>
  <c r="H3471" i="5"/>
  <c r="H3530" i="5"/>
  <c r="H3410" i="5"/>
  <c r="H2510" i="5"/>
  <c r="H1741" i="5"/>
  <c r="H2278" i="5"/>
  <c r="H2743" i="5"/>
  <c r="H1206" i="5"/>
  <c r="H1363" i="5"/>
  <c r="H2060" i="5"/>
  <c r="H1832" i="5"/>
  <c r="H270" i="5"/>
  <c r="H308" i="5"/>
  <c r="H1291" i="5"/>
  <c r="H518" i="5"/>
  <c r="H632" i="5"/>
  <c r="H239" i="5"/>
  <c r="H1659" i="5"/>
  <c r="H1773" i="5"/>
  <c r="H1966" i="5"/>
  <c r="H379" i="5"/>
  <c r="H12" i="5"/>
  <c r="H2661" i="5"/>
  <c r="H2135" i="5"/>
  <c r="H3000" i="5"/>
  <c r="H2255" i="5"/>
  <c r="H2818" i="5"/>
  <c r="H1797" i="5"/>
  <c r="H2929" i="5"/>
  <c r="H1012" i="5"/>
  <c r="H2943" i="5"/>
  <c r="H1790" i="5"/>
  <c r="H1988" i="5"/>
  <c r="H3005" i="5"/>
  <c r="H2995" i="5"/>
  <c r="H1877" i="5"/>
  <c r="H940" i="5"/>
  <c r="H2298" i="5"/>
  <c r="H1789" i="5"/>
  <c r="H1155" i="5"/>
  <c r="H2892" i="5"/>
  <c r="H2525" i="5"/>
  <c r="H2686" i="5"/>
  <c r="H716" i="5"/>
  <c r="H1639" i="5"/>
  <c r="H1355" i="5"/>
  <c r="H2158" i="5"/>
  <c r="H1844" i="5"/>
  <c r="H2373" i="5"/>
  <c r="H2328" i="5"/>
  <c r="H2716" i="5"/>
  <c r="H2735" i="5"/>
  <c r="H3085" i="5"/>
  <c r="H1903" i="5"/>
  <c r="H2595" i="5"/>
  <c r="H2097" i="5"/>
  <c r="H2214" i="5"/>
  <c r="H2514" i="5"/>
  <c r="H2655" i="5"/>
  <c r="H1575" i="5"/>
  <c r="H2985" i="5"/>
  <c r="H3028" i="5"/>
  <c r="H2858" i="5"/>
  <c r="H3139" i="5"/>
  <c r="H2690" i="5"/>
  <c r="H2932" i="5"/>
  <c r="H737" i="5"/>
  <c r="H1426" i="5"/>
  <c r="H2398" i="5"/>
  <c r="H2987" i="5"/>
  <c r="H1521" i="5"/>
  <c r="H2857" i="5"/>
  <c r="H2970" i="5"/>
  <c r="H2974" i="5"/>
  <c r="H2145" i="5"/>
  <c r="H2405" i="5"/>
  <c r="H2967" i="5"/>
  <c r="H3001" i="5"/>
  <c r="H2522" i="5"/>
  <c r="H2402" i="5"/>
  <c r="H1881" i="5"/>
  <c r="H2201" i="5"/>
  <c r="H1650" i="5"/>
  <c r="H423" i="5"/>
  <c r="H989" i="5"/>
  <c r="H775" i="5"/>
  <c r="H289" i="5"/>
  <c r="H233" i="5"/>
  <c r="H551" i="5"/>
  <c r="H1781" i="5"/>
  <c r="H817" i="5"/>
  <c r="H1566" i="5"/>
  <c r="H1316" i="5"/>
  <c r="H1060" i="5"/>
  <c r="H635" i="5"/>
  <c r="H1552" i="5"/>
  <c r="H197" i="5"/>
  <c r="H2275" i="5"/>
  <c r="H47" i="5"/>
  <c r="H373" i="5"/>
  <c r="H1543" i="5"/>
  <c r="H3609" i="5"/>
  <c r="H2088" i="5"/>
  <c r="H1527" i="5"/>
  <c r="H1767" i="5"/>
  <c r="H2507" i="5"/>
  <c r="H1451" i="5"/>
  <c r="H459" i="5"/>
  <c r="H2900" i="5"/>
  <c r="H2017" i="5"/>
  <c r="H2110" i="5"/>
  <c r="H2430" i="5"/>
  <c r="H2231" i="5"/>
  <c r="H2984" i="5"/>
  <c r="H2381" i="5"/>
  <c r="H2964" i="5"/>
  <c r="H2915" i="5"/>
  <c r="H3079" i="5"/>
  <c r="H2500" i="5"/>
  <c r="H2808" i="5"/>
  <c r="H2832" i="5"/>
  <c r="H2378" i="5"/>
  <c r="H2760" i="5"/>
  <c r="H2613" i="5"/>
  <c r="H3268" i="5"/>
  <c r="H2554" i="5"/>
  <c r="H2565" i="5"/>
  <c r="H3286" i="5"/>
  <c r="H2807" i="5"/>
  <c r="H2763" i="5"/>
  <c r="H2781" i="5"/>
  <c r="H2674" i="5"/>
  <c r="H3287" i="5"/>
  <c r="H1286" i="5"/>
  <c r="H3329" i="5"/>
  <c r="H2343" i="5"/>
  <c r="H1959" i="5"/>
  <c r="H996" i="5"/>
  <c r="H917" i="5"/>
  <c r="H3430" i="5"/>
  <c r="H3446" i="5"/>
  <c r="H866" i="5"/>
  <c r="H1289" i="5"/>
  <c r="H1951" i="5"/>
  <c r="H1609" i="5"/>
  <c r="H1247" i="5"/>
  <c r="H728" i="5"/>
  <c r="H2186" i="5"/>
  <c r="H2968" i="5"/>
  <c r="H2071" i="5"/>
  <c r="H2439" i="5"/>
  <c r="H2654" i="5"/>
  <c r="H3098" i="5"/>
  <c r="H2360" i="5"/>
  <c r="H2247" i="5"/>
  <c r="H2172" i="5"/>
  <c r="H2359" i="5"/>
  <c r="H2257" i="5"/>
  <c r="H2051" i="5"/>
  <c r="H1422" i="5"/>
  <c r="H2399" i="5"/>
  <c r="H2999" i="5"/>
  <c r="H2396" i="5"/>
  <c r="H2376" i="5"/>
  <c r="H2899" i="5"/>
  <c r="H2945" i="5"/>
  <c r="H2969" i="5"/>
  <c r="H2580" i="5"/>
  <c r="H2663" i="5"/>
  <c r="H2436" i="5"/>
  <c r="H2457" i="5"/>
  <c r="H3627" i="5"/>
  <c r="H3545" i="5"/>
  <c r="H3090" i="5"/>
  <c r="H3517" i="5"/>
  <c r="H3338" i="5"/>
  <c r="H3580" i="5"/>
  <c r="H3168" i="5"/>
  <c r="H3289" i="5"/>
  <c r="H3231" i="5"/>
  <c r="H3589" i="5"/>
  <c r="H3544" i="5"/>
  <c r="H3328" i="5"/>
  <c r="H2931" i="5"/>
  <c r="H2508" i="5"/>
  <c r="H2642" i="5"/>
  <c r="H2957" i="5"/>
  <c r="H2918" i="5"/>
  <c r="H2366" i="5"/>
  <c r="H2553" i="5"/>
  <c r="H2936" i="5"/>
  <c r="H3575" i="5"/>
  <c r="H3624" i="5"/>
  <c r="H3374" i="5"/>
  <c r="H3577" i="5"/>
  <c r="H1495" i="5"/>
  <c r="H2414" i="5"/>
  <c r="H1184" i="5"/>
  <c r="H1438" i="5"/>
  <c r="H2245" i="5"/>
  <c r="H493" i="5"/>
  <c r="H481" i="5"/>
  <c r="H975" i="5"/>
  <c r="H396" i="5"/>
  <c r="H1652" i="5"/>
  <c r="H105" i="5"/>
  <c r="H1219" i="5"/>
  <c r="H841" i="5"/>
  <c r="H1180" i="5"/>
  <c r="H119" i="5"/>
  <c r="H1237" i="5"/>
  <c r="H3348" i="5"/>
  <c r="H190" i="5"/>
  <c r="H317" i="5"/>
  <c r="H1153" i="5"/>
  <c r="H166" i="5"/>
  <c r="H1548" i="5"/>
  <c r="H504" i="5"/>
  <c r="H845" i="5"/>
  <c r="H890" i="5"/>
  <c r="H883" i="5"/>
  <c r="H1037" i="5"/>
  <c r="H1020" i="5"/>
  <c r="H1763" i="5"/>
  <c r="H299" i="5"/>
  <c r="H1410" i="5"/>
  <c r="H340" i="5"/>
  <c r="H1151" i="5"/>
  <c r="H576" i="5"/>
  <c r="H762" i="5"/>
  <c r="H984" i="5"/>
  <c r="H2327" i="5"/>
  <c r="H3591" i="5"/>
  <c r="H2855" i="5"/>
  <c r="H1452" i="5"/>
  <c r="H356" i="5"/>
  <c r="H60" i="5"/>
  <c r="H592" i="5"/>
  <c r="H364" i="5"/>
  <c r="H180" i="5"/>
  <c r="H614" i="5"/>
  <c r="H683" i="5"/>
  <c r="H226" i="5"/>
  <c r="H510" i="5"/>
  <c r="H786" i="5"/>
  <c r="H1568" i="5"/>
  <c r="H995" i="5"/>
  <c r="H3631" i="5"/>
  <c r="H3626" i="5"/>
  <c r="H491" i="5"/>
  <c r="H137" i="5"/>
  <c r="H3089" i="5"/>
  <c r="H3020" i="5"/>
  <c r="H2260" i="5"/>
  <c r="H214" i="5"/>
  <c r="H176" i="5"/>
  <c r="H322" i="5"/>
  <c r="H279" i="5"/>
  <c r="H142" i="5"/>
  <c r="H307" i="5"/>
  <c r="H2210" i="5"/>
  <c r="H957" i="5"/>
  <c r="H328" i="5"/>
  <c r="H1210" i="5"/>
  <c r="H275" i="5"/>
  <c r="H990" i="5"/>
  <c r="H278" i="5"/>
  <c r="H164" i="5"/>
  <c r="H2536" i="5"/>
  <c r="H64" i="5"/>
  <c r="H331" i="5"/>
  <c r="H935" i="5"/>
  <c r="H1303" i="5"/>
  <c r="H2791" i="5"/>
  <c r="H2009" i="5"/>
  <c r="H1047" i="5"/>
  <c r="H1014" i="5"/>
  <c r="H642" i="5"/>
  <c r="H838" i="5"/>
  <c r="H1859" i="5"/>
  <c r="H1931" i="5"/>
  <c r="H1295" i="5"/>
  <c r="H3283" i="5"/>
  <c r="H3321" i="5"/>
  <c r="H2741" i="5"/>
  <c r="H3360" i="5"/>
  <c r="H2179" i="5"/>
  <c r="H1606" i="5"/>
  <c r="H1459" i="5"/>
  <c r="H3403" i="5"/>
  <c r="H3352" i="5"/>
  <c r="H2160" i="5"/>
  <c r="H3299" i="5"/>
  <c r="H2238" i="5"/>
  <c r="H2653" i="5"/>
  <c r="H2877" i="5"/>
  <c r="H2332" i="5"/>
  <c r="H146" i="5"/>
  <c r="H645" i="5"/>
  <c r="H1848" i="5"/>
  <c r="H1132" i="5"/>
  <c r="H412" i="5"/>
  <c r="H655" i="5"/>
  <c r="H700" i="5"/>
  <c r="H1506" i="5"/>
  <c r="H179" i="5"/>
  <c r="H521" i="5"/>
  <c r="H1036" i="5"/>
  <c r="H352" i="5"/>
  <c r="H1423" i="5"/>
  <c r="H1935" i="5"/>
  <c r="H1658" i="5"/>
  <c r="H1285" i="5"/>
  <c r="H2497" i="5"/>
  <c r="H1269" i="5"/>
  <c r="H1411" i="5"/>
  <c r="H1385" i="5"/>
  <c r="H1420" i="5"/>
  <c r="H785" i="5"/>
  <c r="H2208" i="5"/>
  <c r="H1792" i="5"/>
  <c r="H2408" i="5"/>
  <c r="H2362" i="5"/>
  <c r="H1723" i="5"/>
  <c r="H1675" i="5"/>
  <c r="H244" i="5"/>
  <c r="H1098" i="5"/>
  <c r="H1502" i="5"/>
  <c r="H1558" i="5"/>
  <c r="H2205" i="5"/>
  <c r="H2264" i="5"/>
  <c r="H263" i="5"/>
  <c r="H144" i="5"/>
  <c r="H1843" i="5"/>
  <c r="H1787" i="5"/>
  <c r="H997" i="5"/>
  <c r="H2935" i="5"/>
  <c r="H453" i="5"/>
  <c r="H115" i="5"/>
  <c r="H466" i="5"/>
  <c r="H1655" i="5"/>
  <c r="H3512" i="5"/>
  <c r="H1835" i="5"/>
  <c r="H3084" i="5"/>
  <c r="H3215" i="5"/>
  <c r="H3405" i="5"/>
  <c r="H2833" i="5"/>
  <c r="H2492" i="5"/>
  <c r="H3457" i="5"/>
  <c r="H3516" i="5"/>
  <c r="H3473" i="5"/>
  <c r="H3519" i="5"/>
  <c r="H1895" i="5"/>
  <c r="H960" i="5"/>
  <c r="H3136" i="5"/>
  <c r="H3210" i="5"/>
  <c r="H1715" i="5"/>
  <c r="H1760" i="5"/>
  <c r="H3366" i="5"/>
  <c r="H1088" i="5"/>
  <c r="H3288" i="5"/>
  <c r="H1742" i="5"/>
  <c r="H3568" i="5"/>
  <c r="H3576" i="5"/>
  <c r="H3534" i="5"/>
  <c r="H3381" i="5"/>
  <c r="H2453" i="5"/>
  <c r="H3316" i="5"/>
  <c r="H1936" i="5"/>
  <c r="H1324" i="5"/>
  <c r="H1256" i="5"/>
  <c r="H3603" i="5"/>
  <c r="H3385" i="5"/>
  <c r="H3586" i="5"/>
  <c r="H2252" i="5"/>
  <c r="H1701" i="5"/>
  <c r="H3055" i="5"/>
  <c r="H2011" i="5"/>
  <c r="H1818" i="5"/>
  <c r="H2721" i="5"/>
  <c r="H1945" i="5"/>
  <c r="H1447" i="5"/>
  <c r="H1754" i="5"/>
  <c r="H3125" i="5"/>
  <c r="H2978" i="5"/>
  <c r="H2844" i="5"/>
  <c r="H1958" i="5"/>
  <c r="H1598" i="5"/>
  <c r="H1075" i="5"/>
  <c r="H2594" i="5"/>
  <c r="H3527" i="5"/>
  <c r="H3573" i="5"/>
  <c r="K2" i="5" l="1"/>
  <c r="K3" i="5" l="1"/>
  <c r="M2" i="5"/>
  <c r="K4" i="5" l="1"/>
  <c r="M3" i="5"/>
  <c r="K5" i="5" l="1"/>
  <c r="M4" i="5"/>
  <c r="K6" i="5" l="1"/>
  <c r="M5" i="5"/>
  <c r="L16" i="5"/>
  <c r="K7" i="5" l="1"/>
  <c r="M6" i="5"/>
  <c r="K8" i="5" l="1"/>
  <c r="L7" i="5"/>
  <c r="M7" i="5" s="1"/>
  <c r="K9" i="5" l="1"/>
  <c r="L8" i="5"/>
  <c r="M8" i="5" s="1"/>
  <c r="K10" i="5" l="1"/>
  <c r="L9" i="5"/>
  <c r="M9" i="5" s="1"/>
  <c r="K11" i="5" l="1"/>
  <c r="L10" i="5"/>
  <c r="M10" i="5" s="1"/>
  <c r="L11" i="5" l="1"/>
  <c r="M11" i="5" s="1"/>
  <c r="K12" i="5"/>
  <c r="L12" i="5" l="1"/>
  <c r="M12" i="5" s="1"/>
  <c r="K13" i="5"/>
  <c r="K14" i="5" l="1"/>
  <c r="M13" i="5"/>
  <c r="L31" i="5"/>
  <c r="K15" i="5" l="1"/>
  <c r="M14" i="5"/>
  <c r="L34" i="5"/>
  <c r="K16" i="5" l="1"/>
  <c r="L15" i="5"/>
  <c r="M15" i="5" s="1"/>
  <c r="K17" i="5" l="1"/>
  <c r="M16" i="5"/>
  <c r="K18" i="5" l="1"/>
  <c r="M17" i="5"/>
  <c r="K19" i="5" l="1"/>
  <c r="M18" i="5"/>
  <c r="K20" i="5" l="1"/>
  <c r="L19" i="5"/>
  <c r="M19" i="5" s="1"/>
  <c r="K21" i="5" l="1"/>
  <c r="M20" i="5"/>
  <c r="K22" i="5" l="1"/>
  <c r="L21" i="5"/>
  <c r="M21" i="5" s="1"/>
  <c r="K23" i="5" l="1"/>
  <c r="L22" i="5"/>
  <c r="M22" i="5" s="1"/>
  <c r="K24" i="5" l="1"/>
  <c r="L23" i="5"/>
  <c r="M23" i="5" s="1"/>
  <c r="K25" i="5" l="1"/>
  <c r="L24" i="5"/>
  <c r="M24" i="5" s="1"/>
  <c r="L48" i="5"/>
  <c r="K26" i="5" l="1"/>
  <c r="M25" i="5"/>
  <c r="K27" i="5" l="1"/>
  <c r="M26" i="5"/>
  <c r="K28" i="5" l="1"/>
  <c r="M27" i="5"/>
  <c r="L28" i="5" l="1"/>
  <c r="M28" i="5" s="1"/>
  <c r="K29" i="5"/>
  <c r="K30" i="5" l="1"/>
  <c r="M29" i="5"/>
  <c r="L30" i="5" l="1"/>
  <c r="M30" i="5" s="1"/>
  <c r="K31" i="5"/>
  <c r="K32" i="5" l="1"/>
  <c r="M31" i="5"/>
  <c r="K33" i="5" l="1"/>
  <c r="M32" i="5"/>
  <c r="K34" i="5" l="1"/>
  <c r="M33" i="5"/>
  <c r="K35" i="5" l="1"/>
  <c r="M34" i="5"/>
  <c r="K36" i="5" l="1"/>
  <c r="M35" i="5"/>
  <c r="K37" i="5" l="1"/>
  <c r="L36" i="5"/>
  <c r="M36" i="5" s="1"/>
  <c r="K38" i="5" l="1"/>
  <c r="L37" i="5"/>
  <c r="M37" i="5" s="1"/>
  <c r="K39" i="5" l="1"/>
  <c r="L38" i="5"/>
  <c r="M38" i="5" s="1"/>
  <c r="K40" i="5" l="1"/>
  <c r="L39" i="5"/>
  <c r="M39" i="5" s="1"/>
  <c r="L339" i="5"/>
  <c r="K41" i="5" l="1"/>
  <c r="L40" i="5"/>
  <c r="M40" i="5" s="1"/>
  <c r="K42" i="5" l="1"/>
  <c r="M41" i="5"/>
  <c r="K43" i="5" l="1"/>
  <c r="L42" i="5"/>
  <c r="M42" i="5" s="1"/>
  <c r="K44" i="5" l="1"/>
  <c r="L43" i="5"/>
  <c r="M43" i="5" s="1"/>
  <c r="K45" i="5" l="1"/>
  <c r="L44" i="5"/>
  <c r="M44" i="5" s="1"/>
  <c r="K46" i="5" l="1"/>
  <c r="M45" i="5"/>
  <c r="K47" i="5" l="1"/>
  <c r="L46" i="5"/>
  <c r="M46" i="5" s="1"/>
  <c r="K48" i="5" l="1"/>
  <c r="M47" i="5"/>
  <c r="K49" i="5" l="1"/>
  <c r="M48" i="5"/>
  <c r="K50" i="5" l="1"/>
  <c r="L49" i="5"/>
  <c r="M49" i="5" s="1"/>
  <c r="K51" i="5" l="1"/>
  <c r="L50" i="5"/>
  <c r="M50" i="5" s="1"/>
  <c r="K52" i="5" l="1"/>
  <c r="L51" i="5"/>
  <c r="M51" i="5" s="1"/>
  <c r="K53" i="5" l="1"/>
  <c r="M52" i="5"/>
  <c r="K54" i="5" l="1"/>
  <c r="L53" i="5"/>
  <c r="M53" i="5" s="1"/>
  <c r="K55" i="5" l="1"/>
  <c r="L54" i="5"/>
  <c r="M54" i="5" s="1"/>
  <c r="L55" i="5" l="1"/>
  <c r="M55" i="5" s="1"/>
  <c r="K56" i="5"/>
  <c r="K57" i="5" l="1"/>
  <c r="K58" i="5" s="1"/>
  <c r="K59" i="5" s="1"/>
  <c r="K60" i="5" s="1"/>
  <c r="K61" i="5" s="1"/>
  <c r="K62" i="5" s="1"/>
  <c r="K63" i="5" s="1"/>
  <c r="K64" i="5" s="1"/>
  <c r="K65" i="5" s="1"/>
  <c r="K66" i="5" s="1"/>
  <c r="K67" i="5" s="1"/>
  <c r="K68" i="5" s="1"/>
  <c r="K69" i="5" s="1"/>
  <c r="M56" i="5"/>
  <c r="K70" i="5" l="1"/>
  <c r="K71" i="5" s="1"/>
  <c r="K72" i="5" s="1"/>
  <c r="K73" i="5" s="1"/>
  <c r="K74" i="5" s="1"/>
  <c r="K75" i="5" s="1"/>
  <c r="K76" i="5" s="1"/>
  <c r="K77" i="5" s="1"/>
  <c r="K78" i="5" s="1"/>
  <c r="K79" i="5" s="1"/>
  <c r="K80" i="5" s="1"/>
  <c r="K81" i="5" s="1"/>
  <c r="K82" i="5" s="1"/>
  <c r="K83" i="5" s="1"/>
  <c r="K84" i="5" s="1"/>
  <c r="K85" i="5" s="1"/>
  <c r="K86" i="5" s="1"/>
  <c r="K87" i="5" s="1"/>
  <c r="L69" i="5"/>
  <c r="M69" i="5" s="1"/>
  <c r="K88" i="5" l="1"/>
  <c r="K89" i="5" s="1"/>
  <c r="K90" i="5" s="1"/>
  <c r="K91" i="5" s="1"/>
  <c r="K92" i="5" s="1"/>
  <c r="K93" i="5" s="1"/>
  <c r="K94" i="5" s="1"/>
  <c r="K95" i="5" s="1"/>
  <c r="K96" i="5" s="1"/>
  <c r="K97" i="5" s="1"/>
  <c r="K98" i="5" s="1"/>
  <c r="K99" i="5" s="1"/>
  <c r="K100" i="5" s="1"/>
  <c r="K101" i="5" s="1"/>
  <c r="K102" i="5" s="1"/>
  <c r="K103" i="5" s="1"/>
  <c r="K104" i="5" s="1"/>
  <c r="K105" i="5" s="1"/>
  <c r="K106" i="5" s="1"/>
  <c r="K107" i="5" s="1"/>
  <c r="K108" i="5" s="1"/>
  <c r="K109" i="5" s="1"/>
  <c r="K110" i="5" s="1"/>
  <c r="K111" i="5" s="1"/>
  <c r="K112" i="5" s="1"/>
  <c r="K113" i="5" s="1"/>
  <c r="K114" i="5" s="1"/>
  <c r="K115" i="5" s="1"/>
  <c r="K116" i="5" s="1"/>
  <c r="K117" i="5" s="1"/>
  <c r="K118" i="5" s="1"/>
  <c r="K119" i="5" s="1"/>
  <c r="K120" i="5" s="1"/>
  <c r="K121" i="5" s="1"/>
  <c r="K122" i="5" s="1"/>
  <c r="K123" i="5" s="1"/>
  <c r="K124" i="5" s="1"/>
  <c r="K125" i="5" s="1"/>
  <c r="K126" i="5" s="1"/>
  <c r="K127" i="5" s="1"/>
  <c r="K128" i="5" s="1"/>
  <c r="K129" i="5" s="1"/>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L87" i="5"/>
  <c r="M87" i="5" s="1"/>
  <c r="K161" i="5" l="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L160" i="5"/>
  <c r="M160" i="5" s="1"/>
  <c r="K217" i="5" l="1"/>
  <c r="K218" i="5" s="1"/>
  <c r="K219" i="5" s="1"/>
  <c r="L216" i="5"/>
  <c r="M216" i="5" s="1"/>
  <c r="K220" i="5" l="1"/>
  <c r="K221" i="5" s="1"/>
  <c r="K222" i="5" s="1"/>
  <c r="K223" i="5" s="1"/>
  <c r="K224" i="5" s="1"/>
  <c r="K225" i="5" s="1"/>
  <c r="K226" i="5" s="1"/>
  <c r="K227" i="5" s="1"/>
  <c r="K228" i="5" s="1"/>
  <c r="L219" i="5"/>
  <c r="M219" i="5" s="1"/>
  <c r="K229" i="5" l="1"/>
  <c r="K230" i="5" s="1"/>
  <c r="K231" i="5" s="1"/>
  <c r="K232" i="5" s="1"/>
  <c r="K233" i="5" s="1"/>
  <c r="K234" i="5" s="1"/>
  <c r="K235" i="5" s="1"/>
  <c r="K236" i="5" s="1"/>
  <c r="K237" i="5" s="1"/>
  <c r="K238" i="5" s="1"/>
  <c r="K239" i="5" s="1"/>
  <c r="K240" i="5" s="1"/>
  <c r="K241" i="5" s="1"/>
  <c r="K242" i="5" s="1"/>
  <c r="K243" i="5" s="1"/>
  <c r="K244" i="5" s="1"/>
  <c r="K245" i="5" s="1"/>
  <c r="K246" i="5" s="1"/>
  <c r="K247" i="5" s="1"/>
  <c r="K248" i="5" s="1"/>
  <c r="K249" i="5" s="1"/>
  <c r="K250" i="5" s="1"/>
  <c r="K251" i="5" s="1"/>
  <c r="K252" i="5" s="1"/>
  <c r="K253" i="5" s="1"/>
  <c r="K254" i="5" s="1"/>
  <c r="K255" i="5" s="1"/>
  <c r="K256" i="5" s="1"/>
  <c r="K257" i="5" s="1"/>
  <c r="K258" i="5" s="1"/>
  <c r="K259" i="5" s="1"/>
  <c r="K260" i="5" s="1"/>
  <c r="K261" i="5" s="1"/>
  <c r="K262" i="5" s="1"/>
  <c r="K263" i="5" s="1"/>
  <c r="K264" i="5" s="1"/>
  <c r="K265" i="5" s="1"/>
  <c r="K266" i="5" s="1"/>
  <c r="K267" i="5" s="1"/>
  <c r="K268" i="5" s="1"/>
  <c r="K269" i="5" s="1"/>
  <c r="K270" i="5" s="1"/>
  <c r="K271" i="5" s="1"/>
  <c r="K272" i="5" s="1"/>
  <c r="K273" i="5" s="1"/>
  <c r="K274" i="5" s="1"/>
  <c r="K275" i="5" s="1"/>
  <c r="K276" i="5" s="1"/>
  <c r="K277" i="5" s="1"/>
  <c r="K278" i="5" s="1"/>
  <c r="K279" i="5" s="1"/>
  <c r="K280" i="5" s="1"/>
  <c r="L228" i="5"/>
  <c r="M228" i="5" s="1"/>
  <c r="K281" i="5" l="1"/>
  <c r="K282" i="5" s="1"/>
  <c r="K283" i="5" s="1"/>
  <c r="K284" i="5" s="1"/>
  <c r="K285" i="5" s="1"/>
  <c r="K286" i="5" s="1"/>
  <c r="K287" i="5" s="1"/>
  <c r="K288" i="5" s="1"/>
  <c r="K289" i="5" s="1"/>
  <c r="K290" i="5" s="1"/>
  <c r="K291" i="5" s="1"/>
  <c r="K292" i="5" s="1"/>
  <c r="K293" i="5" s="1"/>
  <c r="K294" i="5" s="1"/>
  <c r="K295" i="5" s="1"/>
  <c r="K296" i="5" s="1"/>
  <c r="K297" i="5" s="1"/>
  <c r="K298" i="5" s="1"/>
  <c r="K299" i="5" s="1"/>
  <c r="K300" i="5" s="1"/>
  <c r="K301" i="5" s="1"/>
  <c r="K302" i="5" s="1"/>
  <c r="K303" i="5" s="1"/>
  <c r="K304" i="5" s="1"/>
  <c r="K305" i="5" s="1"/>
  <c r="K306" i="5" s="1"/>
  <c r="K307" i="5" s="1"/>
  <c r="K308" i="5" s="1"/>
  <c r="K309" i="5" s="1"/>
  <c r="K310" i="5" s="1"/>
  <c r="K311" i="5" s="1"/>
  <c r="K312" i="5" s="1"/>
  <c r="K313" i="5" s="1"/>
  <c r="K314" i="5" s="1"/>
  <c r="K315" i="5" s="1"/>
  <c r="K316" i="5" s="1"/>
  <c r="K317" i="5" s="1"/>
  <c r="K318" i="5" s="1"/>
  <c r="K319" i="5" s="1"/>
  <c r="K320" i="5" s="1"/>
  <c r="K321" i="5" s="1"/>
  <c r="K322" i="5" s="1"/>
  <c r="K323" i="5" s="1"/>
  <c r="K324" i="5" s="1"/>
  <c r="K325" i="5" s="1"/>
  <c r="K326" i="5" s="1"/>
  <c r="K327" i="5" s="1"/>
  <c r="K328" i="5" s="1"/>
  <c r="K329" i="5" s="1"/>
  <c r="L280" i="5"/>
  <c r="M280" i="5" s="1"/>
  <c r="K330" i="5" l="1"/>
  <c r="K331" i="5" s="1"/>
  <c r="K332" i="5" s="1"/>
  <c r="K333" i="5" s="1"/>
  <c r="K334" i="5" s="1"/>
  <c r="K335" i="5" s="1"/>
  <c r="K336" i="5" s="1"/>
  <c r="K337" i="5" s="1"/>
  <c r="K338" i="5" s="1"/>
  <c r="K339" i="5" s="1"/>
  <c r="L329" i="5"/>
  <c r="M329" i="5" s="1"/>
  <c r="L1478" i="5"/>
  <c r="K340" i="5" l="1"/>
  <c r="K341" i="5" s="1"/>
  <c r="M339" i="5"/>
  <c r="L341" i="5" l="1"/>
  <c r="M341" i="5" s="1"/>
  <c r="K342" i="5"/>
  <c r="K343" i="5" s="1"/>
  <c r="K344" i="5" s="1"/>
  <c r="K345" i="5" s="1"/>
  <c r="K346" i="5" s="1"/>
  <c r="K347" i="5" s="1"/>
  <c r="K348" i="5" s="1"/>
  <c r="K349" i="5" s="1"/>
  <c r="K350" i="5" s="1"/>
  <c r="K351" i="5" s="1"/>
  <c r="K352" i="5" s="1"/>
  <c r="K353" i="5" s="1"/>
  <c r="K354" i="5" s="1"/>
  <c r="K355" i="5" s="1"/>
  <c r="K356" i="5" s="1"/>
  <c r="K357" i="5" l="1"/>
  <c r="K358" i="5" s="1"/>
  <c r="K359" i="5" s="1"/>
  <c r="K360" i="5" s="1"/>
  <c r="K361" i="5" s="1"/>
  <c r="K362" i="5" s="1"/>
  <c r="K363" i="5" s="1"/>
  <c r="K364" i="5" s="1"/>
  <c r="K365" i="5" s="1"/>
  <c r="K366" i="5" s="1"/>
  <c r="K367" i="5" s="1"/>
  <c r="K368" i="5" s="1"/>
  <c r="K369" i="5" s="1"/>
  <c r="K370" i="5" s="1"/>
  <c r="K371" i="5" s="1"/>
  <c r="K372" i="5" s="1"/>
  <c r="K373" i="5" s="1"/>
  <c r="K374" i="5" s="1"/>
  <c r="K375" i="5" s="1"/>
  <c r="K376" i="5" s="1"/>
  <c r="K377" i="5" s="1"/>
  <c r="K378" i="5" s="1"/>
  <c r="L356" i="5"/>
  <c r="M356" i="5" s="1"/>
  <c r="K379" i="5" l="1"/>
  <c r="K380" i="5" s="1"/>
  <c r="K381" i="5" s="1"/>
  <c r="K382" i="5" s="1"/>
  <c r="K383" i="5" s="1"/>
  <c r="K384" i="5" s="1"/>
  <c r="K385" i="5" s="1"/>
  <c r="K386" i="5" s="1"/>
  <c r="K387" i="5" s="1"/>
  <c r="K388" i="5" s="1"/>
  <c r="K389" i="5" s="1"/>
  <c r="K390" i="5" s="1"/>
  <c r="K391" i="5" s="1"/>
  <c r="K392" i="5" s="1"/>
  <c r="K393" i="5" s="1"/>
  <c r="K394" i="5" s="1"/>
  <c r="K395" i="5" s="1"/>
  <c r="K396" i="5" s="1"/>
  <c r="K397" i="5" s="1"/>
  <c r="K398" i="5" s="1"/>
  <c r="K399" i="5" s="1"/>
  <c r="K400" i="5" s="1"/>
  <c r="K401" i="5" s="1"/>
  <c r="K402" i="5" s="1"/>
  <c r="K403" i="5" s="1"/>
  <c r="K404" i="5" s="1"/>
  <c r="K405" i="5" s="1"/>
  <c r="K406" i="5" s="1"/>
  <c r="K407" i="5" s="1"/>
  <c r="K408" i="5" s="1"/>
  <c r="K409" i="5" s="1"/>
  <c r="K410" i="5" s="1"/>
  <c r="K411" i="5" s="1"/>
  <c r="K412" i="5" s="1"/>
  <c r="K413" i="5" s="1"/>
  <c r="K414" i="5" s="1"/>
  <c r="L378" i="5"/>
  <c r="M378" i="5" s="1"/>
  <c r="K415" i="5" l="1"/>
  <c r="K416" i="5" s="1"/>
  <c r="K417" i="5" s="1"/>
  <c r="K418" i="5" s="1"/>
  <c r="K419" i="5" s="1"/>
  <c r="K420" i="5" s="1"/>
  <c r="K421" i="5" s="1"/>
  <c r="K422" i="5" s="1"/>
  <c r="L414" i="5"/>
  <c r="M414" i="5" s="1"/>
  <c r="K423" i="5" l="1"/>
  <c r="K424" i="5" s="1"/>
  <c r="K425" i="5" s="1"/>
  <c r="K426" i="5" s="1"/>
  <c r="K427" i="5" s="1"/>
  <c r="K428" i="5" s="1"/>
  <c r="K429" i="5" s="1"/>
  <c r="L422" i="5"/>
  <c r="M422" i="5" s="1"/>
  <c r="K430" i="5" l="1"/>
  <c r="K431" i="5" s="1"/>
  <c r="K432" i="5" s="1"/>
  <c r="K433" i="5" s="1"/>
  <c r="K434" i="5" s="1"/>
  <c r="K435" i="5" s="1"/>
  <c r="K436" i="5" s="1"/>
  <c r="K437" i="5" s="1"/>
  <c r="K438" i="5" s="1"/>
  <c r="K439" i="5" s="1"/>
  <c r="K440" i="5" s="1"/>
  <c r="K441" i="5" s="1"/>
  <c r="K442" i="5" s="1"/>
  <c r="K443" i="5" s="1"/>
  <c r="K444" i="5" s="1"/>
  <c r="K445" i="5" s="1"/>
  <c r="K446" i="5" s="1"/>
  <c r="K447" i="5" s="1"/>
  <c r="K448" i="5" s="1"/>
  <c r="K449" i="5" s="1"/>
  <c r="K450" i="5" s="1"/>
  <c r="K451" i="5" s="1"/>
  <c r="K452" i="5" s="1"/>
  <c r="K453" i="5" s="1"/>
  <c r="K454" i="5" s="1"/>
  <c r="K455" i="5" s="1"/>
  <c r="K456" i="5" s="1"/>
  <c r="K457" i="5" s="1"/>
  <c r="K458" i="5" s="1"/>
  <c r="K459" i="5" s="1"/>
  <c r="K460" i="5" s="1"/>
  <c r="K461" i="5" s="1"/>
  <c r="K462" i="5" s="1"/>
  <c r="K463" i="5" s="1"/>
  <c r="K464" i="5" s="1"/>
  <c r="K465" i="5" s="1"/>
  <c r="K466" i="5" s="1"/>
  <c r="K467" i="5" s="1"/>
  <c r="K468" i="5" s="1"/>
  <c r="K469" i="5" s="1"/>
  <c r="L429" i="5"/>
  <c r="M429" i="5" s="1"/>
  <c r="K470" i="5" l="1"/>
  <c r="K471" i="5" s="1"/>
  <c r="K472" i="5" s="1"/>
  <c r="K473" i="5" s="1"/>
  <c r="K474" i="5" s="1"/>
  <c r="K475" i="5" s="1"/>
  <c r="L469" i="5"/>
  <c r="M469" i="5" s="1"/>
  <c r="K476" i="5" l="1"/>
  <c r="K477" i="5" s="1"/>
  <c r="K478" i="5" s="1"/>
  <c r="K479" i="5" s="1"/>
  <c r="K480" i="5" s="1"/>
  <c r="K481" i="5" s="1"/>
  <c r="K482" i="5" s="1"/>
  <c r="L475" i="5"/>
  <c r="M475" i="5" s="1"/>
  <c r="K483" i="5" l="1"/>
  <c r="K484" i="5" s="1"/>
  <c r="K485" i="5" s="1"/>
  <c r="K486" i="5" s="1"/>
  <c r="K487" i="5" s="1"/>
  <c r="K488" i="5" s="1"/>
  <c r="K489" i="5" s="1"/>
  <c r="K490" i="5" s="1"/>
  <c r="K491" i="5" s="1"/>
  <c r="K492" i="5" s="1"/>
  <c r="K493" i="5" s="1"/>
  <c r="K494" i="5" s="1"/>
  <c r="K495" i="5" s="1"/>
  <c r="K496" i="5" s="1"/>
  <c r="K497" i="5" s="1"/>
  <c r="K498" i="5" s="1"/>
  <c r="K499" i="5" s="1"/>
  <c r="K500" i="5" s="1"/>
  <c r="K501" i="5" s="1"/>
  <c r="K502" i="5" s="1"/>
  <c r="K503" i="5" s="1"/>
  <c r="K504" i="5" s="1"/>
  <c r="K505" i="5" s="1"/>
  <c r="K506" i="5" s="1"/>
  <c r="K507" i="5" s="1"/>
  <c r="K508" i="5" s="1"/>
  <c r="K509" i="5" s="1"/>
  <c r="K510" i="5" s="1"/>
  <c r="K511" i="5" s="1"/>
  <c r="K512" i="5" s="1"/>
  <c r="K513" i="5" s="1"/>
  <c r="K514" i="5" s="1"/>
  <c r="K515" i="5" s="1"/>
  <c r="K516" i="5" s="1"/>
  <c r="K517" i="5" s="1"/>
  <c r="K518" i="5" s="1"/>
  <c r="K519" i="5" s="1"/>
  <c r="K520" i="5" s="1"/>
  <c r="K521" i="5" s="1"/>
  <c r="K522" i="5" s="1"/>
  <c r="K523" i="5" s="1"/>
  <c r="K524" i="5" s="1"/>
  <c r="K525" i="5" s="1"/>
  <c r="K526" i="5" s="1"/>
  <c r="K527" i="5" s="1"/>
  <c r="K528" i="5" s="1"/>
  <c r="K529" i="5" s="1"/>
  <c r="K530" i="5" s="1"/>
  <c r="K531" i="5" s="1"/>
  <c r="K532" i="5" s="1"/>
  <c r="K533" i="5" s="1"/>
  <c r="K534" i="5" s="1"/>
  <c r="K535" i="5" s="1"/>
  <c r="K536" i="5" s="1"/>
  <c r="K537" i="5" s="1"/>
  <c r="K538" i="5" s="1"/>
  <c r="K539" i="5" s="1"/>
  <c r="K540" i="5" s="1"/>
  <c r="K541" i="5" s="1"/>
  <c r="K542" i="5" s="1"/>
  <c r="K543" i="5" s="1"/>
  <c r="K544" i="5" s="1"/>
  <c r="K545" i="5" s="1"/>
  <c r="K546" i="5" s="1"/>
  <c r="K547" i="5" s="1"/>
  <c r="K548" i="5" s="1"/>
  <c r="K549" i="5" s="1"/>
  <c r="K550" i="5" s="1"/>
  <c r="K551" i="5" s="1"/>
  <c r="K552" i="5" s="1"/>
  <c r="K553" i="5" s="1"/>
  <c r="K554" i="5" s="1"/>
  <c r="K555" i="5" s="1"/>
  <c r="K556" i="5" s="1"/>
  <c r="K557" i="5" s="1"/>
  <c r="K558" i="5" s="1"/>
  <c r="K559" i="5" s="1"/>
  <c r="K560" i="5" s="1"/>
  <c r="K561" i="5" s="1"/>
  <c r="K562" i="5" s="1"/>
  <c r="K563" i="5" s="1"/>
  <c r="K564" i="5" s="1"/>
  <c r="K565" i="5" s="1"/>
  <c r="K566" i="5" s="1"/>
  <c r="K567" i="5" s="1"/>
  <c r="K568" i="5" s="1"/>
  <c r="K569" i="5" s="1"/>
  <c r="K570" i="5" s="1"/>
  <c r="K571" i="5" s="1"/>
  <c r="K572" i="5" s="1"/>
  <c r="K573" i="5" s="1"/>
  <c r="K574" i="5" s="1"/>
  <c r="K575" i="5" s="1"/>
  <c r="K576" i="5" s="1"/>
  <c r="K577" i="5" s="1"/>
  <c r="K578" i="5" s="1"/>
  <c r="K579" i="5" s="1"/>
  <c r="K580" i="5" s="1"/>
  <c r="K581" i="5" s="1"/>
  <c r="K582" i="5" s="1"/>
  <c r="K583" i="5" s="1"/>
  <c r="K584" i="5" s="1"/>
  <c r="K585" i="5" s="1"/>
  <c r="K586" i="5" s="1"/>
  <c r="L482" i="5"/>
  <c r="M482" i="5" s="1"/>
  <c r="K587" i="5" l="1"/>
  <c r="K588" i="5" s="1"/>
  <c r="K589" i="5" s="1"/>
  <c r="K590" i="5" s="1"/>
  <c r="K591" i="5" s="1"/>
  <c r="K592" i="5" s="1"/>
  <c r="K593" i="5" s="1"/>
  <c r="K594" i="5" s="1"/>
  <c r="K595" i="5" s="1"/>
  <c r="K596" i="5" s="1"/>
  <c r="K597" i="5" s="1"/>
  <c r="K598" i="5" s="1"/>
  <c r="K599" i="5" s="1"/>
  <c r="K600" i="5" s="1"/>
  <c r="K601" i="5" s="1"/>
  <c r="K602" i="5" s="1"/>
  <c r="K603" i="5" s="1"/>
  <c r="K604" i="5" s="1"/>
  <c r="K605" i="5" s="1"/>
  <c r="K606" i="5" s="1"/>
  <c r="K607" i="5" s="1"/>
  <c r="L586" i="5"/>
  <c r="M586" i="5" s="1"/>
  <c r="K608" i="5" l="1"/>
  <c r="K609" i="5" s="1"/>
  <c r="K610" i="5" s="1"/>
  <c r="K611" i="5" s="1"/>
  <c r="K612" i="5" s="1"/>
  <c r="K613" i="5" s="1"/>
  <c r="K614" i="5" s="1"/>
  <c r="K615" i="5" s="1"/>
  <c r="K616" i="5" s="1"/>
  <c r="K617" i="5" s="1"/>
  <c r="K618" i="5" s="1"/>
  <c r="K619" i="5" s="1"/>
  <c r="K620" i="5" s="1"/>
  <c r="K621" i="5" s="1"/>
  <c r="K622" i="5" s="1"/>
  <c r="K623" i="5" s="1"/>
  <c r="K624" i="5" s="1"/>
  <c r="K625" i="5" s="1"/>
  <c r="K626" i="5" s="1"/>
  <c r="K627" i="5" s="1"/>
  <c r="K628" i="5" s="1"/>
  <c r="K629" i="5" s="1"/>
  <c r="K630" i="5" s="1"/>
  <c r="K631" i="5" s="1"/>
  <c r="K632" i="5" s="1"/>
  <c r="K633" i="5" s="1"/>
  <c r="K634" i="5" s="1"/>
  <c r="K635" i="5" s="1"/>
  <c r="K636" i="5" s="1"/>
  <c r="K637" i="5" s="1"/>
  <c r="K638" i="5" s="1"/>
  <c r="L607" i="5"/>
  <c r="M607" i="5" s="1"/>
  <c r="K639" i="5" l="1"/>
  <c r="K640" i="5" s="1"/>
  <c r="K641" i="5" s="1"/>
  <c r="K642" i="5" s="1"/>
  <c r="K643" i="5" s="1"/>
  <c r="K644" i="5" s="1"/>
  <c r="K645" i="5" s="1"/>
  <c r="K646" i="5" s="1"/>
  <c r="K647" i="5" s="1"/>
  <c r="K648" i="5" s="1"/>
  <c r="K649" i="5" s="1"/>
  <c r="K650" i="5" s="1"/>
  <c r="K651" i="5" s="1"/>
  <c r="K652" i="5" s="1"/>
  <c r="K653" i="5" s="1"/>
  <c r="K654" i="5" s="1"/>
  <c r="K655" i="5" s="1"/>
  <c r="K656" i="5" s="1"/>
  <c r="K657" i="5" s="1"/>
  <c r="K658" i="5" s="1"/>
  <c r="K659" i="5" s="1"/>
  <c r="K660" i="5" s="1"/>
  <c r="K661" i="5" s="1"/>
  <c r="K662" i="5" s="1"/>
  <c r="K663" i="5" s="1"/>
  <c r="K664" i="5" s="1"/>
  <c r="L638" i="5"/>
  <c r="M638" i="5" s="1"/>
  <c r="K665" i="5" l="1"/>
  <c r="K666" i="5" s="1"/>
  <c r="K667" i="5" s="1"/>
  <c r="L664" i="5"/>
  <c r="M664" i="5" s="1"/>
  <c r="K668" i="5" l="1"/>
  <c r="K669" i="5" s="1"/>
  <c r="K670" i="5" s="1"/>
  <c r="K671" i="5" s="1"/>
  <c r="K672" i="5" s="1"/>
  <c r="K673" i="5" s="1"/>
  <c r="K674" i="5" s="1"/>
  <c r="K675" i="5" s="1"/>
  <c r="K676" i="5" s="1"/>
  <c r="K677" i="5" s="1"/>
  <c r="K678" i="5" s="1"/>
  <c r="K679" i="5" s="1"/>
  <c r="K680" i="5" s="1"/>
  <c r="K681" i="5" s="1"/>
  <c r="K682" i="5" s="1"/>
  <c r="K683" i="5" s="1"/>
  <c r="K684" i="5" s="1"/>
  <c r="K685" i="5" s="1"/>
  <c r="K686" i="5" s="1"/>
  <c r="K687" i="5" s="1"/>
  <c r="K688" i="5" s="1"/>
  <c r="K689" i="5" s="1"/>
  <c r="K690" i="5" s="1"/>
  <c r="K691" i="5" s="1"/>
  <c r="K692" i="5" s="1"/>
  <c r="K693" i="5" s="1"/>
  <c r="K694" i="5" s="1"/>
  <c r="K695" i="5" s="1"/>
  <c r="K696" i="5" s="1"/>
  <c r="K697" i="5" s="1"/>
  <c r="K698" i="5" s="1"/>
  <c r="K699" i="5" s="1"/>
  <c r="K700" i="5" s="1"/>
  <c r="K701" i="5" s="1"/>
  <c r="K702" i="5" s="1"/>
  <c r="K703" i="5" s="1"/>
  <c r="K704" i="5" s="1"/>
  <c r="K705" i="5" s="1"/>
  <c r="K706" i="5" s="1"/>
  <c r="K707" i="5" s="1"/>
  <c r="K708" i="5" s="1"/>
  <c r="K709" i="5" s="1"/>
  <c r="K710" i="5" s="1"/>
  <c r="K711" i="5" s="1"/>
  <c r="K712" i="5" s="1"/>
  <c r="K713" i="5" s="1"/>
  <c r="K714" i="5" s="1"/>
  <c r="K715" i="5" s="1"/>
  <c r="K716" i="5" s="1"/>
  <c r="K717" i="5" s="1"/>
  <c r="K718" i="5" s="1"/>
  <c r="K719" i="5" s="1"/>
  <c r="K720" i="5" s="1"/>
  <c r="K721" i="5" s="1"/>
  <c r="K722" i="5" s="1"/>
  <c r="L667" i="5"/>
  <c r="M667" i="5" s="1"/>
  <c r="K723" i="5" l="1"/>
  <c r="K724" i="5" s="1"/>
  <c r="K725" i="5" s="1"/>
  <c r="K726" i="5" s="1"/>
  <c r="K727" i="5" s="1"/>
  <c r="K728" i="5" s="1"/>
  <c r="K729" i="5" s="1"/>
  <c r="K730" i="5" s="1"/>
  <c r="K731" i="5" s="1"/>
  <c r="K732" i="5" s="1"/>
  <c r="K733" i="5" s="1"/>
  <c r="K734" i="5" s="1"/>
  <c r="K735" i="5" s="1"/>
  <c r="K736" i="5" s="1"/>
  <c r="K737" i="5" s="1"/>
  <c r="K738" i="5" s="1"/>
  <c r="K739" i="5" s="1"/>
  <c r="K740" i="5" s="1"/>
  <c r="K741" i="5" s="1"/>
  <c r="K742" i="5" s="1"/>
  <c r="K743" i="5" s="1"/>
  <c r="K744" i="5" s="1"/>
  <c r="K745" i="5" s="1"/>
  <c r="K746" i="5" s="1"/>
  <c r="K747" i="5" s="1"/>
  <c r="K748" i="5" s="1"/>
  <c r="K749" i="5" s="1"/>
  <c r="K750" i="5" s="1"/>
  <c r="K751" i="5" s="1"/>
  <c r="K752" i="5" s="1"/>
  <c r="K753" i="5" s="1"/>
  <c r="K754" i="5" s="1"/>
  <c r="K755" i="5" s="1"/>
  <c r="K756" i="5" s="1"/>
  <c r="K757" i="5" s="1"/>
  <c r="K758" i="5" s="1"/>
  <c r="K759" i="5" s="1"/>
  <c r="K760" i="5" s="1"/>
  <c r="K761" i="5" s="1"/>
  <c r="K762" i="5" s="1"/>
  <c r="K763" i="5" s="1"/>
  <c r="K764" i="5" s="1"/>
  <c r="K765" i="5" s="1"/>
  <c r="K766" i="5" s="1"/>
  <c r="K767" i="5" s="1"/>
  <c r="K768" i="5" s="1"/>
  <c r="K769" i="5" s="1"/>
  <c r="K770" i="5" s="1"/>
  <c r="K771" i="5" s="1"/>
  <c r="K772" i="5" s="1"/>
  <c r="K773" i="5" s="1"/>
  <c r="K774" i="5" s="1"/>
  <c r="K775" i="5" s="1"/>
  <c r="K776" i="5" s="1"/>
  <c r="K777" i="5" s="1"/>
  <c r="K778" i="5" s="1"/>
  <c r="K779" i="5" s="1"/>
  <c r="K780" i="5" s="1"/>
  <c r="K781" i="5" s="1"/>
  <c r="K782" i="5" s="1"/>
  <c r="K783" i="5" s="1"/>
  <c r="K784" i="5" s="1"/>
  <c r="K785" i="5" s="1"/>
  <c r="K786" i="5" s="1"/>
  <c r="K787" i="5" s="1"/>
  <c r="K788" i="5" s="1"/>
  <c r="K789" i="5" s="1"/>
  <c r="K790" i="5" s="1"/>
  <c r="K791" i="5" s="1"/>
  <c r="K792" i="5" s="1"/>
  <c r="K793" i="5" s="1"/>
  <c r="K794" i="5" s="1"/>
  <c r="K795" i="5" s="1"/>
  <c r="K796" i="5" s="1"/>
  <c r="K797" i="5" s="1"/>
  <c r="K798" i="5" s="1"/>
  <c r="K799" i="5" s="1"/>
  <c r="K800" i="5" s="1"/>
  <c r="K801" i="5" s="1"/>
  <c r="K802" i="5" s="1"/>
  <c r="K803" i="5" s="1"/>
  <c r="K804" i="5" s="1"/>
  <c r="K805" i="5" s="1"/>
  <c r="K806" i="5" s="1"/>
  <c r="K807" i="5" s="1"/>
  <c r="K808" i="5" s="1"/>
  <c r="K809" i="5" s="1"/>
  <c r="K810" i="5" s="1"/>
  <c r="K811" i="5" s="1"/>
  <c r="K812" i="5" s="1"/>
  <c r="L722" i="5"/>
  <c r="M722" i="5" s="1"/>
  <c r="K813" i="5" l="1"/>
  <c r="K814" i="5" s="1"/>
  <c r="K815" i="5" s="1"/>
  <c r="K816" i="5" s="1"/>
  <c r="K817" i="5" s="1"/>
  <c r="K818" i="5" s="1"/>
  <c r="K819" i="5" s="1"/>
  <c r="K820" i="5" s="1"/>
  <c r="K821" i="5" s="1"/>
  <c r="K822" i="5" s="1"/>
  <c r="K823" i="5" s="1"/>
  <c r="K824" i="5" s="1"/>
  <c r="K825" i="5" s="1"/>
  <c r="K826" i="5" s="1"/>
  <c r="K827" i="5" s="1"/>
  <c r="K828" i="5" s="1"/>
  <c r="K829" i="5" s="1"/>
  <c r="K830" i="5" s="1"/>
  <c r="K831" i="5" s="1"/>
  <c r="K832" i="5" s="1"/>
  <c r="K833" i="5" s="1"/>
  <c r="K834" i="5" s="1"/>
  <c r="K835" i="5" s="1"/>
  <c r="K836" i="5" s="1"/>
  <c r="K837" i="5" s="1"/>
  <c r="K838" i="5" s="1"/>
  <c r="K839" i="5" s="1"/>
  <c r="K840" i="5" s="1"/>
  <c r="K841" i="5" s="1"/>
  <c r="K842" i="5" s="1"/>
  <c r="K843" i="5" s="1"/>
  <c r="K844" i="5" s="1"/>
  <c r="K845" i="5" s="1"/>
  <c r="K846" i="5" s="1"/>
  <c r="K847" i="5" s="1"/>
  <c r="K848" i="5" s="1"/>
  <c r="L812" i="5"/>
  <c r="M812" i="5" s="1"/>
  <c r="K849" i="5" l="1"/>
  <c r="K850" i="5" s="1"/>
  <c r="K851" i="5" s="1"/>
  <c r="K852" i="5" s="1"/>
  <c r="K853" i="5" s="1"/>
  <c r="K854" i="5" s="1"/>
  <c r="K855" i="5" s="1"/>
  <c r="K856" i="5" s="1"/>
  <c r="K857" i="5" s="1"/>
  <c r="K858" i="5" s="1"/>
  <c r="K859" i="5" s="1"/>
  <c r="K860" i="5" s="1"/>
  <c r="K861" i="5" s="1"/>
  <c r="K862" i="5" s="1"/>
  <c r="K863" i="5" s="1"/>
  <c r="K864" i="5" s="1"/>
  <c r="K865" i="5" s="1"/>
  <c r="K866" i="5" s="1"/>
  <c r="K867" i="5" s="1"/>
  <c r="K868" i="5" s="1"/>
  <c r="K869" i="5" s="1"/>
  <c r="K870" i="5" s="1"/>
  <c r="K871" i="5" s="1"/>
  <c r="K872" i="5" s="1"/>
  <c r="K873" i="5" s="1"/>
  <c r="K874" i="5" s="1"/>
  <c r="K875" i="5" s="1"/>
  <c r="K876" i="5" s="1"/>
  <c r="K877" i="5" s="1"/>
  <c r="K878" i="5" s="1"/>
  <c r="K879" i="5" s="1"/>
  <c r="K880" i="5" s="1"/>
  <c r="K881" i="5" s="1"/>
  <c r="K882" i="5" s="1"/>
  <c r="K883" i="5" s="1"/>
  <c r="K884" i="5" s="1"/>
  <c r="K885" i="5" s="1"/>
  <c r="K886" i="5" s="1"/>
  <c r="K887" i="5" s="1"/>
  <c r="K888" i="5" s="1"/>
  <c r="K889" i="5" s="1"/>
  <c r="K890" i="5" s="1"/>
  <c r="K891" i="5" s="1"/>
  <c r="K892" i="5" s="1"/>
  <c r="K893" i="5" s="1"/>
  <c r="K894" i="5" s="1"/>
  <c r="K895" i="5" s="1"/>
  <c r="K896" i="5" s="1"/>
  <c r="K897" i="5" s="1"/>
  <c r="K898" i="5" s="1"/>
  <c r="K899" i="5" s="1"/>
  <c r="K900" i="5" s="1"/>
  <c r="K901" i="5" s="1"/>
  <c r="K902" i="5" s="1"/>
  <c r="K903" i="5" s="1"/>
  <c r="K904" i="5" s="1"/>
  <c r="K905" i="5" s="1"/>
  <c r="K906" i="5" s="1"/>
  <c r="K907" i="5" s="1"/>
  <c r="K908" i="5" s="1"/>
  <c r="K909" i="5" s="1"/>
  <c r="K910" i="5" s="1"/>
  <c r="K911" i="5" s="1"/>
  <c r="K912" i="5" s="1"/>
  <c r="K913" i="5" s="1"/>
  <c r="K914" i="5" s="1"/>
  <c r="K915" i="5" s="1"/>
  <c r="K916" i="5" s="1"/>
  <c r="K917" i="5" s="1"/>
  <c r="K918" i="5" s="1"/>
  <c r="K919" i="5" s="1"/>
  <c r="K920" i="5" s="1"/>
  <c r="K921" i="5" s="1"/>
  <c r="K922" i="5" s="1"/>
  <c r="K923" i="5" s="1"/>
  <c r="K924" i="5" s="1"/>
  <c r="K925" i="5" s="1"/>
  <c r="K926" i="5" s="1"/>
  <c r="K927" i="5" s="1"/>
  <c r="K928" i="5" s="1"/>
  <c r="K929" i="5" s="1"/>
  <c r="K930" i="5" s="1"/>
  <c r="K931" i="5" s="1"/>
  <c r="K932" i="5" s="1"/>
  <c r="K933" i="5" s="1"/>
  <c r="K934" i="5" s="1"/>
  <c r="K935" i="5" s="1"/>
  <c r="K936" i="5" s="1"/>
  <c r="K937" i="5" s="1"/>
  <c r="K938" i="5" s="1"/>
  <c r="K939" i="5" s="1"/>
  <c r="K940" i="5" s="1"/>
  <c r="K941" i="5" s="1"/>
  <c r="K942" i="5" s="1"/>
  <c r="K943" i="5" s="1"/>
  <c r="K944" i="5" s="1"/>
  <c r="K945" i="5" s="1"/>
  <c r="K946" i="5" s="1"/>
  <c r="L848" i="5"/>
  <c r="M848" i="5" s="1"/>
  <c r="L946" i="5" l="1"/>
  <c r="M946" i="5" s="1"/>
  <c r="K947" i="5"/>
  <c r="K948" i="5" s="1"/>
  <c r="K949" i="5" s="1"/>
  <c r="K950" i="5" s="1"/>
  <c r="K951" i="5" s="1"/>
  <c r="K952" i="5" s="1"/>
  <c r="L952" i="5" l="1"/>
  <c r="M952" i="5" s="1"/>
  <c r="K953" i="5"/>
  <c r="K954" i="5" s="1"/>
  <c r="K955" i="5" s="1"/>
  <c r="K956" i="5" s="1"/>
  <c r="K957" i="5" s="1"/>
  <c r="K958" i="5" s="1"/>
  <c r="K959" i="5" s="1"/>
  <c r="K960" i="5" s="1"/>
  <c r="K961" i="5" s="1"/>
  <c r="K962" i="5" s="1"/>
  <c r="K963" i="5" s="1"/>
  <c r="K964" i="5" s="1"/>
  <c r="K965" i="5" s="1"/>
  <c r="K966" i="5" s="1"/>
  <c r="K967" i="5" s="1"/>
  <c r="K968" i="5" s="1"/>
  <c r="K969" i="5" s="1"/>
  <c r="K970" i="5" s="1"/>
  <c r="K971" i="5" s="1"/>
  <c r="K972" i="5" s="1"/>
  <c r="K973" i="5" s="1"/>
  <c r="K974" i="5" s="1"/>
  <c r="K975" i="5" s="1"/>
  <c r="K976" i="5" s="1"/>
  <c r="K977" i="5" s="1"/>
  <c r="K978" i="5" s="1"/>
  <c r="K979" i="5" s="1"/>
  <c r="K980" i="5" s="1"/>
  <c r="K981" i="5" s="1"/>
  <c r="K982" i="5" s="1"/>
  <c r="K983" i="5" s="1"/>
  <c r="K984" i="5" s="1"/>
  <c r="K985" i="5" s="1"/>
  <c r="K986" i="5" s="1"/>
  <c r="K987" i="5" s="1"/>
  <c r="K988" i="5" s="1"/>
  <c r="K989" i="5" s="1"/>
  <c r="K990" i="5" s="1"/>
  <c r="K991" i="5" s="1"/>
  <c r="K992" i="5" s="1"/>
  <c r="K993" i="5" s="1"/>
  <c r="K994" i="5" s="1"/>
  <c r="K995" i="5" s="1"/>
  <c r="K996" i="5" s="1"/>
  <c r="K997" i="5" s="1"/>
  <c r="K998" i="5" s="1"/>
  <c r="K999" i="5" s="1"/>
  <c r="K1000" i="5" s="1"/>
  <c r="K1001" i="5" l="1"/>
  <c r="K1002" i="5" s="1"/>
  <c r="K1003" i="5" s="1"/>
  <c r="K1004" i="5" s="1"/>
  <c r="K1005" i="5" s="1"/>
  <c r="K1006" i="5" s="1"/>
  <c r="K1007" i="5" s="1"/>
  <c r="K1008" i="5" s="1"/>
  <c r="K1009" i="5" s="1"/>
  <c r="K1010" i="5" s="1"/>
  <c r="K1011" i="5" s="1"/>
  <c r="K1012" i="5" s="1"/>
  <c r="K1013" i="5" s="1"/>
  <c r="K1014" i="5" s="1"/>
  <c r="K1015" i="5" s="1"/>
  <c r="K1016" i="5" s="1"/>
  <c r="K1017" i="5" s="1"/>
  <c r="K1018" i="5" s="1"/>
  <c r="K1019" i="5" s="1"/>
  <c r="K1020" i="5" s="1"/>
  <c r="K1021" i="5" s="1"/>
  <c r="K1022" i="5" s="1"/>
  <c r="K1023" i="5" s="1"/>
  <c r="K1024" i="5" s="1"/>
  <c r="K1025" i="5" s="1"/>
  <c r="K1026" i="5" s="1"/>
  <c r="K1027" i="5" s="1"/>
  <c r="K1028" i="5" s="1"/>
  <c r="K1029" i="5" s="1"/>
  <c r="K1030" i="5" s="1"/>
  <c r="K1031" i="5" s="1"/>
  <c r="K1032" i="5" s="1"/>
  <c r="K1033" i="5" s="1"/>
  <c r="K1034" i="5" s="1"/>
  <c r="K1035" i="5" s="1"/>
  <c r="K1036" i="5" s="1"/>
  <c r="K1037" i="5" s="1"/>
  <c r="K1038" i="5" s="1"/>
  <c r="K1039" i="5" s="1"/>
  <c r="K1040" i="5" s="1"/>
  <c r="K1041" i="5" s="1"/>
  <c r="K1042" i="5" s="1"/>
  <c r="K1043" i="5" s="1"/>
  <c r="K1044" i="5" s="1"/>
  <c r="K1045" i="5" s="1"/>
  <c r="K1046" i="5" s="1"/>
  <c r="K1047" i="5" s="1"/>
  <c r="K1048" i="5" s="1"/>
  <c r="K1049" i="5" s="1"/>
  <c r="K1050" i="5" s="1"/>
  <c r="K1051" i="5" s="1"/>
  <c r="K1052" i="5" s="1"/>
  <c r="K1053" i="5" s="1"/>
  <c r="K1054" i="5" s="1"/>
  <c r="K1055" i="5" s="1"/>
  <c r="K1056" i="5" s="1"/>
  <c r="K1057" i="5" s="1"/>
  <c r="K1058" i="5" s="1"/>
  <c r="K1059" i="5" s="1"/>
  <c r="K1060" i="5" s="1"/>
  <c r="K1061" i="5" s="1"/>
  <c r="K1062" i="5" s="1"/>
  <c r="K1063" i="5" s="1"/>
  <c r="K1064" i="5" s="1"/>
  <c r="K1065" i="5" s="1"/>
  <c r="K1066" i="5" s="1"/>
  <c r="K1067" i="5" s="1"/>
  <c r="K1068" i="5" s="1"/>
  <c r="K1069" i="5" s="1"/>
  <c r="K1070" i="5" s="1"/>
  <c r="K1071" i="5" s="1"/>
  <c r="K1072" i="5" s="1"/>
  <c r="K1073" i="5" s="1"/>
  <c r="K1074" i="5" s="1"/>
  <c r="K1075" i="5" s="1"/>
  <c r="K1076" i="5" s="1"/>
  <c r="K1077" i="5" s="1"/>
  <c r="K1078" i="5" s="1"/>
  <c r="K1079" i="5" s="1"/>
  <c r="K1080" i="5" s="1"/>
  <c r="K1081" i="5" s="1"/>
  <c r="K1082" i="5" s="1"/>
  <c r="K1083" i="5" s="1"/>
  <c r="K1084" i="5" s="1"/>
  <c r="K1085" i="5" s="1"/>
  <c r="K1086" i="5" s="1"/>
  <c r="K1087" i="5" s="1"/>
  <c r="K1088" i="5" s="1"/>
  <c r="K1089" i="5" s="1"/>
  <c r="K1090" i="5" s="1"/>
  <c r="K1091" i="5" s="1"/>
  <c r="K1092" i="5" s="1"/>
  <c r="K1093" i="5" s="1"/>
  <c r="K1094" i="5" s="1"/>
  <c r="K1095" i="5" s="1"/>
  <c r="K1096" i="5" s="1"/>
  <c r="K1097" i="5" s="1"/>
  <c r="K1098" i="5" s="1"/>
  <c r="K1099" i="5" s="1"/>
  <c r="K1100" i="5" s="1"/>
  <c r="K1101" i="5" s="1"/>
  <c r="K1102" i="5" s="1"/>
  <c r="K1103" i="5" s="1"/>
  <c r="K1104" i="5" s="1"/>
  <c r="K1105" i="5" s="1"/>
  <c r="K1106" i="5" s="1"/>
  <c r="K1107" i="5" s="1"/>
  <c r="K1108" i="5" s="1"/>
  <c r="K1109" i="5" s="1"/>
  <c r="K1110" i="5" s="1"/>
  <c r="K1111" i="5" s="1"/>
  <c r="K1112" i="5" s="1"/>
  <c r="K1113" i="5" s="1"/>
  <c r="K1114" i="5" s="1"/>
  <c r="K1115" i="5" s="1"/>
  <c r="K1116" i="5" s="1"/>
  <c r="K1117" i="5" s="1"/>
  <c r="K1118" i="5" s="1"/>
  <c r="K1119" i="5" s="1"/>
  <c r="K1120" i="5" s="1"/>
  <c r="K1121" i="5" s="1"/>
  <c r="K1122" i="5" s="1"/>
  <c r="K1123" i="5" s="1"/>
  <c r="K1124" i="5" s="1"/>
  <c r="K1125" i="5" s="1"/>
  <c r="K1126" i="5" s="1"/>
  <c r="K1127" i="5" s="1"/>
  <c r="K1128" i="5" s="1"/>
  <c r="K1129" i="5" s="1"/>
  <c r="K1130" i="5" s="1"/>
  <c r="K1131" i="5" s="1"/>
  <c r="K1132" i="5" s="1"/>
  <c r="K1133" i="5" s="1"/>
  <c r="K1134" i="5" s="1"/>
  <c r="K1135" i="5" s="1"/>
  <c r="K1136" i="5" s="1"/>
  <c r="K1137" i="5" s="1"/>
  <c r="K1138" i="5" s="1"/>
  <c r="K1139" i="5" s="1"/>
  <c r="K1140" i="5" s="1"/>
  <c r="K1141" i="5" s="1"/>
  <c r="K1142" i="5" s="1"/>
  <c r="K1143" i="5" s="1"/>
  <c r="K1144" i="5" s="1"/>
  <c r="K1145" i="5" s="1"/>
  <c r="K1146" i="5" s="1"/>
  <c r="K1147" i="5" s="1"/>
  <c r="K1148" i="5" s="1"/>
  <c r="K1149" i="5" s="1"/>
  <c r="K1150" i="5" s="1"/>
  <c r="K1151" i="5" s="1"/>
  <c r="K1152" i="5" s="1"/>
  <c r="K1153" i="5" s="1"/>
  <c r="K1154" i="5" s="1"/>
  <c r="K1155" i="5" s="1"/>
  <c r="K1156" i="5" s="1"/>
  <c r="K1157" i="5" s="1"/>
  <c r="K1158" i="5" s="1"/>
  <c r="K1159" i="5" s="1"/>
  <c r="K1160" i="5" s="1"/>
  <c r="K1161" i="5" s="1"/>
  <c r="K1162" i="5" s="1"/>
  <c r="K1163" i="5" s="1"/>
  <c r="K1164" i="5" s="1"/>
  <c r="K1165" i="5" s="1"/>
  <c r="K1166" i="5" s="1"/>
  <c r="K1167" i="5" s="1"/>
  <c r="K1168" i="5" s="1"/>
  <c r="K1169" i="5" s="1"/>
  <c r="K1170" i="5" s="1"/>
  <c r="K1171" i="5" s="1"/>
  <c r="K1172" i="5" s="1"/>
  <c r="K1173" i="5" s="1"/>
  <c r="K1174" i="5" s="1"/>
  <c r="K1175" i="5" s="1"/>
  <c r="K1176" i="5" s="1"/>
  <c r="K1177" i="5" s="1"/>
  <c r="L1000" i="5"/>
  <c r="M1000" i="5" s="1"/>
  <c r="K1178" i="5" l="1"/>
  <c r="K1179" i="5" s="1"/>
  <c r="K1180" i="5" s="1"/>
  <c r="K1181" i="5" s="1"/>
  <c r="K1182" i="5" s="1"/>
  <c r="K1183" i="5" s="1"/>
  <c r="K1184" i="5" s="1"/>
  <c r="K1185" i="5" s="1"/>
  <c r="K1186" i="5" s="1"/>
  <c r="K1187" i="5" s="1"/>
  <c r="K1188" i="5" s="1"/>
  <c r="K1189" i="5" s="1"/>
  <c r="K1190" i="5" s="1"/>
  <c r="K1191" i="5" s="1"/>
  <c r="K1192" i="5" s="1"/>
  <c r="K1193" i="5" s="1"/>
  <c r="K1194" i="5" s="1"/>
  <c r="K1195" i="5" s="1"/>
  <c r="K1196" i="5" s="1"/>
  <c r="K1197" i="5" s="1"/>
  <c r="K1198" i="5" s="1"/>
  <c r="K1199" i="5" s="1"/>
  <c r="K1200" i="5" s="1"/>
  <c r="K1201" i="5" s="1"/>
  <c r="K1202" i="5" s="1"/>
  <c r="K1203" i="5" s="1"/>
  <c r="K1204" i="5" s="1"/>
  <c r="K1205" i="5" s="1"/>
  <c r="K1206" i="5" s="1"/>
  <c r="K1207" i="5" s="1"/>
  <c r="K1208" i="5" s="1"/>
  <c r="K1209" i="5" s="1"/>
  <c r="K1210" i="5" s="1"/>
  <c r="K1211" i="5" s="1"/>
  <c r="K1212" i="5" s="1"/>
  <c r="K1213" i="5" s="1"/>
  <c r="K1214" i="5" s="1"/>
  <c r="K1215" i="5" s="1"/>
  <c r="K1216" i="5" s="1"/>
  <c r="K1217" i="5" s="1"/>
  <c r="K1218" i="5" s="1"/>
  <c r="K1219" i="5" s="1"/>
  <c r="K1220" i="5" s="1"/>
  <c r="K1221" i="5" s="1"/>
  <c r="K1222" i="5" s="1"/>
  <c r="K1223" i="5" s="1"/>
  <c r="K1224" i="5" s="1"/>
  <c r="K1225" i="5" s="1"/>
  <c r="K1226" i="5" s="1"/>
  <c r="K1227" i="5" s="1"/>
  <c r="K1228" i="5" s="1"/>
  <c r="K1229" i="5" s="1"/>
  <c r="K1230" i="5" s="1"/>
  <c r="K1231" i="5" s="1"/>
  <c r="K1232" i="5" s="1"/>
  <c r="K1233" i="5" s="1"/>
  <c r="K1234" i="5" s="1"/>
  <c r="K1235" i="5" s="1"/>
  <c r="K1236" i="5" s="1"/>
  <c r="K1237" i="5" s="1"/>
  <c r="K1238" i="5" s="1"/>
  <c r="K1239" i="5" s="1"/>
  <c r="K1240" i="5" s="1"/>
  <c r="K1241" i="5" s="1"/>
  <c r="K1242" i="5" s="1"/>
  <c r="K1243" i="5" s="1"/>
  <c r="K1244" i="5" s="1"/>
  <c r="K1245" i="5" s="1"/>
  <c r="K1246" i="5" s="1"/>
  <c r="K1247" i="5" s="1"/>
  <c r="K1248" i="5" s="1"/>
  <c r="K1249" i="5" s="1"/>
  <c r="K1250" i="5" s="1"/>
  <c r="K1251" i="5" s="1"/>
  <c r="K1252" i="5" s="1"/>
  <c r="K1253" i="5" s="1"/>
  <c r="K1254" i="5" s="1"/>
  <c r="K1255" i="5" s="1"/>
  <c r="K1256" i="5" s="1"/>
  <c r="K1257" i="5" s="1"/>
  <c r="K1258" i="5" s="1"/>
  <c r="K1259" i="5" s="1"/>
  <c r="K1260" i="5" s="1"/>
  <c r="K1261" i="5" s="1"/>
  <c r="K1262" i="5" s="1"/>
  <c r="K1263" i="5" s="1"/>
  <c r="K1264" i="5" s="1"/>
  <c r="K1265" i="5" s="1"/>
  <c r="K1266" i="5" s="1"/>
  <c r="K1267" i="5" s="1"/>
  <c r="K1268" i="5" s="1"/>
  <c r="K1269" i="5" s="1"/>
  <c r="K1270" i="5" s="1"/>
  <c r="K1271" i="5" s="1"/>
  <c r="K1272" i="5" s="1"/>
  <c r="K1273" i="5" s="1"/>
  <c r="K1274" i="5" s="1"/>
  <c r="K1275" i="5" s="1"/>
  <c r="K1276" i="5" s="1"/>
  <c r="K1277" i="5" s="1"/>
  <c r="K1278" i="5" s="1"/>
  <c r="K1279" i="5" s="1"/>
  <c r="K1280" i="5" s="1"/>
  <c r="K1281" i="5" s="1"/>
  <c r="K1282" i="5" s="1"/>
  <c r="K1283" i="5" s="1"/>
  <c r="K1284" i="5" s="1"/>
  <c r="K1285" i="5" s="1"/>
  <c r="K1286" i="5" s="1"/>
  <c r="K1287" i="5" s="1"/>
  <c r="K1288" i="5" s="1"/>
  <c r="K1289" i="5" s="1"/>
  <c r="L1177" i="5"/>
  <c r="M1177" i="5" s="1"/>
  <c r="K1290" i="5" l="1"/>
  <c r="K1291" i="5" s="1"/>
  <c r="K1292" i="5" s="1"/>
  <c r="K1293" i="5" s="1"/>
  <c r="K1294" i="5" s="1"/>
  <c r="K1295" i="5" s="1"/>
  <c r="K1296" i="5" s="1"/>
  <c r="K1297" i="5" s="1"/>
  <c r="K1298" i="5" s="1"/>
  <c r="K1299" i="5" s="1"/>
  <c r="K1300" i="5" s="1"/>
  <c r="L1289" i="5"/>
  <c r="M1289" i="5" s="1"/>
  <c r="K1301" i="5" l="1"/>
  <c r="K1302" i="5" s="1"/>
  <c r="K1303" i="5" s="1"/>
  <c r="K1304" i="5" s="1"/>
  <c r="K1305" i="5" s="1"/>
  <c r="K1306" i="5" s="1"/>
  <c r="K1307" i="5" s="1"/>
  <c r="K1308" i="5" s="1"/>
  <c r="K1309" i="5" s="1"/>
  <c r="K1310" i="5" s="1"/>
  <c r="K1311" i="5" s="1"/>
  <c r="K1312" i="5" s="1"/>
  <c r="K1313" i="5" s="1"/>
  <c r="K1314" i="5" s="1"/>
  <c r="K1315" i="5" s="1"/>
  <c r="K1316" i="5" s="1"/>
  <c r="K1317" i="5" s="1"/>
  <c r="L1300" i="5"/>
  <c r="M1300" i="5" s="1"/>
  <c r="L1317" i="5" l="1"/>
  <c r="M1317" i="5" s="1"/>
  <c r="K1318" i="5"/>
  <c r="K1319" i="5" s="1"/>
  <c r="K1320" i="5" s="1"/>
  <c r="K1321" i="5" s="1"/>
  <c r="K1322" i="5" s="1"/>
  <c r="K1323" i="5" s="1"/>
  <c r="K1324" i="5" s="1"/>
  <c r="K1325" i="5" s="1"/>
  <c r="K1326" i="5" s="1"/>
  <c r="K1327" i="5" s="1"/>
  <c r="K1328" i="5" s="1"/>
  <c r="K1329" i="5" s="1"/>
  <c r="K1330" i="5" s="1"/>
  <c r="K1331" i="5" s="1"/>
  <c r="K1332" i="5" s="1"/>
  <c r="K1333" i="5" s="1"/>
  <c r="K1334" i="5" s="1"/>
  <c r="K1335" i="5" s="1"/>
  <c r="K1336" i="5" s="1"/>
  <c r="K1337" i="5" s="1"/>
  <c r="K1338" i="5" s="1"/>
  <c r="K1339" i="5" s="1"/>
  <c r="K1340" i="5" s="1"/>
  <c r="K1341" i="5" s="1"/>
  <c r="K1342" i="5" s="1"/>
  <c r="K1343" i="5" s="1"/>
  <c r="K1344" i="5" s="1"/>
  <c r="K1345" i="5" s="1"/>
  <c r="K1346" i="5" s="1"/>
  <c r="K1347" i="5" s="1"/>
  <c r="K1348" i="5" s="1"/>
  <c r="K1349" i="5" s="1"/>
  <c r="K1350" i="5" s="1"/>
  <c r="K1351" i="5" s="1"/>
  <c r="K1352" i="5" s="1"/>
  <c r="K1353" i="5" s="1"/>
  <c r="K1354" i="5" s="1"/>
  <c r="K1355" i="5" s="1"/>
  <c r="K1356" i="5" s="1"/>
  <c r="K1357" i="5" s="1"/>
  <c r="K1358" i="5" s="1"/>
  <c r="K1359" i="5" s="1"/>
  <c r="K1360" i="5" s="1"/>
  <c r="K1361" i="5" s="1"/>
  <c r="K1362" i="5" s="1"/>
  <c r="K1363" i="5" l="1"/>
  <c r="K1364" i="5" s="1"/>
  <c r="L1362" i="5"/>
  <c r="M1362" i="5" s="1"/>
  <c r="K1365" i="5" l="1"/>
  <c r="K1366" i="5" s="1"/>
  <c r="K1367" i="5" s="1"/>
  <c r="K1368" i="5" s="1"/>
  <c r="K1369" i="5" s="1"/>
  <c r="K1370" i="5" s="1"/>
  <c r="K1371" i="5" s="1"/>
  <c r="K1372" i="5" s="1"/>
  <c r="K1373" i="5" s="1"/>
  <c r="K1374" i="5" s="1"/>
  <c r="K1375" i="5" s="1"/>
  <c r="K1376" i="5" s="1"/>
  <c r="K1377" i="5" s="1"/>
  <c r="K1378" i="5" s="1"/>
  <c r="K1379" i="5" s="1"/>
  <c r="K1380" i="5" s="1"/>
  <c r="K1381" i="5" s="1"/>
  <c r="K1382" i="5" s="1"/>
  <c r="K1383" i="5" s="1"/>
  <c r="K1384" i="5" s="1"/>
  <c r="K1385" i="5" s="1"/>
  <c r="K1386" i="5" s="1"/>
  <c r="K1387" i="5" s="1"/>
  <c r="K1388" i="5" s="1"/>
  <c r="K1389" i="5" s="1"/>
  <c r="K1390" i="5" s="1"/>
  <c r="K1391" i="5" s="1"/>
  <c r="K1392" i="5" s="1"/>
  <c r="K1393" i="5" s="1"/>
  <c r="K1394" i="5" s="1"/>
  <c r="K1395" i="5" s="1"/>
  <c r="K1396" i="5" s="1"/>
  <c r="K1397" i="5" s="1"/>
  <c r="K1398" i="5" s="1"/>
  <c r="K1399" i="5" s="1"/>
  <c r="K1400" i="5" s="1"/>
  <c r="K1401" i="5" s="1"/>
  <c r="K1402" i="5" s="1"/>
  <c r="K1403" i="5" s="1"/>
  <c r="K1404" i="5" s="1"/>
  <c r="K1405" i="5" s="1"/>
  <c r="K1406" i="5" s="1"/>
  <c r="K1407" i="5" s="1"/>
  <c r="K1408" i="5" s="1"/>
  <c r="K1409" i="5" s="1"/>
  <c r="K1410" i="5" s="1"/>
  <c r="K1411" i="5" s="1"/>
  <c r="K1412" i="5" s="1"/>
  <c r="K1413" i="5" s="1"/>
  <c r="K1414" i="5" s="1"/>
  <c r="K1415" i="5" s="1"/>
  <c r="K1416" i="5" s="1"/>
  <c r="K1417" i="5" s="1"/>
  <c r="K1418" i="5" s="1"/>
  <c r="K1419" i="5" s="1"/>
  <c r="K1420" i="5" s="1"/>
  <c r="K1421" i="5" s="1"/>
  <c r="K1422" i="5" s="1"/>
  <c r="K1423" i="5" s="1"/>
  <c r="K1424" i="5" s="1"/>
  <c r="K1425" i="5" s="1"/>
  <c r="K1426" i="5" s="1"/>
  <c r="K1427" i="5" s="1"/>
  <c r="K1428" i="5" s="1"/>
  <c r="K1429" i="5" s="1"/>
  <c r="K1430" i="5" s="1"/>
  <c r="K1431" i="5" s="1"/>
  <c r="K1432" i="5" s="1"/>
  <c r="K1433" i="5" s="1"/>
  <c r="K1434" i="5" s="1"/>
  <c r="K1435" i="5" s="1"/>
  <c r="K1436" i="5" s="1"/>
  <c r="K1437" i="5" s="1"/>
  <c r="K1438" i="5" s="1"/>
  <c r="K1439" i="5" s="1"/>
  <c r="K1440" i="5" s="1"/>
  <c r="K1441" i="5" s="1"/>
  <c r="K1442" i="5" s="1"/>
  <c r="K1443" i="5" s="1"/>
  <c r="K1444" i="5" s="1"/>
  <c r="K1445" i="5" s="1"/>
  <c r="K1446" i="5" s="1"/>
  <c r="K1447" i="5" s="1"/>
  <c r="K1448" i="5" s="1"/>
  <c r="K1449" i="5" s="1"/>
  <c r="K1450" i="5" s="1"/>
  <c r="K1451" i="5" s="1"/>
  <c r="K1452" i="5" s="1"/>
  <c r="K1453" i="5" s="1"/>
  <c r="K1454" i="5" s="1"/>
  <c r="K1455" i="5" s="1"/>
  <c r="K1456" i="5" s="1"/>
  <c r="K1457" i="5" s="1"/>
  <c r="K1458" i="5" s="1"/>
  <c r="K1459" i="5" s="1"/>
  <c r="K1460" i="5" s="1"/>
  <c r="K1461" i="5" s="1"/>
  <c r="K1462" i="5" s="1"/>
  <c r="K1463" i="5" s="1"/>
  <c r="K1464" i="5" s="1"/>
  <c r="K1465" i="5" s="1"/>
  <c r="K1466" i="5" s="1"/>
  <c r="K1467" i="5" s="1"/>
  <c r="K1468" i="5" s="1"/>
  <c r="K1469" i="5" s="1"/>
  <c r="K1470" i="5" s="1"/>
  <c r="K1471" i="5" s="1"/>
  <c r="K1472" i="5" s="1"/>
  <c r="K1473" i="5" s="1"/>
  <c r="K1474" i="5" s="1"/>
  <c r="K1475" i="5" s="1"/>
  <c r="K1476" i="5" s="1"/>
  <c r="K1477" i="5" s="1"/>
  <c r="K1478" i="5" s="1"/>
  <c r="L1364" i="5"/>
  <c r="M1364" i="5" s="1"/>
  <c r="K1479" i="5" l="1"/>
  <c r="K1480" i="5" s="1"/>
  <c r="K1481" i="5" s="1"/>
  <c r="K1482" i="5" s="1"/>
  <c r="K1483" i="5" s="1"/>
  <c r="K1484" i="5" s="1"/>
  <c r="K1485" i="5" s="1"/>
  <c r="K1486" i="5" s="1"/>
  <c r="K1487" i="5" s="1"/>
  <c r="K1488" i="5" s="1"/>
  <c r="K1489" i="5" s="1"/>
  <c r="K1490" i="5" s="1"/>
  <c r="K1491" i="5" s="1"/>
  <c r="K1492" i="5" s="1"/>
  <c r="K1493" i="5" s="1"/>
  <c r="K1494" i="5" s="1"/>
  <c r="K1495" i="5" s="1"/>
  <c r="K1496" i="5" s="1"/>
  <c r="K1497" i="5" s="1"/>
  <c r="K1498" i="5" s="1"/>
  <c r="K1499" i="5" s="1"/>
  <c r="K1500" i="5" s="1"/>
  <c r="K1501" i="5" s="1"/>
  <c r="K1502" i="5" s="1"/>
  <c r="K1503" i="5" s="1"/>
  <c r="K1504" i="5" s="1"/>
  <c r="K1505" i="5" s="1"/>
  <c r="K1506" i="5" s="1"/>
  <c r="K1507" i="5" s="1"/>
  <c r="K1508" i="5" s="1"/>
  <c r="K1509" i="5" s="1"/>
  <c r="K1510" i="5" s="1"/>
  <c r="K1511" i="5" s="1"/>
  <c r="K1512" i="5" s="1"/>
  <c r="K1513" i="5" s="1"/>
  <c r="K1514" i="5" s="1"/>
  <c r="K1515" i="5" s="1"/>
  <c r="K1516" i="5" s="1"/>
  <c r="K1517" i="5" s="1"/>
  <c r="K1518" i="5" s="1"/>
  <c r="K1519" i="5" s="1"/>
  <c r="K1520" i="5" s="1"/>
  <c r="K1521" i="5" s="1"/>
  <c r="K1522" i="5" s="1"/>
  <c r="K1523" i="5" s="1"/>
  <c r="K1524" i="5" s="1"/>
  <c r="K1525" i="5" s="1"/>
  <c r="K1526" i="5" s="1"/>
  <c r="K1527" i="5" s="1"/>
  <c r="K1528" i="5" s="1"/>
  <c r="K1529" i="5" s="1"/>
  <c r="K1530" i="5" s="1"/>
  <c r="K1531" i="5" s="1"/>
  <c r="K1532" i="5" s="1"/>
  <c r="K1533" i="5" s="1"/>
  <c r="K1534" i="5" s="1"/>
  <c r="K1535" i="5" s="1"/>
  <c r="K1536" i="5" s="1"/>
  <c r="K1537" i="5" s="1"/>
  <c r="K1538" i="5" s="1"/>
  <c r="K1539" i="5" s="1"/>
  <c r="K1540" i="5" s="1"/>
  <c r="K1541" i="5" s="1"/>
  <c r="K1542" i="5" s="1"/>
  <c r="K1543" i="5" s="1"/>
  <c r="K1544" i="5" s="1"/>
  <c r="K1545" i="5" s="1"/>
  <c r="K1546" i="5" s="1"/>
  <c r="K1547" i="5" s="1"/>
  <c r="K1548" i="5" s="1"/>
  <c r="K1549" i="5" s="1"/>
  <c r="K1550" i="5" s="1"/>
  <c r="K1551" i="5" s="1"/>
  <c r="K1552" i="5" s="1"/>
  <c r="K1553" i="5" s="1"/>
  <c r="K1554" i="5" s="1"/>
  <c r="K1555" i="5" s="1"/>
  <c r="K1556" i="5" s="1"/>
  <c r="K1557" i="5" s="1"/>
  <c r="K1558" i="5" s="1"/>
  <c r="K1559" i="5" s="1"/>
  <c r="K1560" i="5" s="1"/>
  <c r="K1561" i="5" s="1"/>
  <c r="K1562" i="5" s="1"/>
  <c r="K1563" i="5" s="1"/>
  <c r="K1564" i="5" s="1"/>
  <c r="K1565" i="5" s="1"/>
  <c r="K1566" i="5" s="1"/>
  <c r="K1567" i="5" s="1"/>
  <c r="K1568" i="5" s="1"/>
  <c r="K1569" i="5" s="1"/>
  <c r="K1570" i="5" s="1"/>
  <c r="K1571" i="5" s="1"/>
  <c r="K1572" i="5" s="1"/>
  <c r="K1573" i="5" s="1"/>
  <c r="K1574" i="5" s="1"/>
  <c r="K1575" i="5" s="1"/>
  <c r="K1576" i="5" s="1"/>
  <c r="K1577" i="5" s="1"/>
  <c r="K1578" i="5" s="1"/>
  <c r="K1579" i="5" s="1"/>
  <c r="K1580" i="5" s="1"/>
  <c r="K1581" i="5" s="1"/>
  <c r="K1582" i="5" s="1"/>
  <c r="K1583" i="5" s="1"/>
  <c r="K1584" i="5" s="1"/>
  <c r="K1585" i="5" s="1"/>
  <c r="K1586" i="5" s="1"/>
  <c r="K1587" i="5" s="1"/>
  <c r="K1588" i="5" s="1"/>
  <c r="K1589" i="5" s="1"/>
  <c r="K1590" i="5" s="1"/>
  <c r="K1591" i="5" s="1"/>
  <c r="K1592" i="5" s="1"/>
  <c r="K1593" i="5" s="1"/>
  <c r="K1594" i="5" s="1"/>
  <c r="K1595" i="5" s="1"/>
  <c r="K1596" i="5" s="1"/>
  <c r="K1597" i="5" s="1"/>
  <c r="K1598" i="5" s="1"/>
  <c r="K1599" i="5" s="1"/>
  <c r="K1600" i="5" s="1"/>
  <c r="K1601" i="5" s="1"/>
  <c r="K1602" i="5" s="1"/>
  <c r="K1603" i="5" s="1"/>
  <c r="K1604" i="5" s="1"/>
  <c r="K1605" i="5" s="1"/>
  <c r="K1606" i="5" s="1"/>
  <c r="K1607" i="5" s="1"/>
  <c r="K1608" i="5" s="1"/>
  <c r="K1609" i="5" s="1"/>
  <c r="K1610" i="5" s="1"/>
  <c r="K1611" i="5" s="1"/>
  <c r="K1612" i="5" s="1"/>
  <c r="K1613" i="5" s="1"/>
  <c r="K1614" i="5" s="1"/>
  <c r="K1615" i="5" s="1"/>
  <c r="K1616" i="5" s="1"/>
  <c r="K1617" i="5" s="1"/>
  <c r="K1618" i="5" s="1"/>
  <c r="K1619" i="5" s="1"/>
  <c r="K1620" i="5" s="1"/>
  <c r="K1621" i="5" s="1"/>
  <c r="K1622" i="5" s="1"/>
  <c r="K1623" i="5" s="1"/>
  <c r="K1624" i="5" s="1"/>
  <c r="K1625" i="5" s="1"/>
  <c r="K1626" i="5" s="1"/>
  <c r="K1627" i="5" s="1"/>
  <c r="K1628" i="5" s="1"/>
  <c r="K1629" i="5" s="1"/>
  <c r="K1630" i="5" s="1"/>
  <c r="K1631" i="5" s="1"/>
  <c r="K1632" i="5" s="1"/>
  <c r="K1633" i="5" s="1"/>
  <c r="K1634" i="5" s="1"/>
  <c r="K1635" i="5" s="1"/>
  <c r="K1636" i="5" s="1"/>
  <c r="K1637" i="5" s="1"/>
  <c r="K1638" i="5" s="1"/>
  <c r="K1639" i="5" s="1"/>
  <c r="K1640" i="5" s="1"/>
  <c r="K1641" i="5" s="1"/>
  <c r="K1642" i="5" s="1"/>
  <c r="K1643" i="5" s="1"/>
  <c r="K1644" i="5" s="1"/>
  <c r="K1645" i="5" s="1"/>
  <c r="K1646" i="5" s="1"/>
  <c r="K1647" i="5" s="1"/>
  <c r="K1648" i="5" s="1"/>
  <c r="K1649" i="5" s="1"/>
  <c r="K1650" i="5" s="1"/>
  <c r="K1651" i="5" s="1"/>
  <c r="K1652" i="5" s="1"/>
  <c r="K1653" i="5" s="1"/>
  <c r="K1654" i="5" s="1"/>
  <c r="K1655" i="5" s="1"/>
  <c r="K1656" i="5" s="1"/>
  <c r="K1657" i="5" s="1"/>
  <c r="K1658" i="5" s="1"/>
  <c r="K1659" i="5" s="1"/>
  <c r="K1660" i="5" s="1"/>
  <c r="K1661" i="5" s="1"/>
  <c r="K1662" i="5" s="1"/>
  <c r="K1663" i="5" s="1"/>
  <c r="K1664" i="5" s="1"/>
  <c r="K1665" i="5" s="1"/>
  <c r="K1666" i="5" s="1"/>
  <c r="K1667" i="5" s="1"/>
  <c r="K1668" i="5" s="1"/>
  <c r="K1669" i="5" s="1"/>
  <c r="K1670" i="5" s="1"/>
  <c r="K1671" i="5" s="1"/>
  <c r="K1672" i="5" s="1"/>
  <c r="K1673" i="5" s="1"/>
  <c r="K1674" i="5" s="1"/>
  <c r="K1675" i="5" s="1"/>
  <c r="K1676" i="5" s="1"/>
  <c r="K1677" i="5" s="1"/>
  <c r="K1678" i="5" s="1"/>
  <c r="K1679" i="5" s="1"/>
  <c r="K1680" i="5" s="1"/>
  <c r="K1681" i="5" s="1"/>
  <c r="K1682" i="5" s="1"/>
  <c r="K1683" i="5" s="1"/>
  <c r="K1684" i="5" s="1"/>
  <c r="K1685" i="5" s="1"/>
  <c r="K1686" i="5" s="1"/>
  <c r="K1687" i="5" s="1"/>
  <c r="K1688" i="5" s="1"/>
  <c r="K1689" i="5" s="1"/>
  <c r="K1690" i="5" s="1"/>
  <c r="K1691" i="5" s="1"/>
  <c r="K1692" i="5" s="1"/>
  <c r="K1693" i="5" s="1"/>
  <c r="K1694" i="5" s="1"/>
  <c r="K1695" i="5" s="1"/>
  <c r="K1696" i="5" s="1"/>
  <c r="K1697" i="5" s="1"/>
  <c r="K1698" i="5" s="1"/>
  <c r="K1699" i="5" s="1"/>
  <c r="K1700" i="5" s="1"/>
  <c r="K1701" i="5" s="1"/>
  <c r="K1702" i="5" s="1"/>
  <c r="K1703" i="5" s="1"/>
  <c r="K1704" i="5" s="1"/>
  <c r="K1705" i="5" s="1"/>
  <c r="K1706" i="5" s="1"/>
  <c r="K1707" i="5" s="1"/>
  <c r="K1708" i="5" s="1"/>
  <c r="K1709" i="5" s="1"/>
  <c r="K1710" i="5" s="1"/>
  <c r="K1711" i="5" s="1"/>
  <c r="K1712" i="5" s="1"/>
  <c r="K1713" i="5" s="1"/>
  <c r="K1714" i="5" s="1"/>
  <c r="K1715" i="5" s="1"/>
  <c r="K1716" i="5" s="1"/>
  <c r="K1717" i="5" s="1"/>
  <c r="K1718" i="5" s="1"/>
  <c r="K1719" i="5" s="1"/>
  <c r="K1720" i="5" s="1"/>
  <c r="K1721" i="5" s="1"/>
  <c r="K1722" i="5" s="1"/>
  <c r="K1723" i="5" s="1"/>
  <c r="K1724" i="5" s="1"/>
  <c r="K1725" i="5" s="1"/>
  <c r="K1726" i="5" s="1"/>
  <c r="K1727" i="5" s="1"/>
  <c r="K1728" i="5" s="1"/>
  <c r="K1729" i="5" s="1"/>
  <c r="K1730" i="5" s="1"/>
  <c r="K1731" i="5" s="1"/>
  <c r="K1732" i="5" s="1"/>
  <c r="K1733" i="5" s="1"/>
  <c r="K1734" i="5" s="1"/>
  <c r="K1735" i="5" s="1"/>
  <c r="K1736" i="5" s="1"/>
  <c r="K1737" i="5" s="1"/>
  <c r="K1738" i="5" s="1"/>
  <c r="K1739" i="5" s="1"/>
  <c r="K1740" i="5" s="1"/>
  <c r="K1741" i="5" s="1"/>
  <c r="K1742" i="5" s="1"/>
  <c r="K1743" i="5" s="1"/>
  <c r="K1744" i="5" s="1"/>
  <c r="K1745" i="5" s="1"/>
  <c r="K1746" i="5" s="1"/>
  <c r="K1747" i="5" s="1"/>
  <c r="K1748" i="5" s="1"/>
  <c r="K1749" i="5" s="1"/>
  <c r="K1750" i="5" s="1"/>
  <c r="K1751" i="5" s="1"/>
  <c r="K1752" i="5" s="1"/>
  <c r="K1753" i="5" s="1"/>
  <c r="K1754" i="5" s="1"/>
  <c r="K1755" i="5" s="1"/>
  <c r="K1756" i="5" s="1"/>
  <c r="M1478" i="5"/>
  <c r="K1757" i="5" l="1"/>
  <c r="K1758" i="5" s="1"/>
  <c r="K1759" i="5" s="1"/>
  <c r="K1760" i="5" s="1"/>
  <c r="K1761" i="5" s="1"/>
  <c r="K1762" i="5" s="1"/>
  <c r="K1763" i="5" s="1"/>
  <c r="K1764" i="5" s="1"/>
  <c r="K1765" i="5" s="1"/>
  <c r="K1766" i="5" s="1"/>
  <c r="K1767" i="5" s="1"/>
  <c r="K1768" i="5" s="1"/>
  <c r="K1769" i="5" s="1"/>
  <c r="K1770" i="5" s="1"/>
  <c r="K1771" i="5" s="1"/>
  <c r="K1772" i="5" s="1"/>
  <c r="K1773" i="5" s="1"/>
  <c r="K1774" i="5" s="1"/>
  <c r="K1775" i="5" s="1"/>
  <c r="K1776" i="5" s="1"/>
  <c r="K1777" i="5" s="1"/>
  <c r="K1778" i="5" s="1"/>
  <c r="K1779" i="5" s="1"/>
  <c r="K1780" i="5" s="1"/>
  <c r="K1781" i="5" s="1"/>
  <c r="K1782" i="5" s="1"/>
  <c r="K1783" i="5" s="1"/>
  <c r="K1784" i="5" s="1"/>
  <c r="K1785" i="5" s="1"/>
  <c r="K1786" i="5" s="1"/>
  <c r="K1787" i="5" s="1"/>
  <c r="K1788" i="5" s="1"/>
  <c r="K1789" i="5" s="1"/>
  <c r="K1790" i="5" s="1"/>
  <c r="K1791" i="5" s="1"/>
  <c r="K1792" i="5" s="1"/>
  <c r="K1793" i="5" s="1"/>
  <c r="K1794" i="5" s="1"/>
  <c r="K1795" i="5" s="1"/>
  <c r="L1756" i="5"/>
  <c r="M1756" i="5" s="1"/>
  <c r="K1796" i="5" l="1"/>
  <c r="K1797" i="5" s="1"/>
  <c r="K1798" i="5" s="1"/>
  <c r="K1799" i="5" s="1"/>
  <c r="K1800" i="5" s="1"/>
  <c r="K1801" i="5" s="1"/>
  <c r="K1802" i="5" s="1"/>
  <c r="K1803" i="5" s="1"/>
  <c r="K1804" i="5" s="1"/>
  <c r="K1805" i="5" s="1"/>
  <c r="K1806" i="5" s="1"/>
  <c r="K1807" i="5" s="1"/>
  <c r="K1808" i="5" s="1"/>
  <c r="K1809" i="5" s="1"/>
  <c r="K1810" i="5" s="1"/>
  <c r="K1811" i="5" s="1"/>
  <c r="K1812" i="5" s="1"/>
  <c r="K1813" i="5" s="1"/>
  <c r="K1814" i="5" s="1"/>
  <c r="K1815" i="5" s="1"/>
  <c r="K1816" i="5" s="1"/>
  <c r="K1817" i="5" s="1"/>
  <c r="K1818" i="5" s="1"/>
  <c r="K1819" i="5" s="1"/>
  <c r="K1820" i="5" s="1"/>
  <c r="K1821" i="5" s="1"/>
  <c r="K1822" i="5" s="1"/>
  <c r="K1823" i="5" s="1"/>
  <c r="K1824" i="5" s="1"/>
  <c r="K1825" i="5" s="1"/>
  <c r="K1826" i="5" s="1"/>
  <c r="K1827" i="5" s="1"/>
  <c r="K1828" i="5" s="1"/>
  <c r="K1829" i="5" s="1"/>
  <c r="K1830" i="5" s="1"/>
  <c r="K1831" i="5" s="1"/>
  <c r="K1832" i="5" s="1"/>
  <c r="K1833" i="5" s="1"/>
  <c r="K1834" i="5" s="1"/>
  <c r="K1835" i="5" s="1"/>
  <c r="K1836" i="5" s="1"/>
  <c r="K1837" i="5" s="1"/>
  <c r="K1838" i="5" s="1"/>
  <c r="K1839" i="5" s="1"/>
  <c r="K1840" i="5" s="1"/>
  <c r="K1841" i="5" s="1"/>
  <c r="K1842" i="5" s="1"/>
  <c r="K1843" i="5" s="1"/>
  <c r="K1844" i="5" s="1"/>
  <c r="K1845" i="5" s="1"/>
  <c r="K1846" i="5" s="1"/>
  <c r="K1847" i="5" s="1"/>
  <c r="K1848" i="5" s="1"/>
  <c r="K1849" i="5" s="1"/>
  <c r="K1850" i="5" s="1"/>
  <c r="L1795" i="5"/>
  <c r="M1795" i="5" s="1"/>
  <c r="K1851" i="5" l="1"/>
  <c r="K1852" i="5" s="1"/>
  <c r="K1853" i="5" s="1"/>
  <c r="K1854" i="5" s="1"/>
  <c r="K1855" i="5" s="1"/>
  <c r="K1856" i="5" s="1"/>
  <c r="K1857" i="5" s="1"/>
  <c r="K1858" i="5" s="1"/>
  <c r="K1859" i="5" s="1"/>
  <c r="K1860" i="5" s="1"/>
  <c r="K1861" i="5" s="1"/>
  <c r="K1862" i="5" s="1"/>
  <c r="K1863" i="5" s="1"/>
  <c r="K1864" i="5" s="1"/>
  <c r="K1865" i="5" s="1"/>
  <c r="L1850" i="5"/>
  <c r="M1850" i="5" s="1"/>
  <c r="K1866" i="5" l="1"/>
  <c r="K1867" i="5" s="1"/>
  <c r="K1868" i="5" s="1"/>
  <c r="K1869" i="5" s="1"/>
  <c r="K1870" i="5" s="1"/>
  <c r="K1871" i="5" s="1"/>
  <c r="K1872" i="5" s="1"/>
  <c r="K1873" i="5" s="1"/>
  <c r="K1874" i="5" s="1"/>
  <c r="K1875" i="5" s="1"/>
  <c r="K1876" i="5" s="1"/>
  <c r="K1877" i="5" s="1"/>
  <c r="K1878" i="5" s="1"/>
  <c r="K1879" i="5" s="1"/>
  <c r="K1880" i="5" s="1"/>
  <c r="K1881" i="5" s="1"/>
  <c r="K1882" i="5" s="1"/>
  <c r="K1883" i="5" s="1"/>
  <c r="K1884" i="5" s="1"/>
  <c r="K1885" i="5" s="1"/>
  <c r="K1886" i="5" s="1"/>
  <c r="K1887" i="5" s="1"/>
  <c r="K1888" i="5" s="1"/>
  <c r="K1889" i="5" s="1"/>
  <c r="K1890" i="5" s="1"/>
  <c r="K1891" i="5" s="1"/>
  <c r="K1892" i="5" s="1"/>
  <c r="K1893" i="5" s="1"/>
  <c r="K1894" i="5" s="1"/>
  <c r="K1895" i="5" s="1"/>
  <c r="K1896" i="5" s="1"/>
  <c r="K1897" i="5" s="1"/>
  <c r="K1898" i="5" s="1"/>
  <c r="K1899" i="5" s="1"/>
  <c r="K1900" i="5" s="1"/>
  <c r="K1901" i="5" s="1"/>
  <c r="K1902" i="5" s="1"/>
  <c r="K1903" i="5" s="1"/>
  <c r="K1904" i="5" s="1"/>
  <c r="K1905" i="5" s="1"/>
  <c r="K1906" i="5" s="1"/>
  <c r="K1907" i="5" s="1"/>
  <c r="K1908" i="5" s="1"/>
  <c r="K1909" i="5" s="1"/>
  <c r="K1910" i="5" s="1"/>
  <c r="K1911" i="5" s="1"/>
  <c r="K1912" i="5" s="1"/>
  <c r="K1913" i="5" s="1"/>
  <c r="K1914" i="5" s="1"/>
  <c r="K1915" i="5" s="1"/>
  <c r="K1916" i="5" s="1"/>
  <c r="K1917" i="5" s="1"/>
  <c r="K1918" i="5" s="1"/>
  <c r="K1919" i="5" s="1"/>
  <c r="K1920" i="5" s="1"/>
  <c r="K1921" i="5" s="1"/>
  <c r="K1922" i="5" s="1"/>
  <c r="K1923" i="5" s="1"/>
  <c r="K1924" i="5" s="1"/>
  <c r="K1925" i="5" s="1"/>
  <c r="K1926" i="5" s="1"/>
  <c r="K1927" i="5" s="1"/>
  <c r="K1928" i="5" s="1"/>
  <c r="K1929" i="5" s="1"/>
  <c r="K1930" i="5" s="1"/>
  <c r="K1931" i="5" s="1"/>
  <c r="K1932" i="5" s="1"/>
  <c r="K1933" i="5" s="1"/>
  <c r="K1934" i="5" s="1"/>
  <c r="K1935" i="5" s="1"/>
  <c r="K1936" i="5" s="1"/>
  <c r="K1937" i="5" s="1"/>
  <c r="K1938" i="5" s="1"/>
  <c r="K1939" i="5" s="1"/>
  <c r="K1940" i="5" s="1"/>
  <c r="K1941" i="5" s="1"/>
  <c r="K1942" i="5" s="1"/>
  <c r="K1943" i="5" s="1"/>
  <c r="K1944" i="5" s="1"/>
  <c r="K1945" i="5" s="1"/>
  <c r="K1946" i="5" s="1"/>
  <c r="K1947" i="5" s="1"/>
  <c r="K1948" i="5" s="1"/>
  <c r="K1949" i="5" s="1"/>
  <c r="K1950" i="5" s="1"/>
  <c r="K1951" i="5" s="1"/>
  <c r="K1952" i="5" s="1"/>
  <c r="K1953" i="5" s="1"/>
  <c r="K1954" i="5" s="1"/>
  <c r="K1955" i="5" s="1"/>
  <c r="K1956" i="5" s="1"/>
  <c r="K1957" i="5" s="1"/>
  <c r="K1958" i="5" s="1"/>
  <c r="K1959" i="5" s="1"/>
  <c r="K1960" i="5" s="1"/>
  <c r="K1961" i="5" s="1"/>
  <c r="K1962" i="5" s="1"/>
  <c r="K1963" i="5" s="1"/>
  <c r="K1964" i="5" s="1"/>
  <c r="K1965" i="5" s="1"/>
  <c r="K1966" i="5" s="1"/>
  <c r="K1967" i="5" s="1"/>
  <c r="K1968" i="5" s="1"/>
  <c r="K1969" i="5" s="1"/>
  <c r="K1970" i="5" s="1"/>
  <c r="K1971" i="5" s="1"/>
  <c r="K1972" i="5" s="1"/>
  <c r="K1973" i="5" s="1"/>
  <c r="K1974" i="5" s="1"/>
  <c r="K1975" i="5" s="1"/>
  <c r="K1976" i="5" s="1"/>
  <c r="L1865" i="5"/>
  <c r="M1865" i="5" s="1"/>
  <c r="K1977" i="5" l="1"/>
  <c r="K1978" i="5" s="1"/>
  <c r="K1979" i="5" s="1"/>
  <c r="K1980" i="5" s="1"/>
  <c r="K1981" i="5" s="1"/>
  <c r="K1982" i="5" s="1"/>
  <c r="K1983" i="5" s="1"/>
  <c r="K1984" i="5" s="1"/>
  <c r="K1985" i="5" s="1"/>
  <c r="K1986" i="5" s="1"/>
  <c r="K1987" i="5" s="1"/>
  <c r="K1988" i="5" s="1"/>
  <c r="K1989" i="5" s="1"/>
  <c r="K1990" i="5" s="1"/>
  <c r="K1991" i="5" s="1"/>
  <c r="K1992" i="5" s="1"/>
  <c r="K1993" i="5" s="1"/>
  <c r="K1994" i="5" s="1"/>
  <c r="K1995" i="5" s="1"/>
  <c r="K1996" i="5" s="1"/>
  <c r="K1997" i="5" s="1"/>
  <c r="K1998" i="5" s="1"/>
  <c r="K1999" i="5" s="1"/>
  <c r="K2000" i="5" s="1"/>
  <c r="L1976" i="5"/>
  <c r="M1976" i="5" s="1"/>
  <c r="K2001" i="5" l="1"/>
  <c r="K2002" i="5" s="1"/>
  <c r="K2003" i="5" s="1"/>
  <c r="K2004" i="5" s="1"/>
  <c r="K2005" i="5" s="1"/>
  <c r="K2006" i="5" s="1"/>
  <c r="K2007" i="5" s="1"/>
  <c r="K2008" i="5" s="1"/>
  <c r="K2009" i="5" s="1"/>
  <c r="K2010" i="5" s="1"/>
  <c r="K2011" i="5" s="1"/>
  <c r="L2000" i="5"/>
  <c r="M2000" i="5" s="1"/>
  <c r="L2011" i="5" l="1"/>
  <c r="M2011" i="5" s="1"/>
  <c r="K2012" i="5"/>
  <c r="K2013" i="5" s="1"/>
  <c r="K2014" i="5" s="1"/>
  <c r="K2015" i="5" s="1"/>
  <c r="K2016" i="5" s="1"/>
  <c r="K2017" i="5" s="1"/>
  <c r="K2018" i="5" s="1"/>
  <c r="K2019" i="5" s="1"/>
  <c r="K2020" i="5" s="1"/>
  <c r="K2021" i="5" s="1"/>
  <c r="K2022" i="5" s="1"/>
  <c r="K2023" i="5" s="1"/>
  <c r="K2024" i="5" s="1"/>
  <c r="K2025" i="5" s="1"/>
  <c r="K2026" i="5" s="1"/>
  <c r="K2027" i="5" s="1"/>
  <c r="K2028" i="5" s="1"/>
  <c r="K2029" i="5" s="1"/>
  <c r="K2030" i="5" s="1"/>
  <c r="K2031" i="5" s="1"/>
  <c r="K2032" i="5" s="1"/>
  <c r="K2033" i="5" s="1"/>
  <c r="K2034" i="5" s="1"/>
  <c r="K2035" i="5" s="1"/>
  <c r="K2036" i="5" s="1"/>
  <c r="K2037" i="5" s="1"/>
  <c r="K2038" i="5" s="1"/>
  <c r="K2039" i="5" s="1"/>
  <c r="K2040" i="5" s="1"/>
  <c r="K2041" i="5" s="1"/>
  <c r="K2042" i="5" s="1"/>
  <c r="K2043" i="5" s="1"/>
  <c r="K2044" i="5" s="1"/>
  <c r="K2045" i="5" s="1"/>
  <c r="K2046" i="5" s="1"/>
  <c r="K2047" i="5" s="1"/>
  <c r="K2048" i="5" s="1"/>
  <c r="K2049" i="5" s="1"/>
  <c r="K2050" i="5" l="1"/>
  <c r="K2051" i="5" s="1"/>
  <c r="K2052" i="5" s="1"/>
  <c r="K2053" i="5" s="1"/>
  <c r="K2054" i="5" s="1"/>
  <c r="K2055" i="5" s="1"/>
  <c r="K2056" i="5" s="1"/>
  <c r="L2049" i="5"/>
  <c r="M2049" i="5" s="1"/>
  <c r="K2057" i="5" l="1"/>
  <c r="K2058" i="5" s="1"/>
  <c r="K2059" i="5" s="1"/>
  <c r="K2060" i="5" s="1"/>
  <c r="K2061" i="5" s="1"/>
  <c r="K2062" i="5" s="1"/>
  <c r="K2063" i="5" s="1"/>
  <c r="K2064" i="5" s="1"/>
  <c r="K2065" i="5" s="1"/>
  <c r="K2066" i="5" s="1"/>
  <c r="K2067" i="5" s="1"/>
  <c r="K2068" i="5" s="1"/>
  <c r="K2069" i="5" s="1"/>
  <c r="K2070" i="5" s="1"/>
  <c r="K2071" i="5" s="1"/>
  <c r="K2072" i="5" s="1"/>
  <c r="K2073" i="5" s="1"/>
  <c r="K2074" i="5" s="1"/>
  <c r="K2075" i="5" s="1"/>
  <c r="K2076" i="5" s="1"/>
  <c r="K2077" i="5" s="1"/>
  <c r="K2078" i="5" s="1"/>
  <c r="K2079" i="5" s="1"/>
  <c r="K2080" i="5" s="1"/>
  <c r="K2081" i="5" s="1"/>
  <c r="K2082" i="5" s="1"/>
  <c r="K2083" i="5" s="1"/>
  <c r="K2084" i="5" s="1"/>
  <c r="K2085" i="5" s="1"/>
  <c r="K2086" i="5" s="1"/>
  <c r="K2087" i="5" s="1"/>
  <c r="K2088" i="5" s="1"/>
  <c r="K2089" i="5" s="1"/>
  <c r="K2090" i="5" s="1"/>
  <c r="K2091" i="5" s="1"/>
  <c r="K2092" i="5" s="1"/>
  <c r="K2093" i="5" s="1"/>
  <c r="K2094" i="5" s="1"/>
  <c r="K2095" i="5" s="1"/>
  <c r="K2096" i="5" s="1"/>
  <c r="K2097" i="5" s="1"/>
  <c r="K2098" i="5" s="1"/>
  <c r="K2099" i="5" s="1"/>
  <c r="K2100" i="5" s="1"/>
  <c r="K2101" i="5" s="1"/>
  <c r="K2102" i="5" s="1"/>
  <c r="K2103" i="5" s="1"/>
  <c r="K2104" i="5" s="1"/>
  <c r="K2105" i="5" s="1"/>
  <c r="K2106" i="5" s="1"/>
  <c r="K2107" i="5" s="1"/>
  <c r="K2108" i="5" s="1"/>
  <c r="K2109" i="5" s="1"/>
  <c r="K2110" i="5" s="1"/>
  <c r="K2111" i="5" s="1"/>
  <c r="K2112" i="5" s="1"/>
  <c r="K2113" i="5" s="1"/>
  <c r="K2114" i="5" s="1"/>
  <c r="K2115" i="5" s="1"/>
  <c r="K2116" i="5" s="1"/>
  <c r="K2117" i="5" s="1"/>
  <c r="K2118" i="5" s="1"/>
  <c r="K2119" i="5" s="1"/>
  <c r="K2120" i="5" s="1"/>
  <c r="K2121" i="5" s="1"/>
  <c r="K2122" i="5" s="1"/>
  <c r="K2123" i="5" s="1"/>
  <c r="K2124" i="5" s="1"/>
  <c r="L2056" i="5"/>
  <c r="M2056" i="5" s="1"/>
  <c r="K2125" i="5" l="1"/>
  <c r="K2126" i="5" s="1"/>
  <c r="K2127" i="5" s="1"/>
  <c r="K2128" i="5" s="1"/>
  <c r="K2129" i="5" s="1"/>
  <c r="K2130" i="5" s="1"/>
  <c r="K2131" i="5" s="1"/>
  <c r="K2132" i="5" s="1"/>
  <c r="L2124" i="5"/>
  <c r="M2124" i="5" s="1"/>
  <c r="K2133" i="5" l="1"/>
  <c r="K2134" i="5" s="1"/>
  <c r="K2135" i="5" s="1"/>
  <c r="L2132" i="5"/>
  <c r="M2132" i="5" s="1"/>
  <c r="K2136" i="5" l="1"/>
  <c r="K2137" i="5" s="1"/>
  <c r="K2138" i="5" s="1"/>
  <c r="K2139" i="5" s="1"/>
  <c r="K2140" i="5" s="1"/>
  <c r="K2141" i="5" s="1"/>
  <c r="L2135" i="5"/>
  <c r="M2135" i="5" s="1"/>
  <c r="K2142" i="5" l="1"/>
  <c r="K2143" i="5" s="1"/>
  <c r="K2144" i="5" s="1"/>
  <c r="K2145" i="5" s="1"/>
  <c r="L2141" i="5"/>
  <c r="M2141" i="5" s="1"/>
  <c r="K2146" i="5" l="1"/>
  <c r="K2147" i="5" s="1"/>
  <c r="K2148" i="5" s="1"/>
  <c r="K2149" i="5" s="1"/>
  <c r="K2150" i="5" s="1"/>
  <c r="K2151" i="5" s="1"/>
  <c r="K2152" i="5" s="1"/>
  <c r="K2153" i="5" s="1"/>
  <c r="K2154" i="5" s="1"/>
  <c r="K2155" i="5" s="1"/>
  <c r="K2156" i="5" s="1"/>
  <c r="K2157" i="5" s="1"/>
  <c r="K2158" i="5" s="1"/>
  <c r="K2159" i="5" s="1"/>
  <c r="K2160" i="5" s="1"/>
  <c r="K2161" i="5" s="1"/>
  <c r="K2162" i="5" s="1"/>
  <c r="K2163" i="5" s="1"/>
  <c r="K2164" i="5" s="1"/>
  <c r="K2165" i="5" s="1"/>
  <c r="K2166" i="5" s="1"/>
  <c r="K2167" i="5" s="1"/>
  <c r="K2168" i="5" s="1"/>
  <c r="K2169" i="5" s="1"/>
  <c r="K2170" i="5" s="1"/>
  <c r="K2171" i="5" s="1"/>
  <c r="K2172" i="5" s="1"/>
  <c r="K2173" i="5" s="1"/>
  <c r="K2174" i="5" s="1"/>
  <c r="K2175" i="5" s="1"/>
  <c r="K2176" i="5" s="1"/>
  <c r="K2177" i="5" s="1"/>
  <c r="K2178" i="5" s="1"/>
  <c r="K2179" i="5" s="1"/>
  <c r="K2180" i="5" s="1"/>
  <c r="K2181" i="5" s="1"/>
  <c r="K2182" i="5" s="1"/>
  <c r="K2183" i="5" s="1"/>
  <c r="K2184" i="5" s="1"/>
  <c r="K2185" i="5" s="1"/>
  <c r="K2186" i="5" s="1"/>
  <c r="K2187" i="5" s="1"/>
  <c r="L2145" i="5"/>
  <c r="M2145" i="5" s="1"/>
  <c r="K2188" i="5" l="1"/>
  <c r="K2189" i="5" s="1"/>
  <c r="K2190" i="5" s="1"/>
  <c r="K2191" i="5" s="1"/>
  <c r="K2192" i="5" s="1"/>
  <c r="K2193" i="5" s="1"/>
  <c r="K2194" i="5" s="1"/>
  <c r="K2195" i="5" s="1"/>
  <c r="K2196" i="5" s="1"/>
  <c r="K2197" i="5" s="1"/>
  <c r="K2198" i="5" s="1"/>
  <c r="K2199" i="5" s="1"/>
  <c r="K2200" i="5" s="1"/>
  <c r="K2201" i="5" s="1"/>
  <c r="K2202" i="5" s="1"/>
  <c r="K2203" i="5" s="1"/>
  <c r="K2204" i="5" s="1"/>
  <c r="K2205" i="5" s="1"/>
  <c r="K2206" i="5" s="1"/>
  <c r="K2207" i="5" s="1"/>
  <c r="K2208" i="5" s="1"/>
  <c r="K2209" i="5" s="1"/>
  <c r="K2210" i="5" s="1"/>
  <c r="K2211" i="5" s="1"/>
  <c r="K2212" i="5" s="1"/>
  <c r="K2213" i="5" s="1"/>
  <c r="K2214" i="5" s="1"/>
  <c r="K2215" i="5" s="1"/>
  <c r="K2216" i="5" s="1"/>
  <c r="K2217" i="5" s="1"/>
  <c r="K2218" i="5" s="1"/>
  <c r="K2219" i="5" s="1"/>
  <c r="K2220" i="5" s="1"/>
  <c r="K2221" i="5" s="1"/>
  <c r="K2222" i="5" s="1"/>
  <c r="K2223" i="5" s="1"/>
  <c r="K2224" i="5" s="1"/>
  <c r="K2225" i="5" s="1"/>
  <c r="K2226" i="5" s="1"/>
  <c r="K2227" i="5" s="1"/>
  <c r="K2228" i="5" s="1"/>
  <c r="K2229" i="5" s="1"/>
  <c r="K2230" i="5" s="1"/>
  <c r="K2231" i="5" s="1"/>
  <c r="K2232" i="5" s="1"/>
  <c r="K2233" i="5" s="1"/>
  <c r="K2234" i="5" s="1"/>
  <c r="K2235" i="5" s="1"/>
  <c r="K2236" i="5" s="1"/>
  <c r="K2237" i="5" s="1"/>
  <c r="K2238" i="5" s="1"/>
  <c r="K2239" i="5" s="1"/>
  <c r="K2240" i="5" s="1"/>
  <c r="K2241" i="5" s="1"/>
  <c r="K2242" i="5" s="1"/>
  <c r="K2243" i="5" s="1"/>
  <c r="K2244" i="5" s="1"/>
  <c r="K2245" i="5" s="1"/>
  <c r="K2246" i="5" s="1"/>
  <c r="K2247" i="5" s="1"/>
  <c r="K2248" i="5" s="1"/>
  <c r="K2249" i="5" s="1"/>
  <c r="K2250" i="5" s="1"/>
  <c r="K2251" i="5" s="1"/>
  <c r="K2252" i="5" s="1"/>
  <c r="K2253" i="5" s="1"/>
  <c r="K2254" i="5" s="1"/>
  <c r="K2255" i="5" s="1"/>
  <c r="K2256" i="5" s="1"/>
  <c r="K2257" i="5" s="1"/>
  <c r="K2258" i="5" s="1"/>
  <c r="K2259" i="5" s="1"/>
  <c r="K2260" i="5" s="1"/>
  <c r="K2261" i="5" s="1"/>
  <c r="K2262" i="5" s="1"/>
  <c r="K2263" i="5" s="1"/>
  <c r="K2264" i="5" s="1"/>
  <c r="K2265" i="5" s="1"/>
  <c r="K2266" i="5" s="1"/>
  <c r="K2267" i="5" s="1"/>
  <c r="K2268" i="5" s="1"/>
  <c r="L2187" i="5"/>
  <c r="M2187" i="5" s="1"/>
  <c r="K2269" i="5" l="1"/>
  <c r="K2270" i="5" s="1"/>
  <c r="K2271" i="5" s="1"/>
  <c r="K2272" i="5" s="1"/>
  <c r="L2268" i="5"/>
  <c r="M2268" i="5" s="1"/>
  <c r="K2273" i="5" l="1"/>
  <c r="K2274" i="5" s="1"/>
  <c r="K2275" i="5" s="1"/>
  <c r="K2276" i="5" s="1"/>
  <c r="K2277" i="5" s="1"/>
  <c r="K2278" i="5" s="1"/>
  <c r="K2279" i="5" s="1"/>
  <c r="K2280" i="5" s="1"/>
  <c r="K2281" i="5" s="1"/>
  <c r="K2282" i="5" s="1"/>
  <c r="K2283" i="5" s="1"/>
  <c r="K2284" i="5" s="1"/>
  <c r="K2285" i="5" s="1"/>
  <c r="K2286" i="5" s="1"/>
  <c r="K2287" i="5" s="1"/>
  <c r="K2288" i="5" s="1"/>
  <c r="K2289" i="5" s="1"/>
  <c r="K2290" i="5" s="1"/>
  <c r="K2291" i="5" s="1"/>
  <c r="K2292" i="5" s="1"/>
  <c r="K2293" i="5" s="1"/>
  <c r="K2294" i="5" s="1"/>
  <c r="K2295" i="5" s="1"/>
  <c r="K2296" i="5" s="1"/>
  <c r="K2297" i="5" s="1"/>
  <c r="K2298" i="5" s="1"/>
  <c r="K2299" i="5" s="1"/>
  <c r="K2300" i="5" s="1"/>
  <c r="K2301" i="5" s="1"/>
  <c r="K2302" i="5" s="1"/>
  <c r="K2303" i="5" s="1"/>
  <c r="K2304" i="5" s="1"/>
  <c r="K2305" i="5" s="1"/>
  <c r="K2306" i="5" s="1"/>
  <c r="K2307" i="5" s="1"/>
  <c r="K2308" i="5" s="1"/>
  <c r="K2309" i="5" s="1"/>
  <c r="K2310" i="5" s="1"/>
  <c r="K2311" i="5" s="1"/>
  <c r="K2312" i="5" s="1"/>
  <c r="K2313" i="5" s="1"/>
  <c r="K2314" i="5" s="1"/>
  <c r="K2315" i="5" s="1"/>
  <c r="K2316" i="5" s="1"/>
  <c r="K2317" i="5" s="1"/>
  <c r="K2318" i="5" s="1"/>
  <c r="K2319" i="5" s="1"/>
  <c r="K2320" i="5" s="1"/>
  <c r="K2321" i="5" s="1"/>
  <c r="K2322" i="5" s="1"/>
  <c r="K2323" i="5" s="1"/>
  <c r="K2324" i="5" s="1"/>
  <c r="K2325" i="5" s="1"/>
  <c r="K2326" i="5" s="1"/>
  <c r="K2327" i="5" s="1"/>
  <c r="K2328" i="5" s="1"/>
  <c r="K2329" i="5" s="1"/>
  <c r="K2330" i="5" s="1"/>
  <c r="K2331" i="5" s="1"/>
  <c r="K2332" i="5" s="1"/>
  <c r="K2333" i="5" s="1"/>
  <c r="K2334" i="5" s="1"/>
  <c r="K2335" i="5" s="1"/>
  <c r="K2336" i="5" s="1"/>
  <c r="K2337" i="5" s="1"/>
  <c r="K2338" i="5" s="1"/>
  <c r="K2339" i="5" s="1"/>
  <c r="K2340" i="5" s="1"/>
  <c r="K2341" i="5" s="1"/>
  <c r="K2342" i="5" s="1"/>
  <c r="K2343" i="5" s="1"/>
  <c r="K2344" i="5" s="1"/>
  <c r="K2345" i="5" s="1"/>
  <c r="K2346" i="5" s="1"/>
  <c r="K2347" i="5" s="1"/>
  <c r="K2348" i="5" s="1"/>
  <c r="K2349" i="5" s="1"/>
  <c r="K2350" i="5" s="1"/>
  <c r="K2351" i="5" s="1"/>
  <c r="K2352" i="5" s="1"/>
  <c r="K2353" i="5" s="1"/>
  <c r="K2354" i="5" s="1"/>
  <c r="L2272" i="5"/>
  <c r="M2272" i="5" s="1"/>
  <c r="K2355" i="5" l="1"/>
  <c r="K2356" i="5" s="1"/>
  <c r="K2357" i="5" s="1"/>
  <c r="K2358" i="5" s="1"/>
  <c r="K2359" i="5" s="1"/>
  <c r="K2360" i="5" s="1"/>
  <c r="K2361" i="5" s="1"/>
  <c r="K2362" i="5" s="1"/>
  <c r="K2363" i="5" s="1"/>
  <c r="K2364" i="5" s="1"/>
  <c r="K2365" i="5" s="1"/>
  <c r="K2366" i="5" s="1"/>
  <c r="K2367" i="5" s="1"/>
  <c r="K2368" i="5" s="1"/>
  <c r="K2369" i="5" s="1"/>
  <c r="K2370" i="5" s="1"/>
  <c r="L2354" i="5"/>
  <c r="M2354" i="5" s="1"/>
  <c r="K2371" i="5" l="1"/>
  <c r="K2372" i="5" s="1"/>
  <c r="K2373" i="5" s="1"/>
  <c r="K2374" i="5" s="1"/>
  <c r="K2375" i="5" s="1"/>
  <c r="K2376" i="5" s="1"/>
  <c r="K2377" i="5" s="1"/>
  <c r="K2378" i="5" s="1"/>
  <c r="K2379" i="5" s="1"/>
  <c r="K2380" i="5" s="1"/>
  <c r="K2381" i="5" s="1"/>
  <c r="K2382" i="5" s="1"/>
  <c r="K2383" i="5" s="1"/>
  <c r="K2384" i="5" s="1"/>
  <c r="K2385" i="5" s="1"/>
  <c r="K2386" i="5" s="1"/>
  <c r="K2387" i="5" s="1"/>
  <c r="L2370" i="5"/>
  <c r="M2370" i="5" s="1"/>
  <c r="K2388" i="5" l="1"/>
  <c r="K2389" i="5" s="1"/>
  <c r="K2390" i="5" s="1"/>
  <c r="K2391" i="5" s="1"/>
  <c r="K2392" i="5" s="1"/>
  <c r="K2393" i="5" s="1"/>
  <c r="K2394" i="5" s="1"/>
  <c r="K2395" i="5" s="1"/>
  <c r="K2396" i="5" s="1"/>
  <c r="K2397" i="5" s="1"/>
  <c r="K2398" i="5" s="1"/>
  <c r="K2399" i="5" s="1"/>
  <c r="K2400" i="5" s="1"/>
  <c r="K2401" i="5" s="1"/>
  <c r="K2402" i="5" s="1"/>
  <c r="K2403" i="5" s="1"/>
  <c r="K2404" i="5" s="1"/>
  <c r="K2405" i="5" s="1"/>
  <c r="K2406" i="5" s="1"/>
  <c r="K2407" i="5" s="1"/>
  <c r="K2408" i="5" s="1"/>
  <c r="K2409" i="5" s="1"/>
  <c r="K2410" i="5" s="1"/>
  <c r="K2411" i="5" s="1"/>
  <c r="K2412" i="5" s="1"/>
  <c r="L2387" i="5"/>
  <c r="M2387" i="5" s="1"/>
  <c r="K2413" i="5" l="1"/>
  <c r="K2414" i="5" s="1"/>
  <c r="K2415" i="5" s="1"/>
  <c r="K2416" i="5" s="1"/>
  <c r="K2417" i="5" s="1"/>
  <c r="K2418" i="5" s="1"/>
  <c r="K2419" i="5" s="1"/>
  <c r="K2420" i="5" s="1"/>
  <c r="K2421" i="5" s="1"/>
  <c r="K2422" i="5" s="1"/>
  <c r="K2423" i="5" s="1"/>
  <c r="K2424" i="5" s="1"/>
  <c r="K2425" i="5" s="1"/>
  <c r="K2426" i="5" s="1"/>
  <c r="K2427" i="5" s="1"/>
  <c r="K2428" i="5" s="1"/>
  <c r="K2429" i="5" s="1"/>
  <c r="K2430" i="5" s="1"/>
  <c r="K2431" i="5" s="1"/>
  <c r="K2432" i="5" s="1"/>
  <c r="K2433" i="5" s="1"/>
  <c r="K2434" i="5" s="1"/>
  <c r="K2435" i="5" s="1"/>
  <c r="K2436" i="5" s="1"/>
  <c r="K2437" i="5" s="1"/>
  <c r="K2438" i="5" s="1"/>
  <c r="K2439" i="5" s="1"/>
  <c r="K2440" i="5" s="1"/>
  <c r="K2441" i="5" s="1"/>
  <c r="K2442" i="5" s="1"/>
  <c r="K2443" i="5" s="1"/>
  <c r="K2444" i="5" s="1"/>
  <c r="K2445" i="5" s="1"/>
  <c r="K2446" i="5" s="1"/>
  <c r="K2447" i="5" s="1"/>
  <c r="K2448" i="5" s="1"/>
  <c r="K2449" i="5" s="1"/>
  <c r="K2450" i="5" s="1"/>
  <c r="K2451" i="5" s="1"/>
  <c r="K2452" i="5" s="1"/>
  <c r="K2453" i="5" s="1"/>
  <c r="K2454" i="5" s="1"/>
  <c r="K2455" i="5" s="1"/>
  <c r="K2456" i="5" s="1"/>
  <c r="K2457" i="5" s="1"/>
  <c r="L2412" i="5"/>
  <c r="M2412" i="5" s="1"/>
  <c r="K2458" i="5" l="1"/>
  <c r="K2459" i="5" s="1"/>
  <c r="K2460" i="5" s="1"/>
  <c r="K2461" i="5" s="1"/>
  <c r="K2462" i="5" s="1"/>
  <c r="K2463" i="5" s="1"/>
  <c r="K2464" i="5" s="1"/>
  <c r="K2465" i="5" s="1"/>
  <c r="L2457" i="5"/>
  <c r="M2457" i="5" s="1"/>
  <c r="K2466" i="5" l="1"/>
  <c r="K2467" i="5" s="1"/>
  <c r="K2468" i="5" s="1"/>
  <c r="K2469" i="5" s="1"/>
  <c r="K2470" i="5" s="1"/>
  <c r="K2471" i="5" s="1"/>
  <c r="K2472" i="5" s="1"/>
  <c r="K2473" i="5" s="1"/>
  <c r="K2474" i="5" s="1"/>
  <c r="K2475" i="5" s="1"/>
  <c r="K2476" i="5" s="1"/>
  <c r="K2477" i="5" s="1"/>
  <c r="K2478" i="5" s="1"/>
  <c r="K2479" i="5" s="1"/>
  <c r="K2480" i="5" s="1"/>
  <c r="K2481" i="5" s="1"/>
  <c r="K2482" i="5" s="1"/>
  <c r="K2483" i="5" s="1"/>
  <c r="K2484" i="5" s="1"/>
  <c r="K2485" i="5" s="1"/>
  <c r="K2486" i="5" s="1"/>
  <c r="K2487" i="5" s="1"/>
  <c r="K2488" i="5" s="1"/>
  <c r="K2489" i="5" s="1"/>
  <c r="K2490" i="5" s="1"/>
  <c r="K2491" i="5" s="1"/>
  <c r="K2492" i="5" s="1"/>
  <c r="K2493" i="5" s="1"/>
  <c r="K2494" i="5" s="1"/>
  <c r="K2495" i="5" s="1"/>
  <c r="K2496" i="5" s="1"/>
  <c r="K2497" i="5" s="1"/>
  <c r="K2498" i="5" s="1"/>
  <c r="K2499" i="5" s="1"/>
  <c r="K2500" i="5" s="1"/>
  <c r="K2501" i="5" s="1"/>
  <c r="K2502" i="5" s="1"/>
  <c r="K2503" i="5" s="1"/>
  <c r="K2504" i="5" s="1"/>
  <c r="K2505" i="5" s="1"/>
  <c r="K2506" i="5" s="1"/>
  <c r="K2507" i="5" s="1"/>
  <c r="K2508" i="5" s="1"/>
  <c r="K2509" i="5" s="1"/>
  <c r="K2510" i="5" s="1"/>
  <c r="K2511" i="5" s="1"/>
  <c r="K2512" i="5" s="1"/>
  <c r="K2513" i="5" s="1"/>
  <c r="K2514" i="5" s="1"/>
  <c r="K2515" i="5" s="1"/>
  <c r="K2516" i="5" s="1"/>
  <c r="K2517" i="5" s="1"/>
  <c r="K2518" i="5" s="1"/>
  <c r="K2519" i="5" s="1"/>
  <c r="K2520" i="5" s="1"/>
  <c r="K2521" i="5" s="1"/>
  <c r="K2522" i="5" s="1"/>
  <c r="K2523" i="5" s="1"/>
  <c r="K2524" i="5" s="1"/>
  <c r="K2525" i="5" s="1"/>
  <c r="K2526" i="5" s="1"/>
  <c r="K2527" i="5" s="1"/>
  <c r="K2528" i="5" s="1"/>
  <c r="K2529" i="5" s="1"/>
  <c r="K2530" i="5" s="1"/>
  <c r="K2531" i="5" s="1"/>
  <c r="K2532" i="5" s="1"/>
  <c r="K2533" i="5" s="1"/>
  <c r="K2534" i="5" s="1"/>
  <c r="K2535" i="5" s="1"/>
  <c r="K2536" i="5" s="1"/>
  <c r="K2537" i="5" s="1"/>
  <c r="K2538" i="5" s="1"/>
  <c r="K2539" i="5" s="1"/>
  <c r="K2540" i="5" s="1"/>
  <c r="K2541" i="5" s="1"/>
  <c r="K2542" i="5" s="1"/>
  <c r="K2543" i="5" s="1"/>
  <c r="K2544" i="5" s="1"/>
  <c r="K2545" i="5" s="1"/>
  <c r="K2546" i="5" s="1"/>
  <c r="K2547" i="5" s="1"/>
  <c r="K2548" i="5" s="1"/>
  <c r="K2549" i="5" s="1"/>
  <c r="K2550" i="5" s="1"/>
  <c r="K2551" i="5" s="1"/>
  <c r="K2552" i="5" s="1"/>
  <c r="K2553" i="5" s="1"/>
  <c r="K2554" i="5" s="1"/>
  <c r="K2555" i="5" s="1"/>
  <c r="K2556" i="5" s="1"/>
  <c r="K2557" i="5" s="1"/>
  <c r="K2558" i="5" s="1"/>
  <c r="K2559" i="5" s="1"/>
  <c r="K2560" i="5" s="1"/>
  <c r="K2561" i="5" s="1"/>
  <c r="K2562" i="5" s="1"/>
  <c r="K2563" i="5" s="1"/>
  <c r="K2564" i="5" s="1"/>
  <c r="K2565" i="5" s="1"/>
  <c r="K2566" i="5" s="1"/>
  <c r="K2567" i="5" s="1"/>
  <c r="K2568" i="5" s="1"/>
  <c r="K2569" i="5" s="1"/>
  <c r="K2570" i="5" s="1"/>
  <c r="K2571" i="5" s="1"/>
  <c r="K2572" i="5" s="1"/>
  <c r="K2573" i="5" s="1"/>
  <c r="K2574" i="5" s="1"/>
  <c r="K2575" i="5" s="1"/>
  <c r="K2576" i="5" s="1"/>
  <c r="K2577" i="5" s="1"/>
  <c r="K2578" i="5" s="1"/>
  <c r="K2579" i="5" s="1"/>
  <c r="K2580" i="5" s="1"/>
  <c r="K2581" i="5" s="1"/>
  <c r="K2582" i="5" s="1"/>
  <c r="K2583" i="5" s="1"/>
  <c r="K2584" i="5" s="1"/>
  <c r="K2585" i="5" s="1"/>
  <c r="K2586" i="5" s="1"/>
  <c r="K2587" i="5" s="1"/>
  <c r="K2588" i="5" s="1"/>
  <c r="K2589" i="5" s="1"/>
  <c r="K2590" i="5" s="1"/>
  <c r="K2591" i="5" s="1"/>
  <c r="K2592" i="5" s="1"/>
  <c r="K2593" i="5" s="1"/>
  <c r="K2594" i="5" s="1"/>
  <c r="K2595" i="5" s="1"/>
  <c r="K2596" i="5" s="1"/>
  <c r="K2597" i="5" s="1"/>
  <c r="K2598" i="5" s="1"/>
  <c r="K2599" i="5" s="1"/>
  <c r="K2600" i="5" s="1"/>
  <c r="K2601" i="5" s="1"/>
  <c r="K2602" i="5" s="1"/>
  <c r="K2603" i="5" s="1"/>
  <c r="K2604" i="5" s="1"/>
  <c r="K2605" i="5" s="1"/>
  <c r="K2606" i="5" s="1"/>
  <c r="K2607" i="5" s="1"/>
  <c r="K2608" i="5" s="1"/>
  <c r="K2609" i="5" s="1"/>
  <c r="K2610" i="5" s="1"/>
  <c r="K2611" i="5" s="1"/>
  <c r="K2612" i="5" s="1"/>
  <c r="K2613" i="5" s="1"/>
  <c r="K2614" i="5" s="1"/>
  <c r="K2615" i="5" s="1"/>
  <c r="K2616" i="5" s="1"/>
  <c r="K2617" i="5" s="1"/>
  <c r="K2618" i="5" s="1"/>
  <c r="K2619" i="5" s="1"/>
  <c r="K2620" i="5" s="1"/>
  <c r="K2621" i="5" s="1"/>
  <c r="K2622" i="5" s="1"/>
  <c r="K2623" i="5" s="1"/>
  <c r="K2624" i="5" s="1"/>
  <c r="K2625" i="5" s="1"/>
  <c r="K2626" i="5" s="1"/>
  <c r="K2627" i="5" s="1"/>
  <c r="K2628" i="5" s="1"/>
  <c r="K2629" i="5" s="1"/>
  <c r="K2630" i="5" s="1"/>
  <c r="K2631" i="5" s="1"/>
  <c r="K2632" i="5" s="1"/>
  <c r="K2633" i="5" s="1"/>
  <c r="K2634" i="5" s="1"/>
  <c r="K2635" i="5" s="1"/>
  <c r="K2636" i="5" s="1"/>
  <c r="K2637" i="5" s="1"/>
  <c r="K2638" i="5" s="1"/>
  <c r="K2639" i="5" s="1"/>
  <c r="K2640" i="5" s="1"/>
  <c r="K2641" i="5" s="1"/>
  <c r="K2642" i="5" s="1"/>
  <c r="K2643" i="5" s="1"/>
  <c r="K2644" i="5" s="1"/>
  <c r="K2645" i="5" s="1"/>
  <c r="K2646" i="5" s="1"/>
  <c r="K2647" i="5" s="1"/>
  <c r="K2648" i="5" s="1"/>
  <c r="K2649" i="5" s="1"/>
  <c r="K2650" i="5" s="1"/>
  <c r="K2651" i="5" s="1"/>
  <c r="K2652" i="5" s="1"/>
  <c r="K2653" i="5" s="1"/>
  <c r="K2654" i="5" s="1"/>
  <c r="K2655" i="5" s="1"/>
  <c r="K2656" i="5" s="1"/>
  <c r="K2657" i="5" s="1"/>
  <c r="K2658" i="5" s="1"/>
  <c r="K2659" i="5" s="1"/>
  <c r="K2660" i="5" s="1"/>
  <c r="K2661" i="5" s="1"/>
  <c r="K2662" i="5" s="1"/>
  <c r="K2663" i="5" s="1"/>
  <c r="K2664" i="5" s="1"/>
  <c r="K2665" i="5" s="1"/>
  <c r="K2666" i="5" s="1"/>
  <c r="K2667" i="5" s="1"/>
  <c r="K2668" i="5" s="1"/>
  <c r="K2669" i="5" s="1"/>
  <c r="K2670" i="5" s="1"/>
  <c r="K2671" i="5" s="1"/>
  <c r="K2672" i="5" s="1"/>
  <c r="K2673" i="5" s="1"/>
  <c r="K2674" i="5" s="1"/>
  <c r="K2675" i="5" s="1"/>
  <c r="K2676" i="5" s="1"/>
  <c r="K2677" i="5" s="1"/>
  <c r="K2678" i="5" s="1"/>
  <c r="K2679" i="5" s="1"/>
  <c r="L2465" i="5"/>
  <c r="M2465" i="5" s="1"/>
  <c r="K2680" i="5" l="1"/>
  <c r="K2681" i="5" s="1"/>
  <c r="K2682" i="5" s="1"/>
  <c r="K2683" i="5" s="1"/>
  <c r="K2684" i="5" s="1"/>
  <c r="K2685" i="5" s="1"/>
  <c r="K2686" i="5" s="1"/>
  <c r="K2687" i="5" s="1"/>
  <c r="K2688" i="5" s="1"/>
  <c r="K2689" i="5" s="1"/>
  <c r="K2690" i="5" s="1"/>
  <c r="K2691" i="5" s="1"/>
  <c r="K2692" i="5" s="1"/>
  <c r="K2693" i="5" s="1"/>
  <c r="K2694" i="5" s="1"/>
  <c r="K2695" i="5" s="1"/>
  <c r="K2696" i="5" s="1"/>
  <c r="K2697" i="5" s="1"/>
  <c r="K2698" i="5" s="1"/>
  <c r="K2699" i="5" s="1"/>
  <c r="K2700" i="5" s="1"/>
  <c r="K2701" i="5" s="1"/>
  <c r="K2702" i="5" s="1"/>
  <c r="K2703" i="5" s="1"/>
  <c r="K2704" i="5" s="1"/>
  <c r="K2705" i="5" s="1"/>
  <c r="K2706" i="5" s="1"/>
  <c r="K2707" i="5" s="1"/>
  <c r="K2708" i="5" s="1"/>
  <c r="K2709" i="5" s="1"/>
  <c r="K2710" i="5" s="1"/>
  <c r="K2711" i="5" s="1"/>
  <c r="K2712" i="5" s="1"/>
  <c r="K2713" i="5" s="1"/>
  <c r="L2679" i="5"/>
  <c r="M2679" i="5" s="1"/>
  <c r="K2714" i="5" l="1"/>
  <c r="K2715" i="5" s="1"/>
  <c r="K2716" i="5" s="1"/>
  <c r="K2717" i="5" s="1"/>
  <c r="K2718" i="5" s="1"/>
  <c r="K2719" i="5" s="1"/>
  <c r="K2720" i="5" s="1"/>
  <c r="K2721" i="5" s="1"/>
  <c r="K2722" i="5" s="1"/>
  <c r="K2723" i="5" s="1"/>
  <c r="K2724" i="5" s="1"/>
  <c r="K2725" i="5" s="1"/>
  <c r="K2726" i="5" s="1"/>
  <c r="K2727" i="5" s="1"/>
  <c r="K2728" i="5" s="1"/>
  <c r="K2729" i="5" s="1"/>
  <c r="K2730" i="5" s="1"/>
  <c r="K2731" i="5" s="1"/>
  <c r="K2732" i="5" s="1"/>
  <c r="K2733" i="5" s="1"/>
  <c r="K2734" i="5" s="1"/>
  <c r="K2735" i="5" s="1"/>
  <c r="K2736" i="5" s="1"/>
  <c r="K2737" i="5" s="1"/>
  <c r="K2738" i="5" s="1"/>
  <c r="L2713" i="5"/>
  <c r="M2713" i="5" s="1"/>
  <c r="K2739" i="5" l="1"/>
  <c r="L2738" i="5"/>
  <c r="M2738" i="5" s="1"/>
  <c r="K2740" i="5" l="1"/>
  <c r="K2741" i="5" s="1"/>
  <c r="K2742" i="5" s="1"/>
  <c r="K2743" i="5" s="1"/>
  <c r="K2744" i="5" s="1"/>
  <c r="K2745" i="5" s="1"/>
  <c r="K2746" i="5" s="1"/>
  <c r="K2747" i="5" s="1"/>
  <c r="K2748" i="5" s="1"/>
  <c r="K2749" i="5" s="1"/>
  <c r="K2750" i="5" s="1"/>
  <c r="K2751" i="5" s="1"/>
  <c r="K2752" i="5" s="1"/>
  <c r="K2753" i="5" s="1"/>
  <c r="K2754" i="5" s="1"/>
  <c r="K2755" i="5" s="1"/>
  <c r="K2756" i="5" s="1"/>
  <c r="K2757" i="5" s="1"/>
  <c r="K2758" i="5" s="1"/>
  <c r="K2759" i="5" s="1"/>
  <c r="K2760" i="5" s="1"/>
  <c r="K2761" i="5" s="1"/>
  <c r="K2762" i="5" s="1"/>
  <c r="K2763" i="5" s="1"/>
  <c r="K2764" i="5" s="1"/>
  <c r="K2765" i="5" s="1"/>
  <c r="K2766" i="5" s="1"/>
  <c r="K2767" i="5" s="1"/>
  <c r="K2768" i="5" s="1"/>
  <c r="K2769" i="5" s="1"/>
  <c r="K2770" i="5" s="1"/>
  <c r="K2771" i="5" s="1"/>
  <c r="K2772" i="5" s="1"/>
  <c r="K2773" i="5" s="1"/>
  <c r="K2774" i="5" s="1"/>
  <c r="K2775" i="5" s="1"/>
  <c r="K2776" i="5" s="1"/>
  <c r="K2777" i="5" s="1"/>
  <c r="K2778" i="5" s="1"/>
  <c r="K2779" i="5" s="1"/>
  <c r="K2780" i="5" s="1"/>
  <c r="K2781" i="5" s="1"/>
  <c r="K2782" i="5" s="1"/>
  <c r="K2783" i="5" s="1"/>
  <c r="K2784" i="5" s="1"/>
  <c r="K2785" i="5" s="1"/>
  <c r="K2786" i="5" s="1"/>
  <c r="K2787" i="5" s="1"/>
  <c r="K2788" i="5" s="1"/>
  <c r="K2789" i="5" s="1"/>
  <c r="K2790" i="5" s="1"/>
  <c r="K2791" i="5" s="1"/>
  <c r="K2792" i="5" s="1"/>
  <c r="K2793" i="5" s="1"/>
  <c r="K2794" i="5" s="1"/>
  <c r="K2795" i="5" s="1"/>
  <c r="K2796" i="5" s="1"/>
  <c r="K2797" i="5" s="1"/>
  <c r="K2798" i="5" s="1"/>
  <c r="K2799" i="5" s="1"/>
  <c r="K2800" i="5" s="1"/>
  <c r="K2801" i="5" s="1"/>
  <c r="K2802" i="5" s="1"/>
  <c r="K2803" i="5" s="1"/>
  <c r="K2804" i="5" s="1"/>
  <c r="K2805" i="5" s="1"/>
  <c r="K2806" i="5" s="1"/>
  <c r="K2807" i="5" s="1"/>
  <c r="K2808" i="5" s="1"/>
  <c r="K2809" i="5" s="1"/>
  <c r="K2810" i="5" s="1"/>
  <c r="K2811" i="5" s="1"/>
  <c r="K2812" i="5" s="1"/>
  <c r="K2813" i="5" s="1"/>
  <c r="K2814" i="5" s="1"/>
  <c r="K2815" i="5" s="1"/>
  <c r="K2816" i="5" s="1"/>
  <c r="K2817" i="5" s="1"/>
  <c r="K2818" i="5" s="1"/>
  <c r="K2819" i="5" s="1"/>
  <c r="K2820" i="5" s="1"/>
  <c r="K2821" i="5" s="1"/>
  <c r="K2822" i="5" s="1"/>
  <c r="K2823" i="5" s="1"/>
  <c r="K2824" i="5" s="1"/>
  <c r="K2825" i="5" s="1"/>
  <c r="K2826" i="5" s="1"/>
  <c r="K2827" i="5" s="1"/>
  <c r="K2828" i="5" s="1"/>
  <c r="K2829" i="5" s="1"/>
  <c r="K2830" i="5" s="1"/>
  <c r="K2831" i="5" s="1"/>
  <c r="K2832" i="5" s="1"/>
  <c r="K2833" i="5" s="1"/>
  <c r="K2834" i="5" s="1"/>
  <c r="K2835" i="5" s="1"/>
  <c r="K2836" i="5" s="1"/>
  <c r="K2837" i="5" s="1"/>
  <c r="K2838" i="5" s="1"/>
  <c r="K2839" i="5" s="1"/>
  <c r="K2840" i="5" s="1"/>
  <c r="K2841" i="5" s="1"/>
  <c r="K2842" i="5" s="1"/>
  <c r="K2843" i="5" s="1"/>
  <c r="K2844" i="5" s="1"/>
  <c r="K2845" i="5" s="1"/>
  <c r="K2846" i="5" s="1"/>
  <c r="K2847" i="5" s="1"/>
  <c r="K2848" i="5" s="1"/>
  <c r="K2849" i="5" s="1"/>
  <c r="K2850" i="5" s="1"/>
  <c r="K2851" i="5" s="1"/>
  <c r="K2852" i="5" s="1"/>
  <c r="K2853" i="5" s="1"/>
  <c r="K2854" i="5" s="1"/>
  <c r="K2855" i="5" s="1"/>
  <c r="K2856" i="5" s="1"/>
  <c r="K2857" i="5" s="1"/>
  <c r="K2858" i="5" s="1"/>
  <c r="K2859" i="5" s="1"/>
  <c r="K2860" i="5" s="1"/>
  <c r="K2861" i="5" s="1"/>
  <c r="K2862" i="5" s="1"/>
  <c r="K2863" i="5" s="1"/>
  <c r="K2864" i="5" s="1"/>
  <c r="K2865" i="5" s="1"/>
  <c r="K2866" i="5" s="1"/>
  <c r="K2867" i="5" s="1"/>
  <c r="K2868" i="5" s="1"/>
  <c r="K2869" i="5" s="1"/>
  <c r="K2870" i="5" s="1"/>
  <c r="K2871" i="5" s="1"/>
  <c r="K2872" i="5" s="1"/>
  <c r="K2873" i="5" s="1"/>
  <c r="K2874" i="5" s="1"/>
  <c r="K2875" i="5" s="1"/>
  <c r="K2876" i="5" s="1"/>
  <c r="K2877" i="5" s="1"/>
  <c r="K2878" i="5" s="1"/>
  <c r="K2879" i="5" s="1"/>
  <c r="K2880" i="5" s="1"/>
  <c r="K2881" i="5" s="1"/>
  <c r="K2882" i="5" s="1"/>
  <c r="K2883" i="5" s="1"/>
  <c r="K2884" i="5" s="1"/>
  <c r="K2885" i="5" s="1"/>
  <c r="K2886" i="5" s="1"/>
  <c r="K2887" i="5" s="1"/>
  <c r="K2888" i="5" s="1"/>
  <c r="K2889" i="5" s="1"/>
  <c r="K2890" i="5" s="1"/>
  <c r="K2891" i="5" s="1"/>
  <c r="K2892" i="5" s="1"/>
  <c r="K2893" i="5" s="1"/>
  <c r="K2894" i="5" s="1"/>
  <c r="K2895" i="5" s="1"/>
  <c r="K2896" i="5" s="1"/>
  <c r="K2897" i="5" s="1"/>
  <c r="K2898" i="5" s="1"/>
  <c r="K2899" i="5" s="1"/>
  <c r="K2900" i="5" s="1"/>
  <c r="K2901" i="5" s="1"/>
  <c r="K2902" i="5" s="1"/>
  <c r="K2903" i="5" s="1"/>
  <c r="K2904" i="5" s="1"/>
  <c r="K2905" i="5" s="1"/>
  <c r="K2906" i="5" s="1"/>
  <c r="K2907" i="5" s="1"/>
  <c r="K2908" i="5" s="1"/>
  <c r="K2909" i="5" s="1"/>
  <c r="K2910" i="5" s="1"/>
  <c r="K2911" i="5" s="1"/>
  <c r="K2912" i="5" s="1"/>
  <c r="K2913" i="5" s="1"/>
  <c r="K2914" i="5" s="1"/>
  <c r="K2915" i="5" s="1"/>
  <c r="K2916" i="5" s="1"/>
  <c r="K2917" i="5" s="1"/>
  <c r="K2918" i="5" s="1"/>
  <c r="K2919" i="5" s="1"/>
  <c r="K2920" i="5" s="1"/>
  <c r="K2921" i="5" s="1"/>
  <c r="K2922" i="5" s="1"/>
  <c r="K2923" i="5" s="1"/>
  <c r="K2924" i="5" s="1"/>
  <c r="K2925" i="5" s="1"/>
  <c r="K2926" i="5" s="1"/>
  <c r="K2927" i="5" s="1"/>
  <c r="K2928" i="5" s="1"/>
  <c r="K2929" i="5" s="1"/>
  <c r="K2930" i="5" s="1"/>
  <c r="K2931" i="5" s="1"/>
  <c r="K2932" i="5" s="1"/>
  <c r="K2933" i="5" s="1"/>
  <c r="K2934" i="5" s="1"/>
  <c r="K2935" i="5" s="1"/>
  <c r="K2936" i="5" s="1"/>
  <c r="K2937" i="5" s="1"/>
  <c r="K2938" i="5" s="1"/>
  <c r="K2939" i="5" s="1"/>
  <c r="K2940" i="5" s="1"/>
  <c r="K2941" i="5" s="1"/>
  <c r="K2942" i="5" s="1"/>
  <c r="K2943" i="5" s="1"/>
  <c r="K2944" i="5" s="1"/>
  <c r="K2945" i="5" s="1"/>
  <c r="K2946" i="5" s="1"/>
  <c r="K2947" i="5" s="1"/>
  <c r="K2948" i="5" s="1"/>
  <c r="K2949" i="5" s="1"/>
  <c r="K2950" i="5" s="1"/>
  <c r="K2951" i="5" s="1"/>
  <c r="K2952" i="5" s="1"/>
  <c r="K2953" i="5" s="1"/>
  <c r="K2954" i="5" s="1"/>
  <c r="K2955" i="5" s="1"/>
  <c r="K2956" i="5" s="1"/>
  <c r="K2957" i="5" s="1"/>
  <c r="K2958" i="5" s="1"/>
  <c r="K2959" i="5" s="1"/>
  <c r="K2960" i="5" s="1"/>
  <c r="K2961" i="5" s="1"/>
  <c r="K2962" i="5" s="1"/>
  <c r="K2963" i="5" s="1"/>
  <c r="K2964" i="5" s="1"/>
  <c r="K2965" i="5" s="1"/>
  <c r="K2966" i="5" s="1"/>
  <c r="K2967" i="5" s="1"/>
  <c r="K2968" i="5" s="1"/>
  <c r="K2969" i="5" s="1"/>
  <c r="K2970" i="5" s="1"/>
  <c r="K2971" i="5" s="1"/>
  <c r="K2972" i="5" s="1"/>
  <c r="K2973" i="5" s="1"/>
  <c r="K2974" i="5" s="1"/>
  <c r="K2975" i="5" s="1"/>
  <c r="K2976" i="5" s="1"/>
  <c r="K2977" i="5" s="1"/>
  <c r="K2978" i="5" s="1"/>
  <c r="K2979" i="5" s="1"/>
  <c r="K2980" i="5" s="1"/>
  <c r="K2981" i="5" s="1"/>
  <c r="K2982" i="5" s="1"/>
  <c r="K2983" i="5" s="1"/>
  <c r="K2984" i="5" s="1"/>
  <c r="K2985" i="5" s="1"/>
  <c r="K2986" i="5" s="1"/>
  <c r="K2987" i="5" s="1"/>
  <c r="K2988" i="5" s="1"/>
  <c r="K2989" i="5" s="1"/>
  <c r="K2990" i="5" s="1"/>
  <c r="K2991" i="5" s="1"/>
  <c r="K2992" i="5" s="1"/>
  <c r="K2993" i="5" s="1"/>
  <c r="K2994" i="5" s="1"/>
  <c r="K2995" i="5" s="1"/>
  <c r="K2996" i="5" s="1"/>
  <c r="K2997" i="5" s="1"/>
  <c r="K2998" i="5" s="1"/>
  <c r="K2999" i="5" s="1"/>
  <c r="K3000" i="5" s="1"/>
  <c r="K3001" i="5" s="1"/>
  <c r="K3002" i="5" s="1"/>
  <c r="K3003" i="5" s="1"/>
  <c r="K3004" i="5" s="1"/>
  <c r="K3005" i="5" s="1"/>
  <c r="K3006" i="5" s="1"/>
  <c r="K3007" i="5" s="1"/>
  <c r="K3008" i="5" s="1"/>
  <c r="K3009" i="5" s="1"/>
  <c r="K3010" i="5" s="1"/>
  <c r="K3011" i="5" s="1"/>
  <c r="K3012" i="5" s="1"/>
  <c r="K3013" i="5" s="1"/>
  <c r="K3014" i="5" s="1"/>
  <c r="K3015" i="5" s="1"/>
  <c r="K3016" i="5" s="1"/>
  <c r="K3017" i="5" s="1"/>
  <c r="K3018" i="5" s="1"/>
  <c r="K3019" i="5" s="1"/>
  <c r="K3020" i="5" s="1"/>
  <c r="K3021" i="5" s="1"/>
  <c r="K3022" i="5" s="1"/>
  <c r="K3023" i="5" s="1"/>
  <c r="K3024" i="5" s="1"/>
  <c r="K3025" i="5" s="1"/>
  <c r="K3026" i="5" s="1"/>
  <c r="K3027" i="5" s="1"/>
  <c r="K3028" i="5" s="1"/>
  <c r="K3029" i="5" s="1"/>
  <c r="K3030" i="5" s="1"/>
  <c r="K3031" i="5" s="1"/>
  <c r="K3032" i="5" s="1"/>
  <c r="K3033" i="5" s="1"/>
  <c r="K3034" i="5" s="1"/>
  <c r="K3035" i="5" s="1"/>
  <c r="K3036" i="5" s="1"/>
  <c r="K3037" i="5" s="1"/>
  <c r="K3038" i="5" s="1"/>
  <c r="K3039" i="5" s="1"/>
  <c r="K3040" i="5" s="1"/>
  <c r="K3041" i="5" s="1"/>
  <c r="K3042" i="5" s="1"/>
  <c r="K3043" i="5" s="1"/>
  <c r="K3044" i="5" s="1"/>
  <c r="K3045" i="5" s="1"/>
  <c r="K3046" i="5" s="1"/>
  <c r="K3047" i="5" s="1"/>
  <c r="K3048" i="5" s="1"/>
  <c r="K3049" i="5" s="1"/>
  <c r="K3050" i="5" s="1"/>
  <c r="K3051" i="5" s="1"/>
  <c r="K3052" i="5" s="1"/>
  <c r="K3053" i="5" s="1"/>
  <c r="K3054" i="5" s="1"/>
  <c r="K3055" i="5" s="1"/>
  <c r="K3056" i="5" s="1"/>
  <c r="K3057" i="5" s="1"/>
  <c r="K3058" i="5" s="1"/>
  <c r="K3059" i="5" s="1"/>
  <c r="K3060" i="5" s="1"/>
  <c r="K3061" i="5" s="1"/>
  <c r="K3062" i="5" s="1"/>
  <c r="K3063" i="5" s="1"/>
  <c r="K3064" i="5" s="1"/>
  <c r="K3065" i="5" s="1"/>
  <c r="K3066" i="5" s="1"/>
  <c r="K3067" i="5" s="1"/>
  <c r="K3068" i="5" s="1"/>
  <c r="K3069" i="5" s="1"/>
  <c r="K3070" i="5" s="1"/>
  <c r="K3071" i="5" s="1"/>
  <c r="K3072" i="5" s="1"/>
  <c r="K3073" i="5" s="1"/>
  <c r="K3074" i="5" s="1"/>
  <c r="K3075" i="5" s="1"/>
  <c r="K3076" i="5" s="1"/>
  <c r="K3077" i="5" s="1"/>
  <c r="K3078" i="5" s="1"/>
  <c r="K3079" i="5" s="1"/>
  <c r="K3080" i="5" s="1"/>
  <c r="K3081" i="5" s="1"/>
  <c r="K3082" i="5" s="1"/>
  <c r="K3083" i="5" s="1"/>
  <c r="K3084" i="5" s="1"/>
  <c r="K3085" i="5" s="1"/>
  <c r="K3086" i="5" s="1"/>
  <c r="K3087" i="5" s="1"/>
  <c r="K3088" i="5" s="1"/>
  <c r="K3089" i="5" s="1"/>
  <c r="K3090" i="5" s="1"/>
  <c r="K3091" i="5" s="1"/>
  <c r="K3092" i="5" s="1"/>
  <c r="K3093" i="5" s="1"/>
  <c r="K3094" i="5" s="1"/>
  <c r="K3095" i="5" s="1"/>
  <c r="K3096" i="5" s="1"/>
  <c r="K3097" i="5" s="1"/>
  <c r="K3098" i="5" s="1"/>
  <c r="K3099" i="5" s="1"/>
  <c r="L2739" i="5"/>
  <c r="M2739" i="5" s="1"/>
  <c r="K3100" i="5" l="1"/>
  <c r="K3101" i="5" s="1"/>
  <c r="K3102" i="5" s="1"/>
  <c r="K3103" i="5" s="1"/>
  <c r="K3104" i="5" s="1"/>
  <c r="K3105" i="5" s="1"/>
  <c r="K3106" i="5" s="1"/>
  <c r="K3107" i="5" s="1"/>
  <c r="K3108" i="5" s="1"/>
  <c r="K3109" i="5" s="1"/>
  <c r="K3110" i="5" s="1"/>
  <c r="K3111" i="5" s="1"/>
  <c r="K3112" i="5" s="1"/>
  <c r="K3113" i="5" s="1"/>
  <c r="K3114" i="5" s="1"/>
  <c r="K3115" i="5" s="1"/>
  <c r="K3116" i="5" s="1"/>
  <c r="K3117" i="5" s="1"/>
  <c r="K3118" i="5" s="1"/>
  <c r="K3119" i="5" s="1"/>
  <c r="K3120" i="5" s="1"/>
  <c r="K3121" i="5" s="1"/>
  <c r="K3122" i="5" s="1"/>
  <c r="K3123" i="5" s="1"/>
  <c r="K3124" i="5" s="1"/>
  <c r="K3125" i="5" s="1"/>
  <c r="K3126" i="5" s="1"/>
  <c r="K3127" i="5" s="1"/>
  <c r="K3128" i="5" s="1"/>
  <c r="K3129" i="5" s="1"/>
  <c r="K3130" i="5" s="1"/>
  <c r="K3131" i="5" s="1"/>
  <c r="K3132" i="5" s="1"/>
  <c r="K3133" i="5" s="1"/>
  <c r="K3134" i="5" s="1"/>
  <c r="K3135" i="5" s="1"/>
  <c r="K3136" i="5" s="1"/>
  <c r="K3137" i="5" s="1"/>
  <c r="K3138" i="5" s="1"/>
  <c r="K3139" i="5" s="1"/>
  <c r="K3140" i="5" s="1"/>
  <c r="K3141" i="5" s="1"/>
  <c r="K3142" i="5" s="1"/>
  <c r="K3143" i="5" s="1"/>
  <c r="K3144" i="5" s="1"/>
  <c r="K3145" i="5" s="1"/>
  <c r="K3146" i="5" s="1"/>
  <c r="K3147" i="5" s="1"/>
  <c r="K3148" i="5" s="1"/>
  <c r="K3149" i="5" s="1"/>
  <c r="K3150" i="5" s="1"/>
  <c r="K3151" i="5" s="1"/>
  <c r="K3152" i="5" s="1"/>
  <c r="K3153" i="5" s="1"/>
  <c r="K3154" i="5" s="1"/>
  <c r="K3155" i="5" s="1"/>
  <c r="K3156" i="5" s="1"/>
  <c r="K3157" i="5" s="1"/>
  <c r="K3158" i="5" s="1"/>
  <c r="K3159" i="5" s="1"/>
  <c r="K3160" i="5" s="1"/>
  <c r="K3161" i="5" s="1"/>
  <c r="K3162" i="5" s="1"/>
  <c r="K3163" i="5" s="1"/>
  <c r="K3164" i="5" s="1"/>
  <c r="K3165" i="5" s="1"/>
  <c r="K3166" i="5" s="1"/>
  <c r="K3167" i="5" s="1"/>
  <c r="K3168" i="5" s="1"/>
  <c r="K3169" i="5" s="1"/>
  <c r="K3170" i="5" s="1"/>
  <c r="K3171" i="5" s="1"/>
  <c r="K3172" i="5" s="1"/>
  <c r="K3173" i="5" s="1"/>
  <c r="K3174" i="5" s="1"/>
  <c r="K3175" i="5" s="1"/>
  <c r="K3176" i="5" s="1"/>
  <c r="K3177" i="5" s="1"/>
  <c r="K3178" i="5" s="1"/>
  <c r="K3179" i="5" s="1"/>
  <c r="K3180" i="5" s="1"/>
  <c r="K3181" i="5" s="1"/>
  <c r="K3182" i="5" s="1"/>
  <c r="K3183" i="5" s="1"/>
  <c r="K3184" i="5" s="1"/>
  <c r="K3185" i="5" s="1"/>
  <c r="K3186" i="5" s="1"/>
  <c r="K3187" i="5" s="1"/>
  <c r="K3188" i="5" s="1"/>
  <c r="K3189" i="5" s="1"/>
  <c r="K3190" i="5" s="1"/>
  <c r="K3191" i="5" s="1"/>
  <c r="K3192" i="5" s="1"/>
  <c r="K3193" i="5" s="1"/>
  <c r="K3194" i="5" s="1"/>
  <c r="K3195" i="5" s="1"/>
  <c r="K3196" i="5" s="1"/>
  <c r="K3197" i="5" s="1"/>
  <c r="K3198" i="5" s="1"/>
  <c r="K3199" i="5" s="1"/>
  <c r="K3200" i="5" s="1"/>
  <c r="K3201" i="5" s="1"/>
  <c r="K3202" i="5" s="1"/>
  <c r="K3203" i="5" s="1"/>
  <c r="K3204" i="5" s="1"/>
  <c r="K3205" i="5" s="1"/>
  <c r="K3206" i="5" s="1"/>
  <c r="K3207" i="5" s="1"/>
  <c r="K3208" i="5" s="1"/>
  <c r="K3209" i="5" s="1"/>
  <c r="K3210" i="5" s="1"/>
  <c r="K3211" i="5" s="1"/>
  <c r="K3212" i="5" s="1"/>
  <c r="K3213" i="5" s="1"/>
  <c r="K3214" i="5" s="1"/>
  <c r="K3215" i="5" s="1"/>
  <c r="K3216" i="5" s="1"/>
  <c r="K3217" i="5" s="1"/>
  <c r="K3218" i="5" s="1"/>
  <c r="K3219" i="5" s="1"/>
  <c r="K3220" i="5" s="1"/>
  <c r="K3221" i="5" s="1"/>
  <c r="K3222" i="5" s="1"/>
  <c r="K3223" i="5" s="1"/>
  <c r="K3224" i="5" s="1"/>
  <c r="K3225" i="5" s="1"/>
  <c r="K3226" i="5" s="1"/>
  <c r="K3227" i="5" s="1"/>
  <c r="K3228" i="5" s="1"/>
  <c r="K3229" i="5" s="1"/>
  <c r="K3230" i="5" s="1"/>
  <c r="K3231" i="5" s="1"/>
  <c r="K3232" i="5" s="1"/>
  <c r="K3233" i="5" s="1"/>
  <c r="K3234" i="5" s="1"/>
  <c r="K3235" i="5" s="1"/>
  <c r="K3236" i="5" s="1"/>
  <c r="K3237" i="5" s="1"/>
  <c r="K3238" i="5" s="1"/>
  <c r="K3239" i="5" s="1"/>
  <c r="K3240" i="5" s="1"/>
  <c r="K3241" i="5" s="1"/>
  <c r="K3242" i="5" s="1"/>
  <c r="K3243" i="5" s="1"/>
  <c r="K3244" i="5" s="1"/>
  <c r="K3245" i="5" s="1"/>
  <c r="K3246" i="5" s="1"/>
  <c r="K3247" i="5" s="1"/>
  <c r="K3248" i="5" s="1"/>
  <c r="K3249" i="5" s="1"/>
  <c r="K3250" i="5" s="1"/>
  <c r="K3251" i="5" s="1"/>
  <c r="K3252" i="5" s="1"/>
  <c r="K3253" i="5" s="1"/>
  <c r="K3254" i="5" s="1"/>
  <c r="K3255" i="5" s="1"/>
  <c r="K3256" i="5" s="1"/>
  <c r="K3257" i="5" s="1"/>
  <c r="K3258" i="5" s="1"/>
  <c r="K3259" i="5" s="1"/>
  <c r="K3260" i="5" s="1"/>
  <c r="K3261" i="5" s="1"/>
  <c r="K3262" i="5" s="1"/>
  <c r="K3263" i="5" s="1"/>
  <c r="K3264" i="5" s="1"/>
  <c r="K3265" i="5" s="1"/>
  <c r="K3266" i="5" s="1"/>
  <c r="K3267" i="5" s="1"/>
  <c r="K3268" i="5" s="1"/>
  <c r="K3269" i="5" s="1"/>
  <c r="K3270" i="5" s="1"/>
  <c r="K3271" i="5" s="1"/>
  <c r="K3272" i="5" s="1"/>
  <c r="K3273" i="5" s="1"/>
  <c r="K3274" i="5" s="1"/>
  <c r="K3275" i="5" s="1"/>
  <c r="K3276" i="5" s="1"/>
  <c r="K3277" i="5" s="1"/>
  <c r="K3278" i="5" s="1"/>
  <c r="K3279" i="5" s="1"/>
  <c r="K3280" i="5" s="1"/>
  <c r="K3281" i="5" s="1"/>
  <c r="K3282" i="5" s="1"/>
  <c r="K3283" i="5" s="1"/>
  <c r="K3284" i="5" s="1"/>
  <c r="L3099" i="5"/>
  <c r="M3099" i="5" s="1"/>
  <c r="K3285" i="5" l="1"/>
  <c r="K3286" i="5" s="1"/>
  <c r="K3287" i="5" s="1"/>
  <c r="K3288" i="5" s="1"/>
  <c r="K3289" i="5" s="1"/>
  <c r="K3290" i="5" s="1"/>
  <c r="K3291" i="5" s="1"/>
  <c r="K3292" i="5" s="1"/>
  <c r="K3293" i="5" s="1"/>
  <c r="K3294" i="5" s="1"/>
  <c r="K3295" i="5" s="1"/>
  <c r="K3296" i="5" s="1"/>
  <c r="K3297" i="5" s="1"/>
  <c r="K3298" i="5" s="1"/>
  <c r="K3299" i="5" s="1"/>
  <c r="K3300" i="5" s="1"/>
  <c r="K3301" i="5" s="1"/>
  <c r="K3302" i="5" s="1"/>
  <c r="K3303" i="5" s="1"/>
  <c r="L3284" i="5"/>
  <c r="M3284" i="5" s="1"/>
  <c r="K3304" i="5" l="1"/>
  <c r="K3305" i="5" s="1"/>
  <c r="K3306" i="5" s="1"/>
  <c r="K3307" i="5" s="1"/>
  <c r="K3308" i="5" s="1"/>
  <c r="K3309" i="5" s="1"/>
  <c r="K3310" i="5" s="1"/>
  <c r="K3311" i="5" s="1"/>
  <c r="K3312" i="5" s="1"/>
  <c r="K3313" i="5" s="1"/>
  <c r="K3314" i="5" s="1"/>
  <c r="K3315" i="5" s="1"/>
  <c r="K3316" i="5" s="1"/>
  <c r="K3317" i="5" s="1"/>
  <c r="K3318" i="5" s="1"/>
  <c r="K3319" i="5" s="1"/>
  <c r="K3320" i="5" s="1"/>
  <c r="K3321" i="5" s="1"/>
  <c r="K3322" i="5" s="1"/>
  <c r="K3323" i="5" s="1"/>
  <c r="K3324" i="5" s="1"/>
  <c r="K3325" i="5" s="1"/>
  <c r="K3326" i="5" s="1"/>
  <c r="K3327" i="5" s="1"/>
  <c r="K3328" i="5" s="1"/>
  <c r="K3329" i="5" s="1"/>
  <c r="K3330" i="5" s="1"/>
  <c r="K3331" i="5" s="1"/>
  <c r="K3332" i="5" s="1"/>
  <c r="K3333" i="5" s="1"/>
  <c r="K3334" i="5" s="1"/>
  <c r="K3335" i="5" s="1"/>
  <c r="K3336" i="5" s="1"/>
  <c r="K3337" i="5" s="1"/>
  <c r="K3338" i="5" s="1"/>
  <c r="K3339" i="5" s="1"/>
  <c r="K3340" i="5" s="1"/>
  <c r="K3341" i="5" s="1"/>
  <c r="K3342" i="5" s="1"/>
  <c r="K3343" i="5" s="1"/>
  <c r="K3344" i="5" s="1"/>
  <c r="K3345" i="5" s="1"/>
  <c r="K3346" i="5" s="1"/>
  <c r="K3347" i="5" s="1"/>
  <c r="K3348" i="5" s="1"/>
  <c r="K3349" i="5" s="1"/>
  <c r="K3350" i="5" s="1"/>
  <c r="K3351" i="5" s="1"/>
  <c r="K3352" i="5" s="1"/>
  <c r="K3353" i="5" s="1"/>
  <c r="K3354" i="5" s="1"/>
  <c r="K3355" i="5" s="1"/>
  <c r="K3356" i="5" s="1"/>
  <c r="K3357" i="5" s="1"/>
  <c r="K3358" i="5" s="1"/>
  <c r="K3359" i="5" s="1"/>
  <c r="K3360" i="5" s="1"/>
  <c r="K3361" i="5" s="1"/>
  <c r="K3362" i="5" s="1"/>
  <c r="K3363" i="5" s="1"/>
  <c r="K3364" i="5" s="1"/>
  <c r="K3365" i="5" s="1"/>
  <c r="K3366" i="5" s="1"/>
  <c r="K3367" i="5" s="1"/>
  <c r="K3368" i="5" s="1"/>
  <c r="K3369" i="5" s="1"/>
  <c r="K3370" i="5" s="1"/>
  <c r="K3371" i="5" s="1"/>
  <c r="K3372" i="5" s="1"/>
  <c r="K3373" i="5" s="1"/>
  <c r="K3374" i="5" s="1"/>
  <c r="K3375" i="5" s="1"/>
  <c r="K3376" i="5" s="1"/>
  <c r="K3377" i="5" s="1"/>
  <c r="K3378" i="5" s="1"/>
  <c r="K3379" i="5" s="1"/>
  <c r="K3380" i="5" s="1"/>
  <c r="K3381" i="5" s="1"/>
  <c r="K3382" i="5" s="1"/>
  <c r="K3383" i="5" s="1"/>
  <c r="K3384" i="5" s="1"/>
  <c r="K3385" i="5" s="1"/>
  <c r="K3386" i="5" s="1"/>
  <c r="K3387" i="5" s="1"/>
  <c r="K3388" i="5" s="1"/>
  <c r="K3389" i="5" s="1"/>
  <c r="K3390" i="5" s="1"/>
  <c r="K3391" i="5" s="1"/>
  <c r="K3392" i="5" s="1"/>
  <c r="K3393" i="5" s="1"/>
  <c r="K3394" i="5" s="1"/>
  <c r="K3395" i="5" s="1"/>
  <c r="K3396" i="5" s="1"/>
  <c r="K3397" i="5" s="1"/>
  <c r="K3398" i="5" s="1"/>
  <c r="K3399" i="5" s="1"/>
  <c r="K3400" i="5" s="1"/>
  <c r="K3401" i="5" s="1"/>
  <c r="K3402" i="5" s="1"/>
  <c r="K3403" i="5" s="1"/>
  <c r="K3404" i="5" s="1"/>
  <c r="K3405" i="5" s="1"/>
  <c r="K3406" i="5" s="1"/>
  <c r="K3407" i="5" s="1"/>
  <c r="K3408" i="5" s="1"/>
  <c r="K3409" i="5" s="1"/>
  <c r="K3410" i="5" s="1"/>
  <c r="K3411" i="5" s="1"/>
  <c r="K3412" i="5" s="1"/>
  <c r="K3413" i="5" s="1"/>
  <c r="K3414" i="5" s="1"/>
  <c r="K3415" i="5" s="1"/>
  <c r="K3416" i="5" s="1"/>
  <c r="K3417" i="5" s="1"/>
  <c r="K3418" i="5" s="1"/>
  <c r="K3419" i="5" s="1"/>
  <c r="K3420" i="5" s="1"/>
  <c r="K3421" i="5" s="1"/>
  <c r="K3422" i="5" s="1"/>
  <c r="K3423" i="5" s="1"/>
  <c r="K3424" i="5" s="1"/>
  <c r="K3425" i="5" s="1"/>
  <c r="K3426" i="5" s="1"/>
  <c r="K3427" i="5" s="1"/>
  <c r="K3428" i="5" s="1"/>
  <c r="K3429" i="5" s="1"/>
  <c r="K3430" i="5" s="1"/>
  <c r="K3431" i="5" s="1"/>
  <c r="K3432" i="5" s="1"/>
  <c r="K3433" i="5" s="1"/>
  <c r="K3434" i="5" s="1"/>
  <c r="K3435" i="5" s="1"/>
  <c r="K3436" i="5" s="1"/>
  <c r="K3437" i="5" s="1"/>
  <c r="K3438" i="5" s="1"/>
  <c r="K3439" i="5" s="1"/>
  <c r="K3440" i="5" s="1"/>
  <c r="K3441" i="5" s="1"/>
  <c r="K3442" i="5" s="1"/>
  <c r="K3443" i="5" s="1"/>
  <c r="K3444" i="5" s="1"/>
  <c r="K3445" i="5" s="1"/>
  <c r="K3446" i="5" s="1"/>
  <c r="K3447" i="5" s="1"/>
  <c r="K3448" i="5" s="1"/>
  <c r="K3449" i="5" s="1"/>
  <c r="K3450" i="5" s="1"/>
  <c r="K3451" i="5" s="1"/>
  <c r="K3452" i="5" s="1"/>
  <c r="K3453" i="5" s="1"/>
  <c r="K3454" i="5" s="1"/>
  <c r="K3455" i="5" s="1"/>
  <c r="K3456" i="5" s="1"/>
  <c r="K3457" i="5" s="1"/>
  <c r="K3458" i="5" s="1"/>
  <c r="K3459" i="5" s="1"/>
  <c r="K3460" i="5" s="1"/>
  <c r="K3461" i="5" s="1"/>
  <c r="K3462" i="5" s="1"/>
  <c r="K3463" i="5" s="1"/>
  <c r="K3464" i="5" s="1"/>
  <c r="K3465" i="5" s="1"/>
  <c r="K3466" i="5" s="1"/>
  <c r="K3467" i="5" s="1"/>
  <c r="K3468" i="5" s="1"/>
  <c r="K3469" i="5" s="1"/>
  <c r="K3470" i="5" s="1"/>
  <c r="K3471" i="5" s="1"/>
  <c r="K3472" i="5" s="1"/>
  <c r="K3473" i="5" s="1"/>
  <c r="K3474" i="5" s="1"/>
  <c r="K3475" i="5" s="1"/>
  <c r="K3476" i="5" s="1"/>
  <c r="K3477" i="5" s="1"/>
  <c r="K3478" i="5" s="1"/>
  <c r="K3479" i="5" s="1"/>
  <c r="K3480" i="5" s="1"/>
  <c r="K3481" i="5" s="1"/>
  <c r="K3482" i="5" s="1"/>
  <c r="K3483" i="5" s="1"/>
  <c r="K3484" i="5" s="1"/>
  <c r="K3485" i="5" s="1"/>
  <c r="K3486" i="5" s="1"/>
  <c r="K3487" i="5" s="1"/>
  <c r="K3488" i="5" s="1"/>
  <c r="K3489" i="5" s="1"/>
  <c r="K3490" i="5" s="1"/>
  <c r="K3491" i="5" s="1"/>
  <c r="K3492" i="5" s="1"/>
  <c r="K3493" i="5" s="1"/>
  <c r="K3494" i="5" s="1"/>
  <c r="K3495" i="5" s="1"/>
  <c r="K3496" i="5" s="1"/>
  <c r="K3497" i="5" s="1"/>
  <c r="K3498" i="5" s="1"/>
  <c r="K3499" i="5" s="1"/>
  <c r="K3500" i="5" s="1"/>
  <c r="K3501" i="5" s="1"/>
  <c r="K3502" i="5" s="1"/>
  <c r="K3503" i="5" s="1"/>
  <c r="K3504" i="5" s="1"/>
  <c r="K3505" i="5" s="1"/>
  <c r="K3506" i="5" s="1"/>
  <c r="K3507" i="5" s="1"/>
  <c r="K3508" i="5" s="1"/>
  <c r="K3509" i="5" s="1"/>
  <c r="K3510" i="5" s="1"/>
  <c r="K3511" i="5" s="1"/>
  <c r="K3512" i="5" s="1"/>
  <c r="K3513" i="5" s="1"/>
  <c r="K3514" i="5" s="1"/>
  <c r="K3515" i="5" s="1"/>
  <c r="K3516" i="5" s="1"/>
  <c r="K3517" i="5" s="1"/>
  <c r="K3518" i="5" s="1"/>
  <c r="K3519" i="5" s="1"/>
  <c r="K3520" i="5" s="1"/>
  <c r="K3521" i="5" s="1"/>
  <c r="K3522" i="5" s="1"/>
  <c r="K3523" i="5" s="1"/>
  <c r="K3524" i="5" s="1"/>
  <c r="K3525" i="5" s="1"/>
  <c r="K3526" i="5" s="1"/>
  <c r="K3527" i="5" s="1"/>
  <c r="K3528" i="5" s="1"/>
  <c r="K3529" i="5" s="1"/>
  <c r="K3530" i="5" s="1"/>
  <c r="K3531" i="5" s="1"/>
  <c r="K3532" i="5" s="1"/>
  <c r="K3533" i="5" s="1"/>
  <c r="K3534" i="5" s="1"/>
  <c r="K3535" i="5" s="1"/>
  <c r="K3536" i="5" s="1"/>
  <c r="K3537" i="5" s="1"/>
  <c r="K3538" i="5" s="1"/>
  <c r="K3539" i="5" s="1"/>
  <c r="K3540" i="5" s="1"/>
  <c r="K3541" i="5" s="1"/>
  <c r="K3542" i="5" s="1"/>
  <c r="K3543" i="5" s="1"/>
  <c r="K3544" i="5" s="1"/>
  <c r="K3545" i="5" s="1"/>
  <c r="K3546" i="5" s="1"/>
  <c r="K3547" i="5" s="1"/>
  <c r="K3548" i="5" s="1"/>
  <c r="K3549" i="5" s="1"/>
  <c r="K3550" i="5" s="1"/>
  <c r="K3551" i="5" s="1"/>
  <c r="K3552" i="5" s="1"/>
  <c r="K3553" i="5" s="1"/>
  <c r="K3554" i="5" s="1"/>
  <c r="K3555" i="5" s="1"/>
  <c r="K3556" i="5" s="1"/>
  <c r="K3557" i="5" s="1"/>
  <c r="K3558" i="5" s="1"/>
  <c r="K3559" i="5" s="1"/>
  <c r="K3560" i="5" s="1"/>
  <c r="K3561" i="5" s="1"/>
  <c r="K3562" i="5" s="1"/>
  <c r="K3563" i="5" s="1"/>
  <c r="K3564" i="5" s="1"/>
  <c r="K3565" i="5" s="1"/>
  <c r="K3566" i="5" s="1"/>
  <c r="K3567" i="5" s="1"/>
  <c r="K3568" i="5" s="1"/>
  <c r="K3569" i="5" s="1"/>
  <c r="K3570" i="5" s="1"/>
  <c r="K3571" i="5" s="1"/>
  <c r="K3572" i="5" s="1"/>
  <c r="K3573" i="5" s="1"/>
  <c r="K3574" i="5" s="1"/>
  <c r="K3575" i="5" s="1"/>
  <c r="K3576" i="5" s="1"/>
  <c r="K3577" i="5" s="1"/>
  <c r="K3578" i="5" s="1"/>
  <c r="K3579" i="5" s="1"/>
  <c r="K3580" i="5" s="1"/>
  <c r="K3581" i="5" s="1"/>
  <c r="K3582" i="5" s="1"/>
  <c r="K3583" i="5" s="1"/>
  <c r="K3584" i="5" s="1"/>
  <c r="K3585" i="5" s="1"/>
  <c r="K3586" i="5" s="1"/>
  <c r="K3587" i="5" s="1"/>
  <c r="K3588" i="5" s="1"/>
  <c r="K3589" i="5" s="1"/>
  <c r="K3590" i="5" s="1"/>
  <c r="K3591" i="5" s="1"/>
  <c r="K3592" i="5" s="1"/>
  <c r="K3593" i="5" s="1"/>
  <c r="K3594" i="5" s="1"/>
  <c r="K3595" i="5" s="1"/>
  <c r="K3596" i="5" s="1"/>
  <c r="K3597" i="5" s="1"/>
  <c r="K3598" i="5" s="1"/>
  <c r="K3599" i="5" s="1"/>
  <c r="K3600" i="5" s="1"/>
  <c r="K3601" i="5" s="1"/>
  <c r="K3602" i="5" s="1"/>
  <c r="K3603" i="5" s="1"/>
  <c r="K3604" i="5" s="1"/>
  <c r="K3605" i="5" s="1"/>
  <c r="K3606" i="5" s="1"/>
  <c r="K3607" i="5" s="1"/>
  <c r="K3608" i="5" s="1"/>
  <c r="K3609" i="5" s="1"/>
  <c r="K3610" i="5" s="1"/>
  <c r="K3611" i="5" s="1"/>
  <c r="K3612" i="5" s="1"/>
  <c r="K3613" i="5" s="1"/>
  <c r="K3614" i="5" s="1"/>
  <c r="K3615" i="5" s="1"/>
  <c r="K3616" i="5" s="1"/>
  <c r="K3617" i="5" s="1"/>
  <c r="K3618" i="5" s="1"/>
  <c r="K3619" i="5" s="1"/>
  <c r="K3620" i="5" s="1"/>
  <c r="K3621" i="5" s="1"/>
  <c r="K3622" i="5" s="1"/>
  <c r="K3623" i="5" s="1"/>
  <c r="K3624" i="5" s="1"/>
  <c r="K3625" i="5" s="1"/>
  <c r="K3626" i="5" s="1"/>
  <c r="K3627" i="5" s="1"/>
  <c r="K3628" i="5" s="1"/>
  <c r="K3629" i="5" s="1"/>
  <c r="K3630" i="5" s="1"/>
  <c r="K3631" i="5" s="1"/>
  <c r="K3632" i="5" s="1"/>
  <c r="K3633" i="5" s="1"/>
  <c r="K3634" i="5" s="1"/>
  <c r="K3635" i="5" s="1"/>
  <c r="K3636" i="5" s="1"/>
  <c r="L3303" i="5"/>
  <c r="M3303" i="5" s="1"/>
</calcChain>
</file>

<file path=xl/sharedStrings.xml><?xml version="1.0" encoding="utf-8"?>
<sst xmlns="http://schemas.openxmlformats.org/spreadsheetml/2006/main" count="9250" uniqueCount="4601">
  <si>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</si>
  <si>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</si>
  <si>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</si>
  <si>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</si>
  <si>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</si>
  <si>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</si>
  <si>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</si>
  <si>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</si>
  <si>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</si>
  <si>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</si>
  <si>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</si>
  <si>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</si>
  <si>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</si>
  <si>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</si>
  <si>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</si>
  <si>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</si>
  <si>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</si>
  <si>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</si>
  <si>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</si>
  <si>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</si>
  <si>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</si>
  <si>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</si>
  <si>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</si>
  <si>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</si>
  <si>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</si>
  <si>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</si>
  <si>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</si>
  <si>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</si>
  <si>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</si>
  <si>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</si>
  <si>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</si>
  <si>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</si>
  <si>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</si>
  <si>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</si>
  <si>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</si>
  <si>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</si>
  <si>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</si>
  <si>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</si>
  <si>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</si>
  <si>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</si>
  <si>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</si>
  <si>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</si>
  <si>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</si>
  <si>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</si>
  <si>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</si>
  <si>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</si>
  <si>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</si>
  <si>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</si>
  <si>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</si>
  <si>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</si>
  <si>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</si>
  <si>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</si>
  <si>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</si>
  <si>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</si>
  <si>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</si>
  <si>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</si>
  <si>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</si>
  <si>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</si>
  <si>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</si>
  <si>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</si>
  <si>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</si>
  <si>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</si>
  <si>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</si>
  <si>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</si>
  <si>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</si>
  <si>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</si>
  <si>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</si>
  <si>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</si>
  <si>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</si>
  <si>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</si>
  <si>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</si>
  <si>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</si>
  <si>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</si>
  <si>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</si>
  <si>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</si>
  <si>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</si>
  <si>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</si>
  <si>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</si>
  <si>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</si>
  <si>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</si>
  <si>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</si>
  <si>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</si>
  <si>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</si>
  <si>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</si>
  <si>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</si>
  <si>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</si>
  <si>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</si>
  <si>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</si>
  <si>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</si>
  <si>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</si>
  <si>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</si>
  <si>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</si>
  <si>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</si>
  <si>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</si>
  <si>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</si>
  <si>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</si>
  <si>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</si>
  <si>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</si>
  <si>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</si>
  <si>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</si>
  <si>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</si>
  <si>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</si>
  <si>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</si>
  <si>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</si>
  <si>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</si>
  <si>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</si>
  <si>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</si>
  <si>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</si>
  <si>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</si>
  <si>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</si>
  <si>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</si>
  <si>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</si>
  <si>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</si>
  <si>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</si>
  <si>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</si>
  <si>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</si>
  <si>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</si>
  <si>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</si>
  <si>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</si>
  <si>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</si>
  <si>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</si>
  <si>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</si>
  <si>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</si>
  <si>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</si>
  <si>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</si>
  <si>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</si>
  <si>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</si>
  <si>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</si>
  <si>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</si>
  <si>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</si>
  <si>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</si>
  <si>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</si>
  <si>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</si>
  <si>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</si>
  <si>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</si>
  <si>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</si>
  <si>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</si>
  <si>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</si>
  <si>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</si>
  <si>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</si>
  <si>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</si>
  <si>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</si>
  <si>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</si>
  <si>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</si>
  <si>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</si>
  <si>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</si>
  <si>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</si>
  <si>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</si>
  <si>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</si>
  <si>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</si>
  <si>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</si>
  <si>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</si>
  <si>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</si>
  <si>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</si>
  <si>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</si>
  <si>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</si>
  <si>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</si>
  <si>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</si>
  <si>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</si>
  <si>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</si>
  <si>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</si>
  <si>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</si>
  <si>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</si>
  <si>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</si>
  <si>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</si>
  <si>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</si>
  <si>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</si>
  <si>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</si>
  <si>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</si>
  <si>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</si>
  <si>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</si>
  <si>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</si>
  <si>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</si>
  <si>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</si>
  <si>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</si>
  <si>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</si>
  <si>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</si>
  <si>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</si>
  <si>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</si>
  <si>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</si>
  <si>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</si>
  <si>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</si>
  <si>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</si>
  <si>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</si>
  <si>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</si>
  <si>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</si>
  <si>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</si>
  <si>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</si>
  <si>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</si>
  <si>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</si>
  <si>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</si>
  <si>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</si>
  <si>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</si>
  <si>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</si>
  <si>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</si>
  <si>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</si>
  <si>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</si>
  <si>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</si>
  <si>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</si>
  <si>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</si>
  <si>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</si>
  <si>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</si>
  <si>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</si>
  <si>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</si>
  <si>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</si>
  <si>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</si>
  <si>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</si>
  <si>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</si>
  <si>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</si>
  <si>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</si>
  <si>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</si>
  <si>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</si>
  <si>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</si>
  <si>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</si>
  <si>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</si>
  <si>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</si>
  <si>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</si>
  <si>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</si>
  <si>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</si>
  <si>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</si>
  <si>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</si>
  <si>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</si>
  <si>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</si>
  <si>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</si>
  <si>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</si>
  <si>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</si>
  <si>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</si>
  <si>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</si>
  <si>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</si>
  <si>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</si>
  <si>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</si>
  <si>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</si>
  <si>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</si>
  <si>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</si>
  <si>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</si>
  <si>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</si>
  <si>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</si>
  <si>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</si>
  <si>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</si>
  <si>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</si>
  <si>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</si>
  <si>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</si>
  <si>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</si>
  <si>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</si>
  <si>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</si>
  <si>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</si>
  <si>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</si>
  <si>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</si>
  <si>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</si>
  <si>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</si>
  <si>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</si>
  <si>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</si>
  <si>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</si>
  <si>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</si>
  <si>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</si>
  <si>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</si>
  <si>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</si>
  <si>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</si>
  <si>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</si>
  <si>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</si>
  <si>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</si>
  <si>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</si>
  <si>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</si>
  <si>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</si>
  <si>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</si>
  <si>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</si>
  <si>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</si>
  <si>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</si>
  <si>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</si>
  <si>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</si>
  <si>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</si>
  <si>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</si>
  <si>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</si>
  <si>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</si>
  <si>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</si>
  <si>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</si>
  <si>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</si>
  <si>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</si>
  <si>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</si>
  <si>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</si>
  <si>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</si>
  <si>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</si>
  <si>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</si>
  <si>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</si>
  <si>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</si>
  <si>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</si>
  <si>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</si>
  <si>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</si>
  <si>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</si>
  <si>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</si>
  <si>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</si>
  <si>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</si>
  <si>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</si>
  <si>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</si>
  <si>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</si>
  <si>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</si>
  <si>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</si>
  <si>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</si>
  <si>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</si>
  <si>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</si>
  <si>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</si>
  <si>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</si>
  <si>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</si>
  <si>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</si>
  <si>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</si>
  <si>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</si>
  <si>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</si>
  <si>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</si>
  <si>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</si>
  <si>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</si>
  <si>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</si>
  <si>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</si>
  <si>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</si>
  <si>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</si>
  <si>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</si>
  <si>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</si>
  <si>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</si>
  <si>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</si>
  <si>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</si>
  <si>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</si>
  <si>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</si>
  <si>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</si>
  <si>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</si>
  <si>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</si>
  <si>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</si>
  <si>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</si>
  <si>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</si>
  <si>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</si>
  <si>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</si>
  <si>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</si>
  <si>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</si>
  <si>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</si>
  <si>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</si>
  <si>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</si>
  <si>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</si>
  <si>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</si>
  <si>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</si>
  <si>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</si>
  <si>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</si>
  <si>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</si>
  <si>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</si>
  <si>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</si>
  <si>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</si>
  <si>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</si>
  <si>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</si>
  <si>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</si>
  <si>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</si>
  <si>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</si>
  <si>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</si>
  <si>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</si>
  <si>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</si>
  <si>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</si>
  <si>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</si>
  <si>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</si>
  <si>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</si>
  <si>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</si>
  <si>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</si>
  <si>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</si>
  <si>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</si>
  <si>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</si>
  <si>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</si>
  <si>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</si>
  <si>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</si>
  <si>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</si>
  <si>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</si>
  <si>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</si>
  <si>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</si>
  <si>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</si>
  <si>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</si>
  <si>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</si>
  <si>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</si>
  <si>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</si>
  <si>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</si>
  <si>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</si>
  <si>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</si>
  <si>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</si>
  <si>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</si>
  <si>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</si>
  <si>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</si>
  <si>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</si>
  <si>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</si>
  <si>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</si>
  <si>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</si>
  <si>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</si>
  <si>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</si>
  <si>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</si>
  <si>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</si>
  <si>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</si>
  <si>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</si>
  <si>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</si>
  <si>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</si>
  <si>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</si>
  <si>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</si>
  <si>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</si>
  <si>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</si>
  <si>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</si>
  <si>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</si>
  <si>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</si>
  <si>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</si>
  <si>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</si>
  <si>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</si>
  <si>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</si>
  <si>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</si>
  <si>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</si>
  <si>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</si>
  <si>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</si>
  <si>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</si>
  <si>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</si>
  <si>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</si>
  <si>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</si>
  <si>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</si>
  <si>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</si>
  <si>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</si>
  <si>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</si>
  <si>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</si>
  <si>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</si>
  <si>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</si>
  <si>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</si>
  <si>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</si>
  <si>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</si>
  <si>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</si>
  <si>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</si>
  <si>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</si>
  <si>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</si>
  <si>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</si>
  <si>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</si>
  <si>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</si>
  <si>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</si>
  <si>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</si>
  <si>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</si>
  <si>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</si>
  <si>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</si>
  <si>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</si>
  <si>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</si>
  <si>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</si>
  <si>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</si>
  <si>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</si>
  <si>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</si>
  <si>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</si>
  <si>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</si>
  <si>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</si>
  <si>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</si>
  <si>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</si>
  <si>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</si>
  <si>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</si>
  <si>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</si>
  <si>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</si>
  <si>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</si>
  <si>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</si>
  <si>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</si>
  <si>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</si>
  <si>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</si>
  <si>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</si>
  <si>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</si>
  <si>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</si>
  <si>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</si>
  <si>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</si>
  <si>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</si>
  <si>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</si>
  <si>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</si>
  <si>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</si>
  <si>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</si>
  <si>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</si>
  <si>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</si>
  <si>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</si>
  <si>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</si>
  <si>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</si>
  <si>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</si>
  <si>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</si>
  <si>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</si>
  <si>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</si>
  <si>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</si>
  <si>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</si>
  <si>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</si>
  <si>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</si>
  <si>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</si>
  <si>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</si>
  <si>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</si>
  <si>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</si>
  <si>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</si>
  <si>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</si>
  <si>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</si>
  <si>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</si>
  <si>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</si>
  <si>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</si>
  <si>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</si>
  <si>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</si>
  <si>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</si>
  <si>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</si>
  <si>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</si>
  <si>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</si>
  <si>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</si>
  <si>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</si>
  <si>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</si>
  <si>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</si>
  <si>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</si>
  <si>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</si>
  <si>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</si>
  <si>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</si>
  <si>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</si>
  <si>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</si>
  <si>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</si>
  <si>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</si>
  <si>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</si>
  <si>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</si>
  <si>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</si>
  <si>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</si>
  <si>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</si>
  <si>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</si>
  <si>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</si>
  <si>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</si>
  <si>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</si>
  <si>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</si>
  <si>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</si>
  <si>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</si>
  <si>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</si>
  <si>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</si>
  <si>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</si>
  <si>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</si>
  <si>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</si>
  <si>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</si>
  <si>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</si>
  <si>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</si>
  <si>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</si>
  <si>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</si>
  <si>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</si>
  <si>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</si>
  <si>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</si>
  <si>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</si>
  <si>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</si>
  <si>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</si>
  <si>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</si>
  <si>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</si>
  <si>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</si>
  <si>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</si>
  <si>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</si>
  <si>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</si>
  <si>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</si>
  <si>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</si>
  <si>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</si>
  <si>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</si>
  <si>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</si>
  <si>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</si>
  <si>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</si>
  <si>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</si>
  <si>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</si>
  <si>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</si>
  <si>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</si>
  <si>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</si>
  <si>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</si>
  <si>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</si>
  <si>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</si>
  <si>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</si>
  <si>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</si>
  <si>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</si>
  <si>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</si>
  <si>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</si>
  <si>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</si>
  <si>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</si>
  <si>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</si>
  <si>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</si>
  <si>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</si>
  <si>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</si>
  <si>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</si>
  <si>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</si>
  <si>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</si>
  <si>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</si>
  <si>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</si>
  <si>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</si>
  <si>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</si>
  <si>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</si>
  <si>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</si>
  <si>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</si>
  <si>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</si>
  <si>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</si>
  <si>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</si>
  <si>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</si>
  <si>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</si>
  <si>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</si>
  <si>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</si>
  <si>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</si>
  <si>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</si>
  <si>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</si>
  <si>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</si>
  <si>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</si>
  <si>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</si>
  <si>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</si>
  <si>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</si>
  <si>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</si>
  <si>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</si>
  <si>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</si>
  <si>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</si>
  <si>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</si>
  <si>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</si>
  <si>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</si>
  <si>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</si>
  <si>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</si>
  <si>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</si>
  <si>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</si>
  <si>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</si>
  <si>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</si>
  <si>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</si>
  <si>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</si>
  <si>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</si>
  <si>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</si>
  <si>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</si>
  <si>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</si>
  <si>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</si>
  <si>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</si>
  <si>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</si>
  <si>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</si>
  <si>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</si>
  <si>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</si>
  <si>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</si>
  <si>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</si>
  <si>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</si>
  <si>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</si>
  <si>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</si>
  <si>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</si>
  <si>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</si>
  <si>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</si>
  <si>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</si>
  <si>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</si>
  <si>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</si>
  <si>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</si>
  <si>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</si>
  <si>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</si>
  <si>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</si>
  <si>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</si>
  <si>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</si>
  <si>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</si>
  <si>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</si>
  <si>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</si>
  <si>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</si>
  <si>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</si>
  <si>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</si>
  <si>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</si>
  <si>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</si>
  <si>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</si>
  <si>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</si>
  <si>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</si>
  <si>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</si>
  <si>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</si>
  <si>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</si>
  <si>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</si>
  <si>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</si>
  <si>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</si>
  <si>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</si>
  <si>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</si>
  <si>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</si>
  <si>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</si>
  <si>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</si>
  <si>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</si>
  <si>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</si>
  <si>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</si>
  <si>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</si>
  <si>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</si>
  <si>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</si>
  <si>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</si>
  <si>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</si>
  <si>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</si>
  <si>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</si>
  <si>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</si>
  <si>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</si>
  <si>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</si>
  <si>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</si>
  <si>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</si>
  <si>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</si>
  <si>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</si>
  <si>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</si>
  <si>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</si>
  <si>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</si>
  <si>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</si>
  <si>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</si>
  <si>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</si>
  <si>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</si>
  <si>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</si>
  <si>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</si>
  <si>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</si>
  <si>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</si>
  <si>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</si>
  <si>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</si>
  <si>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</si>
  <si>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</si>
  <si>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</si>
  <si>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</si>
  <si>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</si>
  <si>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</si>
  <si>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</si>
  <si>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</si>
  <si>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</si>
  <si>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</si>
  <si>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</si>
  <si>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</si>
  <si>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</si>
  <si>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</si>
  <si>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</si>
  <si>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</si>
  <si>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</si>
  <si>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</si>
  <si>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</si>
  <si>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</si>
  <si>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</si>
  <si>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</si>
  <si>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</si>
  <si>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</si>
  <si>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</si>
  <si>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</si>
  <si>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</si>
  <si>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</si>
  <si>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</si>
  <si>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</si>
  <si>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</si>
  <si>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</si>
  <si>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</si>
  <si>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</si>
  <si>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</si>
  <si>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</si>
  <si>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</si>
  <si>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</si>
  <si>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</si>
  <si>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</si>
  <si>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</si>
  <si>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</si>
  <si>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</si>
  <si>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</si>
  <si>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</si>
  <si>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</si>
  <si>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</si>
  <si>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</si>
  <si>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</si>
  <si>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</si>
  <si>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</si>
  <si>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</si>
  <si>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</si>
  <si>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</si>
  <si>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</si>
  <si>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</si>
  <si>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</si>
  <si>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</si>
  <si>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</si>
  <si>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</si>
  <si>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</si>
  <si>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</si>
  <si>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</si>
  <si>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</si>
  <si>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</si>
  <si>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</si>
  <si>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</si>
  <si>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</si>
  <si>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</si>
  <si>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</si>
  <si>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</si>
  <si>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</si>
  <si>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</si>
  <si>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</si>
  <si>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</si>
  <si>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</si>
  <si>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</si>
  <si>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</si>
  <si>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</si>
  <si>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</si>
  <si>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</si>
  <si>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</si>
  <si>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</si>
  <si>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</si>
  <si>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</si>
  <si>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</si>
  <si>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</si>
  <si>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</si>
  <si>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</si>
  <si>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</si>
  <si>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</si>
  <si>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</si>
  <si>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</si>
  <si>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</si>
  <si>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</si>
  <si>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</si>
  <si>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</si>
  <si>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</si>
  <si>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</si>
  <si>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</si>
  <si>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</si>
  <si>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</si>
  <si>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</si>
  <si>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</si>
  <si>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</si>
  <si>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</si>
  <si>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</si>
  <si>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</si>
  <si>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</si>
  <si>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</si>
  <si>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</si>
  <si>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</si>
  <si>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</si>
  <si>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</si>
  <si>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</si>
  <si>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</si>
  <si>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</si>
  <si>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</si>
  <si>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</si>
  <si>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</si>
  <si>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</si>
  <si>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</si>
  <si>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</si>
  <si>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</si>
  <si>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</si>
  <si>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</si>
  <si>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</si>
  <si>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</si>
  <si>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</si>
  <si>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</si>
  <si>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</si>
  <si>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</si>
  <si>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</si>
  <si>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</si>
  <si>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</si>
  <si>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</si>
  <si>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</si>
  <si>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</si>
  <si>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</si>
  <si>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</si>
  <si>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</si>
  <si>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</si>
  <si>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</si>
  <si>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</si>
  <si>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</si>
  <si>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</si>
  <si>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</si>
  <si>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</si>
  <si>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</si>
  <si>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</si>
  <si>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</si>
  <si>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</si>
  <si>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</si>
  <si>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</si>
  <si>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</si>
  <si>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</si>
  <si>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</si>
  <si>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</si>
  <si>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</si>
  <si>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</si>
  <si>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</si>
  <si>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</si>
  <si>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</si>
  <si>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</si>
  <si>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</si>
  <si>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</si>
  <si>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</si>
  <si>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</si>
  <si>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</si>
  <si>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</si>
  <si>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</si>
  <si>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</si>
  <si>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</si>
  <si>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</si>
  <si>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</si>
  <si>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</si>
  <si>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</si>
  <si>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</si>
  <si>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</si>
  <si>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</si>
  <si>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</si>
  <si>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</si>
  <si>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</si>
  <si>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</si>
  <si>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</si>
  <si>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</si>
  <si>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</si>
  <si>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</si>
  <si>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</si>
  <si>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</si>
  <si>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</si>
  <si>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</si>
  <si>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</si>
  <si>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</si>
  <si>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</si>
  <si>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</si>
  <si>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</si>
  <si>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</si>
  <si>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</si>
  <si>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</si>
  <si>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</si>
  <si>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</si>
  <si>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</si>
  <si>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</si>
  <si>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</si>
  <si>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</si>
  <si>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</si>
  <si>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</si>
  <si>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</si>
  <si>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</si>
  <si>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</si>
  <si>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</si>
  <si>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</si>
  <si>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</si>
  <si>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</si>
  <si>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</si>
  <si>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</si>
  <si>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</si>
  <si>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</si>
  <si>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</si>
  <si>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</si>
  <si>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</si>
  <si>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</si>
  <si>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</si>
  <si>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</si>
  <si>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</si>
  <si>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</si>
  <si>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</si>
  <si>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</si>
  <si>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</si>
  <si>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</si>
  <si>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</si>
  <si>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</si>
  <si>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</si>
  <si>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</si>
  <si>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</si>
  <si>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</si>
  <si>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</si>
  <si>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</si>
  <si>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</si>
  <si>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</si>
  <si>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</si>
  <si>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</si>
  <si>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</si>
  <si>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</si>
  <si>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</si>
  <si>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</si>
  <si>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</si>
  <si>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</si>
  <si>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</si>
  <si>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</si>
  <si>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</si>
  <si>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</si>
  <si>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</si>
  <si>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</si>
  <si>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</si>
  <si>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</si>
  <si>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</si>
  <si>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</si>
  <si>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</si>
  <si>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</si>
  <si>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</si>
  <si>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</si>
  <si>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</si>
  <si>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</si>
  <si>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</si>
  <si>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</si>
  <si>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</si>
  <si>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</si>
  <si>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</si>
  <si>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</si>
  <si>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</si>
  <si>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</si>
  <si>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</si>
  <si>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</si>
  <si>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</si>
  <si>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</si>
  <si>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</si>
  <si>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</si>
  <si>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</si>
  <si>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</si>
  <si>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</si>
  <si>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</si>
  <si>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</si>
  <si>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</si>
  <si>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</si>
  <si>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</si>
  <si>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</si>
  <si>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</si>
  <si>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</si>
  <si>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</si>
  <si>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</si>
  <si>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</si>
  <si>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</si>
  <si>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</si>
  <si>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</si>
  <si>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</si>
  <si>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</si>
  <si>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</si>
  <si>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</si>
  <si>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</si>
  <si>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</si>
  <si>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</si>
  <si>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</si>
  <si>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</si>
  <si>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</si>
  <si>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</si>
  <si>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</si>
  <si>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</si>
  <si>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</si>
  <si>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</si>
  <si>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</si>
  <si>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</si>
  <si>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</si>
  <si>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</si>
  <si>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</si>
  <si>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</si>
  <si>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</si>
  <si>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</si>
  <si>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</si>
  <si>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</si>
  <si>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</si>
  <si>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</si>
  <si>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</si>
  <si>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</si>
  <si>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</si>
  <si>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</si>
  <si>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</si>
  <si>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</si>
  <si>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</si>
  <si>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</si>
  <si>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</si>
  <si>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</si>
  <si>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</si>
  <si>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</si>
  <si>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</si>
  <si>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</si>
  <si>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</si>
  <si>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</si>
  <si>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</si>
  <si>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</si>
  <si>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</si>
  <si>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</si>
  <si>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</si>
  <si>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</si>
  <si>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</si>
  <si>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</si>
  <si>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</si>
  <si>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</si>
  <si>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</si>
  <si>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</si>
  <si>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</si>
  <si>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</si>
  <si>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</si>
  <si>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</si>
  <si>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</si>
  <si>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</si>
  <si>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</si>
  <si>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</si>
  <si>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</si>
  <si>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</si>
  <si>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</si>
  <si>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</si>
  <si>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</si>
  <si>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</si>
  <si>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</si>
  <si>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</si>
  <si>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</si>
  <si>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</si>
  <si>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</si>
  <si>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</si>
  <si>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</si>
  <si>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</si>
  <si>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</si>
  <si>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</si>
  <si>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</si>
  <si>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</si>
  <si>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</si>
  <si>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</si>
  <si>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</si>
  <si>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</si>
  <si>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</si>
  <si>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</si>
  <si>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</si>
  <si>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</si>
  <si>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</si>
  <si>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</si>
  <si>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</si>
  <si>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</si>
  <si>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</si>
  <si>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</si>
  <si>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</si>
  <si>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</si>
  <si>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</si>
  <si>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</si>
  <si>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</si>
  <si>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</si>
  <si>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</si>
  <si>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</si>
  <si>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</si>
  <si>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</si>
  <si>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</si>
  <si>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</si>
  <si>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</si>
  <si>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</si>
  <si>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</si>
  <si>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</si>
  <si>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</si>
  <si>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</si>
  <si>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</si>
  <si>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</si>
  <si>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</si>
  <si>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</si>
  <si>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</si>
  <si>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</si>
  <si>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</si>
  <si>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</si>
  <si>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</si>
  <si>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</si>
  <si>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</si>
  <si>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</si>
  <si>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</si>
  <si>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</si>
  <si>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</si>
  <si>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</si>
  <si>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</si>
  <si>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</si>
  <si>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</si>
  <si>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</si>
  <si>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</si>
  <si>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</si>
  <si>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</si>
  <si>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</si>
  <si>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</si>
  <si>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</si>
  <si>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</si>
  <si>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</si>
  <si>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</si>
  <si>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</si>
  <si>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</si>
  <si>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</si>
  <si>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</si>
  <si>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</si>
  <si>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</si>
  <si>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</si>
  <si>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</si>
  <si>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</si>
  <si>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</si>
  <si>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</si>
  <si>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</si>
  <si>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</si>
  <si>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</si>
  <si>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</si>
  <si>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</si>
  <si>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</si>
  <si>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</si>
  <si>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</si>
  <si>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</si>
  <si>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</si>
  <si>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</si>
  <si>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</si>
  <si>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</si>
  <si>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</si>
  <si>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</si>
  <si>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</si>
  <si>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</si>
  <si>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</si>
  <si>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</si>
  <si>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</si>
  <si>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</si>
  <si>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</si>
  <si>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</si>
  <si>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</si>
  <si>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</si>
  <si>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</si>
  <si>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</si>
  <si>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</si>
  <si>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</si>
  <si>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</si>
  <si>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</si>
  <si>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</si>
  <si>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</si>
  <si>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</si>
  <si>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</si>
  <si>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</si>
  <si>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</si>
  <si>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</si>
  <si>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</si>
  <si>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</si>
  <si>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</si>
  <si>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</si>
  <si>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</si>
  <si>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</si>
  <si>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</si>
  <si>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</si>
  <si>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</si>
  <si>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</si>
  <si>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</si>
  <si>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</si>
  <si>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</si>
  <si>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</si>
  <si>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</si>
  <si>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</si>
  <si>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</si>
  <si>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</si>
  <si>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</si>
  <si>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</si>
  <si>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</si>
  <si>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</si>
  <si>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</si>
  <si>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</si>
  <si>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</si>
  <si>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</si>
  <si>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</si>
  <si>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</si>
  <si>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</si>
  <si>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</si>
  <si>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</si>
  <si>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</si>
  <si>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</si>
  <si>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</si>
  <si>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</si>
  <si>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</si>
  <si>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</si>
  <si>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</si>
  <si>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</si>
  <si>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</si>
  <si>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</si>
  <si>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</si>
  <si>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</si>
  <si>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</si>
  <si>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</si>
  <si>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</si>
  <si>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</si>
  <si>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</si>
  <si>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</si>
  <si>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</si>
  <si>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</si>
  <si>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</si>
  <si>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</si>
  <si>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</si>
  <si>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</si>
  <si>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</si>
  <si>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</si>
  <si>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</si>
  <si>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</si>
  <si>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</si>
  <si>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</si>
  <si>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</si>
  <si>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</si>
  <si>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</si>
  <si>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</si>
  <si>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</si>
  <si>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</si>
  <si>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</si>
  <si>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</si>
  <si>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</si>
  <si>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</si>
  <si>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</si>
  <si>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</si>
  <si>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</si>
  <si>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</si>
  <si>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</si>
  <si>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</si>
  <si>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</si>
  <si>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</si>
  <si>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</si>
  <si>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</si>
  <si>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</si>
  <si>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</si>
  <si>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</si>
  <si>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</si>
  <si>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</si>
  <si>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</si>
  <si>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</si>
  <si>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</si>
  <si>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</si>
  <si>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</si>
  <si>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</si>
  <si>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</si>
  <si>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</si>
  <si>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</si>
  <si>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</si>
  <si>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</si>
  <si>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</si>
  <si>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</si>
  <si>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</si>
  <si>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</si>
  <si>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</si>
  <si>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</si>
  <si>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</si>
  <si>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</si>
  <si>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</si>
  <si>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</si>
  <si>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</si>
  <si>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</si>
  <si>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</si>
  <si>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</si>
  <si>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</si>
  <si>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</si>
  <si>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</si>
  <si>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</si>
  <si>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</si>
  <si>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</si>
  <si>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</si>
  <si>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</si>
  <si>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</si>
  <si>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</si>
  <si>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</si>
  <si>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</si>
  <si>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</si>
  <si>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</si>
  <si>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</si>
  <si>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</si>
  <si>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</si>
  <si>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</si>
  <si>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</si>
  <si>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</si>
  <si>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</si>
  <si>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</si>
  <si>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</si>
  <si>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</si>
  <si>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</si>
  <si>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</si>
  <si>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</si>
  <si>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</si>
  <si>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</si>
  <si>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</si>
  <si>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</si>
  <si>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</si>
  <si>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</si>
  <si>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</si>
  <si>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</si>
  <si>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</si>
  <si>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</si>
  <si>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</si>
  <si>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</si>
  <si>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</si>
  <si>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</si>
  <si>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</si>
  <si>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</si>
  <si>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</si>
  <si>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</si>
  <si>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</si>
  <si>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</si>
  <si>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</si>
  <si>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</si>
  <si>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</si>
  <si>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</si>
  <si>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</si>
  <si>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</si>
  <si>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</si>
  <si>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</si>
  <si>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</si>
  <si>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</si>
  <si>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</si>
  <si>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</si>
  <si>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</si>
  <si>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</si>
  <si>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</si>
  <si>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</si>
  <si>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</si>
  <si>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</si>
  <si>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</si>
  <si>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</si>
  <si>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</si>
  <si>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</si>
  <si>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</si>
  <si>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</si>
  <si>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</si>
  <si>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</si>
  <si>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</si>
  <si>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</si>
  <si>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</si>
  <si>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</si>
  <si>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</si>
  <si>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</si>
  <si>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</si>
  <si>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</si>
  <si>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</si>
  <si>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</si>
  <si>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</si>
  <si>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</si>
  <si>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</si>
  <si>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</si>
  <si>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</si>
  <si>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</si>
  <si>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</si>
  <si>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</si>
  <si>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</si>
  <si>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</si>
  <si>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</si>
  <si>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</si>
  <si>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</si>
  <si>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</si>
  <si>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</si>
  <si>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</si>
  <si>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</si>
  <si>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</si>
  <si>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</si>
  <si>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</si>
  <si>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</si>
  <si>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</si>
  <si>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</si>
  <si>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</si>
  <si>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</si>
  <si>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</si>
  <si>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</si>
  <si>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</si>
  <si>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</si>
  <si>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</si>
  <si>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</si>
  <si>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</si>
  <si>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</si>
  <si>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</si>
  <si>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</si>
  <si>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</si>
  <si>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</si>
  <si>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</si>
  <si>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</si>
  <si>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</si>
  <si>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</si>
  <si>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</si>
  <si>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</si>
  <si>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</si>
  <si>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</si>
  <si>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</si>
  <si>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</si>
  <si>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</si>
  <si>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</si>
  <si>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</si>
  <si>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</si>
  <si>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</si>
  <si>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</si>
  <si>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</si>
  <si>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</si>
  <si>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</si>
  <si>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</si>
  <si>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</si>
  <si>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</si>
  <si>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</si>
  <si>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</si>
  <si>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</si>
  <si>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</si>
  <si>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</si>
  <si>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</si>
  <si>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</si>
  <si>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</si>
  <si>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</si>
  <si>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</si>
  <si>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</si>
  <si>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</si>
  <si>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</si>
  <si>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</si>
  <si>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</si>
  <si>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</si>
  <si>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</si>
  <si>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</si>
  <si>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</si>
  <si>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</si>
  <si>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</si>
  <si>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</si>
  <si>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</si>
  <si>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</si>
  <si>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</si>
  <si>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</si>
  <si>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</si>
  <si>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</si>
  <si>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</si>
  <si>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</si>
  <si>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</si>
  <si>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</si>
  <si>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</si>
  <si>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</si>
  <si>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</si>
  <si>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</si>
  <si>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</si>
  <si>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</si>
  <si>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</si>
  <si>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</si>
  <si>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</si>
  <si>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</si>
  <si>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</si>
  <si>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</si>
  <si>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</si>
  <si>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</si>
  <si>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</si>
  <si>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</si>
  <si>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</si>
  <si>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</si>
  <si>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</si>
  <si>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</si>
  <si>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</si>
  <si>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</si>
  <si>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</si>
  <si>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</si>
  <si>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</si>
  <si>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</si>
  <si>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</si>
  <si>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</si>
  <si>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</si>
  <si>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</si>
  <si>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</si>
  <si>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</si>
  <si>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</si>
  <si>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</si>
  <si>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</si>
  <si>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</si>
  <si>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</si>
  <si>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</si>
  <si>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</si>
  <si>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</si>
  <si>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</si>
  <si>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</si>
  <si>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</si>
  <si>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</si>
  <si>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</si>
  <si>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</si>
  <si>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</si>
  <si>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</si>
  <si>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</si>
  <si>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</si>
  <si>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</si>
  <si>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</si>
  <si>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</si>
  <si>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</si>
  <si>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</si>
  <si>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</si>
  <si>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</si>
  <si>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</si>
  <si>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</si>
  <si>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</si>
  <si>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</si>
  <si>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</si>
  <si>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</si>
  <si>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</si>
  <si>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</si>
  <si>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</si>
  <si>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</si>
  <si>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</si>
  <si>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</si>
  <si>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</si>
  <si>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</si>
  <si>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</si>
  <si>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</si>
  <si>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</si>
  <si>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</si>
  <si>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</si>
  <si>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</si>
  <si>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</si>
  <si>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</si>
  <si>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</si>
  <si>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</si>
  <si>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</si>
  <si>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</si>
  <si>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</si>
  <si>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</si>
  <si>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</si>
  <si>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</si>
  <si>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</si>
  <si>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</si>
  <si>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</si>
  <si>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</si>
  <si>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</si>
  <si>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</si>
  <si>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</si>
  <si>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</si>
  <si>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</si>
  <si>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</si>
  <si>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</si>
  <si>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</si>
  <si>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</si>
  <si>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</si>
  <si>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</si>
  <si>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</si>
  <si>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</si>
  <si>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</si>
  <si>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</si>
  <si>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</si>
  <si>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</si>
  <si>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</si>
  <si>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</si>
  <si>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</si>
  <si>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</si>
  <si>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</si>
  <si>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</si>
  <si>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</si>
  <si>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</si>
  <si>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</si>
  <si>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</si>
  <si>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</si>
  <si>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</si>
  <si>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</si>
  <si>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</si>
  <si>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</si>
  <si>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</si>
  <si>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</si>
  <si>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</si>
  <si>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</si>
  <si>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</si>
  <si>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</si>
  <si>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</si>
  <si>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</si>
  <si>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</si>
  <si>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</si>
  <si>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</si>
  <si>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</si>
  <si>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</si>
  <si>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</si>
  <si>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</si>
  <si>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</si>
  <si>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</si>
  <si>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</si>
  <si>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</si>
  <si>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</si>
  <si>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</si>
  <si>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</si>
  <si>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</si>
  <si>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</si>
  <si>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</si>
  <si>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</si>
  <si>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</si>
  <si>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</si>
  <si>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</si>
  <si>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</si>
  <si>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</si>
  <si>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</si>
  <si>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</si>
  <si>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</si>
  <si>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</si>
  <si>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</si>
  <si>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</si>
  <si>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</si>
  <si>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</si>
  <si>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</si>
  <si>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</si>
  <si>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</si>
  <si>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</si>
  <si>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</si>
  <si>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</si>
  <si>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</si>
  <si>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</si>
  <si>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</si>
  <si>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</si>
  <si>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</si>
  <si>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</si>
  <si>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</si>
  <si>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</si>
  <si>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</si>
  <si>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</si>
  <si>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</si>
  <si>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</si>
  <si>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</si>
  <si>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</si>
  <si>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</si>
  <si>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</si>
  <si>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</si>
  <si>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</si>
  <si>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</si>
  <si>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</si>
  <si>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</si>
  <si>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</si>
  <si>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</si>
  <si>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</si>
  <si>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</si>
  <si>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</si>
  <si>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</si>
  <si>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</si>
  <si>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</si>
  <si>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</si>
  <si>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</si>
  <si>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</si>
  <si>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</si>
  <si>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</si>
  <si>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</si>
  <si>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</si>
  <si>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</si>
  <si>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</si>
  <si>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</si>
  <si>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</si>
  <si>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</si>
  <si>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</si>
  <si>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</si>
  <si>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</si>
  <si>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</si>
  <si>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</si>
  <si>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</si>
  <si>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</si>
  <si>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</si>
  <si>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</si>
  <si>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</si>
  <si>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</si>
  <si>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</si>
  <si>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</si>
  <si>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</si>
  <si>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</si>
  <si>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</si>
  <si>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</si>
  <si>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</si>
  <si>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</si>
  <si>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</si>
  <si>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</si>
  <si>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</si>
  <si>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</si>
  <si>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</si>
  <si>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</si>
  <si>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</si>
  <si>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</si>
  <si>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</si>
  <si>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</si>
  <si>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</si>
  <si>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</si>
  <si>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</si>
  <si>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</si>
  <si>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</si>
  <si>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</si>
  <si>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</si>
  <si>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</si>
  <si>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</si>
  <si>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</si>
  <si>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</si>
  <si>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</si>
  <si>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</si>
  <si>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</si>
  <si>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</si>
  <si>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</si>
  <si>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</si>
  <si>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</si>
  <si>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</si>
  <si>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</si>
  <si>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</si>
  <si>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</si>
  <si>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</si>
  <si>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</si>
  <si>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</si>
  <si>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</si>
  <si>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</si>
  <si>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</si>
  <si>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</si>
  <si>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</si>
  <si>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</si>
  <si>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</si>
  <si>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</si>
  <si>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</si>
  <si>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</si>
  <si>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</si>
  <si>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</si>
  <si>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</si>
  <si>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</si>
  <si>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</si>
  <si>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</si>
  <si>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</si>
  <si>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</si>
  <si>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</si>
  <si>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</si>
  <si>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</si>
  <si>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</si>
  <si>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</si>
  <si>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</si>
  <si>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</si>
  <si>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</si>
  <si>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</si>
  <si>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</si>
  <si>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</si>
  <si>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</si>
  <si>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</si>
  <si>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</si>
  <si>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</si>
  <si>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</si>
  <si>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</si>
  <si>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</si>
  <si>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</si>
  <si>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</si>
  <si>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</si>
  <si>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</si>
  <si>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</si>
  <si>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</si>
  <si>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</si>
  <si>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</si>
  <si>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</si>
  <si>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</si>
  <si>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</si>
  <si>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</si>
  <si>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</si>
  <si>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</si>
  <si>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</si>
  <si>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</si>
  <si>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</si>
  <si>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</si>
  <si>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</si>
  <si>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</si>
  <si>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</si>
  <si>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</si>
  <si>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</si>
  <si>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</si>
  <si>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</si>
  <si>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</si>
  <si>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</si>
  <si>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</si>
  <si>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</si>
  <si>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</si>
  <si>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</si>
  <si>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</si>
  <si>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</si>
  <si>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</si>
  <si>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</si>
  <si>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</si>
  <si>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</si>
  <si>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</si>
  <si>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</si>
  <si>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</si>
  <si>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</si>
  <si>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</si>
  <si>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</si>
  <si>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</si>
  <si>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</si>
  <si>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</si>
  <si>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</si>
  <si>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</si>
  <si>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</si>
  <si>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</si>
  <si>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</si>
  <si>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</si>
  <si>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</si>
  <si>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</si>
  <si>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</si>
  <si>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</si>
  <si>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</si>
  <si>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</si>
  <si>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</si>
  <si>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</si>
  <si>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</si>
  <si>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</si>
  <si>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</si>
  <si>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</si>
  <si>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</si>
  <si>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</si>
  <si>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</si>
  <si>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</si>
  <si>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</si>
  <si>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</si>
  <si>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</si>
  <si>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</si>
  <si>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</si>
  <si>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</si>
  <si>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</si>
  <si>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</si>
  <si>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</si>
  <si>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</si>
  <si>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</si>
  <si>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</si>
  <si>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</si>
  <si>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</si>
  <si>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</si>
  <si>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</si>
  <si>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</si>
  <si>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</si>
  <si>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</si>
  <si>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</si>
  <si>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</si>
  <si>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</si>
  <si>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</si>
  <si>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</si>
  <si>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</si>
  <si>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</si>
  <si>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</si>
  <si>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</si>
  <si>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</si>
  <si>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</si>
  <si>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</si>
  <si>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</si>
  <si>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</si>
  <si>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</si>
  <si>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</si>
  <si>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</si>
  <si>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</si>
  <si>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</si>
  <si>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</si>
  <si>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</si>
  <si>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</si>
  <si>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</si>
  <si>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</si>
  <si>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</si>
  <si>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</si>
  <si>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</si>
  <si>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</si>
  <si>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</si>
  <si>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</si>
  <si>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</si>
  <si>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</si>
  <si>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</si>
  <si>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</si>
  <si>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</si>
  <si>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</si>
  <si>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</si>
  <si>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</si>
  <si>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</si>
  <si>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</si>
  <si>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</si>
  <si>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</si>
  <si>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</si>
  <si>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</si>
  <si>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</si>
  <si>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</si>
  <si>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</si>
  <si>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</si>
  <si>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</si>
  <si>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</si>
  <si>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</si>
  <si>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</si>
  <si>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</si>
  <si>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</si>
  <si>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</si>
  <si>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</si>
  <si>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</si>
  <si>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</si>
  <si>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</si>
  <si>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</si>
  <si>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</si>
  <si>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</si>
  <si>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</si>
  <si>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</si>
  <si>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</si>
  <si>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</si>
  <si>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</si>
  <si>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</si>
  <si>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</si>
  <si>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</si>
  <si>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</si>
  <si>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</si>
  <si>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</si>
  <si>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</si>
  <si>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</si>
  <si>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</si>
  <si>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</si>
  <si>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</si>
  <si>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</si>
  <si>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</si>
  <si>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</si>
  <si>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</si>
  <si>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</si>
  <si>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</si>
  <si>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</si>
  <si>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</si>
  <si>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</si>
  <si>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</si>
  <si>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</si>
  <si>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</si>
  <si>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</si>
  <si>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</si>
  <si>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</si>
  <si>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</si>
  <si>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</si>
  <si>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</si>
  <si>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</si>
  <si>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</si>
  <si>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</si>
  <si>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</si>
  <si>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</si>
  <si>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</si>
  <si>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</si>
  <si>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</si>
  <si>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</si>
  <si>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</si>
  <si>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</si>
  <si>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</si>
  <si>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</si>
  <si>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</si>
  <si>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</si>
  <si>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</si>
  <si>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</si>
  <si>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</si>
  <si>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</si>
  <si>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</si>
  <si>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</si>
  <si>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</si>
  <si>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</si>
  <si>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</si>
  <si>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</si>
  <si>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</si>
  <si>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</si>
  <si>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</si>
  <si>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</si>
  <si>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</si>
  <si>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</si>
  <si>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</si>
  <si>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</si>
  <si>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</si>
  <si>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</si>
  <si>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</si>
  <si>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</si>
  <si>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</si>
  <si>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</si>
  <si>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</si>
  <si>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</si>
  <si>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</si>
  <si>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</si>
  <si>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</si>
  <si>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</si>
  <si>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</si>
  <si>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</si>
  <si>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</si>
  <si>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</si>
  <si>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</si>
  <si>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</si>
  <si>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</si>
  <si>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</si>
  <si>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</si>
  <si>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</si>
  <si>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</si>
  <si>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</si>
  <si>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</si>
  <si>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</si>
  <si>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</si>
  <si>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</si>
  <si>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</si>
  <si>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</si>
  <si>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</si>
  <si>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</si>
  <si>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</si>
  <si>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</si>
  <si>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</si>
  <si>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</si>
  <si>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</si>
  <si>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</si>
  <si>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</si>
  <si>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</si>
  <si>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</si>
  <si>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</si>
  <si>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</si>
  <si>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</si>
  <si>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</si>
  <si>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</si>
  <si>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</si>
  <si>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</si>
  <si>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</si>
  <si>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</si>
  <si>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</si>
  <si>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</si>
  <si>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</si>
  <si>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</si>
  <si>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</si>
  <si>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</si>
  <si>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</si>
  <si>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</si>
  <si>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</si>
  <si>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</si>
  <si>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</si>
  <si>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</si>
  <si>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</si>
  <si>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</si>
  <si>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</si>
  <si>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</si>
  <si>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</si>
  <si>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</si>
  <si>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</si>
  <si>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</si>
  <si>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</si>
  <si>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</si>
  <si>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</si>
  <si>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</si>
  <si>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</si>
  <si>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</si>
  <si>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</si>
  <si>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</si>
  <si>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</si>
  <si>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</si>
  <si>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</si>
  <si>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</si>
  <si>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</si>
  <si>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</si>
  <si>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</si>
  <si>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</si>
  <si>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</si>
  <si>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</si>
  <si>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</si>
  <si>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</si>
  <si>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</si>
  <si>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</si>
  <si>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</si>
  <si>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</si>
  <si>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</si>
  <si>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</si>
  <si>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</si>
  <si>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</si>
  <si>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</si>
  <si>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</si>
  <si>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</si>
  <si>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</si>
  <si>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</si>
  <si>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</si>
  <si>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</si>
  <si>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</si>
  <si>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</si>
  <si>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</si>
  <si>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</si>
  <si>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</si>
  <si>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</si>
  <si>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</si>
  <si>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</si>
  <si>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</si>
  <si>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</si>
  <si>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</si>
  <si>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</si>
  <si>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</si>
  <si>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</si>
  <si>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</si>
  <si>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</si>
  <si>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</si>
  <si>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</si>
  <si>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</si>
  <si>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</si>
  <si>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</si>
  <si>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</si>
  <si>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</si>
  <si>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</si>
  <si>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</si>
  <si>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</si>
  <si>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</si>
  <si>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</si>
  <si>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</si>
  <si>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</si>
  <si>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</si>
  <si>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</si>
  <si>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</si>
  <si>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</si>
  <si>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</si>
  <si>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</si>
  <si>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</si>
  <si>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</si>
  <si>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</si>
  <si>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</si>
  <si>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</si>
  <si>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</si>
  <si>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</si>
  <si>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</si>
  <si>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</si>
  <si>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</si>
  <si>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</si>
  <si>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</si>
  <si>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</si>
  <si>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</si>
  <si>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</si>
  <si>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</si>
  <si>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</si>
  <si>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</si>
  <si>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</si>
  <si>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</si>
  <si>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</si>
  <si>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</si>
  <si>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</si>
  <si>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</si>
  <si>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</si>
  <si>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</si>
  <si>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</si>
  <si>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</si>
  <si>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</si>
  <si>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</si>
  <si>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</si>
  <si>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</si>
  <si>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</si>
  <si>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</si>
  <si>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</si>
  <si>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</si>
  <si>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</si>
  <si>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</si>
  <si>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</si>
  <si>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</si>
  <si>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</si>
  <si>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</si>
  <si>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</si>
  <si>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</si>
  <si>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</si>
  <si>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</si>
  <si>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</si>
  <si>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</si>
  <si>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</si>
  <si>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</si>
  <si>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</si>
  <si>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</si>
  <si>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</si>
  <si>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</si>
  <si>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</si>
  <si>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</si>
  <si>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</si>
  <si>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</si>
  <si>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</si>
  <si>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</si>
  <si>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</si>
  <si>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</si>
  <si>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</si>
  <si>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</si>
  <si>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</si>
  <si>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</si>
  <si>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</si>
  <si>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</si>
  <si>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</si>
  <si>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</si>
  <si>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</si>
  <si>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</si>
  <si>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</si>
  <si>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</si>
  <si>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</si>
  <si>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</si>
  <si>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</si>
  <si>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</si>
  <si>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</si>
  <si>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</si>
  <si>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</si>
  <si>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</si>
  <si>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</si>
  <si>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</si>
  <si>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</si>
  <si>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</si>
  <si>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</si>
  <si>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</si>
  <si>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</si>
  <si>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</si>
  <si>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</si>
  <si>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</si>
  <si>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</si>
  <si>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</si>
  <si>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</si>
  <si>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</si>
  <si>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</si>
  <si>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</si>
  <si>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</si>
  <si>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</si>
  <si>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</si>
  <si>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</si>
  <si>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</si>
  <si>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</si>
  <si>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</si>
  <si>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</si>
  <si>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</si>
  <si>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</si>
  <si>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</si>
  <si>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</si>
  <si>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</si>
  <si>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</si>
  <si>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</si>
  <si>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</si>
  <si>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</si>
  <si>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</si>
  <si>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</si>
  <si>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</si>
  <si>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</si>
  <si>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</si>
  <si>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</si>
  <si>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</si>
  <si>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</si>
  <si>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</si>
  <si>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</si>
  <si>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</si>
  <si>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</si>
  <si>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</si>
  <si>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</si>
  <si>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</si>
  <si>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</si>
  <si>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</si>
  <si>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</si>
  <si>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</si>
  <si>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</si>
  <si>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</si>
  <si>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</si>
  <si>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</si>
  <si>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</si>
  <si>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</si>
  <si>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</si>
  <si>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</si>
  <si>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</si>
  <si>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</si>
  <si>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</si>
  <si>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</si>
  <si>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</si>
  <si>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</si>
  <si>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</si>
  <si>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</si>
  <si>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</si>
  <si>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</si>
  <si>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</si>
  <si>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</si>
  <si>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</si>
  <si>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</si>
  <si>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</si>
  <si>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</si>
  <si>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</si>
  <si>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</si>
  <si>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</si>
  <si>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</si>
  <si>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</si>
  <si>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</si>
  <si>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</si>
  <si>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</si>
  <si>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</si>
  <si>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</si>
  <si>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</si>
  <si>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</si>
  <si>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</si>
  <si>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</si>
  <si>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</si>
  <si>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</si>
  <si>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</si>
  <si>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</si>
  <si>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</si>
  <si>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</si>
  <si>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</si>
  <si>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</si>
  <si>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</si>
  <si>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</si>
  <si>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</si>
  <si>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</si>
  <si>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</si>
  <si>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</si>
  <si>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</si>
  <si>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</si>
  <si>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</si>
  <si>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</si>
  <si>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</si>
  <si>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</si>
  <si>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</si>
  <si>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</si>
  <si>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</si>
  <si>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</si>
  <si>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</si>
  <si>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</si>
  <si>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</si>
  <si>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</si>
  <si>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</si>
  <si>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</si>
  <si>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</si>
  <si>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</si>
  <si>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</si>
  <si>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</si>
  <si>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</si>
  <si>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</si>
  <si>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</si>
  <si>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</si>
  <si>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</si>
  <si>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</si>
  <si>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</si>
  <si>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</si>
  <si>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</si>
  <si>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</si>
  <si>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</si>
  <si>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</si>
  <si>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</si>
  <si>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</si>
  <si>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</si>
  <si>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</si>
  <si>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</si>
  <si>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</si>
  <si>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</si>
  <si>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</si>
  <si>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</si>
  <si>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</si>
  <si>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</si>
  <si>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</si>
  <si>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</si>
  <si>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</si>
  <si>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</si>
  <si>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</si>
  <si>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</si>
  <si>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</si>
  <si>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</si>
  <si>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</si>
  <si>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</si>
  <si>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</si>
  <si>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</si>
  <si>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</si>
  <si>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</si>
  <si>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</si>
  <si>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</si>
  <si>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</si>
  <si>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</si>
  <si>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</si>
  <si>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</si>
  <si>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</si>
  <si>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</si>
  <si>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</si>
  <si>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</si>
  <si>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</si>
  <si>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</si>
  <si>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</si>
  <si>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</si>
  <si>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</si>
  <si>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</si>
  <si>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</si>
  <si>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</si>
  <si>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</si>
  <si>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</si>
  <si>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</si>
  <si>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</si>
  <si>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</si>
  <si>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</si>
  <si>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</si>
  <si>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</si>
  <si>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</si>
  <si>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</si>
  <si>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</si>
  <si>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</si>
  <si>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</si>
  <si>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</si>
  <si>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</si>
  <si>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</si>
  <si>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</si>
  <si>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</si>
  <si>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</si>
  <si>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</si>
  <si>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</si>
  <si>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</si>
  <si>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</si>
  <si>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</si>
  <si>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</si>
  <si>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</si>
  <si>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</si>
  <si>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</si>
  <si>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</si>
  <si>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</si>
  <si>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</si>
  <si>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</si>
  <si>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</si>
  <si>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</si>
  <si>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</si>
  <si>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</si>
  <si>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</si>
  <si>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</si>
  <si>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</si>
  <si>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</si>
  <si>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</si>
  <si>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</si>
  <si>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</si>
  <si>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</si>
  <si>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</si>
  <si>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</si>
  <si>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</si>
  <si>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</si>
  <si>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</si>
  <si>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</si>
  <si>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</si>
  <si>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</si>
  <si>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</si>
  <si>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</si>
  <si>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</si>
  <si>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</si>
  <si>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</si>
  <si>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</si>
  <si>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</si>
  <si>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</si>
  <si>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</si>
  <si>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</si>
  <si>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</si>
  <si>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</si>
  <si>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</si>
  <si>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</si>
  <si>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</si>
  <si>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</si>
  <si>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</si>
  <si>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</si>
  <si>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</si>
  <si>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</si>
  <si>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</si>
  <si>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</si>
  <si>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</si>
  <si>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</si>
  <si>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</si>
  <si>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</si>
  <si>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</si>
  <si>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</si>
  <si>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</si>
  <si>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</si>
  <si>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</si>
  <si>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</si>
  <si>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</si>
  <si>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</si>
  <si>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</si>
  <si>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</si>
  <si>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</si>
  <si>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</si>
  <si>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</si>
  <si>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</si>
  <si>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</si>
  <si>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</si>
  <si>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</si>
  <si>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</si>
  <si>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</si>
  <si>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</si>
  <si>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</si>
  <si>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</si>
  <si>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</si>
  <si>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</si>
  <si>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</si>
  <si>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</si>
  <si>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</si>
  <si>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</si>
  <si>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</si>
  <si>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</si>
  <si>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</si>
  <si>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</si>
  <si>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</si>
  <si>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</si>
  <si>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</si>
  <si>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</si>
  <si>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</si>
  <si>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</si>
  <si>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</si>
  <si>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</si>
  <si>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</si>
  <si>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</si>
  <si>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</si>
  <si>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</si>
  <si>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</si>
  <si>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</si>
  <si>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</si>
  <si>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</si>
  <si>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</si>
  <si>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</si>
  <si>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</si>
  <si>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</si>
  <si>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</si>
  <si>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</si>
  <si>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</si>
  <si>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</si>
  <si>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</si>
  <si>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</si>
  <si>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</si>
  <si>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</si>
  <si>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</si>
  <si>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</si>
  <si>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</si>
  <si>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</si>
  <si>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</si>
  <si>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</si>
  <si>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</si>
  <si>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</si>
  <si>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</si>
  <si>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</si>
  <si>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</si>
  <si>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</si>
  <si>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</si>
  <si>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</si>
  <si>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</si>
  <si>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</si>
  <si>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</si>
  <si>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</si>
  <si>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</si>
  <si>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</si>
  <si>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</si>
  <si>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</si>
  <si>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</si>
  <si>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</si>
  <si>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</si>
  <si>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</si>
  <si>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</si>
  <si>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</si>
  <si>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</si>
  <si>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</si>
  <si>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</si>
  <si>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</si>
  <si>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</si>
  <si>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</si>
  <si>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</si>
  <si>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</si>
  <si>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</si>
  <si>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</si>
  <si>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</si>
  <si>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</si>
  <si>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</si>
  <si>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</si>
  <si>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</si>
  <si>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</si>
  <si>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</si>
  <si>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</si>
  <si>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</si>
  <si>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</si>
  <si>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</si>
  <si>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</si>
  <si>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</si>
  <si>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</si>
  <si>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</si>
  <si>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</si>
  <si>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</si>
  <si>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</si>
  <si>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</si>
  <si>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</si>
  <si>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</si>
  <si>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</si>
  <si>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</si>
  <si>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</si>
  <si>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</si>
  <si>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</si>
  <si>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</si>
  <si>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</si>
  <si>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</si>
  <si>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</si>
  <si>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</si>
  <si>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</si>
  <si>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</si>
  <si>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</si>
  <si>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</si>
  <si>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</si>
  <si>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</si>
  <si>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</si>
  <si>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</si>
  <si>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</si>
  <si>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</si>
  <si>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</si>
  <si>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</si>
  <si>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</si>
  <si>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</si>
  <si>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</si>
  <si>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</si>
  <si>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</si>
  <si>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</si>
  <si>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</si>
  <si>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</si>
  <si>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</si>
  <si>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</si>
  <si>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</si>
  <si>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</si>
  <si>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</si>
  <si>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</si>
  <si>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</si>
  <si>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</si>
  <si>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</si>
  <si>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</si>
  <si>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</si>
  <si>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</si>
  <si>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</si>
  <si>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</si>
  <si>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</si>
  <si>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</si>
  <si>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</si>
  <si>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</si>
  <si>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</si>
  <si>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</si>
  <si>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</si>
  <si>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</si>
  <si>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</si>
  <si>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</si>
  <si>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</si>
  <si>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</si>
  <si>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</si>
  <si>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</si>
  <si>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</si>
  <si>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</si>
  <si>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</si>
  <si>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</si>
  <si>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</si>
  <si>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</si>
  <si>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</si>
  <si>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</si>
  <si>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</si>
  <si>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</si>
  <si>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</si>
  <si>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</si>
  <si>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</si>
  <si>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</si>
  <si>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</si>
  <si>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</si>
  <si>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</si>
  <si>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</si>
  <si>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</si>
  <si>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</si>
  <si>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</si>
  <si>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</si>
  <si>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</si>
  <si>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</si>
  <si>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</si>
  <si>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</si>
  <si>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</si>
  <si>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</si>
  <si>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</si>
  <si>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</si>
  <si>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</si>
  <si>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</si>
  <si>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</si>
  <si>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</si>
  <si>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</si>
  <si>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</si>
  <si>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</si>
  <si>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</si>
  <si>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</si>
  <si>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</si>
  <si>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</si>
  <si>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</si>
  <si>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</si>
  <si>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</si>
  <si>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</si>
  <si>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</si>
  <si>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</si>
  <si>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</si>
  <si>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</si>
  <si>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</si>
  <si>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</si>
  <si>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</si>
  <si>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</si>
  <si>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</si>
  <si>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</si>
  <si>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</si>
  <si>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</si>
  <si>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</si>
  <si>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</si>
  <si>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</si>
  <si>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</si>
  <si>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</si>
  <si>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</si>
  <si>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</si>
  <si>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</si>
  <si>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</si>
  <si>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</si>
  <si>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</si>
  <si>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</si>
  <si>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</si>
  <si>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</si>
  <si>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</si>
  <si>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</si>
  <si>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</si>
  <si>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</si>
  <si>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</si>
  <si>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</si>
  <si>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</si>
  <si>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</si>
  <si>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</si>
  <si>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</si>
  <si>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</si>
  <si>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</si>
  <si>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</si>
  <si>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</si>
  <si>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</si>
  <si>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</si>
  <si>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</si>
  <si>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</si>
  <si>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</si>
  <si>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</si>
  <si>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</si>
  <si>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</si>
  <si>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</si>
  <si>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</si>
  <si>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</si>
  <si>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</si>
  <si>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</si>
  <si>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</si>
  <si>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</si>
  <si>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</si>
  <si>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</si>
  <si>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</si>
  <si>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</si>
  <si>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</si>
  <si>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</si>
  <si>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</si>
  <si>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</si>
  <si>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</si>
  <si>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</si>
  <si>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</si>
  <si>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</si>
  <si>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</si>
  <si>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</si>
  <si>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</si>
  <si>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</si>
  <si>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</si>
  <si>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</si>
  <si>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</si>
  <si>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</si>
  <si>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</si>
  <si>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</si>
  <si>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</si>
  <si>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</si>
  <si>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</si>
  <si>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</si>
  <si>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</si>
  <si>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</si>
  <si>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</si>
  <si>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</si>
  <si>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</si>
  <si>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</si>
  <si>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</si>
  <si>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</si>
  <si>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</si>
  <si>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</si>
  <si>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</si>
  <si>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</si>
  <si>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</si>
  <si>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</si>
  <si>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</si>
  <si>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</si>
  <si>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</si>
  <si>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</si>
  <si>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</si>
  <si>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</si>
  <si>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</si>
  <si>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</si>
  <si>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</si>
  <si>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</si>
  <si>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</si>
  <si>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</si>
  <si>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</si>
  <si>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</si>
  <si>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</si>
  <si>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</si>
  <si>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</si>
  <si>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</si>
  <si>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</si>
  <si>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</si>
  <si>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</si>
  <si>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</si>
  <si>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</si>
  <si>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</si>
  <si>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</si>
  <si>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</si>
  <si>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</si>
  <si>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</si>
  <si>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</si>
  <si>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</si>
  <si>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</si>
  <si>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</si>
  <si>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</si>
  <si>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</si>
  <si>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</si>
  <si>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</si>
  <si>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</si>
  <si>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</si>
  <si>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</si>
  <si>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</si>
  <si>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</si>
  <si>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</si>
  <si>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</si>
  <si>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</si>
  <si>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</si>
  <si>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</si>
  <si>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</si>
  <si>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</si>
  <si>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</si>
  <si>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</si>
  <si>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</si>
  <si>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</si>
  <si>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</si>
  <si>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</si>
  <si>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</si>
  <si>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</si>
  <si>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</si>
  <si>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</si>
  <si>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</si>
  <si>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</si>
  <si>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</si>
  <si>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</si>
  <si>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</si>
  <si>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</si>
  <si>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</si>
  <si>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</si>
  <si>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</si>
  <si>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</si>
  <si>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</si>
  <si>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</si>
  <si>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</si>
  <si>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</si>
  <si>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</si>
  <si>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</si>
  <si>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</si>
  <si>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</si>
  <si>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</si>
  <si>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</si>
  <si>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</si>
  <si>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</si>
  <si>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</si>
  <si>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</si>
  <si>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</si>
  <si>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</si>
  <si>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</si>
  <si>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</si>
  <si>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</si>
  <si>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</si>
  <si>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</si>
  <si>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</si>
  <si>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</si>
  <si>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</si>
  <si>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</si>
  <si>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</si>
  <si>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</si>
  <si>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</si>
  <si>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</si>
  <si>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</si>
  <si>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</si>
  <si>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</si>
  <si>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</si>
  <si>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</si>
  <si>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</si>
  <si>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</si>
  <si>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</si>
  <si>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</si>
  <si>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</si>
  <si>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</si>
  <si>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</si>
  <si>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</si>
  <si>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</si>
  <si>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</si>
  <si>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</si>
  <si>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</si>
  <si>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</si>
  <si>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</si>
  <si>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</si>
  <si>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</si>
  <si>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</si>
  <si>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</si>
  <si>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</si>
  <si>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</si>
  <si>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</si>
  <si>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</si>
  <si>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</si>
  <si>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</si>
  <si>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</si>
  <si>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</si>
  <si>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</si>
  <si>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</si>
  <si>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</si>
  <si>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</si>
  <si>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</si>
  <si>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</si>
  <si>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</si>
  <si>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</si>
  <si>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</si>
  <si>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</si>
  <si>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</si>
  <si>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</si>
  <si>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</si>
  <si>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</si>
  <si>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</si>
  <si>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</si>
  <si>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</si>
  <si>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</si>
  <si>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</si>
  <si>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</si>
  <si>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</si>
  <si>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</si>
  <si>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</si>
  <si>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</si>
  <si>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</si>
  <si>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</si>
  <si>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</si>
  <si>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</si>
  <si>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</si>
  <si>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</si>
  <si>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</si>
  <si>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</si>
  <si>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</si>
  <si>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</si>
  <si>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</si>
  <si>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</si>
  <si>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</si>
  <si>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</si>
  <si>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</si>
  <si>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</si>
  <si>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</si>
  <si>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</si>
  <si>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</si>
  <si>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</si>
  <si>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</si>
  <si>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</si>
  <si>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</si>
  <si>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</si>
  <si>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</si>
  <si>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</si>
  <si>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</si>
  <si>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</si>
  <si>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</si>
  <si>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</si>
  <si>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</si>
  <si>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</si>
  <si>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</si>
  <si>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</si>
  <si>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</si>
  <si>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</si>
  <si>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</si>
  <si>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</si>
  <si>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</si>
  <si>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</si>
  <si>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</si>
  <si>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</si>
  <si>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</si>
  <si>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</si>
  <si>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</si>
  <si>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</si>
  <si>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</si>
  <si>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</si>
  <si>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</si>
  <si>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</si>
  <si>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</si>
  <si>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</si>
  <si>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</si>
  <si>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</si>
  <si>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</si>
  <si>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</si>
  <si>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</si>
  <si>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</si>
  <si>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</si>
  <si>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</si>
  <si>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</si>
  <si>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</si>
  <si>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</si>
  <si>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</si>
  <si>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</si>
  <si>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</si>
  <si>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</si>
  <si>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</si>
  <si>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</si>
  <si>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</si>
  <si>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</si>
  <si>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</si>
  <si>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</si>
  <si>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</si>
  <si>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</si>
  <si>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</si>
  <si>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</si>
  <si>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</si>
  <si>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</si>
  <si>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</si>
  <si>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</si>
  <si>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</si>
  <si>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</si>
  <si>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</si>
  <si>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</si>
  <si>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</si>
  <si>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</si>
  <si>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</si>
  <si>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</si>
  <si>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</si>
  <si>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</si>
  <si>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</si>
  <si>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</si>
  <si>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</si>
  <si>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</si>
  <si>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</si>
  <si>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</si>
  <si>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</si>
  <si>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</si>
  <si>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</si>
  <si>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</si>
  <si>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</si>
  <si>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</si>
  <si>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</si>
  <si>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</si>
  <si>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</si>
  <si>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</si>
  <si>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</si>
  <si>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</si>
  <si>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</si>
  <si>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</si>
  <si>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</si>
  <si>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</si>
  <si>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</si>
  <si>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</si>
  <si>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</si>
  <si>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</si>
  <si>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</si>
  <si>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</si>
  <si>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</si>
  <si>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</si>
  <si>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</si>
  <si>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</si>
  <si>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</si>
  <si>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</si>
  <si>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</si>
  <si>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</si>
  <si>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</si>
  <si>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</si>
  <si>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</si>
  <si>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</si>
  <si>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</si>
  <si>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</si>
  <si>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</si>
  <si>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</si>
  <si>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</si>
  <si>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</si>
  <si>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</si>
  <si>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</si>
  <si>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</si>
  <si>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</si>
  <si>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</si>
  <si>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</si>
  <si>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</si>
  <si>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</si>
  <si>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</si>
  <si>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</si>
  <si>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</si>
  <si>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</si>
  <si>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</si>
  <si>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</si>
  <si>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</si>
  <si>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</si>
  <si>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</si>
  <si>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</si>
  <si>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</si>
  <si>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</si>
  <si>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</si>
  <si>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</si>
  <si>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</si>
  <si>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</si>
  <si>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</si>
  <si>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</si>
  <si>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</si>
  <si>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</si>
  <si>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</si>
  <si>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</si>
  <si>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</si>
  <si>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</si>
  <si>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</si>
  <si>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</si>
  <si>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</si>
  <si>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</si>
  <si>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</si>
  <si>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</si>
  <si>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</si>
  <si>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</si>
  <si>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</si>
  <si>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</si>
  <si>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</si>
  <si>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</si>
  <si>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</si>
  <si>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</si>
  <si>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</si>
  <si>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</si>
  <si>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</si>
  <si>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</si>
  <si>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</si>
  <si>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</si>
  <si>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</si>
  <si>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</si>
  <si>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</si>
  <si>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</si>
  <si>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</si>
  <si>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</si>
  <si>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</si>
  <si>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</si>
  <si>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</si>
  <si>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</si>
  <si>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</si>
  <si>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</si>
  <si>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</si>
  <si>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</si>
  <si>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</si>
  <si>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</si>
  <si>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</si>
  <si>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</si>
  <si>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</si>
  <si>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</si>
  <si>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</si>
  <si>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</si>
  <si>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</si>
  <si>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</si>
  <si>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</si>
  <si>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</si>
  <si>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</si>
  <si>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</si>
  <si>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</si>
  <si>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</si>
  <si>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</si>
  <si>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</si>
  <si>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</si>
  <si>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</si>
  <si>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</si>
  <si>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</si>
  <si>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</si>
  <si>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</si>
  <si>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</si>
  <si>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</si>
  <si>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</si>
  <si>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</si>
  <si>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</si>
  <si>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</si>
  <si>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</si>
  <si>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</si>
  <si>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</si>
  <si>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</si>
  <si>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</si>
  <si>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</si>
  <si>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</si>
  <si>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</si>
  <si>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</si>
  <si>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</si>
  <si>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</si>
  <si>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</si>
  <si>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</si>
  <si>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</si>
  <si>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</si>
  <si>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</si>
  <si>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</si>
  <si>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</si>
  <si>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</si>
  <si>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</si>
  <si>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</si>
  <si>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</si>
  <si>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</si>
  <si>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</si>
  <si>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</si>
  <si>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</si>
  <si>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</si>
  <si>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</si>
  <si>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</si>
  <si>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</si>
  <si>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</si>
  <si>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</si>
  <si>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</si>
  <si>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</si>
  <si>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</si>
  <si>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</si>
  <si>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</si>
  <si>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</si>
  <si>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</si>
  <si>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</si>
  <si>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</si>
  <si>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</si>
  <si>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</si>
  <si>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</si>
  <si>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</si>
  <si>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</si>
  <si>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</si>
  <si>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</si>
  <si>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</si>
  <si>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</si>
  <si>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</si>
  <si>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</si>
  <si>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</si>
  <si>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</si>
  <si>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</si>
  <si>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</si>
  <si>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</si>
  <si>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</si>
  <si>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</si>
  <si>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</si>
  <si>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</si>
  <si>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</si>
  <si>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</si>
  <si>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</si>
  <si>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</si>
  <si>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</si>
  <si>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</si>
  <si>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</si>
  <si>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</si>
  <si>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</si>
  <si>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</si>
  <si>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</si>
  <si>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</si>
  <si>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</si>
  <si>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</si>
  <si>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</si>
  <si>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</si>
  <si>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</si>
  <si>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</si>
  <si>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</si>
  <si>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</si>
  <si>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</si>
  <si>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</si>
  <si>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</si>
  <si>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</si>
  <si>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</si>
  <si>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</si>
  <si>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</si>
  <si>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</si>
  <si>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</si>
  <si>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</si>
  <si>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</si>
  <si>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</si>
  <si>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</si>
  <si>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</si>
  <si>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</si>
  <si>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</si>
  <si>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</si>
  <si>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</si>
  <si>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</si>
  <si>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</si>
  <si>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</si>
  <si>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</si>
  <si>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</si>
  <si>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</si>
  <si>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</si>
  <si>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</si>
  <si>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</si>
  <si>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</si>
  <si>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</si>
  <si>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</si>
  <si>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</si>
  <si>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</si>
  <si>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</si>
  <si>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</si>
  <si>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</si>
  <si>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</si>
  <si>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</si>
  <si>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</si>
  <si>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</si>
  <si>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</si>
  <si>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</si>
  <si>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</si>
  <si>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</si>
  <si>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</si>
  <si>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</si>
  <si>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</si>
  <si>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</si>
  <si>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</si>
  <si>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</si>
  <si>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</si>
  <si>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</si>
  <si>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</si>
  <si>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</si>
  <si>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</si>
  <si>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</si>
  <si>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</si>
  <si>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</si>
  <si>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</si>
  <si>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</si>
  <si>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</si>
  <si>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</si>
  <si>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</si>
  <si>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</si>
  <si>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</si>
  <si>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</si>
  <si>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</si>
  <si>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</si>
  <si>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</si>
  <si>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</si>
  <si>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</si>
  <si>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</si>
  <si>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</si>
  <si>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</si>
  <si>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</si>
  <si>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</si>
  <si>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</si>
  <si>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</si>
  <si>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</si>
  <si>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</si>
  <si>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</si>
  <si>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</si>
  <si>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</si>
  <si>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</si>
  <si>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</si>
  <si>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</si>
  <si>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</si>
  <si>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</si>
  <si>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</si>
  <si>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</si>
  <si>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</si>
  <si>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</si>
  <si>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</si>
  <si>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</si>
  <si>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</si>
  <si>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</si>
  <si>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</si>
  <si>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</si>
  <si>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</si>
  <si>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</si>
  <si>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</si>
  <si>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</si>
  <si>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</si>
  <si>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</si>
  <si>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</si>
  <si>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</si>
  <si>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</si>
  <si>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</si>
  <si>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</si>
  <si>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</si>
  <si>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</si>
  <si>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</si>
  <si>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</si>
  <si>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</si>
  <si>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</si>
  <si>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</si>
  <si>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</si>
  <si>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</si>
  <si>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</si>
  <si>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</si>
  <si>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</si>
  <si>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</si>
  <si>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</si>
  <si>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</si>
  <si>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</si>
  <si>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</si>
  <si>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</si>
  <si>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</si>
  <si>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</si>
  <si>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</si>
  <si>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</si>
  <si>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</si>
  <si>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</si>
  <si>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</si>
  <si>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</si>
  <si>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</si>
  <si>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</si>
  <si>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</si>
  <si>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</si>
  <si>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</si>
  <si>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</si>
  <si>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</si>
  <si>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</si>
  <si>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</si>
  <si>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</si>
  <si>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</si>
  <si>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</si>
  <si>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</si>
  <si>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</si>
  <si>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</si>
  <si>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</si>
  <si>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</si>
  <si>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</si>
  <si>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</si>
  <si>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</si>
  <si>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</si>
  <si>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</si>
  <si>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</si>
  <si>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</si>
  <si>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</si>
  <si>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</si>
  <si>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</si>
  <si>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</si>
  <si>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</si>
  <si>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</si>
  <si>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</si>
  <si>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</si>
  <si>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</si>
  <si>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</si>
  <si>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</si>
  <si>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</si>
  <si>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</si>
  <si>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</si>
  <si>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</si>
  <si>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</si>
  <si>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</si>
  <si>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</si>
  <si>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</si>
  <si>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</si>
  <si>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</si>
  <si>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</si>
  <si>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</si>
  <si>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</si>
  <si>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</si>
  <si>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</si>
  <si>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</si>
  <si>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</si>
  <si>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</si>
  <si>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</si>
  <si>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</si>
  <si>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</si>
  <si>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</si>
  <si>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</si>
  <si>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</si>
  <si>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</si>
  <si>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</si>
  <si>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</si>
  <si>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</si>
  <si>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</si>
  <si>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</si>
  <si>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</si>
  <si>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</si>
  <si>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</si>
  <si>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</si>
  <si>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</si>
  <si>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</si>
  <si>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</si>
  <si>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</si>
  <si>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</si>
  <si>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</si>
  <si>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</si>
  <si>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</si>
  <si>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</si>
  <si>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</si>
  <si>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</si>
  <si>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</si>
  <si>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</si>
  <si>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</si>
  <si>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</si>
  <si>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</si>
  <si>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</si>
  <si>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</si>
  <si>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</si>
  <si>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</si>
  <si>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</si>
  <si>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</si>
  <si>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</si>
  <si>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</si>
  <si>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</si>
  <si>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</si>
  <si>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</si>
  <si>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</si>
  <si>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</si>
  <si>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</si>
  <si>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</si>
  <si>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</si>
  <si>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</si>
  <si>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</si>
  <si>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</si>
  <si>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</si>
  <si>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</si>
  <si>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</si>
  <si>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</si>
  <si>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</si>
  <si>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</si>
  <si>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</si>
  <si>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</si>
  <si>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</si>
  <si>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</si>
  <si>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</si>
  <si>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</si>
  <si>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</si>
  <si>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</si>
  <si>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</si>
  <si>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</si>
  <si>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</si>
  <si>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</si>
  <si>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</si>
  <si>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</si>
  <si>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</si>
  <si>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</si>
  <si>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</si>
  <si>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</si>
  <si>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</si>
  <si>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</si>
  <si>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</si>
  <si>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</si>
  <si>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</si>
  <si>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</si>
  <si>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</si>
  <si>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</si>
  <si>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</si>
  <si>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</si>
  <si>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</si>
  <si>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</si>
  <si>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</si>
  <si>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</si>
  <si>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</si>
  <si>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</si>
  <si>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</si>
  <si>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</si>
  <si>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</si>
  <si>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</si>
  <si>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</si>
  <si>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</si>
  <si>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</si>
  <si>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</si>
  <si>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</si>
  <si>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</si>
  <si>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</si>
  <si>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</si>
  <si>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</si>
  <si>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</si>
  <si>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</si>
  <si>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</si>
  <si>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</si>
  <si>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</si>
  <si>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</si>
  <si>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</si>
  <si>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</si>
  <si>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</si>
  <si>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</si>
  <si>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</si>
  <si>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</si>
  <si>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</si>
  <si>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</si>
  <si>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</si>
  <si>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</si>
  <si>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</si>
  <si>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</si>
  <si>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</si>
  <si>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</si>
  <si>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</si>
  <si>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</si>
  <si>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</si>
  <si>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</si>
  <si>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</si>
  <si>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</si>
  <si>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</si>
  <si>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</si>
  <si>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</si>
  <si>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</si>
  <si>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</si>
  <si>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</si>
  <si>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</si>
  <si>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</si>
  <si>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</si>
  <si>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</si>
  <si>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</si>
  <si>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</si>
  <si>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</si>
  <si>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</si>
  <si>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</si>
  <si>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</si>
  <si>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</si>
  <si>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</si>
  <si>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</si>
  <si>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</si>
  <si>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</si>
  <si>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</si>
  <si>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</si>
  <si>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</si>
  <si>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</si>
  <si>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</si>
  <si>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</si>
  <si>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</si>
  <si>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</si>
  <si>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</si>
  <si>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</si>
  <si>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</si>
  <si>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</si>
  <si>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</si>
  <si>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</si>
  <si>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</si>
  <si>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</si>
  <si>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</si>
  <si>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</si>
  <si>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</si>
  <si>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</si>
  <si>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</si>
  <si>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</si>
  <si>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</si>
  <si>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</si>
  <si>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</si>
  <si>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</si>
  <si>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</si>
  <si>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</si>
  <si>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</si>
  <si>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</si>
  <si>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</si>
  <si>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</si>
  <si>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</si>
  <si>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</si>
  <si>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</si>
  <si>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</si>
  <si>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</si>
  <si>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</si>
  <si>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</si>
  <si>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</si>
  <si>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</si>
  <si>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</si>
  <si>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</si>
  <si>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</si>
  <si>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</si>
  <si>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</si>
  <si>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</si>
  <si>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</si>
  <si>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</si>
  <si>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</si>
  <si>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</si>
  <si>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</si>
  <si>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</si>
  <si>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</si>
  <si>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</si>
  <si>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</si>
  <si>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</si>
  <si>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</si>
  <si>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</si>
  <si>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</si>
  <si>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</si>
  <si>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</si>
  <si>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</si>
  <si>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</si>
  <si>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</si>
  <si>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</si>
  <si>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</si>
  <si>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</si>
  <si>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</si>
  <si>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</si>
  <si>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</si>
  <si>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</si>
  <si>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</si>
  <si>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</si>
  <si>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</si>
  <si>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</si>
  <si>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</si>
  <si>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</si>
  <si>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</si>
  <si>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</si>
  <si>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</si>
  <si>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</si>
  <si>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</si>
  <si>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</si>
  <si>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</si>
  <si>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</si>
  <si>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</si>
  <si>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</si>
  <si>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</si>
  <si>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</si>
  <si>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</si>
  <si>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</si>
  <si>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</si>
  <si>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</si>
  <si>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</si>
  <si>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</si>
  <si>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</si>
  <si>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</si>
  <si>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</si>
  <si>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</si>
  <si>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</si>
  <si>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</si>
  <si>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</si>
  <si>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</si>
  <si>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</si>
  <si>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</si>
  <si>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</si>
  <si>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</si>
  <si>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</si>
  <si>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</si>
  <si>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</si>
  <si>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</si>
  <si>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</si>
  <si>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</si>
  <si>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</si>
  <si>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</si>
  <si>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</si>
  <si>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</si>
  <si>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</si>
  <si>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</si>
  <si>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</si>
  <si>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</si>
  <si>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</si>
  <si>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</si>
  <si>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</si>
  <si>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</si>
  <si>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</si>
  <si>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</si>
  <si>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</si>
  <si>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</si>
  <si>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</si>
  <si>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</si>
  <si>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</si>
  <si>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</si>
  <si>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</si>
  <si>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</si>
  <si>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</si>
  <si>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</si>
  <si>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</si>
  <si>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</si>
  <si>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</si>
  <si>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</si>
  <si>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</si>
  <si>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</si>
  <si>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</si>
  <si>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</si>
  <si>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</si>
  <si>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</si>
  <si>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</si>
  <si>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</si>
  <si>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</si>
  <si>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</si>
  <si>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</si>
  <si>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</si>
  <si>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</si>
  <si>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</si>
  <si>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</si>
  <si>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</si>
  <si>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</si>
  <si>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</si>
  <si>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</si>
  <si>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</si>
  <si>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</si>
  <si>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</si>
  <si>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</si>
  <si>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</si>
  <si>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</si>
  <si>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</si>
  <si>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</si>
  <si>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</si>
  <si>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</si>
  <si>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</si>
  <si>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</si>
  <si>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</si>
  <si>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</si>
  <si>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</si>
  <si>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</si>
  <si>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</si>
  <si>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</si>
  <si>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</si>
  <si>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</si>
  <si>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</si>
  <si>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</si>
  <si>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</si>
  <si>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</si>
  <si>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</si>
  <si>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</si>
  <si>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</si>
  <si>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</si>
  <si>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</si>
  <si>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</si>
  <si>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</si>
  <si>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</si>
  <si>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</si>
  <si>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</si>
  <si>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</si>
  <si>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</si>
  <si>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</si>
  <si>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</si>
  <si>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</si>
  <si>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</si>
  <si>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</si>
  <si>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</si>
  <si>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</si>
  <si>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</si>
  <si>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</si>
  <si>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</si>
  <si>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</si>
  <si>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</si>
  <si>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</si>
  <si>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</si>
  <si>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</si>
  <si>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</si>
  <si>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</si>
  <si>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</si>
  <si>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</si>
  <si>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</si>
  <si>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</si>
  <si>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</si>
  <si>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</si>
  <si>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</si>
  <si>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</si>
  <si>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</si>
  <si>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</si>
  <si>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</si>
  <si>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</si>
  <si>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</si>
  <si>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</si>
  <si>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</si>
  <si>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</si>
  <si>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</si>
  <si>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</si>
  <si>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</si>
  <si>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</si>
  <si>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</si>
  <si>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</si>
  <si>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</si>
  <si>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</si>
  <si>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</si>
  <si>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</si>
  <si>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</si>
  <si>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</si>
  <si>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</si>
  <si>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</si>
  <si>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</si>
  <si>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</si>
  <si>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</si>
  <si>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</si>
  <si>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</si>
  <si>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</si>
  <si>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</si>
  <si>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</si>
  <si>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</si>
  <si>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</si>
  <si>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</si>
  <si>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</si>
  <si>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</si>
  <si>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</si>
  <si>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</si>
  <si>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</si>
  <si>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</si>
  <si>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</si>
  <si>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</si>
  <si>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</si>
  <si>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</si>
  <si>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</si>
  <si>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</si>
  <si>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</si>
  <si>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</si>
  <si>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</si>
  <si>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</si>
  <si>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</si>
  <si>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</si>
  <si>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</si>
  <si>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</si>
  <si>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</si>
  <si>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</si>
  <si>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</si>
  <si>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</si>
  <si>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</si>
  <si>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</si>
  <si>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</si>
  <si>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</si>
  <si>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</si>
  <si>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</si>
  <si>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</si>
  <si>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</si>
  <si>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</si>
  <si>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</si>
  <si>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</si>
  <si>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</si>
  <si>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</si>
  <si>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</si>
  <si>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</si>
  <si>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</si>
  <si>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</si>
  <si>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</si>
  <si>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</si>
  <si>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</si>
  <si>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</si>
  <si>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</si>
  <si>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</si>
  <si>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</si>
  <si>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</si>
  <si>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</si>
  <si>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</si>
  <si>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</si>
  <si>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</si>
  <si>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</si>
  <si>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</si>
  <si>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</si>
  <si>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</si>
  <si>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</si>
  <si>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</si>
  <si>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</si>
  <si>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</si>
  <si>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</si>
  <si>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</si>
  <si>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</si>
  <si>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</si>
  <si>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</si>
  <si>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</si>
  <si>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</si>
  <si>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</si>
  <si>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</si>
  <si>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</si>
  <si>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</si>
  <si>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</si>
  <si>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</si>
  <si>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</si>
  <si>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</si>
  <si>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</si>
  <si>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</si>
  <si>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</si>
  <si>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</si>
  <si>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</si>
  <si>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</si>
  <si>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</si>
  <si>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</si>
  <si>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</si>
  <si>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</si>
  <si>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</si>
  <si>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</si>
  <si>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</si>
  <si>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</si>
  <si>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</si>
  <si>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</si>
  <si>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</si>
  <si>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</si>
  <si>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</si>
  <si>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</si>
  <si>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</si>
  <si>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</si>
  <si>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</si>
  <si>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</si>
  <si>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</si>
  <si>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</si>
  <si>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</si>
  <si>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</si>
  <si>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</si>
  <si>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</si>
  <si>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</si>
  <si>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</si>
  <si>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</si>
  <si>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</si>
  <si>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</si>
  <si>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</si>
  <si>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</si>
  <si>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</si>
  <si>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</si>
  <si>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</si>
  <si>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</si>
  <si>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</si>
  <si>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</si>
  <si>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</si>
  <si>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</si>
  <si>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</si>
  <si>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</si>
  <si>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</si>
  <si>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</si>
  <si>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</si>
  <si>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</si>
  <si>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</si>
  <si>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</si>
  <si>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</si>
  <si>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</si>
  <si>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</si>
  <si>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</si>
  <si>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</si>
  <si>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</si>
  <si>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</si>
  <si>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</si>
  <si>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</si>
  <si>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</si>
  <si>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</si>
  <si>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</si>
  <si>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</si>
  <si>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</si>
  <si>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</si>
  <si>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</si>
  <si>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</si>
  <si>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</si>
  <si>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</si>
  <si>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</si>
  <si>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</si>
  <si>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</si>
  <si>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</si>
  <si>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</si>
  <si>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</si>
  <si>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</si>
  <si>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</si>
  <si>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</si>
  <si>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</si>
  <si>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</si>
  <si>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</si>
  <si>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</si>
  <si>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</si>
  <si>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</si>
  <si>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</si>
  <si>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</si>
  <si>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</si>
  <si>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</si>
  <si>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</si>
  <si>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</si>
  <si>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</si>
  <si>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</si>
  <si>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</si>
  <si>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</si>
  <si>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</si>
  <si>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</si>
  <si>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</si>
  <si>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</si>
  <si>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</si>
  <si>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</si>
  <si>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</si>
  <si>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</si>
  <si>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</si>
  <si>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</si>
  <si>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</si>
  <si>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</si>
  <si>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</si>
  <si>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</si>
  <si>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</si>
  <si>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</si>
  <si>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</si>
  <si>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</si>
  <si>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</si>
  <si>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</si>
  <si>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</si>
  <si>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</si>
  <si>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</si>
  <si>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</si>
  <si>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</si>
  <si>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</si>
  <si>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</si>
  <si>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</si>
  <si>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</si>
  <si>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</si>
  <si>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</si>
  <si>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</si>
  <si>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</si>
  <si>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</si>
  <si>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</si>
  <si>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</si>
  <si>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</si>
  <si>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</si>
  <si>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</si>
  <si>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</si>
  <si>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</si>
  <si>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</si>
  <si>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</si>
  <si>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</si>
  <si>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</si>
  <si>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</si>
  <si>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</si>
  <si>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</si>
  <si>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</si>
  <si>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</si>
  <si>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</si>
  <si>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</si>
  <si>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</si>
  <si>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</si>
  <si>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</si>
  <si>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</si>
  <si>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</si>
  <si>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</si>
  <si>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</si>
  <si>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</si>
  <si>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</si>
  <si>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</si>
  <si>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</si>
  <si>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</si>
  <si>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</si>
  <si>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</si>
  <si>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</si>
  <si>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</si>
  <si>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</si>
  <si>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</si>
  <si>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</si>
  <si>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</si>
  <si>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</si>
  <si>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</si>
  <si>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</si>
  <si>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</si>
  <si>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</si>
  <si>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</si>
  <si>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</si>
  <si>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</si>
  <si>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</si>
  <si>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</si>
  <si>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</si>
  <si>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</si>
  <si>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</si>
  <si>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</si>
  <si>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</si>
  <si>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</si>
  <si>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</si>
  <si>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</si>
  <si>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</si>
  <si>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</si>
  <si>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</si>
  <si>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</si>
  <si>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</si>
  <si>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</si>
  <si>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</si>
  <si>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</si>
  <si>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</si>
  <si>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</si>
  <si>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</si>
  <si>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</si>
  <si>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</si>
  <si>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</si>
  <si>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</si>
  <si>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</si>
  <si>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</si>
  <si>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</si>
  <si>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</si>
  <si>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</si>
  <si>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</si>
  <si>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</si>
  <si>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</si>
  <si>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</si>
  <si>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</si>
  <si>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</si>
  <si>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</si>
  <si>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</si>
  <si>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</si>
  <si>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</si>
  <si>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</si>
  <si>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</si>
  <si>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</si>
  <si>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</si>
  <si>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</si>
  <si>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</si>
  <si>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</si>
  <si>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</si>
  <si>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</si>
  <si>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</si>
  <si>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</si>
  <si>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</si>
  <si>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</si>
  <si>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</si>
  <si>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</si>
  <si>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</si>
  <si>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</si>
  <si>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</si>
  <si>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</si>
  <si>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</si>
  <si>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</si>
  <si>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</si>
  <si>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</si>
  <si>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</si>
  <si>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</si>
  <si>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</si>
  <si>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</si>
  <si>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</si>
  <si>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</si>
  <si>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</si>
  <si>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</si>
  <si>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</si>
  <si>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</si>
  <si>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</si>
  <si>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</si>
  <si>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</si>
  <si>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</si>
  <si>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</si>
  <si>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</si>
  <si>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</si>
  <si>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</si>
  <si>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</si>
  <si>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</si>
  <si>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</si>
  <si>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</si>
  <si>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</si>
  <si>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</si>
  <si>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</si>
  <si>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</si>
  <si>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</si>
  <si>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</si>
  <si>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</si>
  <si>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</si>
  <si>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</si>
  <si>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</si>
  <si>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</si>
  <si>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</si>
  <si>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</si>
  <si>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</si>
  <si>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</si>
  <si>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</si>
  <si>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</si>
  <si>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</si>
  <si>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</si>
  <si>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</si>
  <si>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</si>
  <si>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</si>
  <si>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</si>
  <si>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</si>
  <si>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</si>
  <si>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</si>
  <si>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</si>
  <si>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</si>
  <si>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</si>
  <si>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</si>
  <si>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</si>
  <si>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</si>
  <si>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</si>
  <si>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</si>
  <si>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</si>
  <si>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</si>
  <si>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</si>
  <si>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</si>
  <si>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</si>
  <si>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</si>
  <si>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</si>
  <si>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</si>
  <si>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</si>
  <si>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</si>
  <si>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</si>
  <si>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</si>
  <si>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</si>
  <si>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</si>
  <si>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</si>
  <si>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</si>
  <si>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</si>
  <si>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</si>
  <si>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</si>
  <si>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</si>
  <si>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</si>
  <si>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</si>
  <si>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</si>
  <si>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</si>
  <si>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</si>
  <si>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</si>
  <si>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</si>
  <si>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</si>
  <si>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</si>
  <si>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</si>
  <si>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</si>
  <si>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</si>
  <si>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</si>
  <si>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</si>
  <si>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</si>
  <si>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</si>
  <si>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</si>
  <si>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</si>
  <si>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</si>
  <si>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</si>
  <si>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</si>
  <si>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</si>
  <si>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</si>
  <si>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</si>
  <si>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</si>
  <si>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</si>
  <si>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</si>
  <si>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</si>
  <si>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</si>
  <si>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</si>
  <si>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</si>
  <si>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</si>
  <si>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</si>
  <si>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</si>
  <si>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</si>
  <si>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</si>
  <si>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</si>
  <si>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</si>
  <si>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</si>
  <si>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</si>
  <si>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</si>
  <si>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</si>
  <si>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</si>
  <si>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</si>
  <si>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</si>
  <si>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</si>
  <si>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</si>
  <si>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</si>
  <si>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</si>
  <si>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</si>
  <si>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</si>
  <si>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</si>
  <si>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</si>
  <si>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</si>
  <si>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</si>
  <si>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</si>
  <si>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</si>
  <si>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</si>
  <si>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</si>
  <si>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</si>
  <si>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</si>
  <si>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</si>
  <si>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</si>
  <si>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</si>
  <si>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</si>
  <si>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</si>
  <si>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</si>
  <si>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</si>
  <si>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</si>
  <si>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</si>
  <si>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</si>
  <si>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</si>
  <si>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</si>
  <si>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</si>
  <si>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</si>
  <si>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</si>
  <si>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</si>
  <si>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</si>
  <si>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</si>
  <si>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</si>
  <si>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</si>
  <si>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</si>
  <si>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</si>
  <si>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</si>
  <si>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</si>
  <si>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</si>
  <si>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</si>
  <si>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</si>
  <si>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</si>
  <si>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</si>
  <si>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</si>
  <si>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</si>
  <si>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</si>
  <si>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</si>
  <si>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</si>
  <si>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</si>
  <si>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</si>
  <si>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</si>
  <si>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</si>
  <si>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</si>
  <si>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</si>
  <si>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</si>
  <si>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</si>
  <si>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</si>
  <si>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</si>
  <si>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</si>
  <si>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</si>
  <si>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</si>
  <si>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</si>
  <si>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</si>
  <si>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</si>
  <si>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</si>
  <si>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</si>
  <si>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</si>
  <si>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</si>
  <si>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</si>
  <si>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</si>
  <si>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</si>
  <si>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</si>
  <si>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</si>
  <si>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</si>
  <si>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</si>
  <si>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</si>
  <si>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</si>
  <si>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</si>
  <si>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</si>
  <si>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</si>
  <si>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</si>
  <si>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</si>
  <si>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</si>
  <si>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</si>
  <si>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</si>
  <si>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</si>
  <si>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</si>
  <si>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</si>
  <si>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</si>
  <si>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</si>
  <si>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</si>
  <si>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</si>
  <si>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</si>
  <si>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</si>
  <si>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</si>
  <si>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</si>
  <si>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</si>
  <si>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</si>
  <si>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</si>
  <si>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</si>
  <si>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</si>
  <si>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</si>
  <si>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</si>
  <si>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</si>
  <si>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</si>
  <si>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</si>
  <si>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</si>
  <si>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</si>
  <si>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</si>
  <si>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</si>
  <si>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</si>
  <si>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</si>
  <si>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</si>
  <si>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</si>
  <si>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</si>
  <si>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</si>
  <si>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</si>
  <si>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</si>
  <si>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</si>
  <si>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</si>
  <si>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</si>
  <si>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</si>
  <si>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</si>
  <si>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</si>
  <si>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</si>
  <si>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</si>
  <si>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</si>
  <si>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</si>
  <si>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</si>
  <si>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</si>
  <si>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</si>
  <si>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</si>
  <si>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</si>
  <si>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</si>
  <si>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</si>
  <si>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</si>
  <si>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</si>
  <si>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</si>
  <si>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</si>
  <si>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</si>
  <si>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</si>
  <si>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</si>
  <si>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</si>
  <si>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</si>
  <si>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</si>
  <si>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</si>
  <si>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</si>
  <si>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</si>
  <si>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</si>
  <si>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</si>
  <si>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</si>
  <si>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</si>
  <si>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</si>
  <si>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</si>
  <si>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</si>
  <si>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</si>
  <si>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</si>
  <si>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</si>
  <si>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</si>
  <si>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</si>
  <si>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</si>
  <si>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</si>
  <si>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</si>
  <si>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</si>
  <si>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</si>
  <si>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</si>
  <si>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</si>
  <si>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</si>
  <si>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</si>
  <si>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</si>
  <si>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</si>
  <si>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</si>
  <si>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</si>
  <si>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</si>
  <si>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</si>
  <si>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</si>
  <si>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</si>
  <si>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</si>
  <si>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</si>
  <si>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</si>
  <si>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</si>
  <si>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</si>
  <si>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</si>
  <si>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</si>
  <si>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</si>
  <si>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</si>
  <si>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</si>
  <si>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</si>
  <si>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</si>
  <si>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</si>
  <si>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</si>
  <si>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</si>
  <si>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</si>
  <si>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</si>
  <si>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</si>
  <si>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</si>
  <si>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</si>
  <si>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</si>
  <si>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</si>
  <si>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</si>
  <si>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</si>
  <si>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</si>
  <si>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</si>
  <si>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</si>
  <si>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</si>
  <si>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</si>
  <si>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</si>
  <si>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</si>
  <si>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</si>
  <si>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</si>
  <si>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</si>
  <si>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</si>
  <si>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</si>
  <si>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</si>
  <si>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</si>
  <si>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</si>
  <si>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</si>
  <si>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</si>
  <si>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</si>
  <si>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</si>
  <si>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</si>
  <si>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</si>
  <si>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</si>
  <si>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</si>
  <si>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</si>
  <si>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</si>
  <si>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</si>
  <si>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</si>
  <si>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</si>
  <si>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</si>
  <si>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</si>
  <si>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</si>
  <si>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</si>
  <si>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</si>
  <si>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</si>
  <si>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</si>
  <si>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</si>
  <si>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</si>
  <si>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</si>
  <si>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</si>
  <si>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</si>
  <si>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</si>
  <si>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</si>
  <si>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</si>
  <si>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</si>
  <si>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</si>
  <si>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</si>
  <si>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</si>
  <si>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Totals:</t>
  </si>
  <si>
    <t>Remove - Feet</t>
  </si>
  <si>
    <t>Remote Grid - Feet</t>
  </si>
  <si>
    <t>System Hardening Update</t>
  </si>
  <si>
    <t>Summary Reporting</t>
  </si>
  <si>
    <t>Contents</t>
  </si>
  <si>
    <t>Approved CPZ List</t>
  </si>
  <si>
    <t>Residual Miles</t>
  </si>
  <si>
    <t>CPZ Miles Approved</t>
  </si>
  <si>
    <t>Active Job Miles</t>
  </si>
  <si>
    <t>Approved CPZs</t>
  </si>
  <si>
    <t>Number of miles the hardening team has been approved to scope within the approved CPZs.</t>
  </si>
  <si>
    <t>Number of CPZs where the hardening team is actively pursuing a projects (some CPZs have many projects)</t>
  </si>
  <si>
    <t>Number of miles being pursued with active projects.</t>
  </si>
  <si>
    <t>Number of miles which have had a specific mitigation approved by the WGC.</t>
  </si>
  <si>
    <t>Number of miles which have yet to be approved for a specific mitigation by the WGC</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</si>
  <si>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</si>
  <si>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</si>
  <si>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</si>
  <si>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</si>
  <si>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</si>
  <si>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</si>
  <si>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</si>
  <si>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</si>
  <si>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</si>
  <si>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</si>
  <si>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</si>
  <si>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</si>
  <si>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</si>
  <si>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</si>
  <si>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</si>
  <si>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</si>
  <si>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</si>
  <si>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</si>
  <si>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</si>
  <si>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</si>
  <si>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</si>
  <si>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</si>
  <si>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</si>
  <si>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</si>
  <si>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Number of miles anticipated to be hardened within the CPZ, based on current assumptions on the mitigation.</t>
  </si>
  <si>
    <t>Unique name for each Circuit Protection Zone.</t>
  </si>
  <si>
    <t>Unique name for each circuit.</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</si>
  <si>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</si>
  <si>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</si>
  <si>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</si>
  <si>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</si>
  <si>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</si>
  <si>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</si>
  <si>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</si>
  <si>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</si>
  <si>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08W Opportunity Hopper (Miles)</t>
  </si>
  <si>
    <t>08W Opportunity Hopper - Approved Scope by Mitigation Type (Miles)</t>
  </si>
  <si>
    <t>08W Opportunity Hopper by Phase (Miles)</t>
  </si>
  <si>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</si>
  <si>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</si>
  <si>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</si>
  <si>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</si>
  <si>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</si>
  <si>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</si>
  <si>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</si>
  <si>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</si>
  <si>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</si>
  <si>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</si>
  <si>
    <t>Number of CPZ's approved by the WGC based on risk  characteristics and other considerations.</t>
  </si>
  <si>
    <r>
      <rPr>
        <b/>
        <sz val="11"/>
        <color theme="1"/>
        <rFont val="Calibri"/>
        <family val="2"/>
        <scheme val="minor"/>
      </rPr>
      <t>Approved CPZ List</t>
    </r>
    <r>
      <rPr>
        <sz val="11"/>
        <color theme="1"/>
        <rFont val="Calibri"/>
        <family val="2"/>
        <scheme val="minor"/>
      </rPr>
      <t xml:space="preserve"> - Current list of Circuit Protection Zones (CPZ's) approved by the Wildfire Risk Governance Committee for work over the three year period*</t>
    </r>
  </si>
  <si>
    <t>Number of 100mx100m pixels in each CPZ. As the risk model has the risk score at this 100mx100m pixel level</t>
  </si>
  <si>
    <t>Average - Multi Attribute Value Framework (MAVF) risk score per pixel; used to rank the CPZs from riskiest to least risky. The MAVF developed via regulatory proceedings</t>
  </si>
  <si>
    <t>Justification for approval of work in the CPZ by Wildfire Risk Governance Committee (WGC).</t>
  </si>
  <si>
    <t>08W Project List</t>
  </si>
  <si>
    <t>Order (SH Project)</t>
  </si>
  <si>
    <t>Mean Risk Rank</t>
  </si>
  <si>
    <t xml:space="preserve">The rank of the circuit protection zone from 1-N based on the 2021 Wildfire Risk Model </t>
  </si>
  <si>
    <t>Information Updated as of 3 March, 2021</t>
  </si>
  <si>
    <t> 35234758</t>
  </si>
  <si>
    <t>35234862 </t>
  </si>
  <si>
    <t>35234865 </t>
  </si>
  <si>
    <t> 35232650</t>
  </si>
  <si>
    <t> 35232651</t>
  </si>
  <si>
    <t>Rio Dell 11024230</t>
  </si>
  <si>
    <t>PSPS</t>
  </si>
  <si>
    <t>FRRB</t>
  </si>
  <si>
    <t>Storm Rebuild</t>
  </si>
  <si>
    <t>*Total approved CPZ miles (1,201) reflects the miles which the hardening team has been approved to scope by the Wildfire Governance Committee (WGC). Residual miles (536) reflects the number of miles that the system hardening team has estimated based on existing projects in the pipeline.</t>
  </si>
  <si>
    <t>Summary</t>
  </si>
  <si>
    <t>Multiple</t>
  </si>
  <si>
    <t>Rem.Grid/Removal</t>
  </si>
  <si>
    <r>
      <t xml:space="preserve">The 2021-2023 System Hardening LTIP metric has shifted to reflect a more risk informed execution strategy encompassing risk exposure, risk profile and risk effectiveness. The metric targets 200, 470 and 470 miles of System Hardening work in 2021, 2022 and 2023 respectively. The 2021 redeveloped plan is based on the updated risk modeling and is approved by the Wildfire Risk Governance Committee (WRGC). Given the risk model shift and the cycle time of System Hardening projects, the team is exploring a total of 535.6 miles of work to be able to achieve the 2021 target of 200 miles.
</t>
    </r>
    <r>
      <rPr>
        <b/>
        <sz val="11"/>
        <color theme="1"/>
        <rFont val="Calibri"/>
        <family val="2"/>
        <scheme val="minor"/>
      </rPr>
      <t>2021 Progress:</t>
    </r>
    <r>
      <rPr>
        <sz val="11"/>
        <color theme="1"/>
        <rFont val="Calibri"/>
        <family val="2"/>
        <scheme val="minor"/>
      </rPr>
      <t xml:space="preserve"> 11.2 miles were constructed February YTD against the target of 10 miles. To create momentum for 2021, the program is pushing for scoping 200 miles by 3/15 and moving 200 miles out of estimating and into dependency by 3/31. Construction stretch goal is 300+ miles, including fire rebuild and line removal in 2021. </t>
    </r>
  </si>
  <si>
    <t>Miles Completed  Feb YTD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</si>
</sst>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69" formatCode="#,##0.0_);\(#,##0.0\)"/>
    <numFmt numFmtId="170" formatCode="0.00000"/>
  </numFmts>
  <fonts count="2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
      <sz val="11"/>
      <color theme="0" tint="-0.499984740745262"/>
      <name val="Calibri"/>
      <family val="2"/>
      <scheme val="minor"/>
    </font>
  </fonts>
  <fills count="8">
    <fill>
      <patternFill patternType="none"/>
    </fill>
    <fill>
      <patternFill patternType="gray125"/>
    </fill>
    <fill>
      <patternFill patternType="solid">
        <fgColor theme="2"/>
        <bgColor indexed="64"/>
      </patternFill>
    </fill>
    <fill>
      <patternFill patternType="solid">
        <fgColor rgb="FFDBE5F1"/>
        <bgColor rgb="FF000000"/>
      </patternFill>
    </fill>
    <fill>
      <patternFill patternType="solid">
        <fgColor rgb="FFDBE5F1"/>
        <bgColor rgb="FFFFFFFF"/>
      </patternFill>
    </fill>
    <fill>
      <patternFill patternType="solid">
        <fgColor theme="3"/>
        <bgColor indexed="64"/>
      </patternFill>
    </fill>
    <fill>
      <patternFill patternType="solid">
        <fgColor theme="0" tint="-0.14999847407452621"/>
        <bgColor indexed="64"/>
      </patternFill>
    </fill>
    <fill>
      <patternFill patternType="solid">
        <fgColor rgb="FF00338D"/>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left>
      <right/>
      <top/>
      <bottom/>
      <diagonal/>
    </border>
    <border>
      <left style="thin">
        <color theme="0"/>
      </left>
      <right style="thin">
        <color theme="0"/>
      </right>
      <top/>
      <bottom/>
      <diagonal/>
    </border>
    <border>
      <left style="mediumDashed">
        <color rgb="FF0070C0"/>
      </left>
      <right/>
      <top/>
      <bottom/>
      <diagonal/>
    </border>
    <border>
      <left/>
      <right style="mediumDashed">
        <color rgb="FF0070C0"/>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0" fontId="2" fillId="0" borderId="0"/>
    <xf numFmtId="164" fontId="4" fillId="0" borderId="0"/>
    <xf numFmtId="0" fontId="1" fillId="0" borderId="0"/>
    <xf numFmtId="0" fontId="4" fillId="0" borderId="0"/>
    <xf numFmtId="44" fontId="1" fillId="0" borderId="0" applyFont="0" applyFill="0" applyBorder="0" applyAlignment="0" applyProtection="0"/>
    <xf numFmtId="0" fontId="5" fillId="0" borderId="0" applyNumberFormat="0" applyFill="0" applyBorder="0" applyAlignment="0" applyProtection="0"/>
    <xf numFmtId="0" fontId="7" fillId="3" borderId="2" applyNumberFormat="0" applyAlignment="0" applyProtection="0">
      <alignment horizontal="left" vertical="center" indent="1"/>
    </xf>
    <xf numFmtId="165" fontId="8" fillId="4" borderId="2" applyNumberFormat="0" applyAlignment="0" applyProtection="0">
      <alignment horizontal="left" vertical="center" indent="1"/>
    </xf>
    <xf numFmtId="165" fontId="8" fillId="0" borderId="3" applyNumberFormat="0" applyProtection="0">
      <alignment horizontal="right" vertical="center"/>
    </xf>
    <xf numFmtId="0" fontId="4" fillId="0" borderId="0"/>
    <xf numFmtId="0" fontId="10" fillId="0" borderId="0"/>
    <xf numFmtId="43" fontId="1" fillId="0" borderId="0" applyFont="0" applyFill="0" applyBorder="0" applyAlignment="0" applyProtection="0"/>
  </cellStyleXfs>
  <cellXfs count="101">
    <xf numFmtId="0" fontId="0" fillId="0" borderId="0" xfId="0"/>
    <xf numFmtId="0" fontId="3" fillId="2" borderId="0" xfId="1" applyFont="1" applyFill="1"/>
    <xf numFmtId="164" fontId="4" fillId="0" borderId="0" xfId="2"/>
    <xf numFmtId="0" fontId="1" fillId="0" borderId="0" xfId="3"/>
    <xf numFmtId="0" fontId="1" fillId="0" borderId="0" xfId="3" applyAlignment="1">
      <alignment horizontal="center"/>
    </xf>
    <xf numFmtId="0" fontId="0" fillId="0" borderId="0" xfId="0"/>
    <xf numFmtId="0" fontId="6" fillId="0" borderId="0" xfId="0" applyFont="1"/>
    <xf numFmtId="0" fontId="0" fillId="0" borderId="0" xfId="0" applyAlignment="1">
      <alignment horizontal="center"/>
    </xf>
    <xf numFmtId="0" fontId="1" fillId="0" borderId="0" xfId="3" applyFill="1" applyAlignment="1">
      <alignment horizontal="center"/>
    </xf>
    <xf numFmtId="0" fontId="1" fillId="0" borderId="0" xfId="3" applyFill="1"/>
    <xf numFmtId="0" fontId="12" fillId="0" borderId="0" xfId="0" applyFont="1" applyAlignment="1">
      <alignment horizontal="center" wrapText="1" readingOrder="1"/>
    </xf>
    <xf numFmtId="0" fontId="11" fillId="0" borderId="0" xfId="0" applyFont="1" applyAlignment="1">
      <alignment horizontal="center" vertical="center" wrapText="1"/>
    </xf>
    <xf numFmtId="0" fontId="13" fillId="5" borderId="0" xfId="0" applyFont="1" applyFill="1"/>
    <xf numFmtId="0" fontId="0" fillId="0" borderId="1" xfId="0" applyBorder="1"/>
    <xf numFmtId="0" fontId="6" fillId="6" borderId="1" xfId="0" applyFont="1" applyFill="1" applyBorder="1"/>
    <xf numFmtId="0" fontId="14" fillId="7" borderId="4" xfId="3" applyFont="1" applyFill="1" applyBorder="1" applyAlignment="1">
      <alignment horizontal="center" vertical="center" wrapText="1"/>
    </xf>
    <xf numFmtId="0" fontId="2" fillId="0" borderId="0" xfId="1" applyFill="1" applyBorder="1"/>
    <xf numFmtId="0" fontId="2" fillId="0" borderId="0" xfId="1" applyBorder="1"/>
    <xf numFmtId="0" fontId="15" fillId="7" borderId="5" xfId="3" applyFont="1" applyFill="1" applyBorder="1" applyAlignment="1">
      <alignment horizontal="center" vertical="center" wrapText="1"/>
    </xf>
    <xf numFmtId="0" fontId="2" fillId="0" borderId="6" xfId="1" applyFill="1" applyBorder="1"/>
    <xf numFmtId="11" fontId="2" fillId="0" borderId="6" xfId="1" applyNumberFormat="1" applyFill="1" applyBorder="1"/>
    <xf numFmtId="0" fontId="2" fillId="0" borderId="7" xfId="1" applyFill="1" applyBorder="1"/>
    <xf numFmtId="4" fontId="2" fillId="0" borderId="0" xfId="12" applyNumberFormat="1" applyFont="1" applyFill="1" applyBorder="1" applyAlignment="1">
      <alignment horizontal="center"/>
    </xf>
    <xf numFmtId="168" fontId="2" fillId="0" borderId="6" xfId="12" applyNumberFormat="1" applyFont="1" applyFill="1" applyBorder="1" applyAlignment="1">
      <alignment horizontal="center"/>
    </xf>
    <xf numFmtId="168" fontId="2" fillId="0" borderId="0" xfId="12" applyNumberFormat="1" applyFont="1" applyFill="1" applyBorder="1" applyAlignment="1">
      <alignment horizontal="center"/>
    </xf>
    <xf numFmtId="0" fontId="15" fillId="7" borderId="8" xfId="3" applyFont="1" applyFill="1" applyBorder="1" applyAlignment="1">
      <alignment horizontal="center" vertical="center" wrapText="1"/>
    </xf>
    <xf numFmtId="0" fontId="16" fillId="0" borderId="0" xfId="0" applyFont="1"/>
    <xf numFmtId="0" fontId="14" fillId="7" borderId="5" xfId="3" applyFont="1" applyFill="1" applyBorder="1" applyAlignment="1">
      <alignment horizontal="center" vertical="center" wrapText="1"/>
    </xf>
    <xf numFmtId="43" fontId="4" fillId="0" borderId="0" xfId="12" applyFont="1"/>
    <xf numFmtId="4" fontId="3" fillId="6" borderId="11" xfId="1" applyNumberFormat="1" applyFont="1" applyFill="1" applyBorder="1" applyAlignment="1">
      <alignment horizontal="center"/>
    </xf>
    <xf numFmtId="4" fontId="3" fillId="6" borderId="11" xfId="1" applyNumberFormat="1" applyFont="1" applyFill="1" applyBorder="1" applyAlignment="1">
      <alignment horizontal="right"/>
    </xf>
    <xf numFmtId="0" fontId="6" fillId="6" borderId="11" xfId="0" applyFont="1" applyFill="1" applyBorder="1" applyAlignment="1">
      <alignment horizontal="right"/>
    </xf>
    <xf numFmtId="2" fontId="6" fillId="6" borderId="11" xfId="0" applyNumberFormat="1" applyFont="1" applyFill="1" applyBorder="1" applyAlignment="1">
      <alignment horizontal="center"/>
    </xf>
    <xf numFmtId="166" fontId="6" fillId="6" borderId="11" xfId="12" applyNumberFormat="1" applyFont="1" applyFill="1" applyBorder="1" applyAlignment="1"/>
    <xf numFmtId="2" fontId="4" fillId="0" borderId="0" xfId="2" applyNumberFormat="1"/>
    <xf numFmtId="0" fontId="6" fillId="0" borderId="0" xfId="0" applyFont="1" applyFill="1" applyBorder="1"/>
    <xf numFmtId="166" fontId="6" fillId="0" borderId="0" xfId="0" applyNumberFormat="1" applyFont="1" applyFill="1" applyBorder="1"/>
    <xf numFmtId="0" fontId="15" fillId="7" borderId="0" xfId="3" applyFont="1" applyFill="1" applyBorder="1" applyAlignment="1">
      <alignment horizontal="center" vertical="center" wrapText="1"/>
    </xf>
    <xf numFmtId="0" fontId="0" fillId="0" borderId="0" xfId="0" applyFont="1"/>
    <xf numFmtId="0" fontId="0" fillId="0" borderId="0" xfId="0" applyFont="1" applyAlignment="1">
      <alignment horizontal="left" vertical="top" wrapText="1"/>
    </xf>
    <xf numFmtId="164" fontId="19" fillId="0" borderId="0" xfId="2" applyFont="1"/>
    <xf numFmtId="43" fontId="19" fillId="0" borderId="0" xfId="12" applyFont="1" applyAlignment="1"/>
    <xf numFmtId="164" fontId="19" fillId="0" borderId="0" xfId="2" applyFont="1" applyAlignment="1"/>
    <xf numFmtId="43" fontId="19" fillId="0" borderId="0" xfId="12" applyFont="1" applyAlignment="1">
      <alignment horizontal="center" vertical="center" wrapText="1"/>
    </xf>
    <xf numFmtId="164" fontId="19" fillId="0" borderId="0" xfId="2" applyFont="1" applyAlignment="1">
      <alignment horizontal="center" vertical="center" wrapText="1"/>
    </xf>
    <xf numFmtId="0" fontId="2" fillId="0" borderId="0" xfId="1" applyFont="1" applyBorder="1"/>
    <xf numFmtId="0" fontId="2" fillId="0" borderId="0" xfId="1" applyFont="1" applyFill="1" applyBorder="1"/>
    <xf numFmtId="4" fontId="2" fillId="0" borderId="0" xfId="1" applyNumberFormat="1" applyFont="1" applyFill="1" applyBorder="1" applyAlignment="1">
      <alignment horizontal="center"/>
    </xf>
    <xf numFmtId="3" fontId="2" fillId="0" borderId="0" xfId="1" applyNumberFormat="1" applyFont="1" applyFill="1" applyBorder="1" applyAlignment="1">
      <alignment horizontal="center"/>
    </xf>
    <xf numFmtId="14" fontId="19" fillId="0" borderId="0" xfId="2" applyNumberFormat="1" applyFont="1" applyAlignment="1">
      <alignment horizontal="center"/>
    </xf>
    <xf numFmtId="164" fontId="19" fillId="6" borderId="11" xfId="2" applyFont="1" applyFill="1" applyBorder="1"/>
    <xf numFmtId="164" fontId="19" fillId="6" borderId="11" xfId="2" applyFont="1" applyFill="1" applyBorder="1" applyAlignment="1"/>
    <xf numFmtId="43" fontId="19" fillId="6" borderId="11" xfId="12" applyFont="1" applyFill="1" applyBorder="1" applyAlignment="1"/>
    <xf numFmtId="164" fontId="19" fillId="6" borderId="11" xfId="2" applyFont="1" applyFill="1" applyBorder="1" applyAlignment="1">
      <alignment horizontal="center"/>
    </xf>
    <xf numFmtId="0" fontId="1" fillId="0" borderId="0" xfId="0" applyFont="1"/>
    <xf numFmtId="164" fontId="19" fillId="0" borderId="0" xfId="2" applyFont="1" applyAlignment="1">
      <alignment horizontal="center"/>
    </xf>
    <xf numFmtId="0" fontId="0" fillId="0" borderId="0" xfId="3" applyFont="1" applyAlignment="1">
      <alignment horizontal="center" vertical="center" wrapText="1"/>
    </xf>
    <xf numFmtId="167" fontId="0" fillId="0" borderId="0" xfId="3" applyNumberFormat="1" applyFont="1" applyFill="1" applyBorder="1" applyAlignment="1">
      <alignment horizontal="center"/>
    </xf>
    <xf numFmtId="0" fontId="0" fillId="0" borderId="0" xfId="3" applyFont="1"/>
    <xf numFmtId="0" fontId="20" fillId="7" borderId="5" xfId="3" applyFont="1" applyFill="1" applyBorder="1" applyAlignment="1">
      <alignment horizontal="center" vertical="center" wrapText="1"/>
    </xf>
    <xf numFmtId="43" fontId="20" fillId="7" borderId="5" xfId="12" applyFont="1" applyFill="1" applyBorder="1" applyAlignment="1">
      <alignment horizontal="center" vertical="center" wrapText="1"/>
    </xf>
    <xf numFmtId="0" fontId="20" fillId="7" borderId="9" xfId="3" applyFont="1" applyFill="1" applyBorder="1" applyAlignment="1">
      <alignment horizontal="center" vertical="center" wrapText="1"/>
    </xf>
    <xf numFmtId="0" fontId="20" fillId="7" borderId="10" xfId="3" applyFont="1" applyFill="1" applyBorder="1" applyAlignment="1">
      <alignment horizontal="center" vertical="center" wrapText="1"/>
    </xf>
    <xf numFmtId="169" fontId="6" fillId="6" borderId="1" xfId="0" applyNumberFormat="1" applyFont="1" applyFill="1" applyBorder="1" applyAlignment="1">
      <alignment horizontal="center"/>
    </xf>
    <xf numFmtId="0" fontId="21" fillId="0" borderId="0" xfId="0" applyFont="1"/>
    <xf numFmtId="0" fontId="0" fillId="0" borderId="0" xfId="0" applyFont="1" applyAlignment="1">
      <alignment horizontal="left" vertical="top" wrapText="1"/>
    </xf>
    <xf numFmtId="0" fontId="0" fillId="0" borderId="0" xfId="0" applyFont="1" applyBorder="1"/>
    <xf numFmtId="0" fontId="16" fillId="0" borderId="0" xfId="0" applyFont="1" applyBorder="1"/>
    <xf numFmtId="0" fontId="6" fillId="0" borderId="0" xfId="0" applyFont="1" applyBorder="1"/>
    <xf numFmtId="0" fontId="0" fillId="0" borderId="0" xfId="0" applyFont="1" applyFill="1" applyBorder="1"/>
    <xf numFmtId="1" fontId="1" fillId="0" borderId="0" xfId="0" applyNumberFormat="1" applyFont="1" applyAlignment="1">
      <alignment horizontal="center"/>
    </xf>
    <xf numFmtId="1" fontId="1" fillId="0" borderId="0" xfId="4" applyNumberFormat="1" applyFont="1" applyAlignment="1">
      <alignment horizontal="center"/>
    </xf>
    <xf numFmtId="0" fontId="0" fillId="0" borderId="0" xfId="0" applyFill="1"/>
    <xf numFmtId="0" fontId="15" fillId="0" borderId="0" xfId="3" applyFont="1" applyFill="1" applyBorder="1" applyAlignment="1">
      <alignment horizontal="center" vertical="center" wrapText="1"/>
    </xf>
    <xf numFmtId="0" fontId="1" fillId="0" borderId="0" xfId="3" applyFont="1" applyAlignment="1">
      <alignment horizontal="center"/>
    </xf>
    <xf numFmtId="2" fontId="1" fillId="0" borderId="0" xfId="3" applyNumberFormat="1" applyFont="1" applyAlignment="1">
      <alignment horizontal="center"/>
    </xf>
    <xf numFmtId="0" fontId="1" fillId="0" borderId="0" xfId="3" applyFont="1"/>
    <xf numFmtId="0" fontId="1" fillId="0" borderId="0" xfId="3" quotePrefix="1" applyFont="1" applyAlignment="1">
      <alignment horizontal="center"/>
    </xf>
    <xf numFmtId="170" fontId="1" fillId="0" borderId="0" xfId="3" applyNumberFormat="1" applyFont="1" applyAlignment="1">
      <alignment horizontal="center"/>
    </xf>
    <xf numFmtId="167" fontId="1" fillId="0" borderId="0" xfId="3" applyNumberFormat="1" applyFont="1" applyAlignment="1">
      <alignment horizontal="center"/>
    </xf>
    <xf numFmtId="167" fontId="1" fillId="0" borderId="0" xfId="3" applyNumberFormat="1" applyFont="1" applyFill="1" applyBorder="1" applyAlignment="1">
      <alignment horizontal="center"/>
    </xf>
    <xf numFmtId="0" fontId="1" fillId="0" borderId="0" xfId="3" applyFont="1" applyFill="1"/>
    <xf numFmtId="2" fontId="1" fillId="0" borderId="0" xfId="3" quotePrefix="1" applyNumberFormat="1" applyFont="1" applyAlignment="1">
      <alignment horizontal="center"/>
    </xf>
    <xf numFmtId="1" fontId="1" fillId="0" borderId="0" xfId="3" applyNumberFormat="1" applyFont="1" applyAlignment="1">
      <alignment horizontal="center"/>
    </xf>
    <xf numFmtId="0" fontId="1" fillId="0" borderId="0" xfId="0" applyFont="1" applyAlignment="1">
      <alignment horizontal="center"/>
    </xf>
    <xf numFmtId="0" fontId="1" fillId="0" borderId="0" xfId="3" applyFont="1" applyAlignment="1">
      <alignment horizontal="left"/>
    </xf>
    <xf numFmtId="167" fontId="1" fillId="0" borderId="0" xfId="0" applyNumberFormat="1" applyFont="1" applyAlignment="1">
      <alignment horizontal="center"/>
    </xf>
    <xf numFmtId="0" fontId="1" fillId="0" borderId="0" xfId="3" quotePrefix="1" applyFont="1" applyAlignment="1">
      <alignment horizontal="left"/>
    </xf>
    <xf numFmtId="2" fontId="1" fillId="0" borderId="0" xfId="0" applyNumberFormat="1" applyFont="1" applyAlignment="1">
      <alignment horizontal="center"/>
    </xf>
    <xf numFmtId="170" fontId="1" fillId="0" borderId="0" xfId="0" applyNumberFormat="1" applyFont="1" applyAlignment="1">
      <alignment horizontal="center"/>
    </xf>
    <xf numFmtId="0" fontId="1" fillId="6" borderId="11" xfId="0" applyFont="1" applyFill="1" applyBorder="1"/>
    <xf numFmtId="166" fontId="1" fillId="6" borderId="11" xfId="12" applyNumberFormat="1" applyFont="1" applyFill="1" applyBorder="1" applyAlignment="1"/>
    <xf numFmtId="2" fontId="1" fillId="6" borderId="11" xfId="0" applyNumberFormat="1" applyFont="1" applyFill="1" applyBorder="1"/>
    <xf numFmtId="0" fontId="1" fillId="6" borderId="11" xfId="3" applyFont="1" applyFill="1" applyBorder="1"/>
    <xf numFmtId="166" fontId="6" fillId="6" borderId="11" xfId="12" applyNumberFormat="1" applyFont="1" applyFill="1" applyBorder="1" applyAlignment="1">
      <alignment horizontal="center" vertical="center"/>
    </xf>
    <xf numFmtId="0" fontId="0" fillId="0" borderId="0" xfId="0" applyFont="1" applyAlignment="1">
      <alignment horizontal="center"/>
    </xf>
    <xf numFmtId="0" fontId="0" fillId="0" borderId="0" xfId="3" applyFont="1" applyAlignment="1">
      <alignment horizontal="center"/>
    </xf>
    <xf numFmtId="0" fontId="0" fillId="0" borderId="0" xfId="0" applyFont="1"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xf>
    <xf numFmtId="0" fontId="0" fillId="0" borderId="14" xfId="0" applyBorder="1" applyAlignment="1">
      <alignment horizontal="left" vertical="top"/>
    </xf>
  </cellXfs>
  <cellStyles count="13">
    <cellStyle name="Comma" xfId="12" builtinId="3"/>
    <cellStyle name="Currency 35" xfId="5" xr:uid="{B947A93F-4354-44D5-B108-C87E7B3E31FA}"/>
    <cellStyle name="Hyperlink 2" xfId="6" xr:uid="{88C8F650-788E-49A7-90F0-E4E65B672E64}"/>
    <cellStyle name="Normal" xfId="0" builtinId="0"/>
    <cellStyle name="Normal 1102" xfId="3" xr:uid="{3BE85205-3F3D-40C7-B693-8A2429CCD19D}"/>
    <cellStyle name="Normal 1103" xfId="1" xr:uid="{9159F17A-36F0-415E-A492-FA71C9DDDD72}"/>
    <cellStyle name="Normal 2" xfId="2" xr:uid="{72056E85-EE01-4A26-AE3C-35FBEC8726FE}"/>
    <cellStyle name="Normal 2 2" xfId="11" xr:uid="{DF493529-5A0A-4948-96DA-623925270FD8}"/>
    <cellStyle name="Normal 289" xfId="4" xr:uid="{DF4AA684-178E-4C9A-A06B-1CBDC0EF5858}"/>
    <cellStyle name="Normal 7" xfId="10" xr:uid="{B7A0931D-6ACF-41E4-96A4-79A9D7B43631}"/>
    <cellStyle name="SAPDataCell" xfId="9" xr:uid="{3062B877-AE33-41F8-BD8B-947C40AFABB0}"/>
    <cellStyle name="SAPDimensionCell" xfId="7" xr:uid="{30A8C96A-0DC7-48B6-8E26-FB2B4FBE3644}"/>
    <cellStyle name="SAPMemberCell" xfId="8" xr:uid="{CB924FB8-E106-4B0B-B9EB-AEF2655B4CAB}"/>
  </cellStyles>
  <dxfs count="12">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#N/A</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#N/A</c:v>
                </c:pt>
                <c:pt idx="30">
                  <c:v>#N/A</c:v>
                </c:pt>
                <c:pt idx="31">
                  <c:v>#N/A</c:v>
                </c:pt>
                <c:pt idx="32">
                  <c:v>#N/A</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#N/A</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#N/A</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12259.483780376322</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8983.246501749074</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456.02211653350145</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242.79961854564564</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128.62198304066339</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42.170357842638126</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3.3037111160201776E-2</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cap="rnd">
              <a:noFill/>
              <a:round/>
            </a:ln>
            <a:effectLst/>
          </c:spPr>
          <c:marker>
            <c:symbol val="circle"/>
            <c:size val="5"/>
            <c:spPr>
              <a:solidFill>
                <a:schemeClr val="accent2"/>
              </a:solidFill>
              <a:ln w="9525">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24388.692888450616</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24264.521456599741</c:v>
                </c:pt>
                <c:pt idx="30">
                  <c:v>24264.011661633715</c:v>
                </c:pt>
                <c:pt idx="31">
                  <c:v>24263.501866667688</c:v>
                </c:pt>
                <c:pt idx="32">
                  <c:v>24260.484424217619</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23826.385482834667</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14303.737607852288</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Cumulative Miles</a:t>
                </a:r>
                <a:endParaRPr lang="en-US" sz="1000" b="0" i="0" u="none" strike="noStrike"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Decreasing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Risk Buy-down Curve</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B532-462D-875F-8587AA42B2CE}"/>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#N/A</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#N/A</c:v>
                </c:pt>
                <c:pt idx="30">
                  <c:v>#N/A</c:v>
                </c:pt>
                <c:pt idx="31">
                  <c:v>#N/A</c:v>
                </c:pt>
                <c:pt idx="32">
                  <c:v>#N/A</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#N/A</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#N/A</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12259.483780376322</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8983.246501749074</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456.02211653350145</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242.79961854564564</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128.62198304066339</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42.170357842638126</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3.3037111160201776E-2</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1-B532-462D-875F-8587AA42B2CE}"/>
            </c:ext>
          </c:extLst>
        </c:ser>
        <c:ser>
          <c:idx val="3"/>
          <c:order val="3"/>
          <c:tx>
            <c:v>20% CPZ</c:v>
          </c:tx>
          <c:spPr>
            <a:ln w="25400" cap="rnd">
              <a:noFill/>
              <a:round/>
            </a:ln>
            <a:effectLst/>
          </c:spPr>
          <c:marker>
            <c:symbol val="circle"/>
            <c:size val="5"/>
            <c:spPr>
              <a:noFill/>
              <a:ln w="9525">
                <a:noFill/>
              </a:ln>
              <a:effectLst/>
            </c:spPr>
          </c:marker>
          <c:errBars>
            <c:errDir val="y"/>
            <c:errBarType val="both"/>
            <c:errValType val="fixedVal"/>
            <c:noEndCap val="1"/>
            <c:val val="15000"/>
            <c:spPr>
              <a:noFill/>
              <a:ln w="19050" cap="flat" cmpd="sng" algn="ctr">
                <a:solidFill>
                  <a:srgbClr val="FF0000"/>
                </a:solidFill>
                <a:prstDash val="dash"/>
                <a:round/>
              </a:ln>
              <a:effectLst/>
            </c:spPr>
          </c:errBars>
          <c:xVal>
            <c:numRef>
              <c:f>'Summary Reporting'!$A$81</c:f>
              <c:numCache>
                <c:formatCode>General</c:formatCode>
                <c:ptCount val="1"/>
                <c:pt idx="0">
                  <c:v>8762</c:v>
                </c:pt>
              </c:numCache>
            </c:numRef>
          </c:xVal>
          <c:yVal>
            <c:numRef>
              <c:f>'Summary Reporting'!$A$82</c:f>
              <c:numCache>
                <c:formatCode>General</c:formatCode>
                <c:ptCount val="1"/>
                <c:pt idx="0">
                  <c:v>15000</c:v>
                </c:pt>
              </c:numCache>
            </c:numRef>
          </c:yVal>
          <c:smooth val="0"/>
          <c:extLst>
            <c:ext xmlns:c16="http://schemas.microsoft.com/office/drawing/2014/chart" uri="{C3380CC4-5D6E-409C-BE32-E72D297353CC}">
              <c16:uniqueId val="{00000000-C00A-4C79-BB48-3E90CC8EAD0A}"/>
            </c:ext>
          </c:extLst>
        </c:ser>
        <c:dLbls>
          <c:showLegendKey val="0"/>
          <c:showVal val="0"/>
          <c:showCatName val="0"/>
          <c:showSerName val="0"/>
          <c:showPercent val="0"/>
          <c:showBubbleSize val="0"/>
        </c:dLbls>
        <c:axId val="305373136"/>
        <c:axId val="941828288"/>
        <c:extLst>
          <c:ext xmlns:c15="http://schemas.microsoft.com/office/drawing/2012/chart" uri="{02D57815-91ED-43cb-92C2-25804820EDAC}">
            <c15:filteredScatterSeries>
              <c15:ser>
                <c:idx val="2"/>
                <c:order val="2"/>
                <c:tx>
                  <c:v>Approved CPZ List</c:v>
                </c:tx>
                <c:spPr>
                  <a:ln w="25400" cap="rnd">
                    <a:noFill/>
                    <a:round/>
                  </a:ln>
                  <a:effectLst/>
                </c:spPr>
                <c:marker>
                  <c:symbol val="circle"/>
                  <c:size val="5"/>
                  <c:spPr>
                    <a:solidFill>
                      <a:schemeClr val="accent2"/>
                    </a:solidFill>
                    <a:ln w="0">
                      <a:solidFill>
                        <a:schemeClr val="accent2"/>
                      </a:solidFill>
                    </a:ln>
                    <a:effectLst/>
                  </c:spPr>
                </c:marker>
                <c:xVal>
                  <c:numRef>
                    <c:extLst>
                      <c:ext uri="{02D57815-91ED-43cb-92C2-25804820EDAC}">
                        <c15:formulaRef>
                          <c15:sqref>'HFTD CPZ'!$J$2:$J$3636</c15:sqref>
                        </c15:formulaRef>
                      </c:ext>
                    </c:extLst>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extLst>
                      <c:ext uri="{02D57815-91ED-43cb-92C2-25804820EDAC}">
                        <c15:formulaRef>
                          <c15:sqref>'HFTD CPZ'!$M$2:$M$3636</c15:sqref>
                        </c15:formulaRef>
                      </c:ext>
                    </c:extLst>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24388.692888450616</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24264.521456599741</c:v>
                      </c:pt>
                      <c:pt idx="30">
                        <c:v>24264.011661633715</c:v>
                      </c:pt>
                      <c:pt idx="31">
                        <c:v>24263.501866667688</c:v>
                      </c:pt>
                      <c:pt idx="32">
                        <c:v>24260.484424217619</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23826.385482834667</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14303.737607852288</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B532-462D-875F-8587AA42B2CE}"/>
                  </c:ext>
                </c:extLst>
              </c15:ser>
            </c15:filteredScatterSeries>
          </c:ext>
        </c:extLst>
      </c:scatterChart>
      <c:valAx>
        <c:axId val="3053731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Cumulative Miles</a:t>
                </a:r>
                <a:endParaRPr lang="en-US" sz="1000" b="1" i="0" u="none" strike="noStrike" baseline="0">
                  <a:effectLst/>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max val="3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Decreasing Risk</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13</xdr:col>
      <xdr:colOff>704568</xdr:colOff>
      <xdr:row>2</xdr:row>
      <xdr:rowOff>155201</xdr:rowOff>
    </xdr:from>
    <xdr:to>
      <xdr:col>23</xdr:col>
      <xdr:colOff>756397</xdr:colOff>
      <xdr:row>34</xdr:row>
      <xdr:rowOff>70037</xdr:rowOff>
    </xdr:to>
    <xdr:graphicFrame macro="">
      <xdr:nvGraphicFramePr>
        <xdr:cNvPr id="2" name="Chart 1">
          <a:extLst>
            <a:ext uri="{FF2B5EF4-FFF2-40B4-BE49-F238E27FC236}">
              <a16:creationId xmlns:a16="http://schemas.microsoft.com/office/drawing/2014/main" id="{609F2883-1958-4AB0-BA31-68A00A121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12128</xdr:colOff>
      <xdr:row>21</xdr:row>
      <xdr:rowOff>176223</xdr:rowOff>
    </xdr:from>
    <xdr:to>
      <xdr:col>6</xdr:col>
      <xdr:colOff>327184</xdr:colOff>
      <xdr:row>47</xdr:row>
      <xdr:rowOff>18863</xdr:rowOff>
    </xdr:to>
    <xdr:graphicFrame macro="">
      <xdr:nvGraphicFramePr>
        <xdr:cNvPr id="3" name="Chart 2">
          <a:extLst>
            <a:ext uri="{FF2B5EF4-FFF2-40B4-BE49-F238E27FC236}">
              <a16:creationId xmlns:a16="http://schemas.microsoft.com/office/drawing/2014/main" id="{8714A708-BD4C-4B2E-B6DA-3BFFEA776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468909</xdr:colOff>
      <xdr:row>21</xdr:row>
      <xdr:rowOff>177452</xdr:rowOff>
    </xdr:from>
    <xdr:to>
      <xdr:col>7</xdr:col>
      <xdr:colOff>1251786</xdr:colOff>
      <xdr:row>47</xdr:row>
      <xdr:rowOff>20876</xdr:rowOff>
    </xdr:to>
    <xdr:sp macro="" textlink="">
      <xdr:nvSpPr>
        <xdr:cNvPr id="2" name="Rectangle 1">
          <a:extLst>
            <a:ext uri="{FF2B5EF4-FFF2-40B4-BE49-F238E27FC236}">
              <a16:creationId xmlns:a16="http://schemas.microsoft.com/office/drawing/2014/main" id="{8C7F74EC-5239-4F46-88D6-50443112FC1A}"/>
            </a:ext>
          </a:extLst>
        </xdr:cNvPr>
        <xdr:cNvSpPr/>
      </xdr:nvSpPr>
      <xdr:spPr>
        <a:xfrm>
          <a:off x="8660409" y="5928171"/>
          <a:ext cx="2675971" cy="4796424"/>
        </a:xfrm>
        <a:prstGeom prst="rect">
          <a:avLst/>
        </a:prstGeom>
        <a:solidFill>
          <a:schemeClr val="bg1">
            <a:lumMod val="9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Supplemental Information:</a:t>
          </a:r>
        </a:p>
        <a:p>
          <a:pPr algn="l"/>
          <a:endParaRPr lang="en-US" sz="1100" u="sng">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top 20% riskiest CPZ's </a:t>
          </a:r>
          <a:r>
            <a:rPr lang="en-US" sz="1100" b="0" u="none" baseline="0">
              <a:solidFill>
                <a:sysClr val="windowText" lastClr="000000"/>
              </a:solidFill>
            </a:rPr>
            <a:t>represent 73% of total system Risk and 8,762 miles.</a:t>
          </a:r>
        </a:p>
        <a:p>
          <a:pPr algn="l"/>
          <a:endParaRPr lang="en-US" sz="1100" b="0" u="none" baseline="0">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08W Project list </a:t>
          </a:r>
          <a:r>
            <a:rPr lang="en-US" sz="1100" b="0" u="none" baseline="0">
              <a:solidFill>
                <a:sysClr val="windowText" lastClr="000000"/>
              </a:solidFill>
            </a:rPr>
            <a:t>(orange dots) represents all CPZ's where there is an on-going system hardening project. All on-going projects have been  approved by the WGC for risk characteristics or other factors on a case-by-case basis.</a:t>
          </a:r>
        </a:p>
        <a:p>
          <a:pPr algn="l"/>
          <a:endParaRPr lang="en-US" sz="1100" b="0" u="none" baseline="0">
            <a:solidFill>
              <a:sysClr val="windowText" lastClr="000000"/>
            </a:solidFill>
          </a:endParaRPr>
        </a:p>
        <a:p>
          <a:pPr algn="l"/>
          <a:endParaRPr lang="en-US" sz="1100" b="0" u="none">
            <a:solidFill>
              <a:sysClr val="windowText" lastClr="000000"/>
            </a:solidFill>
          </a:endParaRPr>
        </a:p>
      </xdr:txBody>
    </xdr:sp>
    <xdr:clientData/>
  </xdr:twoCellAnchor>
  <xdr:twoCellAnchor>
    <xdr:from>
      <xdr:col>2</xdr:col>
      <xdr:colOff>336129</xdr:colOff>
      <xdr:row>23</xdr:row>
      <xdr:rowOff>158579</xdr:rowOff>
    </xdr:from>
    <xdr:to>
      <xdr:col>3</xdr:col>
      <xdr:colOff>564729</xdr:colOff>
      <xdr:row>25</xdr:row>
      <xdr:rowOff>87586</xdr:rowOff>
    </xdr:to>
    <xdr:sp macro="" textlink="">
      <xdr:nvSpPr>
        <xdr:cNvPr id="4" name="Arrow: Left 3">
          <a:extLst>
            <a:ext uri="{FF2B5EF4-FFF2-40B4-BE49-F238E27FC236}">
              <a16:creationId xmlns:a16="http://schemas.microsoft.com/office/drawing/2014/main" id="{BFF7B49F-B5D4-4805-9B22-5102EFEF23B0}"/>
            </a:ext>
          </a:extLst>
        </xdr:cNvPr>
        <xdr:cNvSpPr/>
      </xdr:nvSpPr>
      <xdr:spPr>
        <a:xfrm>
          <a:off x="955254" y="6290298"/>
          <a:ext cx="2121694" cy="310007"/>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Top 20% Riskiest CPZs</a:t>
          </a:r>
        </a:p>
      </xdr:txBody>
    </xdr:sp>
    <xdr:clientData/>
  </xdr:twoCellAnchor>
  <xdr:twoCellAnchor>
    <xdr:from>
      <xdr:col>4</xdr:col>
      <xdr:colOff>120861</xdr:colOff>
      <xdr:row>33</xdr:row>
      <xdr:rowOff>60430</xdr:rowOff>
    </xdr:from>
    <xdr:to>
      <xdr:col>5</xdr:col>
      <xdr:colOff>1302067</xdr:colOff>
      <xdr:row>37</xdr:row>
      <xdr:rowOff>92602</xdr:rowOff>
    </xdr:to>
    <xdr:sp macro="" textlink="">
      <xdr:nvSpPr>
        <xdr:cNvPr id="5" name="Speech Bubble: Rectangle 4">
          <a:extLst>
            <a:ext uri="{FF2B5EF4-FFF2-40B4-BE49-F238E27FC236}">
              <a16:creationId xmlns:a16="http://schemas.microsoft.com/office/drawing/2014/main" id="{8428282D-6ABC-4796-9099-0DB7797BDF09}"/>
            </a:ext>
          </a:extLst>
        </xdr:cNvPr>
        <xdr:cNvSpPr/>
      </xdr:nvSpPr>
      <xdr:spPr>
        <a:xfrm>
          <a:off x="4684924" y="6040013"/>
          <a:ext cx="3139122" cy="773006"/>
        </a:xfrm>
        <a:prstGeom prst="wedgeRectCallout">
          <a:avLst>
            <a:gd name="adj1" fmla="val -34327"/>
            <a:gd name="adj2" fmla="val 121317"/>
          </a:avLst>
        </a:prstGeom>
        <a:noFill/>
        <a:ln>
          <a:solidFill>
            <a:schemeClr val="accent6"/>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a:solidFill>
                <a:schemeClr val="tx1"/>
              </a:solidFill>
            </a:rPr>
            <a:t>08W</a:t>
          </a:r>
          <a:r>
            <a:rPr lang="en-US" sz="1100" baseline="0">
              <a:solidFill>
                <a:schemeClr val="tx1"/>
              </a:solidFill>
            </a:rPr>
            <a:t> projects outside of the Top 20% CPZs have been approved directly by the Wildfire Governance Comitteee (WGC). Rational includes: Fire Rebuild, In-construction work, CalTrans Permitting Pilots</a:t>
          </a:r>
          <a:endParaRPr 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M3636"/>
  <sheetViews>
    <sheetView showGridLines="0" view="pageBreakPreview" zoomScale="50" zoomScaleNormal="70" zoomScaleSheetLayoutView="25" workbookViewId="0">
      <pane ySplit="1" topLeftCell="A2" activePane="bottomLeft" state="frozen"/>
      <selection pane="bottomLeft" activeCell="L812" sqref="L812:L3303"/>
    </sheetView>
  </sheetViews>
  <sheetFormatPr defaultColWidth="12.5703125" defaultRowHeight="12.75" x14ac:dyDescent="0.2"/>
  <cols>
    <col min="1" max="1" width="7.5703125" style="2" bestFit="1" customWidth="1"/>
    <col min="2" max="2" width="34.28515625" style="2" bestFit="1" customWidth="1"/>
    <col min="3" max="3" width="12.5703125" style="2"/>
    <col min="4" max="4" width="29" style="2" bestFit="1" customWidth="1"/>
    <col min="5" max="5" width="27.5703125" style="2" customWidth="1"/>
    <col min="6" max="6" width="12.5703125" style="2" bestFit="1" customWidth="1"/>
    <col min="7" max="7" width="25" style="2" bestFit="1" customWidth="1"/>
    <col min="8" max="8" width="25" style="2" customWidth="1"/>
    <col min="9" max="9" width="35.7109375" style="2" bestFit="1" customWidth="1"/>
    <col min="10" max="10" width="19.28515625" style="2" bestFit="1" customWidth="1"/>
    <col min="11" max="11" width="17.7109375" style="2" bestFit="1" customWidth="1"/>
    <col min="12" max="12" width="12.140625" style="2" bestFit="1" customWidth="1"/>
    <col min="13" max="13" width="16.140625" style="2" bestFit="1" customWidth="1"/>
    <col min="14" max="16384" width="12.5703125" style="2"/>
  </cols>
  <sheetData>
    <row r="1" spans="1:13" s="1" customFormat="1" ht="15.75" x14ac:dyDescent="0.25">
      <c r="A1" s="18" t="s">
        <v>0</v>
      </c>
      <c r="B1" s="18" t="s">
        <v>1</v>
      </c>
      <c r="C1" s="18" t="s">
        <v>2</v>
      </c>
      <c r="D1" s="18" t="s">
        <v>3</v>
      </c>
      <c r="E1" s="18" t="s">
        <v>4</v>
      </c>
      <c r="F1" s="18" t="s">
        <v>5</v>
      </c>
      <c r="G1" s="18" t="s">
        <v>6</v>
      </c>
      <c r="H1" s="18" t="s">
        <v>7</v>
      </c>
      <c r="I1" s="18" t="s">
        <v>8</v>
      </c>
      <c r="J1" s="18" t="s">
        <v>4507</v>
      </c>
      <c r="K1" s="18" t="s">
        <v>4508</v>
      </c>
      <c r="L1" s="18" t="s">
        <v>4509</v>
      </c>
      <c r="M1" s="18" t="s">
        <v>4510</v>
      </c>
    </row>
    <row r="2" spans="1:13" ht="15.75" x14ac:dyDescent="0.25">
      <c r="A2" s="17">
        <v>10544</v>
      </c>
      <c r="B2" s="16" t="s">
        <v>2757</v>
      </c>
      <c r="C2" s="16">
        <v>103521103</v>
      </c>
      <c r="D2" s="16" t="s">
        <v>2752</v>
      </c>
      <c r="E2" s="16">
        <v>2.2596452793510937E-2</v>
      </c>
      <c r="F2" s="16">
        <v>1</v>
      </c>
      <c r="G2" s="19">
        <v>3.1638837520079499</v>
      </c>
      <c r="H2" s="16">
        <f t="shared" ref="H2:H65" si="0">IFERROR(G2*F2,0)</f>
        <v>3.1638837520079499</v>
      </c>
      <c r="I2" s="21">
        <v>1</v>
      </c>
      <c r="J2" s="28">
        <f>E2</f>
        <v>2.2596452793510937E-2</v>
      </c>
      <c r="K2" s="28">
        <f>SUM($H$3:$H$3636)</f>
        <v>24761.636364858849</v>
      </c>
      <c r="L2" s="34" t="e">
        <f>IF(ISNUMBER(INDEX('08W Project List'!$J:$J,MATCH('HFTD CPZ'!$B2,'08W Project List'!$G:$G,0))),$K2,#N/A)</f>
        <v>#N/A</v>
      </c>
      <c r="M2" s="34">
        <f>IF(ISNUMBER(L2),#N/A,IF(ISNUMBER(INDEX('Approved CPZ List'!$I:$I,MATCH('HFTD CPZ'!$B2,'Approved CPZ List'!$B:$B,0))),$K2,#N/A))</f>
        <v>24761.636364858849</v>
      </c>
    </row>
    <row r="3" spans="1:13" ht="15.75" x14ac:dyDescent="0.25">
      <c r="A3" s="17">
        <v>11024</v>
      </c>
      <c r="B3" s="16" t="s">
        <v>553</v>
      </c>
      <c r="C3" s="16">
        <v>48011144</v>
      </c>
      <c r="D3" s="16" t="s">
        <v>554</v>
      </c>
      <c r="E3" s="16">
        <v>1.4759375649881914E-2</v>
      </c>
      <c r="F3" s="16">
        <v>1</v>
      </c>
      <c r="G3" s="19">
        <v>1.8786400180821601</v>
      </c>
      <c r="H3" s="16">
        <f t="shared" si="0"/>
        <v>1.8786400180821601</v>
      </c>
      <c r="I3" s="21">
        <v>2</v>
      </c>
      <c r="J3" s="28">
        <f>J2+E3</f>
        <v>3.7355828443392851E-2</v>
      </c>
      <c r="K3" s="28">
        <f>K2-H3</f>
        <v>24759.757724840765</v>
      </c>
      <c r="L3" s="34" t="e">
        <f>IF(ISNUMBER(INDEX('08W Project List'!$J:$J,MATCH('HFTD CPZ'!$B3,'08W Project List'!$G:$G,0))),$K3,#N/A)</f>
        <v>#N/A</v>
      </c>
      <c r="M3" s="34">
        <f>IF(ISNUMBER(L3),#N/A,IF(ISNUMBER(INDEX('Approved CPZ List'!$I:$I,MATCH('HFTD CPZ'!$B3,'Approved CPZ List'!$B:$B,0))),$K3,#N/A))</f>
        <v>24759.757724840765</v>
      </c>
    </row>
    <row r="4" spans="1:13" ht="15.75" x14ac:dyDescent="0.25">
      <c r="A4" s="17">
        <v>9665</v>
      </c>
      <c r="B4" s="16" t="s">
        <v>2176</v>
      </c>
      <c r="C4" s="16">
        <v>254452101</v>
      </c>
      <c r="D4" s="16" t="s">
        <v>2167</v>
      </c>
      <c r="E4" s="16">
        <v>9.3940298887737098E-2</v>
      </c>
      <c r="F4" s="16">
        <v>1</v>
      </c>
      <c r="G4" s="19">
        <v>1.6923678635751001</v>
      </c>
      <c r="H4" s="16">
        <f t="shared" si="0"/>
        <v>1.6923678635751001</v>
      </c>
      <c r="I4" s="21">
        <v>3</v>
      </c>
      <c r="J4" s="28">
        <f t="shared" ref="J4:J67" si="1">J3+E4</f>
        <v>0.13129612733112994</v>
      </c>
      <c r="K4" s="28">
        <f t="shared" ref="K4:K67" si="2">K3-H4</f>
        <v>24758.065356977189</v>
      </c>
      <c r="L4" s="34" t="e">
        <f>IF(ISNUMBER(INDEX('08W Project List'!$J:$J,MATCH('HFTD CPZ'!$B4,'08W Project List'!$G:$G,0))),$K4,#N/A)</f>
        <v>#N/A</v>
      </c>
      <c r="M4" s="34">
        <f>IF(ISNUMBER(L4),#N/A,IF(ISNUMBER(INDEX('Approved CPZ List'!$I:$I,MATCH('HFTD CPZ'!$B4,'Approved CPZ List'!$B:$B,0))),$K4,#N/A))</f>
        <v>24758.065356977189</v>
      </c>
    </row>
    <row r="5" spans="1:13" ht="15.75" x14ac:dyDescent="0.25">
      <c r="A5" s="17">
        <v>9783</v>
      </c>
      <c r="B5" s="16" t="s">
        <v>3712</v>
      </c>
      <c r="C5" s="16">
        <v>252062111</v>
      </c>
      <c r="D5" s="16" t="s">
        <v>3711</v>
      </c>
      <c r="E5" s="16">
        <v>1.5140099741906526E-2</v>
      </c>
      <c r="F5" s="16">
        <v>1</v>
      </c>
      <c r="G5" s="19">
        <v>1.4424600118701301</v>
      </c>
      <c r="H5" s="16">
        <f t="shared" si="0"/>
        <v>1.4424600118701301</v>
      </c>
      <c r="I5" s="21">
        <v>4</v>
      </c>
      <c r="J5" s="28">
        <f t="shared" si="1"/>
        <v>0.14643622707303647</v>
      </c>
      <c r="K5" s="28">
        <f t="shared" si="2"/>
        <v>24756.62289696532</v>
      </c>
      <c r="L5" s="34" t="e">
        <f>IF(ISNUMBER(INDEX('08W Project List'!$J:$J,MATCH('HFTD CPZ'!$B5,'08W Project List'!$G:$G,0))),$K5,#N/A)</f>
        <v>#N/A</v>
      </c>
      <c r="M5" s="34">
        <f>IF(ISNUMBER(L5),#N/A,IF(ISNUMBER(INDEX('Approved CPZ List'!$I:$I,MATCH('HFTD CPZ'!$B5,'Approved CPZ List'!$B:$B,0))),$K5,#N/A))</f>
        <v>24756.62289696532</v>
      </c>
    </row>
    <row r="6" spans="1:13" ht="15.75" x14ac:dyDescent="0.25">
      <c r="A6" s="17">
        <v>10354</v>
      </c>
      <c r="B6" s="16" t="s">
        <v>2291</v>
      </c>
      <c r="C6" s="16">
        <v>43141103</v>
      </c>
      <c r="D6" s="16" t="s">
        <v>2290</v>
      </c>
      <c r="E6" s="16">
        <v>5.2974899478799381E-2</v>
      </c>
      <c r="F6" s="16">
        <v>4</v>
      </c>
      <c r="G6" s="19">
        <v>1.30064582640474</v>
      </c>
      <c r="H6" s="16">
        <f t="shared" si="0"/>
        <v>5.2025833056189601</v>
      </c>
      <c r="I6" s="21">
        <v>5</v>
      </c>
      <c r="J6" s="28">
        <f t="shared" si="1"/>
        <v>0.19941112655183585</v>
      </c>
      <c r="K6" s="28">
        <f t="shared" si="2"/>
        <v>24751.420313659703</v>
      </c>
      <c r="L6" s="34" t="e">
        <f>IF(ISNUMBER(INDEX('08W Project List'!$J:$J,MATCH('HFTD CPZ'!$B6,'08W Project List'!$G:$G,0))),$K6,#N/A)</f>
        <v>#N/A</v>
      </c>
      <c r="M6" s="34">
        <f>IF(ISNUMBER(L6),#N/A,IF(ISNUMBER(INDEX('Approved CPZ List'!$I:$I,MATCH('HFTD CPZ'!$B6,'Approved CPZ List'!$B:$B,0))),$K6,#N/A))</f>
        <v>24751.420313659703</v>
      </c>
    </row>
    <row r="7" spans="1:13" ht="15.75" x14ac:dyDescent="0.25">
      <c r="A7" s="17">
        <v>10600</v>
      </c>
      <c r="B7" s="16" t="s">
        <v>4121</v>
      </c>
      <c r="C7" s="16">
        <v>42871101</v>
      </c>
      <c r="D7" s="16" t="s">
        <v>4114</v>
      </c>
      <c r="E7" s="16">
        <v>1.1132767118567868</v>
      </c>
      <c r="F7" s="16">
        <v>3</v>
      </c>
      <c r="G7" s="19">
        <v>1.25585214828787</v>
      </c>
      <c r="H7" s="16">
        <f t="shared" si="0"/>
        <v>3.7675564448636099</v>
      </c>
      <c r="I7" s="21">
        <v>6</v>
      </c>
      <c r="J7" s="28">
        <f t="shared" si="1"/>
        <v>1.3126878384086227</v>
      </c>
      <c r="K7" s="28">
        <f t="shared" si="2"/>
        <v>24747.652757214841</v>
      </c>
      <c r="L7" s="34">
        <f>IF(ISNUMBER(INDEX('08W Project List'!$J:$J,MATCH('HFTD CPZ'!$B7,'08W Project List'!$G:$G,0))),$K7,#N/A)</f>
        <v>24747.652757214841</v>
      </c>
      <c r="M7" s="34" t="e">
        <f>IF(ISNUMBER(L7),#N/A,IF(ISNUMBER(INDEX('Approved CPZ List'!$I:$I,MATCH('HFTD CPZ'!$B7,'Approved CPZ List'!$B:$B,0))),$K7,#N/A))</f>
        <v>#N/A</v>
      </c>
    </row>
    <row r="8" spans="1:13" ht="15.75" x14ac:dyDescent="0.25">
      <c r="A8" s="17">
        <v>8894</v>
      </c>
      <c r="B8" s="16" t="s">
        <v>1931</v>
      </c>
      <c r="C8" s="16">
        <v>103451101</v>
      </c>
      <c r="D8" s="16" t="s">
        <v>1932</v>
      </c>
      <c r="E8" s="16">
        <v>7.4478152973437544</v>
      </c>
      <c r="F8" s="16">
        <v>39</v>
      </c>
      <c r="G8" s="19">
        <v>1.2523945921845401</v>
      </c>
      <c r="H8" s="16">
        <f t="shared" si="0"/>
        <v>48.843389095197061</v>
      </c>
      <c r="I8" s="21">
        <v>7</v>
      </c>
      <c r="J8" s="28">
        <f t="shared" si="1"/>
        <v>8.7605031357523764</v>
      </c>
      <c r="K8" s="28">
        <f t="shared" si="2"/>
        <v>24698.809368119644</v>
      </c>
      <c r="L8" s="34">
        <f>IF(ISNUMBER(INDEX('08W Project List'!$J:$J,MATCH('HFTD CPZ'!$B8,'08W Project List'!$G:$G,0))),$K8,#N/A)</f>
        <v>24698.809368119644</v>
      </c>
      <c r="M8" s="34" t="e">
        <f>IF(ISNUMBER(L8),#N/A,IF(ISNUMBER(INDEX('Approved CPZ List'!$I:$I,MATCH('HFTD CPZ'!$B8,'Approved CPZ List'!$B:$B,0))),$K8,#N/A))</f>
        <v>#N/A</v>
      </c>
    </row>
    <row r="9" spans="1:13" ht="15.75" x14ac:dyDescent="0.25">
      <c r="A9" s="17">
        <v>6776</v>
      </c>
      <c r="B9" s="16" t="s">
        <v>2283</v>
      </c>
      <c r="C9" s="16">
        <v>43141102</v>
      </c>
      <c r="D9" s="16" t="s">
        <v>2282</v>
      </c>
      <c r="E9" s="16">
        <v>4.7057750984646365</v>
      </c>
      <c r="F9" s="16">
        <v>53</v>
      </c>
      <c r="G9" s="19">
        <v>0.91632033534261803</v>
      </c>
      <c r="H9" s="16">
        <f t="shared" si="0"/>
        <v>48.564977773158759</v>
      </c>
      <c r="I9" s="21">
        <v>8</v>
      </c>
      <c r="J9" s="28">
        <f t="shared" si="1"/>
        <v>13.466278234217013</v>
      </c>
      <c r="K9" s="28">
        <f t="shared" si="2"/>
        <v>24650.244390346485</v>
      </c>
      <c r="L9" s="34">
        <f>IF(ISNUMBER(INDEX('08W Project List'!$J:$J,MATCH('HFTD CPZ'!$B9,'08W Project List'!$G:$G,0))),$K9,#N/A)</f>
        <v>24650.244390346485</v>
      </c>
      <c r="M9" s="34" t="e">
        <f>IF(ISNUMBER(L9),#N/A,IF(ISNUMBER(INDEX('Approved CPZ List'!$I:$I,MATCH('HFTD CPZ'!$B9,'Approved CPZ List'!$B:$B,0))),$K9,#N/A))</f>
        <v>#N/A</v>
      </c>
    </row>
    <row r="10" spans="1:13" ht="15.75" x14ac:dyDescent="0.25">
      <c r="A10" s="17">
        <v>2373</v>
      </c>
      <c r="B10" s="16" t="s">
        <v>1954</v>
      </c>
      <c r="C10" s="16">
        <v>43311102</v>
      </c>
      <c r="D10" s="16" t="s">
        <v>1944</v>
      </c>
      <c r="E10" s="16">
        <v>6.2704015389340588</v>
      </c>
      <c r="F10" s="16">
        <v>59</v>
      </c>
      <c r="G10" s="19">
        <v>0.87628507791960997</v>
      </c>
      <c r="H10" s="16">
        <f t="shared" si="0"/>
        <v>51.700819597256988</v>
      </c>
      <c r="I10" s="21">
        <v>9</v>
      </c>
      <c r="J10" s="28">
        <f t="shared" si="1"/>
        <v>19.736679773151071</v>
      </c>
      <c r="K10" s="28">
        <f t="shared" si="2"/>
        <v>24598.543570749229</v>
      </c>
      <c r="L10" s="34">
        <f>IF(ISNUMBER(INDEX('08W Project List'!$J:$J,MATCH('HFTD CPZ'!$B10,'08W Project List'!$G:$G,0))),$K10,#N/A)</f>
        <v>24598.543570749229</v>
      </c>
      <c r="M10" s="34" t="e">
        <f>IF(ISNUMBER(L10),#N/A,IF(ISNUMBER(INDEX('Approved CPZ List'!$I:$I,MATCH('HFTD CPZ'!$B10,'Approved CPZ List'!$B:$B,0))),$K10,#N/A))</f>
        <v>#N/A</v>
      </c>
    </row>
    <row r="11" spans="1:13" ht="15.75" x14ac:dyDescent="0.25">
      <c r="A11" s="17">
        <v>5527</v>
      </c>
      <c r="B11" s="16" t="s">
        <v>2184</v>
      </c>
      <c r="C11" s="16">
        <v>254452102</v>
      </c>
      <c r="D11" s="16" t="s">
        <v>2182</v>
      </c>
      <c r="E11" s="16">
        <v>0.71280745282256674</v>
      </c>
      <c r="F11" s="16">
        <v>14</v>
      </c>
      <c r="G11" s="19">
        <v>0.77248403992745995</v>
      </c>
      <c r="H11" s="16">
        <f t="shared" si="0"/>
        <v>10.814776558984439</v>
      </c>
      <c r="I11" s="21">
        <v>10</v>
      </c>
      <c r="J11" s="28">
        <f t="shared" si="1"/>
        <v>20.449487225973638</v>
      </c>
      <c r="K11" s="28">
        <f t="shared" si="2"/>
        <v>24587.728794190243</v>
      </c>
      <c r="L11" s="34">
        <f>IF(ISNUMBER(INDEX('08W Project List'!$J:$J,MATCH('HFTD CPZ'!$B11,'08W Project List'!$G:$G,0))),$K11,#N/A)</f>
        <v>24587.728794190243</v>
      </c>
      <c r="M11" s="34" t="e">
        <f>IF(ISNUMBER(L11),#N/A,IF(ISNUMBER(INDEX('Approved CPZ List'!$I:$I,MATCH('HFTD CPZ'!$B11,'Approved CPZ List'!$B:$B,0))),$K11,#N/A))</f>
        <v>#N/A</v>
      </c>
    </row>
    <row r="12" spans="1:13" ht="15.75" x14ac:dyDescent="0.25">
      <c r="A12" s="17">
        <v>7968</v>
      </c>
      <c r="B12" s="16" t="s">
        <v>456</v>
      </c>
      <c r="C12" s="16">
        <v>102211101</v>
      </c>
      <c r="D12" s="16" t="s">
        <v>457</v>
      </c>
      <c r="E12" s="16">
        <v>4.8007878256915042</v>
      </c>
      <c r="F12" s="16">
        <v>13</v>
      </c>
      <c r="G12" s="19">
        <v>0.73491290778294305</v>
      </c>
      <c r="H12" s="16">
        <f t="shared" si="0"/>
        <v>9.5538678011782601</v>
      </c>
      <c r="I12" s="21">
        <v>11</v>
      </c>
      <c r="J12" s="28">
        <f t="shared" si="1"/>
        <v>25.250275051665142</v>
      </c>
      <c r="K12" s="28">
        <f t="shared" si="2"/>
        <v>24578.174926389063</v>
      </c>
      <c r="L12" s="34">
        <f>IF(ISNUMBER(INDEX('08W Project List'!$J:$J,MATCH('HFTD CPZ'!$B12,'08W Project List'!$G:$G,0))),$K12,#N/A)</f>
        <v>24578.174926389063</v>
      </c>
      <c r="M12" s="34" t="e">
        <f>IF(ISNUMBER(L12),#N/A,IF(ISNUMBER(INDEX('Approved CPZ List'!$I:$I,MATCH('HFTD CPZ'!$B12,'Approved CPZ List'!$B:$B,0))),$K12,#N/A))</f>
        <v>#N/A</v>
      </c>
    </row>
    <row r="13" spans="1:13" ht="15.75" x14ac:dyDescent="0.25">
      <c r="A13" s="17">
        <v>10918</v>
      </c>
      <c r="B13" s="16" t="s">
        <v>1015</v>
      </c>
      <c r="C13" s="16">
        <v>152582109</v>
      </c>
      <c r="D13" s="16" t="s">
        <v>1014</v>
      </c>
      <c r="E13" s="16">
        <v>9.8165810318409569E-2</v>
      </c>
      <c r="F13" s="16">
        <v>3</v>
      </c>
      <c r="G13" s="19">
        <v>0.73150515373203895</v>
      </c>
      <c r="H13" s="16">
        <f t="shared" si="0"/>
        <v>2.1945154611961168</v>
      </c>
      <c r="I13" s="21">
        <v>12</v>
      </c>
      <c r="J13" s="28">
        <f t="shared" si="1"/>
        <v>25.348440861983551</v>
      </c>
      <c r="K13" s="28">
        <f t="shared" si="2"/>
        <v>24575.980410927867</v>
      </c>
      <c r="L13" s="34" t="e">
        <f>IF(ISNUMBER(INDEX('08W Project List'!$J:$J,MATCH('HFTD CPZ'!$B13,'08W Project List'!$G:$G,0))),$K13,#N/A)</f>
        <v>#N/A</v>
      </c>
      <c r="M13" s="34">
        <f>IF(ISNUMBER(L13),#N/A,IF(ISNUMBER(INDEX('Approved CPZ List'!$I:$I,MATCH('HFTD CPZ'!$B13,'Approved CPZ List'!$B:$B,0))),$K13,#N/A))</f>
        <v>24575.980410927867</v>
      </c>
    </row>
    <row r="14" spans="1:13" ht="15.75" x14ac:dyDescent="0.25">
      <c r="A14" s="17">
        <v>6966</v>
      </c>
      <c r="B14" s="16" t="s">
        <v>2288</v>
      </c>
      <c r="C14" s="16">
        <v>43141102</v>
      </c>
      <c r="D14" s="16" t="s">
        <v>2282</v>
      </c>
      <c r="E14" s="16">
        <v>0.46739193296237602</v>
      </c>
      <c r="F14" s="16">
        <v>12</v>
      </c>
      <c r="G14" s="19">
        <v>0.72480622708457398</v>
      </c>
      <c r="H14" s="16">
        <f t="shared" si="0"/>
        <v>8.6976747250148883</v>
      </c>
      <c r="I14" s="21">
        <v>13</v>
      </c>
      <c r="J14" s="28">
        <f t="shared" si="1"/>
        <v>25.815832794945926</v>
      </c>
      <c r="K14" s="28">
        <f t="shared" si="2"/>
        <v>24567.282736202851</v>
      </c>
      <c r="L14" s="34" t="e">
        <f>IF(ISNUMBER(INDEX('08W Project List'!$J:$J,MATCH('HFTD CPZ'!$B14,'08W Project List'!$G:$G,0))),$K14,#N/A)</f>
        <v>#N/A</v>
      </c>
      <c r="M14" s="34">
        <f>IF(ISNUMBER(L14),#N/A,IF(ISNUMBER(INDEX('Approved CPZ List'!$I:$I,MATCH('HFTD CPZ'!$B14,'Approved CPZ List'!$B:$B,0))),$K14,#N/A))</f>
        <v>24567.282736202851</v>
      </c>
    </row>
    <row r="15" spans="1:13" ht="15.75" x14ac:dyDescent="0.25">
      <c r="A15" s="17">
        <v>3511</v>
      </c>
      <c r="B15" s="16" t="s">
        <v>2289</v>
      </c>
      <c r="C15" s="16">
        <v>43141103</v>
      </c>
      <c r="D15" s="16" t="s">
        <v>2290</v>
      </c>
      <c r="E15" s="16">
        <v>27.732817672521005</v>
      </c>
      <c r="F15" s="16">
        <v>212</v>
      </c>
      <c r="G15" s="19">
        <v>0.71617523524972704</v>
      </c>
      <c r="H15" s="16">
        <f t="shared" si="0"/>
        <v>151.82914987294214</v>
      </c>
      <c r="I15" s="21">
        <v>14</v>
      </c>
      <c r="J15" s="28">
        <f t="shared" si="1"/>
        <v>53.548650467466928</v>
      </c>
      <c r="K15" s="28">
        <f t="shared" si="2"/>
        <v>24415.45358632991</v>
      </c>
      <c r="L15" s="34">
        <f>IF(ISNUMBER(INDEX('08W Project List'!$J:$J,MATCH('HFTD CPZ'!$B15,'08W Project List'!$G:$G,0))),$K15,#N/A)</f>
        <v>24415.45358632991</v>
      </c>
      <c r="M15" s="34" t="e">
        <f>IF(ISNUMBER(L15),#N/A,IF(ISNUMBER(INDEX('Approved CPZ List'!$I:$I,MATCH('HFTD CPZ'!$B15,'Approved CPZ List'!$B:$B,0))),$K15,#N/A))</f>
        <v>#N/A</v>
      </c>
    </row>
    <row r="16" spans="1:13" ht="15.75" x14ac:dyDescent="0.25">
      <c r="A16" s="17">
        <v>9537</v>
      </c>
      <c r="B16" s="16" t="s">
        <v>3167</v>
      </c>
      <c r="C16" s="16">
        <v>253642104</v>
      </c>
      <c r="D16" s="16" t="s">
        <v>3166</v>
      </c>
      <c r="E16" s="16">
        <v>5.3534418701324551</v>
      </c>
      <c r="F16" s="16">
        <v>38</v>
      </c>
      <c r="G16" s="19">
        <v>0.70422889156035196</v>
      </c>
      <c r="H16" s="16">
        <f t="shared" si="0"/>
        <v>26.760697879293375</v>
      </c>
      <c r="I16" s="21">
        <v>15</v>
      </c>
      <c r="J16" s="28">
        <f t="shared" si="1"/>
        <v>58.902092337599385</v>
      </c>
      <c r="K16" s="28">
        <f t="shared" si="2"/>
        <v>24388.692888450616</v>
      </c>
      <c r="L16" s="34" t="e">
        <f>IF(ISNUMBER(INDEX('08W Project List'!$J:$J,MATCH('HFTD CPZ'!$B16,'08W Project List'!$G:$G,0))),$K16,#N/A)</f>
        <v>#N/A</v>
      </c>
      <c r="M16" s="34">
        <f>IF(ISNUMBER(L16),#N/A,IF(ISNUMBER(INDEX('Approved CPZ List'!$I:$I,MATCH('HFTD CPZ'!$B16,'Approved CPZ List'!$B:$B,0))),$K16,#N/A))</f>
        <v>24388.692888450616</v>
      </c>
    </row>
    <row r="17" spans="1:13" ht="15.75" x14ac:dyDescent="0.25">
      <c r="A17" s="17">
        <v>10827</v>
      </c>
      <c r="B17" s="16" t="s">
        <v>1858</v>
      </c>
      <c r="C17" s="16">
        <v>252691104</v>
      </c>
      <c r="D17" s="16" t="s">
        <v>1857</v>
      </c>
      <c r="E17" s="16">
        <v>0.23386258574899998</v>
      </c>
      <c r="F17" s="16">
        <v>4</v>
      </c>
      <c r="G17" s="19">
        <v>0.68656364316537899</v>
      </c>
      <c r="H17" s="16">
        <f t="shared" si="0"/>
        <v>2.746254572661516</v>
      </c>
      <c r="I17" s="21">
        <v>16</v>
      </c>
      <c r="J17" s="28">
        <f t="shared" si="1"/>
        <v>59.135954923348386</v>
      </c>
      <c r="K17" s="28">
        <f t="shared" si="2"/>
        <v>24385.946633877953</v>
      </c>
      <c r="L17" s="34" t="e">
        <f>IF(ISNUMBER(INDEX('08W Project List'!$J:$J,MATCH('HFTD CPZ'!$B17,'08W Project List'!$G:$G,0))),$K17,#N/A)</f>
        <v>#N/A</v>
      </c>
      <c r="M17" s="34">
        <f>IF(ISNUMBER(L17),#N/A,IF(ISNUMBER(INDEX('Approved CPZ List'!$I:$I,MATCH('HFTD CPZ'!$B17,'Approved CPZ List'!$B:$B,0))),$K17,#N/A))</f>
        <v>24385.946633877953</v>
      </c>
    </row>
    <row r="18" spans="1:13" ht="15.75" x14ac:dyDescent="0.25">
      <c r="A18" s="17">
        <v>10242</v>
      </c>
      <c r="B18" s="16" t="s">
        <v>1272</v>
      </c>
      <c r="C18" s="16">
        <v>102781101</v>
      </c>
      <c r="D18" s="16" t="s">
        <v>1263</v>
      </c>
      <c r="E18" s="16">
        <v>8.4234939683886262E-2</v>
      </c>
      <c r="F18" s="16">
        <v>1</v>
      </c>
      <c r="G18" s="19">
        <v>0.67079456910850799</v>
      </c>
      <c r="H18" s="16">
        <f t="shared" si="0"/>
        <v>0.67079456910850799</v>
      </c>
      <c r="I18" s="21">
        <v>17</v>
      </c>
      <c r="J18" s="28">
        <f t="shared" si="1"/>
        <v>59.220189863032275</v>
      </c>
      <c r="K18" s="28">
        <f t="shared" si="2"/>
        <v>24385.275839308844</v>
      </c>
      <c r="L18" s="34" t="e">
        <f>IF(ISNUMBER(INDEX('08W Project List'!$J:$J,MATCH('HFTD CPZ'!$B18,'08W Project List'!$G:$G,0))),$K18,#N/A)</f>
        <v>#N/A</v>
      </c>
      <c r="M18" s="34">
        <f>IF(ISNUMBER(L18),#N/A,IF(ISNUMBER(INDEX('Approved CPZ List'!$I:$I,MATCH('HFTD CPZ'!$B18,'Approved CPZ List'!$B:$B,0))),$K18,#N/A))</f>
        <v>24385.275839308844</v>
      </c>
    </row>
    <row r="19" spans="1:13" ht="15.75" x14ac:dyDescent="0.25">
      <c r="A19" s="17">
        <v>5791</v>
      </c>
      <c r="B19" s="16" t="s">
        <v>4059</v>
      </c>
      <c r="C19" s="16">
        <v>14652106</v>
      </c>
      <c r="D19" s="16" t="s">
        <v>4060</v>
      </c>
      <c r="E19" s="16">
        <v>3.6652030733285454</v>
      </c>
      <c r="F19" s="16">
        <v>30</v>
      </c>
      <c r="G19" s="19">
        <v>0.65331191648807796</v>
      </c>
      <c r="H19" s="16">
        <f t="shared" si="0"/>
        <v>19.599357494642337</v>
      </c>
      <c r="I19" s="21">
        <v>18</v>
      </c>
      <c r="J19" s="28">
        <f t="shared" si="1"/>
        <v>62.885392936360823</v>
      </c>
      <c r="K19" s="28">
        <f t="shared" si="2"/>
        <v>24365.676481814204</v>
      </c>
      <c r="L19" s="34">
        <f>IF(ISNUMBER(INDEX('08W Project List'!$J:$J,MATCH('HFTD CPZ'!$B19,'08W Project List'!$G:$G,0))),$K19,#N/A)</f>
        <v>24365.676481814204</v>
      </c>
      <c r="M19" s="34" t="e">
        <f>IF(ISNUMBER(L19),#N/A,IF(ISNUMBER(INDEX('Approved CPZ List'!$I:$I,MATCH('HFTD CPZ'!$B19,'Approved CPZ List'!$B:$B,0))),$K19,#N/A))</f>
        <v>#N/A</v>
      </c>
    </row>
    <row r="20" spans="1:13" ht="15.75" x14ac:dyDescent="0.25">
      <c r="A20" s="17">
        <v>10735</v>
      </c>
      <c r="B20" s="16" t="s">
        <v>1695</v>
      </c>
      <c r="C20" s="16">
        <v>43211101</v>
      </c>
      <c r="D20" s="16" t="s">
        <v>1685</v>
      </c>
      <c r="E20" s="16">
        <v>0.22763423364316471</v>
      </c>
      <c r="F20" s="16">
        <v>3</v>
      </c>
      <c r="G20" s="19">
        <v>0.64187331574842599</v>
      </c>
      <c r="H20" s="16">
        <f t="shared" si="0"/>
        <v>1.925619947245278</v>
      </c>
      <c r="I20" s="21">
        <v>19</v>
      </c>
      <c r="J20" s="28">
        <f t="shared" si="1"/>
        <v>63.113027170003988</v>
      </c>
      <c r="K20" s="28">
        <f t="shared" si="2"/>
        <v>24363.75086186696</v>
      </c>
      <c r="L20" s="34" t="e">
        <f>IF(ISNUMBER(INDEX('08W Project List'!$J:$J,MATCH('HFTD CPZ'!$B20,'08W Project List'!$G:$G,0))),$K20,#N/A)</f>
        <v>#N/A</v>
      </c>
      <c r="M20" s="34">
        <f>IF(ISNUMBER(L20),#N/A,IF(ISNUMBER(INDEX('Approved CPZ List'!$I:$I,MATCH('HFTD CPZ'!$B20,'Approved CPZ List'!$B:$B,0))),$K20,#N/A))</f>
        <v>24363.75086186696</v>
      </c>
    </row>
    <row r="21" spans="1:13" ht="15.75" x14ac:dyDescent="0.25">
      <c r="A21" s="17">
        <v>10532</v>
      </c>
      <c r="B21" s="16" t="s">
        <v>4122</v>
      </c>
      <c r="C21" s="16">
        <v>63591101</v>
      </c>
      <c r="D21" s="16" t="s">
        <v>4123</v>
      </c>
      <c r="E21" s="16">
        <v>0.78765605361673718</v>
      </c>
      <c r="F21" s="16">
        <v>11</v>
      </c>
      <c r="G21" s="19">
        <v>0.62028997572283695</v>
      </c>
      <c r="H21" s="16">
        <f t="shared" si="0"/>
        <v>6.8231897329512066</v>
      </c>
      <c r="I21" s="21">
        <v>20</v>
      </c>
      <c r="J21" s="28">
        <f t="shared" si="1"/>
        <v>63.900683223620725</v>
      </c>
      <c r="K21" s="28">
        <f t="shared" si="2"/>
        <v>24356.92767213401</v>
      </c>
      <c r="L21" s="34">
        <f>IF(ISNUMBER(INDEX('08W Project List'!$J:$J,MATCH('HFTD CPZ'!$B21,'08W Project List'!$G:$G,0))),$K21,#N/A)</f>
        <v>24356.92767213401</v>
      </c>
      <c r="M21" s="34" t="e">
        <f>IF(ISNUMBER(L21),#N/A,IF(ISNUMBER(INDEX('Approved CPZ List'!$I:$I,MATCH('HFTD CPZ'!$B21,'Approved CPZ List'!$B:$B,0))),$K21,#N/A))</f>
        <v>#N/A</v>
      </c>
    </row>
    <row r="22" spans="1:13" ht="15.75" x14ac:dyDescent="0.25">
      <c r="A22" s="17">
        <v>10277</v>
      </c>
      <c r="B22" s="16" t="s">
        <v>1940</v>
      </c>
      <c r="C22" s="16">
        <v>14452104</v>
      </c>
      <c r="D22" s="16" t="s">
        <v>1941</v>
      </c>
      <c r="E22" s="16">
        <v>5.7542231349130013</v>
      </c>
      <c r="F22" s="16">
        <v>30</v>
      </c>
      <c r="G22" s="19">
        <v>0.61453569663879104</v>
      </c>
      <c r="H22" s="16">
        <f t="shared" si="0"/>
        <v>18.436070899163731</v>
      </c>
      <c r="I22" s="21">
        <v>21</v>
      </c>
      <c r="J22" s="28">
        <f t="shared" si="1"/>
        <v>69.654906358533722</v>
      </c>
      <c r="K22" s="28">
        <f t="shared" si="2"/>
        <v>24338.491601234848</v>
      </c>
      <c r="L22" s="34">
        <f>IF(ISNUMBER(INDEX('08W Project List'!$J:$J,MATCH('HFTD CPZ'!$B22,'08W Project List'!$G:$G,0))),$K22,#N/A)</f>
        <v>24338.491601234848</v>
      </c>
      <c r="M22" s="34" t="e">
        <f>IF(ISNUMBER(L22),#N/A,IF(ISNUMBER(INDEX('Approved CPZ List'!$I:$I,MATCH('HFTD CPZ'!$B22,'Approved CPZ List'!$B:$B,0))),$K22,#N/A))</f>
        <v>#N/A</v>
      </c>
    </row>
    <row r="23" spans="1:13" ht="15.75" x14ac:dyDescent="0.25">
      <c r="A23" s="17">
        <v>8742</v>
      </c>
      <c r="B23" s="16" t="s">
        <v>852</v>
      </c>
      <c r="C23" s="16">
        <v>254432104</v>
      </c>
      <c r="D23" s="16" t="s">
        <v>842</v>
      </c>
      <c r="E23" s="16">
        <v>2.4276836459869919</v>
      </c>
      <c r="F23" s="16">
        <v>27</v>
      </c>
      <c r="G23" s="19">
        <v>0.59573443681964799</v>
      </c>
      <c r="H23" s="16">
        <f t="shared" si="0"/>
        <v>16.084829794130496</v>
      </c>
      <c r="I23" s="21">
        <v>22</v>
      </c>
      <c r="J23" s="28">
        <f t="shared" si="1"/>
        <v>72.082590004520711</v>
      </c>
      <c r="K23" s="28">
        <f t="shared" si="2"/>
        <v>24322.406771440717</v>
      </c>
      <c r="L23" s="34">
        <f>IF(ISNUMBER(INDEX('08W Project List'!$J:$J,MATCH('HFTD CPZ'!$B23,'08W Project List'!$G:$G,0))),$K23,#N/A)</f>
        <v>24322.406771440717</v>
      </c>
      <c r="M23" s="34" t="e">
        <f>IF(ISNUMBER(L23),#N/A,IF(ISNUMBER(INDEX('Approved CPZ List'!$I:$I,MATCH('HFTD CPZ'!$B23,'Approved CPZ List'!$B:$B,0))),$K23,#N/A))</f>
        <v>#N/A</v>
      </c>
    </row>
    <row r="24" spans="1:13" ht="15.75" x14ac:dyDescent="0.25">
      <c r="A24" s="17">
        <v>8905</v>
      </c>
      <c r="B24" s="16" t="s">
        <v>2267</v>
      </c>
      <c r="C24" s="16">
        <v>43141101</v>
      </c>
      <c r="D24" s="16" t="s">
        <v>2268</v>
      </c>
      <c r="E24" s="16">
        <v>1.0658524089295898</v>
      </c>
      <c r="F24" s="16">
        <v>12</v>
      </c>
      <c r="G24" s="19">
        <v>0.58091932138282898</v>
      </c>
      <c r="H24" s="16">
        <f t="shared" si="0"/>
        <v>6.9710318565939478</v>
      </c>
      <c r="I24" s="21">
        <v>23</v>
      </c>
      <c r="J24" s="28">
        <f t="shared" si="1"/>
        <v>73.148442413450297</v>
      </c>
      <c r="K24" s="28">
        <f t="shared" si="2"/>
        <v>24315.435739584125</v>
      </c>
      <c r="L24" s="34">
        <f>IF(ISNUMBER(INDEX('08W Project List'!$J:$J,MATCH('HFTD CPZ'!$B24,'08W Project List'!$G:$G,0))),$K24,#N/A)</f>
        <v>24315.435739584125</v>
      </c>
      <c r="M24" s="34" t="e">
        <f>IF(ISNUMBER(L24),#N/A,IF(ISNUMBER(INDEX('Approved CPZ List'!$I:$I,MATCH('HFTD CPZ'!$B24,'Approved CPZ List'!$B:$B,0))),$K24,#N/A))</f>
        <v>#N/A</v>
      </c>
    </row>
    <row r="25" spans="1:13" ht="15.75" x14ac:dyDescent="0.25">
      <c r="A25" s="17">
        <v>10515</v>
      </c>
      <c r="B25" s="16" t="s">
        <v>3904</v>
      </c>
      <c r="C25" s="16">
        <v>43201102</v>
      </c>
      <c r="D25" s="16" t="s">
        <v>3897</v>
      </c>
      <c r="E25" s="16">
        <v>2.7273763425775078E-2</v>
      </c>
      <c r="F25" s="16">
        <v>1</v>
      </c>
      <c r="G25" s="19">
        <v>0.56399839973022203</v>
      </c>
      <c r="H25" s="16">
        <f t="shared" si="0"/>
        <v>0.56399839973022203</v>
      </c>
      <c r="I25" s="21">
        <v>24</v>
      </c>
      <c r="J25" s="28">
        <f t="shared" si="1"/>
        <v>73.175716176876065</v>
      </c>
      <c r="K25" s="28">
        <f t="shared" si="2"/>
        <v>24314.871741184394</v>
      </c>
      <c r="L25" s="34" t="e">
        <f>IF(ISNUMBER(INDEX('08W Project List'!$J:$J,MATCH('HFTD CPZ'!$B25,'08W Project List'!$G:$G,0))),$K25,#N/A)</f>
        <v>#N/A</v>
      </c>
      <c r="M25" s="34">
        <f>IF(ISNUMBER(L25),#N/A,IF(ISNUMBER(INDEX('Approved CPZ List'!$I:$I,MATCH('HFTD CPZ'!$B25,'Approved CPZ List'!$B:$B,0))),$K25,#N/A))</f>
        <v>24314.871741184394</v>
      </c>
    </row>
    <row r="26" spans="1:13" ht="15.75" x14ac:dyDescent="0.25">
      <c r="A26" s="17">
        <v>10181</v>
      </c>
      <c r="B26" s="16" t="s">
        <v>2927</v>
      </c>
      <c r="C26" s="16">
        <v>63642108</v>
      </c>
      <c r="D26" s="16" t="s">
        <v>2928</v>
      </c>
      <c r="E26" s="16">
        <v>0.36709268441861903</v>
      </c>
      <c r="F26" s="16">
        <v>4</v>
      </c>
      <c r="G26" s="19">
        <v>0.55275579482224202</v>
      </c>
      <c r="H26" s="16">
        <f t="shared" si="0"/>
        <v>2.2110231792889681</v>
      </c>
      <c r="I26" s="21">
        <v>25</v>
      </c>
      <c r="J26" s="28">
        <f t="shared" si="1"/>
        <v>73.542808861294688</v>
      </c>
      <c r="K26" s="28">
        <f t="shared" si="2"/>
        <v>24312.660718005103</v>
      </c>
      <c r="L26" s="34" t="e">
        <f>IF(ISNUMBER(INDEX('08W Project List'!$J:$J,MATCH('HFTD CPZ'!$B26,'08W Project List'!$G:$G,0))),$K26,#N/A)</f>
        <v>#N/A</v>
      </c>
      <c r="M26" s="34">
        <f>IF(ISNUMBER(L26),#N/A,IF(ISNUMBER(INDEX('Approved CPZ List'!$I:$I,MATCH('HFTD CPZ'!$B26,'Approved CPZ List'!$B:$B,0))),$K26,#N/A))</f>
        <v>24312.660718005103</v>
      </c>
    </row>
    <row r="27" spans="1:13" ht="15.75" x14ac:dyDescent="0.25">
      <c r="A27" s="17">
        <v>7688</v>
      </c>
      <c r="B27" s="16" t="s">
        <v>2923</v>
      </c>
      <c r="C27" s="16">
        <v>63642106</v>
      </c>
      <c r="D27" s="16" t="s">
        <v>2924</v>
      </c>
      <c r="E27" s="16">
        <v>0.2849900016145836</v>
      </c>
      <c r="F27" s="16">
        <v>4</v>
      </c>
      <c r="G27" s="19">
        <v>0.55242642055856805</v>
      </c>
      <c r="H27" s="16">
        <f t="shared" si="0"/>
        <v>2.2097056822342722</v>
      </c>
      <c r="I27" s="21">
        <v>26</v>
      </c>
      <c r="J27" s="28">
        <f t="shared" si="1"/>
        <v>73.827798862909276</v>
      </c>
      <c r="K27" s="28">
        <f t="shared" si="2"/>
        <v>24310.451012322868</v>
      </c>
      <c r="L27" s="34" t="e">
        <f>IF(ISNUMBER(INDEX('08W Project List'!$J:$J,MATCH('HFTD CPZ'!$B27,'08W Project List'!$G:$G,0))),$K27,#N/A)</f>
        <v>#N/A</v>
      </c>
      <c r="M27" s="34">
        <f>IF(ISNUMBER(L27),#N/A,IF(ISNUMBER(INDEX('Approved CPZ List'!$I:$I,MATCH('HFTD CPZ'!$B27,'Approved CPZ List'!$B:$B,0))),$K27,#N/A))</f>
        <v>24310.451012322868</v>
      </c>
    </row>
    <row r="28" spans="1:13" ht="15.75" x14ac:dyDescent="0.25">
      <c r="A28" s="17">
        <v>7743</v>
      </c>
      <c r="B28" s="16" t="s">
        <v>1773</v>
      </c>
      <c r="C28" s="16">
        <v>43361102</v>
      </c>
      <c r="D28" s="16" t="s">
        <v>1771</v>
      </c>
      <c r="E28" s="16">
        <v>14.222439399760409</v>
      </c>
      <c r="F28" s="16">
        <v>51</v>
      </c>
      <c r="G28" s="19">
        <v>0.54870131115374099</v>
      </c>
      <c r="H28" s="16">
        <f t="shared" si="0"/>
        <v>27.983766868840789</v>
      </c>
      <c r="I28" s="21">
        <v>27</v>
      </c>
      <c r="J28" s="28">
        <f t="shared" si="1"/>
        <v>88.05023826266968</v>
      </c>
      <c r="K28" s="28">
        <f t="shared" si="2"/>
        <v>24282.467245454027</v>
      </c>
      <c r="L28" s="34">
        <f>IF(ISNUMBER(INDEX('08W Project List'!$J:$J,MATCH('HFTD CPZ'!$B28,'08W Project List'!$G:$G,0))),$K28,#N/A)</f>
        <v>24282.467245454027</v>
      </c>
      <c r="M28" s="34" t="e">
        <f>IF(ISNUMBER(L28),#N/A,IF(ISNUMBER(INDEX('Approved CPZ List'!$I:$I,MATCH('HFTD CPZ'!$B28,'Approved CPZ List'!$B:$B,0))),$K28,#N/A))</f>
        <v>#N/A</v>
      </c>
    </row>
    <row r="29" spans="1:13" ht="15.75" x14ac:dyDescent="0.25">
      <c r="A29" s="17">
        <v>6480</v>
      </c>
      <c r="B29" s="16" t="s">
        <v>4013</v>
      </c>
      <c r="C29" s="16">
        <v>14662112</v>
      </c>
      <c r="D29" s="16" t="s">
        <v>4014</v>
      </c>
      <c r="E29" s="16">
        <v>0.39173532509524611</v>
      </c>
      <c r="F29" s="16">
        <v>9</v>
      </c>
      <c r="G29" s="19">
        <v>0.53730609592801504</v>
      </c>
      <c r="H29" s="16">
        <f t="shared" si="0"/>
        <v>4.8357548633521352</v>
      </c>
      <c r="I29" s="21">
        <v>28</v>
      </c>
      <c r="J29" s="28">
        <f t="shared" si="1"/>
        <v>88.44197358776492</v>
      </c>
      <c r="K29" s="28">
        <f t="shared" si="2"/>
        <v>24277.631490590673</v>
      </c>
      <c r="L29" s="34" t="e">
        <f>IF(ISNUMBER(INDEX('08W Project List'!$J:$J,MATCH('HFTD CPZ'!$B29,'08W Project List'!$G:$G,0))),$K29,#N/A)</f>
        <v>#N/A</v>
      </c>
      <c r="M29" s="34">
        <f>IF(ISNUMBER(L29),#N/A,IF(ISNUMBER(INDEX('Approved CPZ List'!$I:$I,MATCH('HFTD CPZ'!$B29,'Approved CPZ List'!$B:$B,0))),$K29,#N/A))</f>
        <v>24277.631490590673</v>
      </c>
    </row>
    <row r="30" spans="1:13" ht="15.75" x14ac:dyDescent="0.25">
      <c r="A30" s="17">
        <v>10043</v>
      </c>
      <c r="B30" s="16" t="s">
        <v>4436</v>
      </c>
      <c r="C30" s="16">
        <v>102911109</v>
      </c>
      <c r="D30" s="16" t="s">
        <v>4433</v>
      </c>
      <c r="E30" s="16">
        <v>1.3417394071275264</v>
      </c>
      <c r="F30" s="16">
        <v>15</v>
      </c>
      <c r="G30" s="19">
        <v>0.52987304798146795</v>
      </c>
      <c r="H30" s="16">
        <f t="shared" si="0"/>
        <v>7.9480957197220192</v>
      </c>
      <c r="I30" s="21">
        <v>29</v>
      </c>
      <c r="J30" s="28">
        <f t="shared" si="1"/>
        <v>89.78371299489244</v>
      </c>
      <c r="K30" s="28">
        <f t="shared" si="2"/>
        <v>24269.68339487095</v>
      </c>
      <c r="L30" s="34">
        <f>IF(ISNUMBER(INDEX('08W Project List'!$J:$J,MATCH('HFTD CPZ'!$B30,'08W Project List'!$G:$G,0))),$K30,#N/A)</f>
        <v>24269.68339487095</v>
      </c>
      <c r="M30" s="34" t="e">
        <f>IF(ISNUMBER(L30),#N/A,IF(ISNUMBER(INDEX('Approved CPZ List'!$I:$I,MATCH('HFTD CPZ'!$B30,'Approved CPZ List'!$B:$B,0))),$K30,#N/A))</f>
        <v>#N/A</v>
      </c>
    </row>
    <row r="31" spans="1:13" ht="15.75" x14ac:dyDescent="0.25">
      <c r="A31" s="17">
        <v>10052</v>
      </c>
      <c r="B31" s="16" t="s">
        <v>3164</v>
      </c>
      <c r="C31" s="16">
        <v>253642103</v>
      </c>
      <c r="D31" s="16" t="s">
        <v>3163</v>
      </c>
      <c r="E31" s="16">
        <v>2.3287273015274268</v>
      </c>
      <c r="F31" s="16">
        <v>10</v>
      </c>
      <c r="G31" s="19">
        <v>0.51619382712091899</v>
      </c>
      <c r="H31" s="16">
        <f t="shared" si="0"/>
        <v>5.1619382712091895</v>
      </c>
      <c r="I31" s="21">
        <v>30</v>
      </c>
      <c r="J31" s="28">
        <f t="shared" si="1"/>
        <v>92.112440296419862</v>
      </c>
      <c r="K31" s="28">
        <f t="shared" si="2"/>
        <v>24264.521456599741</v>
      </c>
      <c r="L31" s="34" t="e">
        <f>IF(ISNUMBER(INDEX('08W Project List'!$J:$J,MATCH('HFTD CPZ'!$B31,'08W Project List'!$G:$G,0))),$K31,#N/A)</f>
        <v>#N/A</v>
      </c>
      <c r="M31" s="34">
        <f>IF(ISNUMBER(L31),#N/A,IF(ISNUMBER(INDEX('Approved CPZ List'!$I:$I,MATCH('HFTD CPZ'!$B31,'Approved CPZ List'!$B:$B,0))),$K31,#N/A))</f>
        <v>24264.521456599741</v>
      </c>
    </row>
    <row r="32" spans="1:13" ht="15.75" x14ac:dyDescent="0.25">
      <c r="A32" s="17">
        <v>10924</v>
      </c>
      <c r="B32" s="16" t="s">
        <v>558</v>
      </c>
      <c r="C32" s="16">
        <v>48011146</v>
      </c>
      <c r="D32" s="16" t="s">
        <v>559</v>
      </c>
      <c r="E32" s="16">
        <v>8.5246135669098198E-3</v>
      </c>
      <c r="F32" s="16">
        <v>1</v>
      </c>
      <c r="G32" s="19">
        <v>0.50979496602816499</v>
      </c>
      <c r="H32" s="16">
        <f t="shared" si="0"/>
        <v>0.50979496602816499</v>
      </c>
      <c r="I32" s="21">
        <v>31</v>
      </c>
      <c r="J32" s="28">
        <f t="shared" si="1"/>
        <v>92.120964909986768</v>
      </c>
      <c r="K32" s="28">
        <f t="shared" si="2"/>
        <v>24264.011661633715</v>
      </c>
      <c r="L32" s="34" t="e">
        <f>IF(ISNUMBER(INDEX('08W Project List'!$J:$J,MATCH('HFTD CPZ'!$B32,'08W Project List'!$G:$G,0))),$K32,#N/A)</f>
        <v>#N/A</v>
      </c>
      <c r="M32" s="34">
        <f>IF(ISNUMBER(L32),#N/A,IF(ISNUMBER(INDEX('Approved CPZ List'!$I:$I,MATCH('HFTD CPZ'!$B32,'Approved CPZ List'!$B:$B,0))),$K32,#N/A))</f>
        <v>24264.011661633715</v>
      </c>
    </row>
    <row r="33" spans="1:13" ht="15.75" x14ac:dyDescent="0.25">
      <c r="A33" s="17">
        <v>11090</v>
      </c>
      <c r="B33" s="16" t="s">
        <v>560</v>
      </c>
      <c r="C33" s="16">
        <v>48011146</v>
      </c>
      <c r="D33" s="16" t="s">
        <v>559</v>
      </c>
      <c r="E33" s="16">
        <v>1.1291677467289185E-2</v>
      </c>
      <c r="F33" s="16">
        <v>1</v>
      </c>
      <c r="G33" s="19">
        <v>0.50979496602816499</v>
      </c>
      <c r="H33" s="16">
        <f t="shared" si="0"/>
        <v>0.50979496602816499</v>
      </c>
      <c r="I33" s="21">
        <v>32</v>
      </c>
      <c r="J33" s="28">
        <f t="shared" si="1"/>
        <v>92.132256587454052</v>
      </c>
      <c r="K33" s="28">
        <f t="shared" si="2"/>
        <v>24263.501866667688</v>
      </c>
      <c r="L33" s="34" t="e">
        <f>IF(ISNUMBER(INDEX('08W Project List'!$J:$J,MATCH('HFTD CPZ'!$B33,'08W Project List'!$G:$G,0))),$K33,#N/A)</f>
        <v>#N/A</v>
      </c>
      <c r="M33" s="34">
        <f>IF(ISNUMBER(L33),#N/A,IF(ISNUMBER(INDEX('Approved CPZ List'!$I:$I,MATCH('HFTD CPZ'!$B33,'Approved CPZ List'!$B:$B,0))),$K33,#N/A))</f>
        <v>24263.501866667688</v>
      </c>
    </row>
    <row r="34" spans="1:13" ht="15.75" x14ac:dyDescent="0.25">
      <c r="A34" s="17">
        <v>4828</v>
      </c>
      <c r="B34" s="16" t="s">
        <v>970</v>
      </c>
      <c r="C34" s="16">
        <v>102251101</v>
      </c>
      <c r="D34" s="16" t="s">
        <v>969</v>
      </c>
      <c r="E34" s="16">
        <v>0.89694034829589175</v>
      </c>
      <c r="F34" s="16">
        <v>6</v>
      </c>
      <c r="G34" s="19">
        <v>0.50290707501140297</v>
      </c>
      <c r="H34" s="16">
        <f t="shared" si="0"/>
        <v>3.017442450068418</v>
      </c>
      <c r="I34" s="21">
        <v>33</v>
      </c>
      <c r="J34" s="28">
        <f t="shared" si="1"/>
        <v>93.029196935749937</v>
      </c>
      <c r="K34" s="28">
        <f t="shared" si="2"/>
        <v>24260.484424217619</v>
      </c>
      <c r="L34" s="34" t="e">
        <f>IF(ISNUMBER(INDEX('08W Project List'!$J:$J,MATCH('HFTD CPZ'!$B34,'08W Project List'!$G:$G,0))),$K34,#N/A)</f>
        <v>#N/A</v>
      </c>
      <c r="M34" s="34">
        <f>IF(ISNUMBER(L34),#N/A,IF(ISNUMBER(INDEX('Approved CPZ List'!$I:$I,MATCH('HFTD CPZ'!$B34,'Approved CPZ List'!$B:$B,0))),$K34,#N/A))</f>
        <v>24260.484424217619</v>
      </c>
    </row>
    <row r="35" spans="1:13" ht="15.75" x14ac:dyDescent="0.25">
      <c r="A35" s="17">
        <v>9923</v>
      </c>
      <c r="B35" s="16" t="s">
        <v>815</v>
      </c>
      <c r="C35" s="16">
        <v>42821102</v>
      </c>
      <c r="D35" s="16" t="s">
        <v>808</v>
      </c>
      <c r="E35" s="16">
        <v>2.7328786085891298E-2</v>
      </c>
      <c r="F35" s="16">
        <v>1</v>
      </c>
      <c r="G35" s="19">
        <v>0.48427403528289198</v>
      </c>
      <c r="H35" s="16">
        <f t="shared" si="0"/>
        <v>0.48427403528289198</v>
      </c>
      <c r="I35" s="21">
        <v>34</v>
      </c>
      <c r="J35" s="28">
        <f t="shared" si="1"/>
        <v>93.056525721835825</v>
      </c>
      <c r="K35" s="28">
        <f t="shared" si="2"/>
        <v>24260.000150182335</v>
      </c>
      <c r="L35" s="34" t="e">
        <f>IF(ISNUMBER(INDEX('08W Project List'!$J:$J,MATCH('HFTD CPZ'!$B35,'08W Project List'!$G:$G,0))),$K35,#N/A)</f>
        <v>#N/A</v>
      </c>
      <c r="M35" s="34">
        <f>IF(ISNUMBER(L35),#N/A,IF(ISNUMBER(INDEX('Approved CPZ List'!$I:$I,MATCH('HFTD CPZ'!$B35,'Approved CPZ List'!$B:$B,0))),$K35,#N/A))</f>
        <v>24260.000150182335</v>
      </c>
    </row>
    <row r="36" spans="1:13" ht="15.75" x14ac:dyDescent="0.25">
      <c r="A36" s="17">
        <v>8034</v>
      </c>
      <c r="B36" s="16" t="s">
        <v>2191</v>
      </c>
      <c r="C36" s="16">
        <v>254452102</v>
      </c>
      <c r="D36" s="16" t="s">
        <v>2182</v>
      </c>
      <c r="E36" s="16">
        <v>5.253888981142623</v>
      </c>
      <c r="F36" s="16">
        <v>31</v>
      </c>
      <c r="G36" s="19">
        <v>0.47165130693121798</v>
      </c>
      <c r="H36" s="16">
        <f t="shared" si="0"/>
        <v>14.621190514867758</v>
      </c>
      <c r="I36" s="21">
        <v>35</v>
      </c>
      <c r="J36" s="28">
        <f t="shared" si="1"/>
        <v>98.310414702978449</v>
      </c>
      <c r="K36" s="28">
        <f t="shared" si="2"/>
        <v>24245.378959667469</v>
      </c>
      <c r="L36" s="34">
        <f>IF(ISNUMBER(INDEX('08W Project List'!$J:$J,MATCH('HFTD CPZ'!$B36,'08W Project List'!$G:$G,0))),$K36,#N/A)</f>
        <v>24245.378959667469</v>
      </c>
      <c r="M36" s="34" t="e">
        <f>IF(ISNUMBER(L36),#N/A,IF(ISNUMBER(INDEX('Approved CPZ List'!$I:$I,MATCH('HFTD CPZ'!$B36,'Approved CPZ List'!$B:$B,0))),$K36,#N/A))</f>
        <v>#N/A</v>
      </c>
    </row>
    <row r="37" spans="1:13" ht="15.75" x14ac:dyDescent="0.25">
      <c r="A37" s="17">
        <v>7873</v>
      </c>
      <c r="B37" s="16" t="s">
        <v>2179</v>
      </c>
      <c r="C37" s="16">
        <v>254452101</v>
      </c>
      <c r="D37" s="16" t="s">
        <v>2167</v>
      </c>
      <c r="E37" s="16">
        <v>4.602897171829671</v>
      </c>
      <c r="F37" s="16">
        <v>40</v>
      </c>
      <c r="G37" s="19">
        <v>0.47121698573295401</v>
      </c>
      <c r="H37" s="16">
        <f t="shared" si="0"/>
        <v>18.84867942931816</v>
      </c>
      <c r="I37" s="21">
        <v>36</v>
      </c>
      <c r="J37" s="28">
        <f t="shared" si="1"/>
        <v>102.91331187480812</v>
      </c>
      <c r="K37" s="28">
        <f t="shared" si="2"/>
        <v>24226.530280238152</v>
      </c>
      <c r="L37" s="34">
        <f>IF(ISNUMBER(INDEX('08W Project List'!$J:$J,MATCH('HFTD CPZ'!$B37,'08W Project List'!$G:$G,0))),$K37,#N/A)</f>
        <v>24226.530280238152</v>
      </c>
      <c r="M37" s="34" t="e">
        <f>IF(ISNUMBER(L37),#N/A,IF(ISNUMBER(INDEX('Approved CPZ List'!$I:$I,MATCH('HFTD CPZ'!$B37,'Approved CPZ List'!$B:$B,0))),$K37,#N/A))</f>
        <v>#N/A</v>
      </c>
    </row>
    <row r="38" spans="1:13" ht="15.75" x14ac:dyDescent="0.25">
      <c r="A38" s="17">
        <v>4526</v>
      </c>
      <c r="B38" s="16" t="s">
        <v>4125</v>
      </c>
      <c r="C38" s="16">
        <v>63591105</v>
      </c>
      <c r="D38" s="16" t="s">
        <v>4126</v>
      </c>
      <c r="E38" s="16">
        <v>23.165292462931696</v>
      </c>
      <c r="F38" s="16">
        <v>464</v>
      </c>
      <c r="G38" s="19">
        <v>0.46771973449419602</v>
      </c>
      <c r="H38" s="16">
        <f t="shared" si="0"/>
        <v>217.02195680530696</v>
      </c>
      <c r="I38" s="21">
        <v>37</v>
      </c>
      <c r="J38" s="28">
        <f t="shared" si="1"/>
        <v>126.07860433773982</v>
      </c>
      <c r="K38" s="28">
        <f t="shared" si="2"/>
        <v>24009.508323432845</v>
      </c>
      <c r="L38" s="34">
        <f>IF(ISNUMBER(INDEX('08W Project List'!$J:$J,MATCH('HFTD CPZ'!$B38,'08W Project List'!$G:$G,0))),$K38,#N/A)</f>
        <v>24009.508323432845</v>
      </c>
      <c r="M38" s="34" t="e">
        <f>IF(ISNUMBER(L38),#N/A,IF(ISNUMBER(INDEX('Approved CPZ List'!$I:$I,MATCH('HFTD CPZ'!$B38,'Approved CPZ List'!$B:$B,0))),$K38,#N/A))</f>
        <v>#N/A</v>
      </c>
    </row>
    <row r="39" spans="1:13" ht="15.75" x14ac:dyDescent="0.25">
      <c r="A39" s="17">
        <v>2215</v>
      </c>
      <c r="B39" s="16" t="s">
        <v>2273</v>
      </c>
      <c r="C39" s="16">
        <v>43141101</v>
      </c>
      <c r="D39" s="16" t="s">
        <v>2268</v>
      </c>
      <c r="E39" s="16">
        <v>0.85339726114313852</v>
      </c>
      <c r="F39" s="16">
        <v>14</v>
      </c>
      <c r="G39" s="19">
        <v>0.46768709582264301</v>
      </c>
      <c r="H39" s="16">
        <f t="shared" si="0"/>
        <v>6.5476193415170023</v>
      </c>
      <c r="I39" s="21">
        <v>38</v>
      </c>
      <c r="J39" s="28">
        <f t="shared" si="1"/>
        <v>126.93200159888296</v>
      </c>
      <c r="K39" s="28">
        <f t="shared" si="2"/>
        <v>24002.960704091329</v>
      </c>
      <c r="L39" s="34">
        <f>IF(ISNUMBER(INDEX('08W Project List'!$J:$J,MATCH('HFTD CPZ'!$B39,'08W Project List'!$G:$G,0))),$K39,#N/A)</f>
        <v>24002.960704091329</v>
      </c>
      <c r="M39" s="34" t="e">
        <f>IF(ISNUMBER(L39),#N/A,IF(ISNUMBER(INDEX('Approved CPZ List'!$I:$I,MATCH('HFTD CPZ'!$B39,'Approved CPZ List'!$B:$B,0))),$K39,#N/A))</f>
        <v>#N/A</v>
      </c>
    </row>
    <row r="40" spans="1:13" ht="15.75" x14ac:dyDescent="0.25">
      <c r="A40" s="17">
        <v>9655</v>
      </c>
      <c r="B40" s="16" t="s">
        <v>4217</v>
      </c>
      <c r="C40" s="16">
        <v>102541101</v>
      </c>
      <c r="D40" s="16" t="s">
        <v>4213</v>
      </c>
      <c r="E40" s="16">
        <v>3.4766045747279302</v>
      </c>
      <c r="F40" s="16">
        <v>28</v>
      </c>
      <c r="G40" s="19">
        <v>0.464330779966248</v>
      </c>
      <c r="H40" s="16">
        <f t="shared" si="0"/>
        <v>13.001261839054944</v>
      </c>
      <c r="I40" s="21">
        <v>39</v>
      </c>
      <c r="J40" s="28">
        <f t="shared" si="1"/>
        <v>130.40860617361091</v>
      </c>
      <c r="K40" s="28">
        <f t="shared" si="2"/>
        <v>23989.959442252275</v>
      </c>
      <c r="L40" s="34">
        <f>IF(ISNUMBER(INDEX('08W Project List'!$J:$J,MATCH('HFTD CPZ'!$B40,'08W Project List'!$G:$G,0))),$K40,#N/A)</f>
        <v>23989.959442252275</v>
      </c>
      <c r="M40" s="34" t="e">
        <f>IF(ISNUMBER(L40),#N/A,IF(ISNUMBER(INDEX('Approved CPZ List'!$I:$I,MATCH('HFTD CPZ'!$B40,'Approved CPZ List'!$B:$B,0))),$K40,#N/A))</f>
        <v>#N/A</v>
      </c>
    </row>
    <row r="41" spans="1:13" ht="15.75" x14ac:dyDescent="0.25">
      <c r="A41" s="17">
        <v>10699</v>
      </c>
      <c r="B41" s="16" t="s">
        <v>3961</v>
      </c>
      <c r="C41" s="16">
        <v>14241101</v>
      </c>
      <c r="D41" s="16" t="s">
        <v>3962</v>
      </c>
      <c r="E41" s="16">
        <v>1.3144919787045928E-2</v>
      </c>
      <c r="F41" s="16">
        <v>2</v>
      </c>
      <c r="G41" s="19">
        <v>0.46103068930447999</v>
      </c>
      <c r="H41" s="16">
        <f t="shared" si="0"/>
        <v>0.92206137860895998</v>
      </c>
      <c r="I41" s="21">
        <v>40</v>
      </c>
      <c r="J41" s="28">
        <f t="shared" si="1"/>
        <v>130.42175109339794</v>
      </c>
      <c r="K41" s="28">
        <f t="shared" si="2"/>
        <v>23989.037380873666</v>
      </c>
      <c r="L41" s="34" t="e">
        <f>IF(ISNUMBER(INDEX('08W Project List'!$J:$J,MATCH('HFTD CPZ'!$B41,'08W Project List'!$G:$G,0))),$K41,#N/A)</f>
        <v>#N/A</v>
      </c>
      <c r="M41" s="34">
        <f>IF(ISNUMBER(L41),#N/A,IF(ISNUMBER(INDEX('Approved CPZ List'!$I:$I,MATCH('HFTD CPZ'!$B41,'Approved CPZ List'!$B:$B,0))),$K41,#N/A))</f>
        <v>23989.037380873666</v>
      </c>
    </row>
    <row r="42" spans="1:13" ht="15.75" x14ac:dyDescent="0.25">
      <c r="A42" s="17">
        <v>7414</v>
      </c>
      <c r="B42" s="16" t="s">
        <v>3217</v>
      </c>
      <c r="C42" s="16">
        <v>63681102</v>
      </c>
      <c r="D42" s="16" t="s">
        <v>3218</v>
      </c>
      <c r="E42" s="16">
        <v>0.63713158826654448</v>
      </c>
      <c r="F42" s="16">
        <v>38</v>
      </c>
      <c r="G42" s="19">
        <v>0.45556538757167098</v>
      </c>
      <c r="H42" s="16">
        <f t="shared" si="0"/>
        <v>17.311484727723496</v>
      </c>
      <c r="I42" s="21">
        <v>41</v>
      </c>
      <c r="J42" s="28">
        <f t="shared" si="1"/>
        <v>131.0588826816645</v>
      </c>
      <c r="K42" s="28">
        <f t="shared" si="2"/>
        <v>23971.725896145941</v>
      </c>
      <c r="L42" s="34">
        <f>IF(ISNUMBER(INDEX('08W Project List'!$J:$J,MATCH('HFTD CPZ'!$B42,'08W Project List'!$G:$G,0))),$K42,#N/A)</f>
        <v>23971.725896145941</v>
      </c>
      <c r="M42" s="34" t="e">
        <f>IF(ISNUMBER(L42),#N/A,IF(ISNUMBER(INDEX('Approved CPZ List'!$I:$I,MATCH('HFTD CPZ'!$B42,'Approved CPZ List'!$B:$B,0))),$K42,#N/A))</f>
        <v>#N/A</v>
      </c>
    </row>
    <row r="43" spans="1:13" ht="15.75" x14ac:dyDescent="0.25">
      <c r="A43" s="17">
        <v>4076</v>
      </c>
      <c r="B43" s="16" t="s">
        <v>4129</v>
      </c>
      <c r="C43" s="16">
        <v>63601104</v>
      </c>
      <c r="D43" s="16" t="s">
        <v>4130</v>
      </c>
      <c r="E43" s="16">
        <v>14.660160930794284</v>
      </c>
      <c r="F43" s="16">
        <v>140</v>
      </c>
      <c r="G43" s="19">
        <v>0.446418209036824</v>
      </c>
      <c r="H43" s="16">
        <f t="shared" si="0"/>
        <v>62.498549265155361</v>
      </c>
      <c r="I43" s="21">
        <v>42</v>
      </c>
      <c r="J43" s="28">
        <f t="shared" si="1"/>
        <v>145.71904361245879</v>
      </c>
      <c r="K43" s="28">
        <f t="shared" si="2"/>
        <v>23909.227346880787</v>
      </c>
      <c r="L43" s="34">
        <f>IF(ISNUMBER(INDEX('08W Project List'!$J:$J,MATCH('HFTD CPZ'!$B43,'08W Project List'!$G:$G,0))),$K43,#N/A)</f>
        <v>23909.227346880787</v>
      </c>
      <c r="M43" s="34" t="e">
        <f>IF(ISNUMBER(L43),#N/A,IF(ISNUMBER(INDEX('Approved CPZ List'!$I:$I,MATCH('HFTD CPZ'!$B43,'Approved CPZ List'!$B:$B,0))),$K43,#N/A))</f>
        <v>#N/A</v>
      </c>
    </row>
    <row r="44" spans="1:13" ht="15.75" x14ac:dyDescent="0.25">
      <c r="A44" s="17">
        <v>7056</v>
      </c>
      <c r="B44" s="16" t="s">
        <v>3174</v>
      </c>
      <c r="C44" s="16">
        <v>42281105</v>
      </c>
      <c r="D44" s="16" t="s">
        <v>3172</v>
      </c>
      <c r="E44" s="16">
        <v>1.6450859394185147</v>
      </c>
      <c r="F44" s="16">
        <v>101</v>
      </c>
      <c r="G44" s="19">
        <v>0.44261938296418202</v>
      </c>
      <c r="H44" s="16">
        <f t="shared" si="0"/>
        <v>44.704557679382383</v>
      </c>
      <c r="I44" s="21">
        <v>43</v>
      </c>
      <c r="J44" s="28">
        <f t="shared" si="1"/>
        <v>147.36412955187731</v>
      </c>
      <c r="K44" s="28">
        <f t="shared" si="2"/>
        <v>23864.522789201405</v>
      </c>
      <c r="L44" s="34">
        <f>IF(ISNUMBER(INDEX('08W Project List'!$J:$J,MATCH('HFTD CPZ'!$B44,'08W Project List'!$G:$G,0))),$K44,#N/A)</f>
        <v>23864.522789201405</v>
      </c>
      <c r="M44" s="34" t="e">
        <f>IF(ISNUMBER(L44),#N/A,IF(ISNUMBER(INDEX('Approved CPZ List'!$I:$I,MATCH('HFTD CPZ'!$B44,'Approved CPZ List'!$B:$B,0))),$K44,#N/A))</f>
        <v>#N/A</v>
      </c>
    </row>
    <row r="45" spans="1:13" ht="15.75" x14ac:dyDescent="0.25">
      <c r="A45" s="17">
        <v>10934</v>
      </c>
      <c r="B45" s="16" t="s">
        <v>3155</v>
      </c>
      <c r="C45" s="16">
        <v>82931101</v>
      </c>
      <c r="D45" s="16" t="s">
        <v>3142</v>
      </c>
      <c r="E45" s="16">
        <v>1.278683794748701E-2</v>
      </c>
      <c r="F45" s="16">
        <v>1</v>
      </c>
      <c r="G45" s="19">
        <v>0.44217529210690198</v>
      </c>
      <c r="H45" s="16">
        <f t="shared" si="0"/>
        <v>0.44217529210690198</v>
      </c>
      <c r="I45" s="21">
        <v>44</v>
      </c>
      <c r="J45" s="28">
        <f t="shared" si="1"/>
        <v>147.3769163898248</v>
      </c>
      <c r="K45" s="28">
        <f t="shared" si="2"/>
        <v>23864.080613909297</v>
      </c>
      <c r="L45" s="34" t="e">
        <f>IF(ISNUMBER(INDEX('08W Project List'!$J:$J,MATCH('HFTD CPZ'!$B45,'08W Project List'!$G:$G,0))),$K45,#N/A)</f>
        <v>#N/A</v>
      </c>
      <c r="M45" s="34">
        <f>IF(ISNUMBER(L45),#N/A,IF(ISNUMBER(INDEX('Approved CPZ List'!$I:$I,MATCH('HFTD CPZ'!$B45,'Approved CPZ List'!$B:$B,0))),$K45,#N/A))</f>
        <v>23864.080613909297</v>
      </c>
    </row>
    <row r="46" spans="1:13" ht="15.75" x14ac:dyDescent="0.25">
      <c r="A46" s="17">
        <v>5032</v>
      </c>
      <c r="B46" s="16" t="s">
        <v>2519</v>
      </c>
      <c r="C46" s="16">
        <v>152282101</v>
      </c>
      <c r="D46" s="16" t="s">
        <v>2510</v>
      </c>
      <c r="E46" s="16">
        <v>5.7103623206985512</v>
      </c>
      <c r="F46" s="16">
        <v>58</v>
      </c>
      <c r="G46" s="19">
        <v>0.43529892279356203</v>
      </c>
      <c r="H46" s="16">
        <f t="shared" si="0"/>
        <v>25.247337522026598</v>
      </c>
      <c r="I46" s="21">
        <v>45</v>
      </c>
      <c r="J46" s="28">
        <f t="shared" si="1"/>
        <v>153.08727871052335</v>
      </c>
      <c r="K46" s="28">
        <f t="shared" si="2"/>
        <v>23838.833276387271</v>
      </c>
      <c r="L46" s="34">
        <f>IF(ISNUMBER(INDEX('08W Project List'!$J:$J,MATCH('HFTD CPZ'!$B46,'08W Project List'!$G:$G,0))),$K46,#N/A)</f>
        <v>23838.833276387271</v>
      </c>
      <c r="M46" s="34" t="e">
        <f>IF(ISNUMBER(L46),#N/A,IF(ISNUMBER(INDEX('Approved CPZ List'!$I:$I,MATCH('HFTD CPZ'!$B46,'Approved CPZ List'!$B:$B,0))),$K46,#N/A))</f>
        <v>#N/A</v>
      </c>
    </row>
    <row r="47" spans="1:13" ht="15.75" x14ac:dyDescent="0.25">
      <c r="A47" s="17">
        <v>9729</v>
      </c>
      <c r="B47" s="16" t="s">
        <v>368</v>
      </c>
      <c r="C47" s="16">
        <v>14592105</v>
      </c>
      <c r="D47" s="16" t="s">
        <v>366</v>
      </c>
      <c r="E47" s="16">
        <v>0.48214322010473337</v>
      </c>
      <c r="F47" s="16">
        <v>6</v>
      </c>
      <c r="G47" s="19">
        <v>0.43170197145985001</v>
      </c>
      <c r="H47" s="16">
        <f t="shared" si="0"/>
        <v>2.5902118287591001</v>
      </c>
      <c r="I47" s="21">
        <v>46</v>
      </c>
      <c r="J47" s="28">
        <f t="shared" si="1"/>
        <v>153.5694219306281</v>
      </c>
      <c r="K47" s="28">
        <f t="shared" si="2"/>
        <v>23836.243064558512</v>
      </c>
      <c r="L47" s="34" t="e">
        <f>IF(ISNUMBER(INDEX('08W Project List'!$J:$J,MATCH('HFTD CPZ'!$B47,'08W Project List'!$G:$G,0))),$K47,#N/A)</f>
        <v>#N/A</v>
      </c>
      <c r="M47" s="34">
        <f>IF(ISNUMBER(L47),#N/A,IF(ISNUMBER(INDEX('Approved CPZ List'!$I:$I,MATCH('HFTD CPZ'!$B47,'Approved CPZ List'!$B:$B,0))),$K47,#N/A))</f>
        <v>23836.243064558512</v>
      </c>
    </row>
    <row r="48" spans="1:13" ht="15.75" x14ac:dyDescent="0.25">
      <c r="A48" s="17">
        <v>6662</v>
      </c>
      <c r="B48" s="16" t="s">
        <v>2568</v>
      </c>
      <c r="C48" s="16">
        <v>14052101</v>
      </c>
      <c r="D48" s="16" t="s">
        <v>2569</v>
      </c>
      <c r="E48" s="16">
        <v>1.7629499169490179</v>
      </c>
      <c r="F48" s="16">
        <v>23</v>
      </c>
      <c r="G48" s="19">
        <v>0.42859050973238</v>
      </c>
      <c r="H48" s="16">
        <f t="shared" si="0"/>
        <v>9.8575817238447403</v>
      </c>
      <c r="I48" s="21">
        <v>47</v>
      </c>
      <c r="J48" s="28">
        <f t="shared" si="1"/>
        <v>155.33237184757712</v>
      </c>
      <c r="K48" s="28">
        <f t="shared" si="2"/>
        <v>23826.385482834667</v>
      </c>
      <c r="L48" s="34" t="e">
        <f>IF(ISNUMBER(INDEX('08W Project List'!$J:$J,MATCH('HFTD CPZ'!$B48,'08W Project List'!$G:$G,0))),$K48,#N/A)</f>
        <v>#N/A</v>
      </c>
      <c r="M48" s="34">
        <f>IF(ISNUMBER(L48),#N/A,IF(ISNUMBER(INDEX('Approved CPZ List'!$I:$I,MATCH('HFTD CPZ'!$B48,'Approved CPZ List'!$B:$B,0))),$K48,#N/A))</f>
        <v>23826.385482834667</v>
      </c>
    </row>
    <row r="49" spans="1:13" ht="15.75" x14ac:dyDescent="0.25">
      <c r="A49" s="17">
        <v>1690</v>
      </c>
      <c r="B49" s="16" t="s">
        <v>1052</v>
      </c>
      <c r="C49" s="16">
        <v>103351104</v>
      </c>
      <c r="D49" s="16" t="s">
        <v>1049</v>
      </c>
      <c r="E49" s="16">
        <v>18.604901027151772</v>
      </c>
      <c r="F49" s="16">
        <v>357</v>
      </c>
      <c r="G49" s="19">
        <v>0.42525580561623999</v>
      </c>
      <c r="H49" s="16">
        <f t="shared" si="0"/>
        <v>151.81632260499768</v>
      </c>
      <c r="I49" s="21">
        <v>48</v>
      </c>
      <c r="J49" s="28">
        <f t="shared" si="1"/>
        <v>173.9372728747289</v>
      </c>
      <c r="K49" s="28">
        <f t="shared" si="2"/>
        <v>23674.569160229668</v>
      </c>
      <c r="L49" s="34">
        <f>IF(ISNUMBER(INDEX('08W Project List'!$J:$J,MATCH('HFTD CPZ'!$B49,'08W Project List'!$G:$G,0))),$K49,#N/A)</f>
        <v>23674.569160229668</v>
      </c>
      <c r="M49" s="34" t="e">
        <f>IF(ISNUMBER(L49),#N/A,IF(ISNUMBER(INDEX('Approved CPZ List'!$I:$I,MATCH('HFTD CPZ'!$B49,'Approved CPZ List'!$B:$B,0))),$K49,#N/A))</f>
        <v>#N/A</v>
      </c>
    </row>
    <row r="50" spans="1:13" ht="15.75" x14ac:dyDescent="0.25">
      <c r="A50" s="17">
        <v>193</v>
      </c>
      <c r="B50" s="16" t="s">
        <v>2754</v>
      </c>
      <c r="C50" s="16">
        <v>103521103</v>
      </c>
      <c r="D50" s="16" t="s">
        <v>2752</v>
      </c>
      <c r="E50" s="16">
        <v>57.142938485843821</v>
      </c>
      <c r="F50" s="16">
        <v>641</v>
      </c>
      <c r="G50" s="19">
        <v>0.42184524936932599</v>
      </c>
      <c r="H50" s="16">
        <f t="shared" si="0"/>
        <v>270.40280484573793</v>
      </c>
      <c r="I50" s="21">
        <v>49</v>
      </c>
      <c r="J50" s="28">
        <f t="shared" si="1"/>
        <v>231.08021136057272</v>
      </c>
      <c r="K50" s="28">
        <f t="shared" si="2"/>
        <v>23404.166355383932</v>
      </c>
      <c r="L50" s="34">
        <f>IF(ISNUMBER(INDEX('08W Project List'!$J:$J,MATCH('HFTD CPZ'!$B50,'08W Project List'!$G:$G,0))),$K50,#N/A)</f>
        <v>23404.166355383932</v>
      </c>
      <c r="M50" s="34" t="e">
        <f>IF(ISNUMBER(L50),#N/A,IF(ISNUMBER(INDEX('Approved CPZ List'!$I:$I,MATCH('HFTD CPZ'!$B50,'Approved CPZ List'!$B:$B,0))),$K50,#N/A))</f>
        <v>#N/A</v>
      </c>
    </row>
    <row r="51" spans="1:13" ht="15.75" x14ac:dyDescent="0.25">
      <c r="A51" s="17">
        <v>7274</v>
      </c>
      <c r="B51" s="16" t="s">
        <v>2187</v>
      </c>
      <c r="C51" s="16">
        <v>254452102</v>
      </c>
      <c r="D51" s="16" t="s">
        <v>2182</v>
      </c>
      <c r="E51" s="16">
        <v>4.2727186258042078</v>
      </c>
      <c r="F51" s="16">
        <v>38</v>
      </c>
      <c r="G51" s="19">
        <v>0.42049921099677401</v>
      </c>
      <c r="H51" s="16">
        <f t="shared" si="0"/>
        <v>15.978970017877412</v>
      </c>
      <c r="I51" s="21">
        <v>50</v>
      </c>
      <c r="J51" s="28">
        <f t="shared" si="1"/>
        <v>235.35292998637692</v>
      </c>
      <c r="K51" s="28">
        <f t="shared" si="2"/>
        <v>23388.187385366055</v>
      </c>
      <c r="L51" s="34">
        <f>IF(ISNUMBER(INDEX('08W Project List'!$J:$J,MATCH('HFTD CPZ'!$B51,'08W Project List'!$G:$G,0))),$K51,#N/A)</f>
        <v>23388.187385366055</v>
      </c>
      <c r="M51" s="34" t="e">
        <f>IF(ISNUMBER(L51),#N/A,IF(ISNUMBER(INDEX('Approved CPZ List'!$I:$I,MATCH('HFTD CPZ'!$B51,'Approved CPZ List'!$B:$B,0))),$K51,#N/A))</f>
        <v>#N/A</v>
      </c>
    </row>
    <row r="52" spans="1:13" ht="15.75" x14ac:dyDescent="0.25">
      <c r="A52" s="17">
        <v>10024</v>
      </c>
      <c r="B52" s="16" t="s">
        <v>793</v>
      </c>
      <c r="C52" s="16">
        <v>42141101</v>
      </c>
      <c r="D52" s="16" t="s">
        <v>789</v>
      </c>
      <c r="E52" s="16">
        <v>0.29834191773944063</v>
      </c>
      <c r="F52" s="16">
        <v>10</v>
      </c>
      <c r="G52" s="19">
        <v>0.41958685145153501</v>
      </c>
      <c r="H52" s="16">
        <f t="shared" si="0"/>
        <v>4.1958685145153503</v>
      </c>
      <c r="I52" s="21">
        <v>51</v>
      </c>
      <c r="J52" s="28">
        <f t="shared" si="1"/>
        <v>235.65127190411636</v>
      </c>
      <c r="K52" s="28">
        <f t="shared" si="2"/>
        <v>23383.99151685154</v>
      </c>
      <c r="L52" s="34" t="e">
        <f>IF(ISNUMBER(INDEX('08W Project List'!$J:$J,MATCH('HFTD CPZ'!$B52,'08W Project List'!$G:$G,0))),$K52,#N/A)</f>
        <v>#N/A</v>
      </c>
      <c r="M52" s="34">
        <f>IF(ISNUMBER(L52),#N/A,IF(ISNUMBER(INDEX('Approved CPZ List'!$I:$I,MATCH('HFTD CPZ'!$B52,'Approved CPZ List'!$B:$B,0))),$K52,#N/A))</f>
        <v>23383.99151685154</v>
      </c>
    </row>
    <row r="53" spans="1:13" ht="15.75" x14ac:dyDescent="0.25">
      <c r="A53" s="17">
        <v>7141</v>
      </c>
      <c r="B53" s="16" t="s">
        <v>4292</v>
      </c>
      <c r="C53" s="16">
        <v>103611101</v>
      </c>
      <c r="D53" s="16" t="s">
        <v>4293</v>
      </c>
      <c r="E53" s="16">
        <v>7.8322668071100061</v>
      </c>
      <c r="F53" s="16">
        <v>31</v>
      </c>
      <c r="G53" s="19">
        <v>0.41882815342111002</v>
      </c>
      <c r="H53" s="16">
        <f t="shared" si="0"/>
        <v>12.983672756054411</v>
      </c>
      <c r="I53" s="21">
        <v>52</v>
      </c>
      <c r="J53" s="28">
        <f t="shared" si="1"/>
        <v>243.48353871122637</v>
      </c>
      <c r="K53" s="28">
        <f t="shared" si="2"/>
        <v>23371.007844095486</v>
      </c>
      <c r="L53" s="34">
        <f>IF(ISNUMBER(INDEX('08W Project List'!$J:$J,MATCH('HFTD CPZ'!$B53,'08W Project List'!$G:$G,0))),$K53,#N/A)</f>
        <v>23371.007844095486</v>
      </c>
      <c r="M53" s="34" t="e">
        <f>IF(ISNUMBER(L53),#N/A,IF(ISNUMBER(INDEX('Approved CPZ List'!$I:$I,MATCH('HFTD CPZ'!$B53,'Approved CPZ List'!$B:$B,0))),$K53,#N/A))</f>
        <v>#N/A</v>
      </c>
    </row>
    <row r="54" spans="1:13" ht="15.75" x14ac:dyDescent="0.25">
      <c r="A54" s="17">
        <v>7033</v>
      </c>
      <c r="B54" s="16" t="s">
        <v>4127</v>
      </c>
      <c r="C54" s="16">
        <v>63591105</v>
      </c>
      <c r="D54" s="16" t="s">
        <v>4126</v>
      </c>
      <c r="E54" s="16">
        <v>0.75146626684492235</v>
      </c>
      <c r="F54" s="16">
        <v>21</v>
      </c>
      <c r="G54" s="19">
        <v>0.41414771704982301</v>
      </c>
      <c r="H54" s="16">
        <f t="shared" si="0"/>
        <v>8.6971020580462834</v>
      </c>
      <c r="I54" s="21">
        <v>53</v>
      </c>
      <c r="J54" s="28">
        <f t="shared" si="1"/>
        <v>244.23500497807129</v>
      </c>
      <c r="K54" s="28">
        <f t="shared" si="2"/>
        <v>23362.31074203744</v>
      </c>
      <c r="L54" s="34">
        <f>IF(ISNUMBER(INDEX('08W Project List'!$J:$J,MATCH('HFTD CPZ'!$B54,'08W Project List'!$G:$G,0))),$K54,#N/A)</f>
        <v>23362.31074203744</v>
      </c>
      <c r="M54" s="34" t="e">
        <f>IF(ISNUMBER(L54),#N/A,IF(ISNUMBER(INDEX('Approved CPZ List'!$I:$I,MATCH('HFTD CPZ'!$B54,'Approved CPZ List'!$B:$B,0))),$K54,#N/A))</f>
        <v>#N/A</v>
      </c>
    </row>
    <row r="55" spans="1:13" ht="15.75" x14ac:dyDescent="0.25">
      <c r="A55" s="17">
        <v>9936</v>
      </c>
      <c r="B55" s="16" t="s">
        <v>2734</v>
      </c>
      <c r="C55" s="16">
        <v>163541101</v>
      </c>
      <c r="D55" s="16" t="s">
        <v>2726</v>
      </c>
      <c r="E55" s="16">
        <v>2.8841288480634493</v>
      </c>
      <c r="F55" s="16">
        <v>29</v>
      </c>
      <c r="G55" s="19">
        <v>0.40712355224880997</v>
      </c>
      <c r="H55" s="16">
        <f t="shared" si="0"/>
        <v>11.806583015215489</v>
      </c>
      <c r="I55" s="21">
        <v>54</v>
      </c>
      <c r="J55" s="28">
        <f t="shared" si="1"/>
        <v>247.11913382613474</v>
      </c>
      <c r="K55" s="28">
        <f t="shared" si="2"/>
        <v>23350.504159022224</v>
      </c>
      <c r="L55" s="34">
        <f>IF(ISNUMBER(INDEX('08W Project List'!$J:$J,MATCH('HFTD CPZ'!$B55,'08W Project List'!$G:$G,0))),$K55,#N/A)</f>
        <v>23350.504159022224</v>
      </c>
      <c r="M55" s="34" t="e">
        <f>IF(ISNUMBER(L55),#N/A,IF(ISNUMBER(INDEX('Approved CPZ List'!$I:$I,MATCH('HFTD CPZ'!$B55,'Approved CPZ List'!$B:$B,0))),$K55,#N/A))</f>
        <v>#N/A</v>
      </c>
    </row>
    <row r="56" spans="1:13" ht="15.75" x14ac:dyDescent="0.25">
      <c r="A56" s="17">
        <v>10113</v>
      </c>
      <c r="B56" s="16" t="s">
        <v>527</v>
      </c>
      <c r="C56" s="16">
        <v>42711101</v>
      </c>
      <c r="D56" s="16" t="s">
        <v>517</v>
      </c>
      <c r="E56" s="16">
        <v>0.1377690270528148</v>
      </c>
      <c r="F56" s="16">
        <v>9</v>
      </c>
      <c r="G56" s="19">
        <v>0.40561207556531598</v>
      </c>
      <c r="H56" s="16">
        <f t="shared" si="0"/>
        <v>3.6505086800878437</v>
      </c>
      <c r="I56" s="21">
        <v>55</v>
      </c>
      <c r="J56" s="28">
        <f t="shared" si="1"/>
        <v>247.25690285318757</v>
      </c>
      <c r="K56" s="28">
        <f t="shared" si="2"/>
        <v>23346.853650342138</v>
      </c>
      <c r="L56" s="34" t="e">
        <f>IF(ISNUMBER(INDEX('08W Project List'!$J:$J,MATCH('HFTD CPZ'!$B56,'08W Project List'!$G:$G,0))),$K56,#N/A)</f>
        <v>#N/A</v>
      </c>
      <c r="M56" s="34">
        <f>IF(ISNUMBER(L56),#N/A,IF(ISNUMBER(INDEX('Approved CPZ List'!$I:$I,MATCH('HFTD CPZ'!$B56,'Approved CPZ List'!$B:$B,0))),$K56,#N/A))</f>
        <v>23346.853650342138</v>
      </c>
    </row>
    <row r="57" spans="1:13" ht="15.75" x14ac:dyDescent="0.25">
      <c r="A57" s="17">
        <v>9252</v>
      </c>
      <c r="B57" s="16" t="s">
        <v>3911</v>
      </c>
      <c r="C57" s="16">
        <v>162821701</v>
      </c>
      <c r="D57" s="16" t="s">
        <v>3907</v>
      </c>
      <c r="E57" s="16">
        <v>6.8568798113988194</v>
      </c>
      <c r="F57" s="16">
        <v>54</v>
      </c>
      <c r="G57" s="19">
        <v>0.40353495090795899</v>
      </c>
      <c r="H57" s="16">
        <f t="shared" si="0"/>
        <v>21.790887349029784</v>
      </c>
      <c r="I57" s="21">
        <v>56</v>
      </c>
      <c r="J57" s="28">
        <f t="shared" si="1"/>
        <v>254.11378266458638</v>
      </c>
      <c r="K57" s="28">
        <f t="shared" si="2"/>
        <v>23325.062762993108</v>
      </c>
      <c r="L57" s="34" t="e">
        <f>IF(ISNUMBER(INDEX('08W Project List'!$J:$J,MATCH('HFTD CPZ'!$B57,'08W Project List'!$G:$G,0))),$K57,#N/A)</f>
        <v>#N/A</v>
      </c>
      <c r="M57" s="34" t="e">
        <f>IF(ISNUMBER(L57),#N/A,IF(ISNUMBER(INDEX('Approved CPZ List'!$I:$I,MATCH('HFTD CPZ'!$B57,'Approved CPZ List'!$B:$B,0))),$K57,#N/A))</f>
        <v>#N/A</v>
      </c>
    </row>
    <row r="58" spans="1:13" ht="15.75" x14ac:dyDescent="0.25">
      <c r="A58" s="17">
        <v>9014</v>
      </c>
      <c r="B58" s="16" t="s">
        <v>2180</v>
      </c>
      <c r="C58" s="16">
        <v>254452101</v>
      </c>
      <c r="D58" s="16" t="s">
        <v>2167</v>
      </c>
      <c r="E58" s="16">
        <v>2.5043083515288505</v>
      </c>
      <c r="F58" s="16">
        <v>34</v>
      </c>
      <c r="G58" s="19">
        <v>0.398365815289975</v>
      </c>
      <c r="H58" s="16">
        <f t="shared" si="0"/>
        <v>13.54443771985915</v>
      </c>
      <c r="I58" s="21">
        <v>57</v>
      </c>
      <c r="J58" s="28">
        <f t="shared" si="1"/>
        <v>256.61809101611522</v>
      </c>
      <c r="K58" s="28">
        <f t="shared" si="2"/>
        <v>23311.51832527325</v>
      </c>
      <c r="L58" s="34" t="e">
        <f>IF(ISNUMBER(INDEX('08W Project List'!$J:$J,MATCH('HFTD CPZ'!$B58,'08W Project List'!$G:$G,0))),$K58,#N/A)</f>
        <v>#N/A</v>
      </c>
      <c r="M58" s="34" t="e">
        <f>IF(ISNUMBER(L58),#N/A,IF(ISNUMBER(INDEX('Approved CPZ List'!$I:$I,MATCH('HFTD CPZ'!$B58,'Approved CPZ List'!$B:$B,0))),$K58,#N/A))</f>
        <v>#N/A</v>
      </c>
    </row>
    <row r="59" spans="1:13" ht="15.75" x14ac:dyDescent="0.25">
      <c r="A59" s="17">
        <v>4909</v>
      </c>
      <c r="B59" s="16" t="s">
        <v>1691</v>
      </c>
      <c r="C59" s="16">
        <v>43211101</v>
      </c>
      <c r="D59" s="16" t="s">
        <v>1685</v>
      </c>
      <c r="E59" s="16">
        <v>6.8807002018493471</v>
      </c>
      <c r="F59" s="16">
        <v>97</v>
      </c>
      <c r="G59" s="19">
        <v>0.39722930322274103</v>
      </c>
      <c r="H59" s="16">
        <f t="shared" si="0"/>
        <v>38.531242412605877</v>
      </c>
      <c r="I59" s="21">
        <v>58</v>
      </c>
      <c r="J59" s="28">
        <f t="shared" si="1"/>
        <v>263.49879121796454</v>
      </c>
      <c r="K59" s="28">
        <f t="shared" si="2"/>
        <v>23272.987082860644</v>
      </c>
      <c r="L59" s="34" t="e">
        <f>IF(ISNUMBER(INDEX('08W Project List'!$J:$J,MATCH('HFTD CPZ'!$B59,'08W Project List'!$G:$G,0))),$K59,#N/A)</f>
        <v>#N/A</v>
      </c>
      <c r="M59" s="34" t="e">
        <f>IF(ISNUMBER(L59),#N/A,IF(ISNUMBER(INDEX('Approved CPZ List'!$I:$I,MATCH('HFTD CPZ'!$B59,'Approved CPZ List'!$B:$B,0))),$K59,#N/A))</f>
        <v>#N/A</v>
      </c>
    </row>
    <row r="60" spans="1:13" ht="15.75" x14ac:dyDescent="0.25">
      <c r="A60" s="17">
        <v>9239</v>
      </c>
      <c r="B60" s="16" t="s">
        <v>197</v>
      </c>
      <c r="C60" s="16">
        <v>103191101</v>
      </c>
      <c r="D60" s="16" t="s">
        <v>187</v>
      </c>
      <c r="E60" s="16">
        <v>0.42308955085978872</v>
      </c>
      <c r="F60" s="16">
        <v>7</v>
      </c>
      <c r="G60" s="19">
        <v>0.39719652186047999</v>
      </c>
      <c r="H60" s="16">
        <f t="shared" si="0"/>
        <v>2.7803756530233601</v>
      </c>
      <c r="I60" s="21">
        <v>59</v>
      </c>
      <c r="J60" s="28">
        <f t="shared" si="1"/>
        <v>263.92188076882434</v>
      </c>
      <c r="K60" s="28">
        <f t="shared" si="2"/>
        <v>23270.206707207621</v>
      </c>
      <c r="L60" s="34" t="e">
        <f>IF(ISNUMBER(INDEX('08W Project List'!$J:$J,MATCH('HFTD CPZ'!$B60,'08W Project List'!$G:$G,0))),$K60,#N/A)</f>
        <v>#N/A</v>
      </c>
      <c r="M60" s="34" t="e">
        <f>IF(ISNUMBER(L60),#N/A,IF(ISNUMBER(INDEX('Approved CPZ List'!$I:$I,MATCH('HFTD CPZ'!$B60,'Approved CPZ List'!$B:$B,0))),$K60,#N/A))</f>
        <v>#N/A</v>
      </c>
    </row>
    <row r="61" spans="1:13" ht="15.75" x14ac:dyDescent="0.25">
      <c r="A61" s="17">
        <v>4242</v>
      </c>
      <c r="B61" s="16" t="s">
        <v>3168</v>
      </c>
      <c r="C61" s="16">
        <v>42281104</v>
      </c>
      <c r="D61" s="16" t="s">
        <v>3169</v>
      </c>
      <c r="E61" s="16">
        <v>6.1260226541885459</v>
      </c>
      <c r="F61" s="16">
        <v>191</v>
      </c>
      <c r="G61" s="19">
        <v>0.39649528091575298</v>
      </c>
      <c r="H61" s="16">
        <f t="shared" si="0"/>
        <v>75.730598654908817</v>
      </c>
      <c r="I61" s="21">
        <v>60</v>
      </c>
      <c r="J61" s="28">
        <f t="shared" si="1"/>
        <v>270.04790342301288</v>
      </c>
      <c r="K61" s="28">
        <f t="shared" si="2"/>
        <v>23194.476108552713</v>
      </c>
      <c r="L61" s="34" t="e">
        <f>IF(ISNUMBER(INDEX('08W Project List'!$J:$J,MATCH('HFTD CPZ'!$B61,'08W Project List'!$G:$G,0))),$K61,#N/A)</f>
        <v>#N/A</v>
      </c>
      <c r="M61" s="34" t="e">
        <f>IF(ISNUMBER(L61),#N/A,IF(ISNUMBER(INDEX('Approved CPZ List'!$I:$I,MATCH('HFTD CPZ'!$B61,'Approved CPZ List'!$B:$B,0))),$K61,#N/A))</f>
        <v>#N/A</v>
      </c>
    </row>
    <row r="62" spans="1:13" ht="15.75" x14ac:dyDescent="0.25">
      <c r="A62" s="17">
        <v>2058</v>
      </c>
      <c r="B62" s="16" t="s">
        <v>847</v>
      </c>
      <c r="C62" s="16">
        <v>254432104</v>
      </c>
      <c r="D62" s="16" t="s">
        <v>842</v>
      </c>
      <c r="E62" s="16">
        <v>28.08919128872915</v>
      </c>
      <c r="F62" s="16">
        <v>299</v>
      </c>
      <c r="G62" s="19">
        <v>0.39400531141001299</v>
      </c>
      <c r="H62" s="16">
        <f t="shared" si="0"/>
        <v>117.80758811159389</v>
      </c>
      <c r="I62" s="21">
        <v>61</v>
      </c>
      <c r="J62" s="28">
        <f t="shared" si="1"/>
        <v>298.13709471174201</v>
      </c>
      <c r="K62" s="28">
        <f t="shared" si="2"/>
        <v>23076.668520441119</v>
      </c>
      <c r="L62" s="34" t="e">
        <f>IF(ISNUMBER(INDEX('08W Project List'!$J:$J,MATCH('HFTD CPZ'!$B62,'08W Project List'!$G:$G,0))),$K62,#N/A)</f>
        <v>#N/A</v>
      </c>
      <c r="M62" s="34" t="e">
        <f>IF(ISNUMBER(L62),#N/A,IF(ISNUMBER(INDEX('Approved CPZ List'!$I:$I,MATCH('HFTD CPZ'!$B62,'Approved CPZ List'!$B:$B,0))),$K62,#N/A))</f>
        <v>#N/A</v>
      </c>
    </row>
    <row r="63" spans="1:13" ht="15.75" x14ac:dyDescent="0.25">
      <c r="A63" s="17">
        <v>8298</v>
      </c>
      <c r="B63" s="16" t="s">
        <v>3901</v>
      </c>
      <c r="C63" s="16">
        <v>43201102</v>
      </c>
      <c r="D63" s="16" t="s">
        <v>3897</v>
      </c>
      <c r="E63" s="16">
        <v>1.3651876638607707</v>
      </c>
      <c r="F63" s="16">
        <v>9</v>
      </c>
      <c r="G63" s="19">
        <v>0.39288432321601002</v>
      </c>
      <c r="H63" s="16">
        <f t="shared" si="0"/>
        <v>3.5359589089440902</v>
      </c>
      <c r="I63" s="21">
        <v>62</v>
      </c>
      <c r="J63" s="28">
        <f t="shared" si="1"/>
        <v>299.50228237560276</v>
      </c>
      <c r="K63" s="28">
        <f t="shared" si="2"/>
        <v>23073.132561532173</v>
      </c>
      <c r="L63" s="34" t="e">
        <f>IF(ISNUMBER(INDEX('08W Project List'!$J:$J,MATCH('HFTD CPZ'!$B63,'08W Project List'!$G:$G,0))),$K63,#N/A)</f>
        <v>#N/A</v>
      </c>
      <c r="M63" s="34" t="e">
        <f>IF(ISNUMBER(L63),#N/A,IF(ISNUMBER(INDEX('Approved CPZ List'!$I:$I,MATCH('HFTD CPZ'!$B63,'Approved CPZ List'!$B:$B,0))),$K63,#N/A))</f>
        <v>#N/A</v>
      </c>
    </row>
    <row r="64" spans="1:13" ht="15.75" x14ac:dyDescent="0.25">
      <c r="A64" s="17">
        <v>1488</v>
      </c>
      <c r="B64" s="16" t="s">
        <v>157</v>
      </c>
      <c r="C64" s="16">
        <v>254151101</v>
      </c>
      <c r="D64" s="16" t="s">
        <v>154</v>
      </c>
      <c r="E64" s="16">
        <v>18.166076568907457</v>
      </c>
      <c r="F64" s="16">
        <v>204</v>
      </c>
      <c r="G64" s="19">
        <v>0.392059401737966</v>
      </c>
      <c r="H64" s="16">
        <f t="shared" si="0"/>
        <v>79.980117954545065</v>
      </c>
      <c r="I64" s="21">
        <v>63</v>
      </c>
      <c r="J64" s="28">
        <f t="shared" si="1"/>
        <v>317.6683589445102</v>
      </c>
      <c r="K64" s="28">
        <f t="shared" si="2"/>
        <v>22993.152443577626</v>
      </c>
      <c r="L64" s="34" t="e">
        <f>IF(ISNUMBER(INDEX('08W Project List'!$J:$J,MATCH('HFTD CPZ'!$B64,'08W Project List'!$G:$G,0))),$K64,#N/A)</f>
        <v>#N/A</v>
      </c>
      <c r="M64" s="34" t="e">
        <f>IF(ISNUMBER(L64),#N/A,IF(ISNUMBER(INDEX('Approved CPZ List'!$I:$I,MATCH('HFTD CPZ'!$B64,'Approved CPZ List'!$B:$B,0))),$K64,#N/A))</f>
        <v>#N/A</v>
      </c>
    </row>
    <row r="65" spans="1:13" ht="15.75" x14ac:dyDescent="0.25">
      <c r="A65" s="17">
        <v>3596</v>
      </c>
      <c r="B65" s="16" t="s">
        <v>4136</v>
      </c>
      <c r="C65" s="16">
        <v>63601108</v>
      </c>
      <c r="D65" s="16" t="s">
        <v>4134</v>
      </c>
      <c r="E65" s="16">
        <v>13.834441421869174</v>
      </c>
      <c r="F65" s="16">
        <v>147</v>
      </c>
      <c r="G65" s="19">
        <v>0.391378894866317</v>
      </c>
      <c r="H65" s="16">
        <f t="shared" si="0"/>
        <v>57.532697545348597</v>
      </c>
      <c r="I65" s="21">
        <v>64</v>
      </c>
      <c r="J65" s="28">
        <f t="shared" si="1"/>
        <v>331.5028003663794</v>
      </c>
      <c r="K65" s="28">
        <f t="shared" si="2"/>
        <v>22935.619746032276</v>
      </c>
      <c r="L65" s="34" t="e">
        <f>IF(ISNUMBER(INDEX('08W Project List'!$J:$J,MATCH('HFTD CPZ'!$B65,'08W Project List'!$G:$G,0))),$K65,#N/A)</f>
        <v>#N/A</v>
      </c>
      <c r="M65" s="34" t="e">
        <f>IF(ISNUMBER(L65),#N/A,IF(ISNUMBER(INDEX('Approved CPZ List'!$I:$I,MATCH('HFTD CPZ'!$B65,'Approved CPZ List'!$B:$B,0))),$K65,#N/A))</f>
        <v>#N/A</v>
      </c>
    </row>
    <row r="66" spans="1:13" ht="15.75" x14ac:dyDescent="0.25">
      <c r="A66" s="17">
        <v>6014</v>
      </c>
      <c r="B66" s="16" t="s">
        <v>2760</v>
      </c>
      <c r="C66" s="16">
        <v>103521104</v>
      </c>
      <c r="D66" s="16" t="s">
        <v>2759</v>
      </c>
      <c r="E66" s="16">
        <v>18.092460783724363</v>
      </c>
      <c r="F66" s="16">
        <v>192</v>
      </c>
      <c r="G66" s="19">
        <v>0.39094095264745299</v>
      </c>
      <c r="H66" s="16">
        <f t="shared" ref="H66:H129" si="3">IFERROR(G66*F66,0)</f>
        <v>75.060662908310974</v>
      </c>
      <c r="I66" s="21">
        <v>65</v>
      </c>
      <c r="J66" s="28">
        <f t="shared" si="1"/>
        <v>349.59526115010374</v>
      </c>
      <c r="K66" s="28">
        <f t="shared" si="2"/>
        <v>22860.559083123964</v>
      </c>
      <c r="L66" s="34" t="e">
        <f>IF(ISNUMBER(INDEX('08W Project List'!$J:$J,MATCH('HFTD CPZ'!$B66,'08W Project List'!$G:$G,0))),$K66,#N/A)</f>
        <v>#N/A</v>
      </c>
      <c r="M66" s="34" t="e">
        <f>IF(ISNUMBER(L66),#N/A,IF(ISNUMBER(INDEX('Approved CPZ List'!$I:$I,MATCH('HFTD CPZ'!$B66,'Approved CPZ List'!$B:$B,0))),$K66,#N/A))</f>
        <v>#N/A</v>
      </c>
    </row>
    <row r="67" spans="1:13" ht="15.75" x14ac:dyDescent="0.25">
      <c r="A67" s="17">
        <v>6392</v>
      </c>
      <c r="B67" s="16" t="s">
        <v>844</v>
      </c>
      <c r="C67" s="16">
        <v>254432104</v>
      </c>
      <c r="D67" s="16" t="s">
        <v>842</v>
      </c>
      <c r="E67" s="16">
        <v>5.8228968881677936</v>
      </c>
      <c r="F67" s="16">
        <v>69</v>
      </c>
      <c r="G67" s="19">
        <v>0.390816507245481</v>
      </c>
      <c r="H67" s="16">
        <f t="shared" si="3"/>
        <v>26.966338999938188</v>
      </c>
      <c r="I67" s="21">
        <v>66</v>
      </c>
      <c r="J67" s="28">
        <f t="shared" si="1"/>
        <v>355.41815803827154</v>
      </c>
      <c r="K67" s="28">
        <f t="shared" si="2"/>
        <v>22833.592744124027</v>
      </c>
      <c r="L67" s="34" t="e">
        <f>IF(ISNUMBER(INDEX('08W Project List'!$J:$J,MATCH('HFTD CPZ'!$B67,'08W Project List'!$G:$G,0))),$K67,#N/A)</f>
        <v>#N/A</v>
      </c>
      <c r="M67" s="34" t="e">
        <f>IF(ISNUMBER(L67),#N/A,IF(ISNUMBER(INDEX('Approved CPZ List'!$I:$I,MATCH('HFTD CPZ'!$B67,'Approved CPZ List'!$B:$B,0))),$K67,#N/A))</f>
        <v>#N/A</v>
      </c>
    </row>
    <row r="68" spans="1:13" ht="15.75" x14ac:dyDescent="0.25">
      <c r="A68" s="17">
        <v>7352</v>
      </c>
      <c r="B68" s="16" t="s">
        <v>1865</v>
      </c>
      <c r="C68" s="16">
        <v>63801102</v>
      </c>
      <c r="D68" s="16" t="s">
        <v>1864</v>
      </c>
      <c r="E68" s="16">
        <v>0.4008410185175581</v>
      </c>
      <c r="F68" s="16">
        <v>27</v>
      </c>
      <c r="G68" s="19">
        <v>0.38957224668215101</v>
      </c>
      <c r="H68" s="16">
        <f t="shared" si="3"/>
        <v>10.518450660418077</v>
      </c>
      <c r="I68" s="21">
        <v>67</v>
      </c>
      <c r="J68" s="28">
        <f t="shared" ref="J68:J131" si="4">J67+E68</f>
        <v>355.8189990567891</v>
      </c>
      <c r="K68" s="28">
        <f t="shared" ref="K68:K131" si="5">K67-H68</f>
        <v>22823.074293463611</v>
      </c>
      <c r="L68" s="34" t="e">
        <f>IF(ISNUMBER(INDEX('08W Project List'!$J:$J,MATCH('HFTD CPZ'!$B68,'08W Project List'!$G:$G,0))),$K68,#N/A)</f>
        <v>#N/A</v>
      </c>
      <c r="M68" s="34" t="e">
        <f>IF(ISNUMBER(L68),#N/A,IF(ISNUMBER(INDEX('Approved CPZ List'!$I:$I,MATCH('HFTD CPZ'!$B68,'Approved CPZ List'!$B:$B,0))),$K68,#N/A))</f>
        <v>#N/A</v>
      </c>
    </row>
    <row r="69" spans="1:13" ht="15.75" x14ac:dyDescent="0.25">
      <c r="A69" s="17">
        <v>3943</v>
      </c>
      <c r="B69" s="16" t="s">
        <v>2521</v>
      </c>
      <c r="C69" s="16">
        <v>152282101</v>
      </c>
      <c r="D69" s="16" t="s">
        <v>2510</v>
      </c>
      <c r="E69" s="16">
        <v>24.994124755822622</v>
      </c>
      <c r="F69" s="16">
        <v>262</v>
      </c>
      <c r="G69" s="19">
        <v>0.38665329351740901</v>
      </c>
      <c r="H69" s="16">
        <f t="shared" si="3"/>
        <v>101.30316290156117</v>
      </c>
      <c r="I69" s="21">
        <v>68</v>
      </c>
      <c r="J69" s="28">
        <f t="shared" si="4"/>
        <v>380.81312381261171</v>
      </c>
      <c r="K69" s="28">
        <f t="shared" si="5"/>
        <v>22721.771130562051</v>
      </c>
      <c r="L69" s="34">
        <f>IF(ISNUMBER(INDEX('08W Project List'!$J:$J,MATCH('HFTD CPZ'!$B69,'08W Project List'!$G:$G,0))),$K69,#N/A)</f>
        <v>22721.771130562051</v>
      </c>
      <c r="M69" s="34" t="e">
        <f>IF(ISNUMBER(L69),#N/A,IF(ISNUMBER(INDEX('Approved CPZ List'!$I:$I,MATCH('HFTD CPZ'!$B69,'Approved CPZ List'!$B:$B,0))),$K69,#N/A))</f>
        <v>#N/A</v>
      </c>
    </row>
    <row r="70" spans="1:13" ht="15.75" x14ac:dyDescent="0.25">
      <c r="A70" s="17">
        <v>2633</v>
      </c>
      <c r="B70" s="16" t="s">
        <v>2888</v>
      </c>
      <c r="C70" s="16">
        <v>182611103</v>
      </c>
      <c r="D70" s="16" t="s">
        <v>2880</v>
      </c>
      <c r="E70" s="16">
        <v>20.013162423496766</v>
      </c>
      <c r="F70" s="16">
        <v>221</v>
      </c>
      <c r="G70" s="19">
        <v>0.38568069998891902</v>
      </c>
      <c r="H70" s="16">
        <f t="shared" si="3"/>
        <v>85.235434697551099</v>
      </c>
      <c r="I70" s="21">
        <v>69</v>
      </c>
      <c r="J70" s="28">
        <f t="shared" si="4"/>
        <v>400.82628623610844</v>
      </c>
      <c r="K70" s="28">
        <f t="shared" si="5"/>
        <v>22636.535695864499</v>
      </c>
      <c r="L70" s="34" t="e">
        <f>IF(ISNUMBER(INDEX('08W Project List'!$J:$J,MATCH('HFTD CPZ'!$B70,'08W Project List'!$G:$G,0))),$K70,#N/A)</f>
        <v>#N/A</v>
      </c>
      <c r="M70" s="34" t="e">
        <f>IF(ISNUMBER(L70),#N/A,IF(ISNUMBER(INDEX('Approved CPZ List'!$I:$I,MATCH('HFTD CPZ'!$B70,'Approved CPZ List'!$B:$B,0))),$K70,#N/A))</f>
        <v>#N/A</v>
      </c>
    </row>
    <row r="71" spans="1:13" ht="15.75" x14ac:dyDescent="0.25">
      <c r="A71" s="17">
        <v>6808</v>
      </c>
      <c r="B71" s="16" t="s">
        <v>3029</v>
      </c>
      <c r="C71" s="16">
        <v>42601101</v>
      </c>
      <c r="D71" s="16" t="s">
        <v>3028</v>
      </c>
      <c r="E71" s="16">
        <v>25.415273972563707</v>
      </c>
      <c r="F71" s="16">
        <v>152</v>
      </c>
      <c r="G71" s="19">
        <v>0.38389646656593301</v>
      </c>
      <c r="H71" s="16">
        <f t="shared" si="3"/>
        <v>58.352262918021822</v>
      </c>
      <c r="I71" s="21">
        <v>70</v>
      </c>
      <c r="J71" s="28">
        <f t="shared" si="4"/>
        <v>426.24156020867213</v>
      </c>
      <c r="K71" s="28">
        <f t="shared" si="5"/>
        <v>22578.183432946476</v>
      </c>
      <c r="L71" s="34" t="e">
        <f>IF(ISNUMBER(INDEX('08W Project List'!$J:$J,MATCH('HFTD CPZ'!$B71,'08W Project List'!$G:$G,0))),$K71,#N/A)</f>
        <v>#N/A</v>
      </c>
      <c r="M71" s="34" t="e">
        <f>IF(ISNUMBER(L71),#N/A,IF(ISNUMBER(INDEX('Approved CPZ List'!$I:$I,MATCH('HFTD CPZ'!$B71,'Approved CPZ List'!$B:$B,0))),$K71,#N/A))</f>
        <v>#N/A</v>
      </c>
    </row>
    <row r="72" spans="1:13" ht="15.75" x14ac:dyDescent="0.25">
      <c r="A72" s="17">
        <v>8006</v>
      </c>
      <c r="B72" s="16" t="s">
        <v>3348</v>
      </c>
      <c r="C72" s="16">
        <v>103551101</v>
      </c>
      <c r="D72" s="16" t="s">
        <v>3347</v>
      </c>
      <c r="E72" s="16">
        <v>3.811801926654431</v>
      </c>
      <c r="F72" s="16">
        <v>27</v>
      </c>
      <c r="G72" s="19">
        <v>0.380766082110924</v>
      </c>
      <c r="H72" s="16">
        <f t="shared" si="3"/>
        <v>10.280684216994947</v>
      </c>
      <c r="I72" s="21">
        <v>71</v>
      </c>
      <c r="J72" s="28">
        <f t="shared" si="4"/>
        <v>430.05336213532655</v>
      </c>
      <c r="K72" s="28">
        <f t="shared" si="5"/>
        <v>22567.902748729481</v>
      </c>
      <c r="L72" s="34" t="e">
        <f>IF(ISNUMBER(INDEX('08W Project List'!$J:$J,MATCH('HFTD CPZ'!$B72,'08W Project List'!$G:$G,0))),$K72,#N/A)</f>
        <v>#N/A</v>
      </c>
      <c r="M72" s="34" t="e">
        <f>IF(ISNUMBER(L72),#N/A,IF(ISNUMBER(INDEX('Approved CPZ List'!$I:$I,MATCH('HFTD CPZ'!$B72,'Approved CPZ List'!$B:$B,0))),$K72,#N/A))</f>
        <v>#N/A</v>
      </c>
    </row>
    <row r="73" spans="1:13" ht="15.75" x14ac:dyDescent="0.25">
      <c r="A73" s="17">
        <v>10120</v>
      </c>
      <c r="B73" s="16" t="s">
        <v>1017</v>
      </c>
      <c r="C73" s="16">
        <v>152582109</v>
      </c>
      <c r="D73" s="16" t="s">
        <v>1014</v>
      </c>
      <c r="E73" s="16">
        <v>0.35808286315508331</v>
      </c>
      <c r="F73" s="16">
        <v>6</v>
      </c>
      <c r="G73" s="19">
        <v>0.37901487180746102</v>
      </c>
      <c r="H73" s="16">
        <f t="shared" si="3"/>
        <v>2.274089230844766</v>
      </c>
      <c r="I73" s="21">
        <v>72</v>
      </c>
      <c r="J73" s="28">
        <f t="shared" si="4"/>
        <v>430.41144499848161</v>
      </c>
      <c r="K73" s="28">
        <f t="shared" si="5"/>
        <v>22565.628659498638</v>
      </c>
      <c r="L73" s="34" t="e">
        <f>IF(ISNUMBER(INDEX('08W Project List'!$J:$J,MATCH('HFTD CPZ'!$B73,'08W Project List'!$G:$G,0))),$K73,#N/A)</f>
        <v>#N/A</v>
      </c>
      <c r="M73" s="34" t="e">
        <f>IF(ISNUMBER(L73),#N/A,IF(ISNUMBER(INDEX('Approved CPZ List'!$I:$I,MATCH('HFTD CPZ'!$B73,'Approved CPZ List'!$B:$B,0))),$K73,#N/A))</f>
        <v>#N/A</v>
      </c>
    </row>
    <row r="74" spans="1:13" ht="15.75" x14ac:dyDescent="0.25">
      <c r="A74" s="17">
        <v>8754</v>
      </c>
      <c r="B74" s="16" t="s">
        <v>2581</v>
      </c>
      <c r="C74" s="16">
        <v>102041104</v>
      </c>
      <c r="D74" s="16" t="s">
        <v>2580</v>
      </c>
      <c r="E74" s="16">
        <v>11.523456359204786</v>
      </c>
      <c r="F74" s="16">
        <v>76</v>
      </c>
      <c r="G74" s="19">
        <v>0.37814903027684399</v>
      </c>
      <c r="H74" s="16">
        <f t="shared" si="3"/>
        <v>28.739326301040144</v>
      </c>
      <c r="I74" s="21">
        <v>73</v>
      </c>
      <c r="J74" s="28">
        <f t="shared" si="4"/>
        <v>441.93490135768639</v>
      </c>
      <c r="K74" s="28">
        <f t="shared" si="5"/>
        <v>22536.889333197596</v>
      </c>
      <c r="L74" s="34" t="e">
        <f>IF(ISNUMBER(INDEX('08W Project List'!$J:$J,MATCH('HFTD CPZ'!$B74,'08W Project List'!$G:$G,0))),$K74,#N/A)</f>
        <v>#N/A</v>
      </c>
      <c r="M74" s="34" t="e">
        <f>IF(ISNUMBER(L74),#N/A,IF(ISNUMBER(INDEX('Approved CPZ List'!$I:$I,MATCH('HFTD CPZ'!$B74,'Approved CPZ List'!$B:$B,0))),$K74,#N/A))</f>
        <v>#N/A</v>
      </c>
    </row>
    <row r="75" spans="1:13" ht="15.75" x14ac:dyDescent="0.25">
      <c r="A75" s="17">
        <v>5603</v>
      </c>
      <c r="B75" s="16" t="s">
        <v>1772</v>
      </c>
      <c r="C75" s="16">
        <v>43361102</v>
      </c>
      <c r="D75" s="16" t="s">
        <v>1771</v>
      </c>
      <c r="E75" s="16">
        <v>6.5476130798375385</v>
      </c>
      <c r="F75" s="16">
        <v>67</v>
      </c>
      <c r="G75" s="19">
        <v>0.37739562519504999</v>
      </c>
      <c r="H75" s="16">
        <f t="shared" si="3"/>
        <v>25.285506888068348</v>
      </c>
      <c r="I75" s="21">
        <v>74</v>
      </c>
      <c r="J75" s="28">
        <f t="shared" si="4"/>
        <v>448.48251443752395</v>
      </c>
      <c r="K75" s="28">
        <f t="shared" si="5"/>
        <v>22511.603826309529</v>
      </c>
      <c r="L75" s="34" t="e">
        <f>IF(ISNUMBER(INDEX('08W Project List'!$J:$J,MATCH('HFTD CPZ'!$B75,'08W Project List'!$G:$G,0))),$K75,#N/A)</f>
        <v>#N/A</v>
      </c>
      <c r="M75" s="34" t="e">
        <f>IF(ISNUMBER(L75),#N/A,IF(ISNUMBER(INDEX('Approved CPZ List'!$I:$I,MATCH('HFTD CPZ'!$B75,'Approved CPZ List'!$B:$B,0))),$K75,#N/A))</f>
        <v>#N/A</v>
      </c>
    </row>
    <row r="76" spans="1:13" ht="15.75" x14ac:dyDescent="0.25">
      <c r="A76" s="17">
        <v>2079</v>
      </c>
      <c r="B76" s="16" t="s">
        <v>3171</v>
      </c>
      <c r="C76" s="16">
        <v>42281105</v>
      </c>
      <c r="D76" s="16" t="s">
        <v>3172</v>
      </c>
      <c r="E76" s="16">
        <v>31.847639565223865</v>
      </c>
      <c r="F76" s="16">
        <v>332</v>
      </c>
      <c r="G76" s="19">
        <v>0.37684977396119801</v>
      </c>
      <c r="H76" s="16">
        <f t="shared" si="3"/>
        <v>125.11412495511775</v>
      </c>
      <c r="I76" s="21">
        <v>75</v>
      </c>
      <c r="J76" s="28">
        <f t="shared" si="4"/>
        <v>480.3301540027478</v>
      </c>
      <c r="K76" s="28">
        <f t="shared" si="5"/>
        <v>22386.48970135441</v>
      </c>
      <c r="L76" s="34" t="e">
        <f>IF(ISNUMBER(INDEX('08W Project List'!$J:$J,MATCH('HFTD CPZ'!$B76,'08W Project List'!$G:$G,0))),$K76,#N/A)</f>
        <v>#N/A</v>
      </c>
      <c r="M76" s="34" t="e">
        <f>IF(ISNUMBER(L76),#N/A,IF(ISNUMBER(INDEX('Approved CPZ List'!$I:$I,MATCH('HFTD CPZ'!$B76,'Approved CPZ List'!$B:$B,0))),$K76,#N/A))</f>
        <v>#N/A</v>
      </c>
    </row>
    <row r="77" spans="1:13" ht="15.75" x14ac:dyDescent="0.25">
      <c r="A77" s="17">
        <v>8836</v>
      </c>
      <c r="B77" s="16" t="s">
        <v>4222</v>
      </c>
      <c r="C77" s="16">
        <v>102541101</v>
      </c>
      <c r="D77" s="16" t="s">
        <v>4213</v>
      </c>
      <c r="E77" s="16">
        <v>9.2089386531328152</v>
      </c>
      <c r="F77" s="16">
        <v>80</v>
      </c>
      <c r="G77" s="19">
        <v>0.37544964120690899</v>
      </c>
      <c r="H77" s="16">
        <f t="shared" si="3"/>
        <v>30.03597129655272</v>
      </c>
      <c r="I77" s="21">
        <v>76</v>
      </c>
      <c r="J77" s="28">
        <f t="shared" si="4"/>
        <v>489.53909265588061</v>
      </c>
      <c r="K77" s="28">
        <f t="shared" si="5"/>
        <v>22356.45373005786</v>
      </c>
      <c r="L77" s="34" t="e">
        <f>IF(ISNUMBER(INDEX('08W Project List'!$J:$J,MATCH('HFTD CPZ'!$B77,'08W Project List'!$G:$G,0))),$K77,#N/A)</f>
        <v>#N/A</v>
      </c>
      <c r="M77" s="34" t="e">
        <f>IF(ISNUMBER(L77),#N/A,IF(ISNUMBER(INDEX('Approved CPZ List'!$I:$I,MATCH('HFTD CPZ'!$B77,'Approved CPZ List'!$B:$B,0))),$K77,#N/A))</f>
        <v>#N/A</v>
      </c>
    </row>
    <row r="78" spans="1:13" ht="15.75" x14ac:dyDescent="0.25">
      <c r="A78" s="17">
        <v>10966</v>
      </c>
      <c r="B78" s="16" t="s">
        <v>1725</v>
      </c>
      <c r="C78" s="16">
        <v>83432101</v>
      </c>
      <c r="D78" s="16" t="s">
        <v>1723</v>
      </c>
      <c r="E78" s="16">
        <v>3.1475267706912616E-3</v>
      </c>
      <c r="F78" s="16">
        <v>1</v>
      </c>
      <c r="G78" s="19">
        <v>0.37348352976429999</v>
      </c>
      <c r="H78" s="16">
        <f t="shared" si="3"/>
        <v>0.37348352976429999</v>
      </c>
      <c r="I78" s="21">
        <v>77</v>
      </c>
      <c r="J78" s="28">
        <f t="shared" si="4"/>
        <v>489.54224018265131</v>
      </c>
      <c r="K78" s="28">
        <f t="shared" si="5"/>
        <v>22356.080246528094</v>
      </c>
      <c r="L78" s="34" t="e">
        <f>IF(ISNUMBER(INDEX('08W Project List'!$J:$J,MATCH('HFTD CPZ'!$B78,'08W Project List'!$G:$G,0))),$K78,#N/A)</f>
        <v>#N/A</v>
      </c>
      <c r="M78" s="34" t="e">
        <f>IF(ISNUMBER(L78),#N/A,IF(ISNUMBER(INDEX('Approved CPZ List'!$I:$I,MATCH('HFTD CPZ'!$B78,'Approved CPZ List'!$B:$B,0))),$K78,#N/A))</f>
        <v>#N/A</v>
      </c>
    </row>
    <row r="79" spans="1:13" ht="15.75" x14ac:dyDescent="0.25">
      <c r="A79" s="17">
        <v>6191</v>
      </c>
      <c r="B79" s="16" t="s">
        <v>849</v>
      </c>
      <c r="C79" s="16">
        <v>254432104</v>
      </c>
      <c r="D79" s="16" t="s">
        <v>842</v>
      </c>
      <c r="E79" s="16">
        <v>2.0287987788545059</v>
      </c>
      <c r="F79" s="16">
        <v>26</v>
      </c>
      <c r="G79" s="19">
        <v>0.37305848977560202</v>
      </c>
      <c r="H79" s="16">
        <f t="shared" si="3"/>
        <v>9.6995207341656524</v>
      </c>
      <c r="I79" s="21">
        <v>78</v>
      </c>
      <c r="J79" s="28">
        <f t="shared" si="4"/>
        <v>491.57103896150579</v>
      </c>
      <c r="K79" s="28">
        <f t="shared" si="5"/>
        <v>22346.38072579393</v>
      </c>
      <c r="L79" s="34" t="e">
        <f>IF(ISNUMBER(INDEX('08W Project List'!$J:$J,MATCH('HFTD CPZ'!$B79,'08W Project List'!$G:$G,0))),$K79,#N/A)</f>
        <v>#N/A</v>
      </c>
      <c r="M79" s="34" t="e">
        <f>IF(ISNUMBER(L79),#N/A,IF(ISNUMBER(INDEX('Approved CPZ List'!$I:$I,MATCH('HFTD CPZ'!$B79,'Approved CPZ List'!$B:$B,0))),$K79,#N/A))</f>
        <v>#N/A</v>
      </c>
    </row>
    <row r="80" spans="1:13" ht="15.75" x14ac:dyDescent="0.25">
      <c r="A80" s="17">
        <v>8841</v>
      </c>
      <c r="B80" s="16" t="s">
        <v>2571</v>
      </c>
      <c r="C80" s="16">
        <v>14052103</v>
      </c>
      <c r="D80" s="16" t="s">
        <v>2572</v>
      </c>
      <c r="E80" s="16">
        <v>3.686306885527197</v>
      </c>
      <c r="F80" s="16">
        <v>37</v>
      </c>
      <c r="G80" s="19">
        <v>0.36793158814153099</v>
      </c>
      <c r="H80" s="16">
        <f t="shared" si="3"/>
        <v>13.613468761236646</v>
      </c>
      <c r="I80" s="21">
        <v>79</v>
      </c>
      <c r="J80" s="28">
        <f t="shared" si="4"/>
        <v>495.25734584703298</v>
      </c>
      <c r="K80" s="28">
        <f t="shared" si="5"/>
        <v>22332.767257032694</v>
      </c>
      <c r="L80" s="34" t="e">
        <f>IF(ISNUMBER(INDEX('08W Project List'!$J:$J,MATCH('HFTD CPZ'!$B80,'08W Project List'!$G:$G,0))),$K80,#N/A)</f>
        <v>#N/A</v>
      </c>
      <c r="M80" s="34" t="e">
        <f>IF(ISNUMBER(L80),#N/A,IF(ISNUMBER(INDEX('Approved CPZ List'!$I:$I,MATCH('HFTD CPZ'!$B80,'Approved CPZ List'!$B:$B,0))),$K80,#N/A))</f>
        <v>#N/A</v>
      </c>
    </row>
    <row r="81" spans="1:13" ht="15.75" x14ac:dyDescent="0.25">
      <c r="A81" s="17">
        <v>7776</v>
      </c>
      <c r="B81" s="16" t="s">
        <v>2573</v>
      </c>
      <c r="C81" s="16">
        <v>14052103</v>
      </c>
      <c r="D81" s="16" t="s">
        <v>2572</v>
      </c>
      <c r="E81" s="16">
        <v>2.4179483861181228</v>
      </c>
      <c r="F81" s="16">
        <v>27</v>
      </c>
      <c r="G81" s="19">
        <v>0.36547308333223799</v>
      </c>
      <c r="H81" s="16">
        <f t="shared" si="3"/>
        <v>9.8677732499704263</v>
      </c>
      <c r="I81" s="21">
        <v>80</v>
      </c>
      <c r="J81" s="28">
        <f t="shared" si="4"/>
        <v>497.67529423315108</v>
      </c>
      <c r="K81" s="28">
        <f t="shared" si="5"/>
        <v>22322.899483782723</v>
      </c>
      <c r="L81" s="34" t="e">
        <f>IF(ISNUMBER(INDEX('08W Project List'!$J:$J,MATCH('HFTD CPZ'!$B81,'08W Project List'!$G:$G,0))),$K81,#N/A)</f>
        <v>#N/A</v>
      </c>
      <c r="M81" s="34" t="e">
        <f>IF(ISNUMBER(L81),#N/A,IF(ISNUMBER(INDEX('Approved CPZ List'!$I:$I,MATCH('HFTD CPZ'!$B81,'Approved CPZ List'!$B:$B,0))),$K81,#N/A))</f>
        <v>#N/A</v>
      </c>
    </row>
    <row r="82" spans="1:13" ht="15.75" x14ac:dyDescent="0.25">
      <c r="A82" s="17">
        <v>9266</v>
      </c>
      <c r="B82" s="16" t="s">
        <v>4344</v>
      </c>
      <c r="C82" s="16">
        <v>13912107</v>
      </c>
      <c r="D82" s="16" t="s">
        <v>4345</v>
      </c>
      <c r="E82" s="16">
        <v>0.66277870793324423</v>
      </c>
      <c r="F82" s="16">
        <v>5</v>
      </c>
      <c r="G82" s="19">
        <v>0.36477058141172702</v>
      </c>
      <c r="H82" s="16">
        <f t="shared" si="3"/>
        <v>1.8238529070586351</v>
      </c>
      <c r="I82" s="21">
        <v>81</v>
      </c>
      <c r="J82" s="28">
        <f t="shared" si="4"/>
        <v>498.33807294108431</v>
      </c>
      <c r="K82" s="28">
        <f t="shared" si="5"/>
        <v>22321.075630875665</v>
      </c>
      <c r="L82" s="34" t="e">
        <f>IF(ISNUMBER(INDEX('08W Project List'!$J:$J,MATCH('HFTD CPZ'!$B82,'08W Project List'!$G:$G,0))),$K82,#N/A)</f>
        <v>#N/A</v>
      </c>
      <c r="M82" s="34" t="e">
        <f>IF(ISNUMBER(L82),#N/A,IF(ISNUMBER(INDEX('Approved CPZ List'!$I:$I,MATCH('HFTD CPZ'!$B82,'Approved CPZ List'!$B:$B,0))),$K82,#N/A))</f>
        <v>#N/A</v>
      </c>
    </row>
    <row r="83" spans="1:13" ht="15.75" x14ac:dyDescent="0.25">
      <c r="A83" s="17">
        <v>2272</v>
      </c>
      <c r="B83" s="16" t="s">
        <v>2284</v>
      </c>
      <c r="C83" s="16">
        <v>43141102</v>
      </c>
      <c r="D83" s="16" t="s">
        <v>2282</v>
      </c>
      <c r="E83" s="16">
        <v>5.9318984843985199</v>
      </c>
      <c r="F83" s="16">
        <v>114</v>
      </c>
      <c r="G83" s="19">
        <v>0.36434456002430698</v>
      </c>
      <c r="H83" s="16">
        <f t="shared" si="3"/>
        <v>41.535279842770997</v>
      </c>
      <c r="I83" s="21">
        <v>82</v>
      </c>
      <c r="J83" s="28">
        <f t="shared" si="4"/>
        <v>504.26997142548282</v>
      </c>
      <c r="K83" s="28">
        <f t="shared" si="5"/>
        <v>22279.540351032894</v>
      </c>
      <c r="L83" s="34" t="e">
        <f>IF(ISNUMBER(INDEX('08W Project List'!$J:$J,MATCH('HFTD CPZ'!$B83,'08W Project List'!$G:$G,0))),$K83,#N/A)</f>
        <v>#N/A</v>
      </c>
      <c r="M83" s="34" t="e">
        <f>IF(ISNUMBER(L83),#N/A,IF(ISNUMBER(INDEX('Approved CPZ List'!$I:$I,MATCH('HFTD CPZ'!$B83,'Approved CPZ List'!$B:$B,0))),$K83,#N/A))</f>
        <v>#N/A</v>
      </c>
    </row>
    <row r="84" spans="1:13" ht="15.75" x14ac:dyDescent="0.25">
      <c r="A84" s="17">
        <v>3625</v>
      </c>
      <c r="B84" s="16" t="s">
        <v>674</v>
      </c>
      <c r="C84" s="16">
        <v>14422109</v>
      </c>
      <c r="D84" s="16" t="s">
        <v>675</v>
      </c>
      <c r="E84" s="16">
        <v>11.636843782069921</v>
      </c>
      <c r="F84" s="16">
        <v>77</v>
      </c>
      <c r="G84" s="19">
        <v>0.363260708975783</v>
      </c>
      <c r="H84" s="16">
        <f t="shared" si="3"/>
        <v>27.971074591135292</v>
      </c>
      <c r="I84" s="21">
        <v>83</v>
      </c>
      <c r="J84" s="28">
        <f t="shared" si="4"/>
        <v>515.90681520755277</v>
      </c>
      <c r="K84" s="28">
        <f t="shared" si="5"/>
        <v>22251.569276441758</v>
      </c>
      <c r="L84" s="34" t="e">
        <f>IF(ISNUMBER(INDEX('08W Project List'!$J:$J,MATCH('HFTD CPZ'!$B84,'08W Project List'!$G:$G,0))),$K84,#N/A)</f>
        <v>#N/A</v>
      </c>
      <c r="M84" s="34" t="e">
        <f>IF(ISNUMBER(L84),#N/A,IF(ISNUMBER(INDEX('Approved CPZ List'!$I:$I,MATCH('HFTD CPZ'!$B84,'Approved CPZ List'!$B:$B,0))),$K84,#N/A))</f>
        <v>#N/A</v>
      </c>
    </row>
    <row r="85" spans="1:13" ht="15.75" x14ac:dyDescent="0.25">
      <c r="A85" s="17">
        <v>10903</v>
      </c>
      <c r="B85" s="16" t="s">
        <v>2925</v>
      </c>
      <c r="C85" s="16">
        <v>63642106</v>
      </c>
      <c r="D85" s="16" t="s">
        <v>2924</v>
      </c>
      <c r="E85" s="16">
        <v>0.33980441573571163</v>
      </c>
      <c r="F85" s="16">
        <v>5</v>
      </c>
      <c r="G85" s="19">
        <v>0.36226808068576399</v>
      </c>
      <c r="H85" s="16">
        <f t="shared" si="3"/>
        <v>1.8113404034288201</v>
      </c>
      <c r="I85" s="21">
        <v>84</v>
      </c>
      <c r="J85" s="28">
        <f t="shared" si="4"/>
        <v>516.24661962328844</v>
      </c>
      <c r="K85" s="28">
        <f t="shared" si="5"/>
        <v>22249.757936038328</v>
      </c>
      <c r="L85" s="34" t="e">
        <f>IF(ISNUMBER(INDEX('08W Project List'!$J:$J,MATCH('HFTD CPZ'!$B85,'08W Project List'!$G:$G,0))),$K85,#N/A)</f>
        <v>#N/A</v>
      </c>
      <c r="M85" s="34" t="e">
        <f>IF(ISNUMBER(L85),#N/A,IF(ISNUMBER(INDEX('Approved CPZ List'!$I:$I,MATCH('HFTD CPZ'!$B85,'Approved CPZ List'!$B:$B,0))),$K85,#N/A))</f>
        <v>#N/A</v>
      </c>
    </row>
    <row r="86" spans="1:13" ht="15.75" x14ac:dyDescent="0.25">
      <c r="A86" s="17">
        <v>5260</v>
      </c>
      <c r="B86" s="16" t="s">
        <v>4214</v>
      </c>
      <c r="C86" s="16">
        <v>102541101</v>
      </c>
      <c r="D86" s="16" t="s">
        <v>4213</v>
      </c>
      <c r="E86" s="16">
        <v>23.105342921501183</v>
      </c>
      <c r="F86" s="16">
        <v>136</v>
      </c>
      <c r="G86" s="19">
        <v>0.36191365968427203</v>
      </c>
      <c r="H86" s="16">
        <f t="shared" si="3"/>
        <v>49.220257717060996</v>
      </c>
      <c r="I86" s="21">
        <v>85</v>
      </c>
      <c r="J86" s="28">
        <f t="shared" si="4"/>
        <v>539.35196254478967</v>
      </c>
      <c r="K86" s="28">
        <f t="shared" si="5"/>
        <v>22200.537678321267</v>
      </c>
      <c r="L86" s="34" t="e">
        <f>IF(ISNUMBER(INDEX('08W Project List'!$J:$J,MATCH('HFTD CPZ'!$B86,'08W Project List'!$G:$G,0))),$K86,#N/A)</f>
        <v>#N/A</v>
      </c>
      <c r="M86" s="34" t="e">
        <f>IF(ISNUMBER(L86),#N/A,IF(ISNUMBER(INDEX('Approved CPZ List'!$I:$I,MATCH('HFTD CPZ'!$B86,'Approved CPZ List'!$B:$B,0))),$K86,#N/A))</f>
        <v>#N/A</v>
      </c>
    </row>
    <row r="87" spans="1:13" ht="15.75" x14ac:dyDescent="0.25">
      <c r="A87" s="17">
        <v>4693</v>
      </c>
      <c r="B87" s="16" t="s">
        <v>2280</v>
      </c>
      <c r="C87" s="16">
        <v>43141101</v>
      </c>
      <c r="D87" s="16" t="s">
        <v>2268</v>
      </c>
      <c r="E87" s="16">
        <v>4.7309884289804103</v>
      </c>
      <c r="F87" s="16">
        <v>146</v>
      </c>
      <c r="G87" s="19">
        <v>0.36174231478345797</v>
      </c>
      <c r="H87" s="16">
        <f t="shared" si="3"/>
        <v>52.814377958384867</v>
      </c>
      <c r="I87" s="21">
        <v>86</v>
      </c>
      <c r="J87" s="28">
        <f t="shared" si="4"/>
        <v>544.08295097377004</v>
      </c>
      <c r="K87" s="28">
        <f t="shared" si="5"/>
        <v>22147.723300362883</v>
      </c>
      <c r="L87" s="34">
        <f>IF(ISNUMBER(INDEX('08W Project List'!$J:$J,MATCH('HFTD CPZ'!$B87,'08W Project List'!$G:$G,0))),$K87,#N/A)</f>
        <v>22147.723300362883</v>
      </c>
      <c r="M87" s="34" t="e">
        <f>IF(ISNUMBER(L87),#N/A,IF(ISNUMBER(INDEX('Approved CPZ List'!$I:$I,MATCH('HFTD CPZ'!$B87,'Approved CPZ List'!$B:$B,0))),$K87,#N/A))</f>
        <v>#N/A</v>
      </c>
    </row>
    <row r="88" spans="1:13" ht="15.75" x14ac:dyDescent="0.25">
      <c r="A88" s="17">
        <v>10547</v>
      </c>
      <c r="B88" s="16" t="s">
        <v>2884</v>
      </c>
      <c r="C88" s="16">
        <v>182611103</v>
      </c>
      <c r="D88" s="16" t="s">
        <v>2880</v>
      </c>
      <c r="E88" s="16">
        <v>4.408579085764755E-2</v>
      </c>
      <c r="F88" s="16">
        <v>1</v>
      </c>
      <c r="G88" s="19">
        <v>0.36093625589499401</v>
      </c>
      <c r="H88" s="16">
        <f t="shared" si="3"/>
        <v>0.36093625589499401</v>
      </c>
      <c r="I88" s="21">
        <v>87</v>
      </c>
      <c r="J88" s="28">
        <f t="shared" si="4"/>
        <v>544.12703676462763</v>
      </c>
      <c r="K88" s="28">
        <f t="shared" si="5"/>
        <v>22147.362364106986</v>
      </c>
      <c r="L88" s="34" t="e">
        <f>IF(ISNUMBER(INDEX('08W Project List'!$J:$J,MATCH('HFTD CPZ'!$B88,'08W Project List'!$G:$G,0))),$K88,#N/A)</f>
        <v>#N/A</v>
      </c>
      <c r="M88" s="34" t="e">
        <f>IF(ISNUMBER(L88),#N/A,IF(ISNUMBER(INDEX('Approved CPZ List'!$I:$I,MATCH('HFTD CPZ'!$B88,'Approved CPZ List'!$B:$B,0))),$K88,#N/A))</f>
        <v>#N/A</v>
      </c>
    </row>
    <row r="89" spans="1:13" ht="15.75" x14ac:dyDescent="0.25">
      <c r="A89" s="17">
        <v>2088</v>
      </c>
      <c r="B89" s="16" t="s">
        <v>838</v>
      </c>
      <c r="C89" s="16">
        <v>254432103</v>
      </c>
      <c r="D89" s="16" t="s">
        <v>837</v>
      </c>
      <c r="E89" s="16">
        <v>16.199417900656247</v>
      </c>
      <c r="F89" s="16">
        <v>159</v>
      </c>
      <c r="G89" s="19">
        <v>0.36009022235933502</v>
      </c>
      <c r="H89" s="16">
        <f t="shared" si="3"/>
        <v>57.254345355134269</v>
      </c>
      <c r="I89" s="21">
        <v>88</v>
      </c>
      <c r="J89" s="28">
        <f t="shared" si="4"/>
        <v>560.3264546652839</v>
      </c>
      <c r="K89" s="28">
        <f t="shared" si="5"/>
        <v>22090.108018751853</v>
      </c>
      <c r="L89" s="34" t="e">
        <f>IF(ISNUMBER(INDEX('08W Project List'!$J:$J,MATCH('HFTD CPZ'!$B89,'08W Project List'!$G:$G,0))),$K89,#N/A)</f>
        <v>#N/A</v>
      </c>
      <c r="M89" s="34" t="e">
        <f>IF(ISNUMBER(L89),#N/A,IF(ISNUMBER(INDEX('Approved CPZ List'!$I:$I,MATCH('HFTD CPZ'!$B89,'Approved CPZ List'!$B:$B,0))),$K89,#N/A))</f>
        <v>#N/A</v>
      </c>
    </row>
    <row r="90" spans="1:13" ht="15.75" x14ac:dyDescent="0.25">
      <c r="A90" s="17">
        <v>7913</v>
      </c>
      <c r="B90" s="16" t="s">
        <v>1897</v>
      </c>
      <c r="C90" s="16">
        <v>103441102</v>
      </c>
      <c r="D90" s="16" t="s">
        <v>1894</v>
      </c>
      <c r="E90" s="16">
        <v>6.0031349584631952</v>
      </c>
      <c r="F90" s="16">
        <v>65</v>
      </c>
      <c r="G90" s="19">
        <v>0.359777832332835</v>
      </c>
      <c r="H90" s="16">
        <f t="shared" si="3"/>
        <v>23.385559101634275</v>
      </c>
      <c r="I90" s="21">
        <v>89</v>
      </c>
      <c r="J90" s="28">
        <f t="shared" si="4"/>
        <v>566.3295896237471</v>
      </c>
      <c r="K90" s="28">
        <f t="shared" si="5"/>
        <v>22066.72245965022</v>
      </c>
      <c r="L90" s="34" t="e">
        <f>IF(ISNUMBER(INDEX('08W Project List'!$J:$J,MATCH('HFTD CPZ'!$B90,'08W Project List'!$G:$G,0))),$K90,#N/A)</f>
        <v>#N/A</v>
      </c>
      <c r="M90" s="34" t="e">
        <f>IF(ISNUMBER(L90),#N/A,IF(ISNUMBER(INDEX('Approved CPZ List'!$I:$I,MATCH('HFTD CPZ'!$B90,'Approved CPZ List'!$B:$B,0))),$K90,#N/A))</f>
        <v>#N/A</v>
      </c>
    </row>
    <row r="91" spans="1:13" ht="15.75" x14ac:dyDescent="0.25">
      <c r="A91" s="17">
        <v>10257</v>
      </c>
      <c r="B91" s="16" t="s">
        <v>680</v>
      </c>
      <c r="C91" s="16">
        <v>14422111</v>
      </c>
      <c r="D91" s="16" t="s">
        <v>681</v>
      </c>
      <c r="E91" s="16">
        <v>2.2018681458776257</v>
      </c>
      <c r="F91" s="16">
        <v>18</v>
      </c>
      <c r="G91" s="19">
        <v>0.359459660427071</v>
      </c>
      <c r="H91" s="16">
        <f t="shared" si="3"/>
        <v>6.4702738876872781</v>
      </c>
      <c r="I91" s="21">
        <v>90</v>
      </c>
      <c r="J91" s="28">
        <f t="shared" si="4"/>
        <v>568.53145776962469</v>
      </c>
      <c r="K91" s="28">
        <f t="shared" si="5"/>
        <v>22060.252185762532</v>
      </c>
      <c r="L91" s="34" t="e">
        <f>IF(ISNUMBER(INDEX('08W Project List'!$J:$J,MATCH('HFTD CPZ'!$B91,'08W Project List'!$G:$G,0))),$K91,#N/A)</f>
        <v>#N/A</v>
      </c>
      <c r="M91" s="34" t="e">
        <f>IF(ISNUMBER(L91),#N/A,IF(ISNUMBER(INDEX('Approved CPZ List'!$I:$I,MATCH('HFTD CPZ'!$B91,'Approved CPZ List'!$B:$B,0))),$K91,#N/A))</f>
        <v>#N/A</v>
      </c>
    </row>
    <row r="92" spans="1:13" ht="15.75" x14ac:dyDescent="0.25">
      <c r="A92" s="17">
        <v>10351</v>
      </c>
      <c r="B92" s="16" t="s">
        <v>4137</v>
      </c>
      <c r="C92" s="16">
        <v>63601109</v>
      </c>
      <c r="D92" s="16" t="s">
        <v>4138</v>
      </c>
      <c r="E92" s="16">
        <v>0.59339349377409567</v>
      </c>
      <c r="F92" s="16">
        <v>9</v>
      </c>
      <c r="G92" s="19">
        <v>0.35843694380425201</v>
      </c>
      <c r="H92" s="16">
        <f t="shared" si="3"/>
        <v>3.2259324942382679</v>
      </c>
      <c r="I92" s="21">
        <v>91</v>
      </c>
      <c r="J92" s="28">
        <f t="shared" si="4"/>
        <v>569.1248512633988</v>
      </c>
      <c r="K92" s="28">
        <f t="shared" si="5"/>
        <v>22057.026253268294</v>
      </c>
      <c r="L92" s="34" t="e">
        <f>IF(ISNUMBER(INDEX('08W Project List'!$J:$J,MATCH('HFTD CPZ'!$B92,'08W Project List'!$G:$G,0))),$K92,#N/A)</f>
        <v>#N/A</v>
      </c>
      <c r="M92" s="34" t="e">
        <f>IF(ISNUMBER(L92),#N/A,IF(ISNUMBER(INDEX('Approved CPZ List'!$I:$I,MATCH('HFTD CPZ'!$B92,'Approved CPZ List'!$B:$B,0))),$K92,#N/A))</f>
        <v>#N/A</v>
      </c>
    </row>
    <row r="93" spans="1:13" ht="15.75" x14ac:dyDescent="0.25">
      <c r="A93" s="17">
        <v>745</v>
      </c>
      <c r="B93" s="16" t="s">
        <v>3220</v>
      </c>
      <c r="C93" s="16">
        <v>63681102</v>
      </c>
      <c r="D93" s="16" t="s">
        <v>3218</v>
      </c>
      <c r="E93" s="16">
        <v>11.421591981552455</v>
      </c>
      <c r="F93" s="16">
        <v>107</v>
      </c>
      <c r="G93" s="19">
        <v>0.35701878238727303</v>
      </c>
      <c r="H93" s="16">
        <f t="shared" si="3"/>
        <v>38.201009715438211</v>
      </c>
      <c r="I93" s="21">
        <v>92</v>
      </c>
      <c r="J93" s="28">
        <f t="shared" si="4"/>
        <v>580.54644324495121</v>
      </c>
      <c r="K93" s="28">
        <f t="shared" si="5"/>
        <v>22018.825243552856</v>
      </c>
      <c r="L93" s="34" t="e">
        <f>IF(ISNUMBER(INDEX('08W Project List'!$J:$J,MATCH('HFTD CPZ'!$B93,'08W Project List'!$G:$G,0))),$K93,#N/A)</f>
        <v>#N/A</v>
      </c>
      <c r="M93" s="34" t="e">
        <f>IF(ISNUMBER(L93),#N/A,IF(ISNUMBER(INDEX('Approved CPZ List'!$I:$I,MATCH('HFTD CPZ'!$B93,'Approved CPZ List'!$B:$B,0))),$K93,#N/A))</f>
        <v>#N/A</v>
      </c>
    </row>
    <row r="94" spans="1:13" ht="15.75" x14ac:dyDescent="0.25">
      <c r="A94" s="17">
        <v>10611</v>
      </c>
      <c r="B94" s="16" t="s">
        <v>2931</v>
      </c>
      <c r="C94" s="16">
        <v>63642113</v>
      </c>
      <c r="D94" s="16" t="s">
        <v>2930</v>
      </c>
      <c r="E94" s="16">
        <v>0.20784942408640023</v>
      </c>
      <c r="F94" s="16">
        <v>3</v>
      </c>
      <c r="G94" s="19">
        <v>0.35536242354638098</v>
      </c>
      <c r="H94" s="16">
        <f t="shared" si="3"/>
        <v>1.0660872706391429</v>
      </c>
      <c r="I94" s="21">
        <v>93</v>
      </c>
      <c r="J94" s="28">
        <f t="shared" si="4"/>
        <v>580.75429266903757</v>
      </c>
      <c r="K94" s="28">
        <f t="shared" si="5"/>
        <v>22017.759156282216</v>
      </c>
      <c r="L94" s="34" t="e">
        <f>IF(ISNUMBER(INDEX('08W Project List'!$J:$J,MATCH('HFTD CPZ'!$B94,'08W Project List'!$G:$G,0))),$K94,#N/A)</f>
        <v>#N/A</v>
      </c>
      <c r="M94" s="34" t="e">
        <f>IF(ISNUMBER(L94),#N/A,IF(ISNUMBER(INDEX('Approved CPZ List'!$I:$I,MATCH('HFTD CPZ'!$B94,'Approved CPZ List'!$B:$B,0))),$K94,#N/A))</f>
        <v>#N/A</v>
      </c>
    </row>
    <row r="95" spans="1:13" ht="15.75" x14ac:dyDescent="0.25">
      <c r="A95" s="17">
        <v>835</v>
      </c>
      <c r="B95" s="16" t="s">
        <v>4454</v>
      </c>
      <c r="C95" s="16">
        <v>182681102</v>
      </c>
      <c r="D95" s="16" t="s">
        <v>4451</v>
      </c>
      <c r="E95" s="16">
        <v>34.088214174538159</v>
      </c>
      <c r="F95" s="16">
        <v>296</v>
      </c>
      <c r="G95" s="19">
        <v>0.35181036359877299</v>
      </c>
      <c r="H95" s="16">
        <f t="shared" si="3"/>
        <v>104.1358676252368</v>
      </c>
      <c r="I95" s="21">
        <v>94</v>
      </c>
      <c r="J95" s="28">
        <f t="shared" si="4"/>
        <v>614.84250684357573</v>
      </c>
      <c r="K95" s="28">
        <f t="shared" si="5"/>
        <v>21913.623288656978</v>
      </c>
      <c r="L95" s="34" t="e">
        <f>IF(ISNUMBER(INDEX('08W Project List'!$J:$J,MATCH('HFTD CPZ'!$B95,'08W Project List'!$G:$G,0))),$K95,#N/A)</f>
        <v>#N/A</v>
      </c>
      <c r="M95" s="34" t="e">
        <f>IF(ISNUMBER(L95),#N/A,IF(ISNUMBER(INDEX('Approved CPZ List'!$I:$I,MATCH('HFTD CPZ'!$B95,'Approved CPZ List'!$B:$B,0))),$K95,#N/A))</f>
        <v>#N/A</v>
      </c>
    </row>
    <row r="96" spans="1:13" ht="15.75" x14ac:dyDescent="0.25">
      <c r="A96" s="17">
        <v>9806</v>
      </c>
      <c r="B96" s="16" t="s">
        <v>2736</v>
      </c>
      <c r="C96" s="16">
        <v>163541101</v>
      </c>
      <c r="D96" s="16" t="s">
        <v>2726</v>
      </c>
      <c r="E96" s="16">
        <v>8.4663906789275323E-2</v>
      </c>
      <c r="F96" s="16">
        <v>2</v>
      </c>
      <c r="G96" s="19">
        <v>0.35138277727408201</v>
      </c>
      <c r="H96" s="16">
        <f t="shared" si="3"/>
        <v>0.70276555454816403</v>
      </c>
      <c r="I96" s="21">
        <v>95</v>
      </c>
      <c r="J96" s="28">
        <f t="shared" si="4"/>
        <v>614.92717075036501</v>
      </c>
      <c r="K96" s="28">
        <f t="shared" si="5"/>
        <v>21912.920523102428</v>
      </c>
      <c r="L96" s="34" t="e">
        <f>IF(ISNUMBER(INDEX('08W Project List'!$J:$J,MATCH('HFTD CPZ'!$B96,'08W Project List'!$G:$G,0))),$K96,#N/A)</f>
        <v>#N/A</v>
      </c>
      <c r="M96" s="34" t="e">
        <f>IF(ISNUMBER(L96),#N/A,IF(ISNUMBER(INDEX('Approved CPZ List'!$I:$I,MATCH('HFTD CPZ'!$B96,'Approved CPZ List'!$B:$B,0))),$K96,#N/A))</f>
        <v>#N/A</v>
      </c>
    </row>
    <row r="97" spans="1:13" ht="15.75" x14ac:dyDescent="0.25">
      <c r="A97" s="17">
        <v>7864</v>
      </c>
      <c r="B97" s="16" t="s">
        <v>3797</v>
      </c>
      <c r="C97" s="16">
        <v>182811103</v>
      </c>
      <c r="D97" s="16" t="s">
        <v>3796</v>
      </c>
      <c r="E97" s="16">
        <v>2.1164888016386452</v>
      </c>
      <c r="F97" s="16">
        <v>20</v>
      </c>
      <c r="G97" s="19">
        <v>0.35060729575571697</v>
      </c>
      <c r="H97" s="16">
        <f t="shared" si="3"/>
        <v>7.0121459151143393</v>
      </c>
      <c r="I97" s="21">
        <v>96</v>
      </c>
      <c r="J97" s="28">
        <f t="shared" si="4"/>
        <v>617.04365955200365</v>
      </c>
      <c r="K97" s="28">
        <f t="shared" si="5"/>
        <v>21905.908377187312</v>
      </c>
      <c r="L97" s="34" t="e">
        <f>IF(ISNUMBER(INDEX('08W Project List'!$J:$J,MATCH('HFTD CPZ'!$B97,'08W Project List'!$G:$G,0))),$K97,#N/A)</f>
        <v>#N/A</v>
      </c>
      <c r="M97" s="34" t="e">
        <f>IF(ISNUMBER(L97),#N/A,IF(ISNUMBER(INDEX('Approved CPZ List'!$I:$I,MATCH('HFTD CPZ'!$B97,'Approved CPZ List'!$B:$B,0))),$K97,#N/A))</f>
        <v>#N/A</v>
      </c>
    </row>
    <row r="98" spans="1:13" ht="15.75" x14ac:dyDescent="0.25">
      <c r="A98" s="17">
        <v>10173</v>
      </c>
      <c r="B98" s="16" t="s">
        <v>561</v>
      </c>
      <c r="C98" s="16">
        <v>48011146</v>
      </c>
      <c r="D98" s="16" t="s">
        <v>559</v>
      </c>
      <c r="E98" s="16">
        <v>3.1431336948048849</v>
      </c>
      <c r="F98" s="16">
        <v>8</v>
      </c>
      <c r="G98" s="19">
        <v>0.34896013287450101</v>
      </c>
      <c r="H98" s="16">
        <f t="shared" si="3"/>
        <v>2.791681062996008</v>
      </c>
      <c r="I98" s="21">
        <v>97</v>
      </c>
      <c r="J98" s="28">
        <f t="shared" si="4"/>
        <v>620.18679324680852</v>
      </c>
      <c r="K98" s="28">
        <f t="shared" si="5"/>
        <v>21903.116696124314</v>
      </c>
      <c r="L98" s="34" t="e">
        <f>IF(ISNUMBER(INDEX('08W Project List'!$J:$J,MATCH('HFTD CPZ'!$B98,'08W Project List'!$G:$G,0))),$K98,#N/A)</f>
        <v>#N/A</v>
      </c>
      <c r="M98" s="34" t="e">
        <f>IF(ISNUMBER(L98),#N/A,IF(ISNUMBER(INDEX('Approved CPZ List'!$I:$I,MATCH('HFTD CPZ'!$B98,'Approved CPZ List'!$B:$B,0))),$K98,#N/A))</f>
        <v>#N/A</v>
      </c>
    </row>
    <row r="99" spans="1:13" ht="15.75" x14ac:dyDescent="0.25">
      <c r="A99" s="17">
        <v>615</v>
      </c>
      <c r="B99" s="16" t="s">
        <v>1924</v>
      </c>
      <c r="C99" s="16">
        <v>252561101</v>
      </c>
      <c r="D99" s="16" t="s">
        <v>1925</v>
      </c>
      <c r="E99" s="16">
        <v>17.028435639937602</v>
      </c>
      <c r="F99" s="16">
        <v>154</v>
      </c>
      <c r="G99" s="19">
        <v>0.34799662196965298</v>
      </c>
      <c r="H99" s="16">
        <f t="shared" si="3"/>
        <v>53.591479783326555</v>
      </c>
      <c r="I99" s="21">
        <v>98</v>
      </c>
      <c r="J99" s="28">
        <f t="shared" si="4"/>
        <v>637.2152288867461</v>
      </c>
      <c r="K99" s="28">
        <f t="shared" si="5"/>
        <v>21849.52521634099</v>
      </c>
      <c r="L99" s="34" t="e">
        <f>IF(ISNUMBER(INDEX('08W Project List'!$J:$J,MATCH('HFTD CPZ'!$B99,'08W Project List'!$G:$G,0))),$K99,#N/A)</f>
        <v>#N/A</v>
      </c>
      <c r="M99" s="34" t="e">
        <f>IF(ISNUMBER(L99),#N/A,IF(ISNUMBER(INDEX('Approved CPZ List'!$I:$I,MATCH('HFTD CPZ'!$B99,'Approved CPZ List'!$B:$B,0))),$K99,#N/A))</f>
        <v>#N/A</v>
      </c>
    </row>
    <row r="100" spans="1:13" ht="15.75" x14ac:dyDescent="0.25">
      <c r="A100" s="17">
        <v>1695</v>
      </c>
      <c r="B100" s="16" t="s">
        <v>1051</v>
      </c>
      <c r="C100" s="16">
        <v>103351104</v>
      </c>
      <c r="D100" s="16" t="s">
        <v>1049</v>
      </c>
      <c r="E100" s="16">
        <v>16.599109722225482</v>
      </c>
      <c r="F100" s="16">
        <v>209</v>
      </c>
      <c r="G100" s="19">
        <v>0.34786496778933401</v>
      </c>
      <c r="H100" s="16">
        <f t="shared" si="3"/>
        <v>72.703778267970804</v>
      </c>
      <c r="I100" s="21">
        <v>99</v>
      </c>
      <c r="J100" s="28">
        <f t="shared" si="4"/>
        <v>653.81433860897164</v>
      </c>
      <c r="K100" s="28">
        <f t="shared" si="5"/>
        <v>21776.821438073021</v>
      </c>
      <c r="L100" s="34" t="e">
        <f>IF(ISNUMBER(INDEX('08W Project List'!$J:$J,MATCH('HFTD CPZ'!$B100,'08W Project List'!$G:$G,0))),$K100,#N/A)</f>
        <v>#N/A</v>
      </c>
      <c r="M100" s="34" t="e">
        <f>IF(ISNUMBER(L100),#N/A,IF(ISNUMBER(INDEX('Approved CPZ List'!$I:$I,MATCH('HFTD CPZ'!$B100,'Approved CPZ List'!$B:$B,0))),$K100,#N/A))</f>
        <v>#N/A</v>
      </c>
    </row>
    <row r="101" spans="1:13" ht="15.75" x14ac:dyDescent="0.25">
      <c r="A101" s="17">
        <v>3728</v>
      </c>
      <c r="B101" s="16" t="s">
        <v>1048</v>
      </c>
      <c r="C101" s="16">
        <v>103351104</v>
      </c>
      <c r="D101" s="16" t="s">
        <v>1049</v>
      </c>
      <c r="E101" s="16">
        <v>13.586945822823555</v>
      </c>
      <c r="F101" s="16">
        <v>272</v>
      </c>
      <c r="G101" s="19">
        <v>0.345613326954267</v>
      </c>
      <c r="H101" s="16">
        <f t="shared" si="3"/>
        <v>94.006824931560629</v>
      </c>
      <c r="I101" s="21">
        <v>100</v>
      </c>
      <c r="J101" s="28">
        <f t="shared" si="4"/>
        <v>667.40128443179515</v>
      </c>
      <c r="K101" s="28">
        <f t="shared" si="5"/>
        <v>21682.814613141461</v>
      </c>
      <c r="L101" s="34" t="e">
        <f>IF(ISNUMBER(INDEX('08W Project List'!$J:$J,MATCH('HFTD CPZ'!$B101,'08W Project List'!$G:$G,0))),$K101,#N/A)</f>
        <v>#N/A</v>
      </c>
      <c r="M101" s="34" t="e">
        <f>IF(ISNUMBER(L101),#N/A,IF(ISNUMBER(INDEX('Approved CPZ List'!$I:$I,MATCH('HFTD CPZ'!$B101,'Approved CPZ List'!$B:$B,0))),$K101,#N/A))</f>
        <v>#N/A</v>
      </c>
    </row>
    <row r="102" spans="1:13" ht="15.75" x14ac:dyDescent="0.25">
      <c r="A102" s="17">
        <v>10316</v>
      </c>
      <c r="B102" s="16" t="s">
        <v>865</v>
      </c>
      <c r="C102" s="16">
        <v>103331101</v>
      </c>
      <c r="D102" s="16" t="s">
        <v>866</v>
      </c>
      <c r="E102" s="16">
        <v>0.24790172207707334</v>
      </c>
      <c r="F102" s="16">
        <v>11</v>
      </c>
      <c r="G102" s="19">
        <v>0.34403854476771401</v>
      </c>
      <c r="H102" s="16">
        <f t="shared" si="3"/>
        <v>3.7844239924448542</v>
      </c>
      <c r="I102" s="21">
        <v>101</v>
      </c>
      <c r="J102" s="28">
        <f t="shared" si="4"/>
        <v>667.64918615387217</v>
      </c>
      <c r="K102" s="28">
        <f t="shared" si="5"/>
        <v>21679.030189149016</v>
      </c>
      <c r="L102" s="34" t="e">
        <f>IF(ISNUMBER(INDEX('08W Project List'!$J:$J,MATCH('HFTD CPZ'!$B102,'08W Project List'!$G:$G,0))),$K102,#N/A)</f>
        <v>#N/A</v>
      </c>
      <c r="M102" s="34" t="e">
        <f>IF(ISNUMBER(L102),#N/A,IF(ISNUMBER(INDEX('Approved CPZ List'!$I:$I,MATCH('HFTD CPZ'!$B102,'Approved CPZ List'!$B:$B,0))),$K102,#N/A))</f>
        <v>#N/A</v>
      </c>
    </row>
    <row r="103" spans="1:13" ht="15.75" x14ac:dyDescent="0.25">
      <c r="A103" s="17">
        <v>10256</v>
      </c>
      <c r="B103" s="16" t="s">
        <v>4131</v>
      </c>
      <c r="C103" s="16">
        <v>63601104</v>
      </c>
      <c r="D103" s="16" t="s">
        <v>4130</v>
      </c>
      <c r="E103" s="16">
        <v>0.41158484825380737</v>
      </c>
      <c r="F103" s="16">
        <v>3</v>
      </c>
      <c r="G103" s="19">
        <v>0.33622905014489202</v>
      </c>
      <c r="H103" s="16">
        <f t="shared" si="3"/>
        <v>1.0086871504346759</v>
      </c>
      <c r="I103" s="21">
        <v>102</v>
      </c>
      <c r="J103" s="28">
        <f t="shared" si="4"/>
        <v>668.06077100212599</v>
      </c>
      <c r="K103" s="28">
        <f t="shared" si="5"/>
        <v>21678.021501998581</v>
      </c>
      <c r="L103" s="34" t="e">
        <f>IF(ISNUMBER(INDEX('08W Project List'!$J:$J,MATCH('HFTD CPZ'!$B103,'08W Project List'!$G:$G,0))),$K103,#N/A)</f>
        <v>#N/A</v>
      </c>
      <c r="M103" s="34" t="e">
        <f>IF(ISNUMBER(L103),#N/A,IF(ISNUMBER(INDEX('Approved CPZ List'!$I:$I,MATCH('HFTD CPZ'!$B103,'Approved CPZ List'!$B:$B,0))),$K103,#N/A))</f>
        <v>#N/A</v>
      </c>
    </row>
    <row r="104" spans="1:13" ht="15.75" x14ac:dyDescent="0.25">
      <c r="A104" s="17">
        <v>6277</v>
      </c>
      <c r="B104" s="16" t="s">
        <v>4312</v>
      </c>
      <c r="C104" s="16">
        <v>42661103</v>
      </c>
      <c r="D104" s="16" t="s">
        <v>4303</v>
      </c>
      <c r="E104" s="16">
        <v>3.1073146021993594</v>
      </c>
      <c r="F104" s="16">
        <v>41</v>
      </c>
      <c r="G104" s="19">
        <v>0.334559924625417</v>
      </c>
      <c r="H104" s="16">
        <f t="shared" si="3"/>
        <v>13.716956909642096</v>
      </c>
      <c r="I104" s="21">
        <v>103</v>
      </c>
      <c r="J104" s="28">
        <f t="shared" si="4"/>
        <v>671.16808560432537</v>
      </c>
      <c r="K104" s="28">
        <f t="shared" si="5"/>
        <v>21664.30454508894</v>
      </c>
      <c r="L104" s="34" t="e">
        <f>IF(ISNUMBER(INDEX('08W Project List'!$J:$J,MATCH('HFTD CPZ'!$B104,'08W Project List'!$G:$G,0))),$K104,#N/A)</f>
        <v>#N/A</v>
      </c>
      <c r="M104" s="34" t="e">
        <f>IF(ISNUMBER(L104),#N/A,IF(ISNUMBER(INDEX('Approved CPZ List'!$I:$I,MATCH('HFTD CPZ'!$B104,'Approved CPZ List'!$B:$B,0))),$K104,#N/A))</f>
        <v>#N/A</v>
      </c>
    </row>
    <row r="105" spans="1:13" ht="15.75" x14ac:dyDescent="0.25">
      <c r="A105" s="17">
        <v>6777</v>
      </c>
      <c r="B105" s="16" t="s">
        <v>235</v>
      </c>
      <c r="C105" s="16">
        <v>152701108</v>
      </c>
      <c r="D105" s="16" t="s">
        <v>231</v>
      </c>
      <c r="E105" s="16">
        <v>5.2983583759847859</v>
      </c>
      <c r="F105" s="16">
        <v>96</v>
      </c>
      <c r="G105" s="19">
        <v>0.33327777429206201</v>
      </c>
      <c r="H105" s="16">
        <f t="shared" si="3"/>
        <v>31.994666332037951</v>
      </c>
      <c r="I105" s="21">
        <v>104</v>
      </c>
      <c r="J105" s="28">
        <f t="shared" si="4"/>
        <v>676.46644398031015</v>
      </c>
      <c r="K105" s="28">
        <f t="shared" si="5"/>
        <v>21632.309878756903</v>
      </c>
      <c r="L105" s="34" t="e">
        <f>IF(ISNUMBER(INDEX('08W Project List'!$J:$J,MATCH('HFTD CPZ'!$B105,'08W Project List'!$G:$G,0))),$K105,#N/A)</f>
        <v>#N/A</v>
      </c>
      <c r="M105" s="34" t="e">
        <f>IF(ISNUMBER(L105),#N/A,IF(ISNUMBER(INDEX('Approved CPZ List'!$I:$I,MATCH('HFTD CPZ'!$B105,'Approved CPZ List'!$B:$B,0))),$K105,#N/A))</f>
        <v>#N/A</v>
      </c>
    </row>
    <row r="106" spans="1:13" ht="15.75" x14ac:dyDescent="0.25">
      <c r="A106" s="17">
        <v>10040</v>
      </c>
      <c r="B106" s="16" t="s">
        <v>2841</v>
      </c>
      <c r="C106" s="16">
        <v>103461102</v>
      </c>
      <c r="D106" s="16" t="s">
        <v>2842</v>
      </c>
      <c r="E106" s="16">
        <v>8.5466946930959597</v>
      </c>
      <c r="F106" s="16">
        <v>19</v>
      </c>
      <c r="G106" s="19">
        <v>0.33244438987512198</v>
      </c>
      <c r="H106" s="16">
        <f t="shared" si="3"/>
        <v>6.3164434076273173</v>
      </c>
      <c r="I106" s="21">
        <v>105</v>
      </c>
      <c r="J106" s="28">
        <f t="shared" si="4"/>
        <v>685.01313867340616</v>
      </c>
      <c r="K106" s="28">
        <f t="shared" si="5"/>
        <v>21625.993435349275</v>
      </c>
      <c r="L106" s="34" t="e">
        <f>IF(ISNUMBER(INDEX('08W Project List'!$J:$J,MATCH('HFTD CPZ'!$B106,'08W Project List'!$G:$G,0))),$K106,#N/A)</f>
        <v>#N/A</v>
      </c>
      <c r="M106" s="34" t="e">
        <f>IF(ISNUMBER(L106),#N/A,IF(ISNUMBER(INDEX('Approved CPZ List'!$I:$I,MATCH('HFTD CPZ'!$B106,'Approved CPZ List'!$B:$B,0))),$K106,#N/A))</f>
        <v>#N/A</v>
      </c>
    </row>
    <row r="107" spans="1:13" ht="15.75" x14ac:dyDescent="0.25">
      <c r="A107" s="17">
        <v>9960</v>
      </c>
      <c r="B107" s="16" t="s">
        <v>4315</v>
      </c>
      <c r="C107" s="16">
        <v>42661103</v>
      </c>
      <c r="D107" s="16" t="s">
        <v>4303</v>
      </c>
      <c r="E107" s="16">
        <v>2.9857053769816533</v>
      </c>
      <c r="F107" s="16">
        <v>44</v>
      </c>
      <c r="G107" s="19">
        <v>0.32751094837241401</v>
      </c>
      <c r="H107" s="16">
        <f t="shared" si="3"/>
        <v>14.410481728386216</v>
      </c>
      <c r="I107" s="21">
        <v>106</v>
      </c>
      <c r="J107" s="28">
        <f t="shared" si="4"/>
        <v>687.99884405038779</v>
      </c>
      <c r="K107" s="28">
        <f t="shared" si="5"/>
        <v>21611.582953620888</v>
      </c>
      <c r="L107" s="34" t="e">
        <f>IF(ISNUMBER(INDEX('08W Project List'!$J:$J,MATCH('HFTD CPZ'!$B107,'08W Project List'!$G:$G,0))),$K107,#N/A)</f>
        <v>#N/A</v>
      </c>
      <c r="M107" s="34" t="e">
        <f>IF(ISNUMBER(L107),#N/A,IF(ISNUMBER(INDEX('Approved CPZ List'!$I:$I,MATCH('HFTD CPZ'!$B107,'Approved CPZ List'!$B:$B,0))),$K107,#N/A))</f>
        <v>#N/A</v>
      </c>
    </row>
    <row r="108" spans="1:13" ht="15.75" x14ac:dyDescent="0.25">
      <c r="A108" s="17">
        <v>6501</v>
      </c>
      <c r="B108" s="16" t="s">
        <v>3522</v>
      </c>
      <c r="C108" s="16">
        <v>182661104</v>
      </c>
      <c r="D108" s="16" t="s">
        <v>3521</v>
      </c>
      <c r="E108" s="16">
        <v>9.1711412526981348</v>
      </c>
      <c r="F108" s="16">
        <v>96</v>
      </c>
      <c r="G108" s="19">
        <v>0.32643069659957002</v>
      </c>
      <c r="H108" s="16">
        <f t="shared" si="3"/>
        <v>31.337346873558722</v>
      </c>
      <c r="I108" s="21">
        <v>107</v>
      </c>
      <c r="J108" s="28">
        <f t="shared" si="4"/>
        <v>697.16998530308592</v>
      </c>
      <c r="K108" s="28">
        <f t="shared" si="5"/>
        <v>21580.245606747329</v>
      </c>
      <c r="L108" s="34" t="e">
        <f>IF(ISNUMBER(INDEX('08W Project List'!$J:$J,MATCH('HFTD CPZ'!$B108,'08W Project List'!$G:$G,0))),$K108,#N/A)</f>
        <v>#N/A</v>
      </c>
      <c r="M108" s="34" t="e">
        <f>IF(ISNUMBER(L108),#N/A,IF(ISNUMBER(INDEX('Approved CPZ List'!$I:$I,MATCH('HFTD CPZ'!$B108,'Approved CPZ List'!$B:$B,0))),$K108,#N/A))</f>
        <v>#N/A</v>
      </c>
    </row>
    <row r="109" spans="1:13" ht="15.75" x14ac:dyDescent="0.25">
      <c r="A109" s="17">
        <v>4461</v>
      </c>
      <c r="B109" s="16" t="s">
        <v>3651</v>
      </c>
      <c r="C109" s="16">
        <v>182721104</v>
      </c>
      <c r="D109" s="16" t="s">
        <v>3645</v>
      </c>
      <c r="E109" s="16">
        <v>15.658564892215415</v>
      </c>
      <c r="F109" s="16">
        <v>238</v>
      </c>
      <c r="G109" s="19">
        <v>0.32462599166872602</v>
      </c>
      <c r="H109" s="16">
        <f t="shared" si="3"/>
        <v>77.260986017156796</v>
      </c>
      <c r="I109" s="21">
        <v>108</v>
      </c>
      <c r="J109" s="28">
        <f t="shared" si="4"/>
        <v>712.82855019530132</v>
      </c>
      <c r="K109" s="28">
        <f t="shared" si="5"/>
        <v>21502.984620730171</v>
      </c>
      <c r="L109" s="34" t="e">
        <f>IF(ISNUMBER(INDEX('08W Project List'!$J:$J,MATCH('HFTD CPZ'!$B109,'08W Project List'!$G:$G,0))),$K109,#N/A)</f>
        <v>#N/A</v>
      </c>
      <c r="M109" s="34" t="e">
        <f>IF(ISNUMBER(L109),#N/A,IF(ISNUMBER(INDEX('Approved CPZ List'!$I:$I,MATCH('HFTD CPZ'!$B109,'Approved CPZ List'!$B:$B,0))),$K109,#N/A))</f>
        <v>#N/A</v>
      </c>
    </row>
    <row r="110" spans="1:13" ht="15.75" x14ac:dyDescent="0.25">
      <c r="A110" s="17">
        <v>10609</v>
      </c>
      <c r="B110" s="16" t="s">
        <v>2926</v>
      </c>
      <c r="C110" s="16">
        <v>63642106</v>
      </c>
      <c r="D110" s="16" t="s">
        <v>2924</v>
      </c>
      <c r="E110" s="16">
        <v>0.32679279955138718</v>
      </c>
      <c r="F110" s="16">
        <v>9</v>
      </c>
      <c r="G110" s="19">
        <v>0.32441627406032297</v>
      </c>
      <c r="H110" s="16">
        <f t="shared" si="3"/>
        <v>2.9197464665429069</v>
      </c>
      <c r="I110" s="21">
        <v>109</v>
      </c>
      <c r="J110" s="28">
        <f t="shared" si="4"/>
        <v>713.15534299485273</v>
      </c>
      <c r="K110" s="28">
        <f t="shared" si="5"/>
        <v>21500.064874263629</v>
      </c>
      <c r="L110" s="34" t="e">
        <f>IF(ISNUMBER(INDEX('08W Project List'!$J:$J,MATCH('HFTD CPZ'!$B110,'08W Project List'!$G:$G,0))),$K110,#N/A)</f>
        <v>#N/A</v>
      </c>
      <c r="M110" s="34" t="e">
        <f>IF(ISNUMBER(L110),#N/A,IF(ISNUMBER(INDEX('Approved CPZ List'!$I:$I,MATCH('HFTD CPZ'!$B110,'Approved CPZ List'!$B:$B,0))),$K110,#N/A))</f>
        <v>#N/A</v>
      </c>
    </row>
    <row r="111" spans="1:13" ht="15.75" x14ac:dyDescent="0.25">
      <c r="A111" s="17">
        <v>3147</v>
      </c>
      <c r="B111" s="16" t="s">
        <v>1817</v>
      </c>
      <c r="C111" s="16">
        <v>42251101</v>
      </c>
      <c r="D111" s="16" t="s">
        <v>1814</v>
      </c>
      <c r="E111" s="16">
        <v>16.926087422472655</v>
      </c>
      <c r="F111" s="16">
        <v>115</v>
      </c>
      <c r="G111" s="19">
        <v>0.32430720226653797</v>
      </c>
      <c r="H111" s="16">
        <f t="shared" si="3"/>
        <v>37.295328260651864</v>
      </c>
      <c r="I111" s="21">
        <v>110</v>
      </c>
      <c r="J111" s="28">
        <f t="shared" si="4"/>
        <v>730.08143041732535</v>
      </c>
      <c r="K111" s="28">
        <f t="shared" si="5"/>
        <v>21462.769546002979</v>
      </c>
      <c r="L111" s="34" t="e">
        <f>IF(ISNUMBER(INDEX('08W Project List'!$J:$J,MATCH('HFTD CPZ'!$B111,'08W Project List'!$G:$G,0))),$K111,#N/A)</f>
        <v>#N/A</v>
      </c>
      <c r="M111" s="34" t="e">
        <f>IF(ISNUMBER(L111),#N/A,IF(ISNUMBER(INDEX('Approved CPZ List'!$I:$I,MATCH('HFTD CPZ'!$B111,'Approved CPZ List'!$B:$B,0))),$K111,#N/A))</f>
        <v>#N/A</v>
      </c>
    </row>
    <row r="112" spans="1:13" ht="15.75" x14ac:dyDescent="0.25">
      <c r="A112" s="17">
        <v>6991</v>
      </c>
      <c r="B112" s="16" t="s">
        <v>958</v>
      </c>
      <c r="C112" s="16">
        <v>43061101</v>
      </c>
      <c r="D112" s="16" t="s">
        <v>955</v>
      </c>
      <c r="E112" s="16">
        <v>0.71079313832370417</v>
      </c>
      <c r="F112" s="16">
        <v>39</v>
      </c>
      <c r="G112" s="19">
        <v>0.32367703446649299</v>
      </c>
      <c r="H112" s="16">
        <f t="shared" si="3"/>
        <v>12.623404344193226</v>
      </c>
      <c r="I112" s="21">
        <v>111</v>
      </c>
      <c r="J112" s="28">
        <f t="shared" si="4"/>
        <v>730.792223555649</v>
      </c>
      <c r="K112" s="28">
        <f t="shared" si="5"/>
        <v>21450.146141658784</v>
      </c>
      <c r="L112" s="34" t="e">
        <f>IF(ISNUMBER(INDEX('08W Project List'!$J:$J,MATCH('HFTD CPZ'!$B112,'08W Project List'!$G:$G,0))),$K112,#N/A)</f>
        <v>#N/A</v>
      </c>
      <c r="M112" s="34" t="e">
        <f>IF(ISNUMBER(L112),#N/A,IF(ISNUMBER(INDEX('Approved CPZ List'!$I:$I,MATCH('HFTD CPZ'!$B112,'Approved CPZ List'!$B:$B,0))),$K112,#N/A))</f>
        <v>#N/A</v>
      </c>
    </row>
    <row r="113" spans="1:13" ht="15.75" x14ac:dyDescent="0.25">
      <c r="A113" s="17">
        <v>9010</v>
      </c>
      <c r="B113" s="16" t="s">
        <v>3899</v>
      </c>
      <c r="C113" s="16">
        <v>43201102</v>
      </c>
      <c r="D113" s="16" t="s">
        <v>3897</v>
      </c>
      <c r="E113" s="16">
        <v>7.901732907640957</v>
      </c>
      <c r="F113" s="16">
        <v>41</v>
      </c>
      <c r="G113" s="19">
        <v>0.32327802243673798</v>
      </c>
      <c r="H113" s="16">
        <f t="shared" si="3"/>
        <v>13.254398919906258</v>
      </c>
      <c r="I113" s="21">
        <v>112</v>
      </c>
      <c r="J113" s="28">
        <f t="shared" si="4"/>
        <v>738.69395646328996</v>
      </c>
      <c r="K113" s="28">
        <f t="shared" si="5"/>
        <v>21436.891742738877</v>
      </c>
      <c r="L113" s="34" t="e">
        <f>IF(ISNUMBER(INDEX('08W Project List'!$J:$J,MATCH('HFTD CPZ'!$B113,'08W Project List'!$G:$G,0))),$K113,#N/A)</f>
        <v>#N/A</v>
      </c>
      <c r="M113" s="34" t="e">
        <f>IF(ISNUMBER(L113),#N/A,IF(ISNUMBER(INDEX('Approved CPZ List'!$I:$I,MATCH('HFTD CPZ'!$B113,'Approved CPZ List'!$B:$B,0))),$K113,#N/A))</f>
        <v>#N/A</v>
      </c>
    </row>
    <row r="114" spans="1:13" ht="15.75" x14ac:dyDescent="0.25">
      <c r="A114" s="17">
        <v>5081</v>
      </c>
      <c r="B114" s="16" t="s">
        <v>3267</v>
      </c>
      <c r="C114" s="16">
        <v>103541104</v>
      </c>
      <c r="D114" s="16" t="s">
        <v>3265</v>
      </c>
      <c r="E114" s="16">
        <v>12.088933895498881</v>
      </c>
      <c r="F114" s="16">
        <v>94</v>
      </c>
      <c r="G114" s="19">
        <v>0.32249925608629498</v>
      </c>
      <c r="H114" s="16">
        <f t="shared" si="3"/>
        <v>30.314930072111729</v>
      </c>
      <c r="I114" s="21">
        <v>113</v>
      </c>
      <c r="J114" s="28">
        <f t="shared" si="4"/>
        <v>750.78289035878879</v>
      </c>
      <c r="K114" s="28">
        <f t="shared" si="5"/>
        <v>21406.576812666764</v>
      </c>
      <c r="L114" s="34" t="e">
        <f>IF(ISNUMBER(INDEX('08W Project List'!$J:$J,MATCH('HFTD CPZ'!$B114,'08W Project List'!$G:$G,0))),$K114,#N/A)</f>
        <v>#N/A</v>
      </c>
      <c r="M114" s="34" t="e">
        <f>IF(ISNUMBER(L114),#N/A,IF(ISNUMBER(INDEX('Approved CPZ List'!$I:$I,MATCH('HFTD CPZ'!$B114,'Approved CPZ List'!$B:$B,0))),$K114,#N/A))</f>
        <v>#N/A</v>
      </c>
    </row>
    <row r="115" spans="1:13" ht="15.75" x14ac:dyDescent="0.25">
      <c r="A115" s="17">
        <v>9508</v>
      </c>
      <c r="B115" s="16" t="s">
        <v>71</v>
      </c>
      <c r="C115" s="16">
        <v>103261101</v>
      </c>
      <c r="D115" s="16" t="s">
        <v>70</v>
      </c>
      <c r="E115" s="16">
        <v>0.20438542270334803</v>
      </c>
      <c r="F115" s="16">
        <v>3</v>
      </c>
      <c r="G115" s="19">
        <v>0.32224486043686301</v>
      </c>
      <c r="H115" s="16">
        <f t="shared" si="3"/>
        <v>0.96673458131058898</v>
      </c>
      <c r="I115" s="21">
        <v>114</v>
      </c>
      <c r="J115" s="28">
        <f t="shared" si="4"/>
        <v>750.98727578149214</v>
      </c>
      <c r="K115" s="28">
        <f t="shared" si="5"/>
        <v>21405.610078085454</v>
      </c>
      <c r="L115" s="34" t="e">
        <f>IF(ISNUMBER(INDEX('08W Project List'!$J:$J,MATCH('HFTD CPZ'!$B115,'08W Project List'!$G:$G,0))),$K115,#N/A)</f>
        <v>#N/A</v>
      </c>
      <c r="M115" s="34" t="e">
        <f>IF(ISNUMBER(L115),#N/A,IF(ISNUMBER(INDEX('Approved CPZ List'!$I:$I,MATCH('HFTD CPZ'!$B115,'Approved CPZ List'!$B:$B,0))),$K115,#N/A))</f>
        <v>#N/A</v>
      </c>
    </row>
    <row r="116" spans="1:13" ht="15.75" x14ac:dyDescent="0.25">
      <c r="A116" s="17">
        <v>10637</v>
      </c>
      <c r="B116" s="16" t="s">
        <v>3985</v>
      </c>
      <c r="C116" s="16">
        <v>102971111</v>
      </c>
      <c r="D116" s="16" t="s">
        <v>3986</v>
      </c>
      <c r="E116" s="16">
        <v>0.26380311330402795</v>
      </c>
      <c r="F116" s="16">
        <v>2</v>
      </c>
      <c r="G116" s="19">
        <v>0.32186296877701498</v>
      </c>
      <c r="H116" s="16">
        <f t="shared" si="3"/>
        <v>0.64372593755402996</v>
      </c>
      <c r="I116" s="21">
        <v>115</v>
      </c>
      <c r="J116" s="28">
        <f t="shared" si="4"/>
        <v>751.25107889479614</v>
      </c>
      <c r="K116" s="28">
        <f t="shared" si="5"/>
        <v>21404.966352147901</v>
      </c>
      <c r="L116" s="34" t="e">
        <f>IF(ISNUMBER(INDEX('08W Project List'!$J:$J,MATCH('HFTD CPZ'!$B116,'08W Project List'!$G:$G,0))),$K116,#N/A)</f>
        <v>#N/A</v>
      </c>
      <c r="M116" s="34" t="e">
        <f>IF(ISNUMBER(L116),#N/A,IF(ISNUMBER(INDEX('Approved CPZ List'!$I:$I,MATCH('HFTD CPZ'!$B116,'Approved CPZ List'!$B:$B,0))),$K116,#N/A))</f>
        <v>#N/A</v>
      </c>
    </row>
    <row r="117" spans="1:13" ht="15.75" x14ac:dyDescent="0.25">
      <c r="A117" s="17">
        <v>3800</v>
      </c>
      <c r="B117" s="16" t="s">
        <v>1053</v>
      </c>
      <c r="C117" s="16">
        <v>103351104</v>
      </c>
      <c r="D117" s="16" t="s">
        <v>1049</v>
      </c>
      <c r="E117" s="16">
        <v>15.697618468590802</v>
      </c>
      <c r="F117" s="16">
        <v>197</v>
      </c>
      <c r="G117" s="19">
        <v>0.32130830787939202</v>
      </c>
      <c r="H117" s="16">
        <f t="shared" si="3"/>
        <v>63.297736652240225</v>
      </c>
      <c r="I117" s="21">
        <v>116</v>
      </c>
      <c r="J117" s="28">
        <f t="shared" si="4"/>
        <v>766.94869736338694</v>
      </c>
      <c r="K117" s="28">
        <f t="shared" si="5"/>
        <v>21341.668615495662</v>
      </c>
      <c r="L117" s="34" t="e">
        <f>IF(ISNUMBER(INDEX('08W Project List'!$J:$J,MATCH('HFTD CPZ'!$B117,'08W Project List'!$G:$G,0))),$K117,#N/A)</f>
        <v>#N/A</v>
      </c>
      <c r="M117" s="34" t="e">
        <f>IF(ISNUMBER(L117),#N/A,IF(ISNUMBER(INDEX('Approved CPZ List'!$I:$I,MATCH('HFTD CPZ'!$B117,'Approved CPZ List'!$B:$B,0))),$K117,#N/A))</f>
        <v>#N/A</v>
      </c>
    </row>
    <row r="118" spans="1:13" ht="15.75" x14ac:dyDescent="0.25">
      <c r="A118" s="17">
        <v>4142</v>
      </c>
      <c r="B118" s="16" t="s">
        <v>1543</v>
      </c>
      <c r="C118" s="16">
        <v>103401101</v>
      </c>
      <c r="D118" s="16" t="s">
        <v>1541</v>
      </c>
      <c r="E118" s="16">
        <v>36.156918277333936</v>
      </c>
      <c r="F118" s="16">
        <v>208</v>
      </c>
      <c r="G118" s="19">
        <v>0.32037177455940002</v>
      </c>
      <c r="H118" s="16">
        <f t="shared" si="3"/>
        <v>66.637329108355203</v>
      </c>
      <c r="I118" s="21">
        <v>117</v>
      </c>
      <c r="J118" s="28">
        <f t="shared" si="4"/>
        <v>803.10561564072088</v>
      </c>
      <c r="K118" s="28">
        <f t="shared" si="5"/>
        <v>21275.031286387308</v>
      </c>
      <c r="L118" s="34" t="e">
        <f>IF(ISNUMBER(INDEX('08W Project List'!$J:$J,MATCH('HFTD CPZ'!$B118,'08W Project List'!$G:$G,0))),$K118,#N/A)</f>
        <v>#N/A</v>
      </c>
      <c r="M118" s="34" t="e">
        <f>IF(ISNUMBER(L118),#N/A,IF(ISNUMBER(INDEX('Approved CPZ List'!$I:$I,MATCH('HFTD CPZ'!$B118,'Approved CPZ List'!$B:$B,0))),$K118,#N/A))</f>
        <v>#N/A</v>
      </c>
    </row>
    <row r="119" spans="1:13" ht="15.75" x14ac:dyDescent="0.25">
      <c r="A119" s="17">
        <v>4869</v>
      </c>
      <c r="B119" s="16" t="s">
        <v>230</v>
      </c>
      <c r="C119" s="16">
        <v>152701108</v>
      </c>
      <c r="D119" s="16" t="s">
        <v>231</v>
      </c>
      <c r="E119" s="16">
        <v>32.529171084756804</v>
      </c>
      <c r="F119" s="16">
        <v>363</v>
      </c>
      <c r="G119" s="19">
        <v>0.320160562926255</v>
      </c>
      <c r="H119" s="16">
        <f t="shared" si="3"/>
        <v>116.21828434223056</v>
      </c>
      <c r="I119" s="21">
        <v>118</v>
      </c>
      <c r="J119" s="28">
        <f t="shared" si="4"/>
        <v>835.63478672547774</v>
      </c>
      <c r="K119" s="28">
        <f t="shared" si="5"/>
        <v>21158.813002045077</v>
      </c>
      <c r="L119" s="34" t="e">
        <f>IF(ISNUMBER(INDEX('08W Project List'!$J:$J,MATCH('HFTD CPZ'!$B119,'08W Project List'!$G:$G,0))),$K119,#N/A)</f>
        <v>#N/A</v>
      </c>
      <c r="M119" s="34" t="e">
        <f>IF(ISNUMBER(L119),#N/A,IF(ISNUMBER(INDEX('Approved CPZ List'!$I:$I,MATCH('HFTD CPZ'!$B119,'Approved CPZ List'!$B:$B,0))),$K119,#N/A))</f>
        <v>#N/A</v>
      </c>
    </row>
    <row r="120" spans="1:13" ht="15.75" x14ac:dyDescent="0.25">
      <c r="A120" s="17">
        <v>9492</v>
      </c>
      <c r="B120" s="16" t="s">
        <v>2730</v>
      </c>
      <c r="C120" s="16">
        <v>163541101</v>
      </c>
      <c r="D120" s="16" t="s">
        <v>2726</v>
      </c>
      <c r="E120" s="16">
        <v>3.2862053537044811</v>
      </c>
      <c r="F120" s="16">
        <v>12</v>
      </c>
      <c r="G120" s="19">
        <v>0.31954387172433502</v>
      </c>
      <c r="H120" s="16">
        <f t="shared" si="3"/>
        <v>3.83452646069202</v>
      </c>
      <c r="I120" s="21">
        <v>119</v>
      </c>
      <c r="J120" s="28">
        <f t="shared" si="4"/>
        <v>838.92099207918227</v>
      </c>
      <c r="K120" s="28">
        <f t="shared" si="5"/>
        <v>21154.978475584387</v>
      </c>
      <c r="L120" s="34" t="e">
        <f>IF(ISNUMBER(INDEX('08W Project List'!$J:$J,MATCH('HFTD CPZ'!$B120,'08W Project List'!$G:$G,0))),$K120,#N/A)</f>
        <v>#N/A</v>
      </c>
      <c r="M120" s="34" t="e">
        <f>IF(ISNUMBER(L120),#N/A,IF(ISNUMBER(INDEX('Approved CPZ List'!$I:$I,MATCH('HFTD CPZ'!$B120,'Approved CPZ List'!$B:$B,0))),$K120,#N/A))</f>
        <v>#N/A</v>
      </c>
    </row>
    <row r="121" spans="1:13" ht="15.75" x14ac:dyDescent="0.25">
      <c r="A121" s="17">
        <v>10541</v>
      </c>
      <c r="B121" s="16" t="s">
        <v>744</v>
      </c>
      <c r="C121" s="16">
        <v>153612105</v>
      </c>
      <c r="D121" s="16" t="s">
        <v>742</v>
      </c>
      <c r="E121" s="16">
        <v>0.80419078154251089</v>
      </c>
      <c r="F121" s="16">
        <v>9</v>
      </c>
      <c r="G121" s="19">
        <v>0.31824271874057702</v>
      </c>
      <c r="H121" s="16">
        <f t="shared" si="3"/>
        <v>2.8641844686651932</v>
      </c>
      <c r="I121" s="21">
        <v>120</v>
      </c>
      <c r="J121" s="28">
        <f t="shared" si="4"/>
        <v>839.72518286072477</v>
      </c>
      <c r="K121" s="28">
        <f t="shared" si="5"/>
        <v>21152.114291115722</v>
      </c>
      <c r="L121" s="34" t="e">
        <f>IF(ISNUMBER(INDEX('08W Project List'!$J:$J,MATCH('HFTD CPZ'!$B121,'08W Project List'!$G:$G,0))),$K121,#N/A)</f>
        <v>#N/A</v>
      </c>
      <c r="M121" s="34" t="e">
        <f>IF(ISNUMBER(L121),#N/A,IF(ISNUMBER(INDEX('Approved CPZ List'!$I:$I,MATCH('HFTD CPZ'!$B121,'Approved CPZ List'!$B:$B,0))),$K121,#N/A))</f>
        <v>#N/A</v>
      </c>
    </row>
    <row r="122" spans="1:13" ht="15.75" x14ac:dyDescent="0.25">
      <c r="A122" s="17">
        <v>5372</v>
      </c>
      <c r="B122" s="16" t="s">
        <v>4052</v>
      </c>
      <c r="C122" s="16">
        <v>183052113</v>
      </c>
      <c r="D122" s="16" t="s">
        <v>4047</v>
      </c>
      <c r="E122" s="16">
        <v>7.4574788622259165</v>
      </c>
      <c r="F122" s="16">
        <v>92</v>
      </c>
      <c r="G122" s="19">
        <v>0.31789818913392498</v>
      </c>
      <c r="H122" s="16">
        <f t="shared" si="3"/>
        <v>29.246633400321098</v>
      </c>
      <c r="I122" s="21">
        <v>121</v>
      </c>
      <c r="J122" s="28">
        <f t="shared" si="4"/>
        <v>847.18266172295068</v>
      </c>
      <c r="K122" s="28">
        <f t="shared" si="5"/>
        <v>21122.8676577154</v>
      </c>
      <c r="L122" s="34" t="e">
        <f>IF(ISNUMBER(INDEX('08W Project List'!$J:$J,MATCH('HFTD CPZ'!$B122,'08W Project List'!$G:$G,0))),$K122,#N/A)</f>
        <v>#N/A</v>
      </c>
      <c r="M122" s="34" t="e">
        <f>IF(ISNUMBER(L122),#N/A,IF(ISNUMBER(INDEX('Approved CPZ List'!$I:$I,MATCH('HFTD CPZ'!$B122,'Approved CPZ List'!$B:$B,0))),$K122,#N/A))</f>
        <v>#N/A</v>
      </c>
    </row>
    <row r="123" spans="1:13" ht="15.75" x14ac:dyDescent="0.25">
      <c r="A123" s="17">
        <v>8293</v>
      </c>
      <c r="B123" s="16" t="s">
        <v>4133</v>
      </c>
      <c r="C123" s="16">
        <v>63601108</v>
      </c>
      <c r="D123" s="16" t="s">
        <v>4134</v>
      </c>
      <c r="E123" s="16">
        <v>15.920909008373711</v>
      </c>
      <c r="F123" s="16">
        <v>232</v>
      </c>
      <c r="G123" s="19">
        <v>0.316722249172529</v>
      </c>
      <c r="H123" s="16">
        <f t="shared" si="3"/>
        <v>73.47956180802673</v>
      </c>
      <c r="I123" s="21">
        <v>122</v>
      </c>
      <c r="J123" s="28">
        <f t="shared" si="4"/>
        <v>863.10357073132434</v>
      </c>
      <c r="K123" s="28">
        <f t="shared" si="5"/>
        <v>21049.388095907372</v>
      </c>
      <c r="L123" s="34" t="e">
        <f>IF(ISNUMBER(INDEX('08W Project List'!$J:$J,MATCH('HFTD CPZ'!$B123,'08W Project List'!$G:$G,0))),$K123,#N/A)</f>
        <v>#N/A</v>
      </c>
      <c r="M123" s="34" t="e">
        <f>IF(ISNUMBER(L123),#N/A,IF(ISNUMBER(INDEX('Approved CPZ List'!$I:$I,MATCH('HFTD CPZ'!$B123,'Approved CPZ List'!$B:$B,0))),$K123,#N/A))</f>
        <v>#N/A</v>
      </c>
    </row>
    <row r="124" spans="1:13" ht="15.75" x14ac:dyDescent="0.25">
      <c r="A124" s="17">
        <v>907</v>
      </c>
      <c r="B124" s="16" t="s">
        <v>945</v>
      </c>
      <c r="C124" s="16">
        <v>102931102</v>
      </c>
      <c r="D124" s="16" t="s">
        <v>944</v>
      </c>
      <c r="E124" s="16">
        <v>16.371910604333749</v>
      </c>
      <c r="F124" s="16">
        <v>185</v>
      </c>
      <c r="G124" s="19">
        <v>0.31272863130893103</v>
      </c>
      <c r="H124" s="16">
        <f t="shared" si="3"/>
        <v>57.854796792152243</v>
      </c>
      <c r="I124" s="21">
        <v>123</v>
      </c>
      <c r="J124" s="28">
        <f t="shared" si="4"/>
        <v>879.47548133565806</v>
      </c>
      <c r="K124" s="28">
        <f t="shared" si="5"/>
        <v>20991.533299115221</v>
      </c>
      <c r="L124" s="34" t="e">
        <f>IF(ISNUMBER(INDEX('08W Project List'!$J:$J,MATCH('HFTD CPZ'!$B124,'08W Project List'!$G:$G,0))),$K124,#N/A)</f>
        <v>#N/A</v>
      </c>
      <c r="M124" s="34" t="e">
        <f>IF(ISNUMBER(L124),#N/A,IF(ISNUMBER(INDEX('Approved CPZ List'!$I:$I,MATCH('HFTD CPZ'!$B124,'Approved CPZ List'!$B:$B,0))),$K124,#N/A))</f>
        <v>#N/A</v>
      </c>
    </row>
    <row r="125" spans="1:13" ht="15.75" x14ac:dyDescent="0.25">
      <c r="A125" s="17">
        <v>6176</v>
      </c>
      <c r="B125" s="16" t="s">
        <v>848</v>
      </c>
      <c r="C125" s="16">
        <v>254432104</v>
      </c>
      <c r="D125" s="16" t="s">
        <v>842</v>
      </c>
      <c r="E125" s="16">
        <v>13.146498746590241</v>
      </c>
      <c r="F125" s="16">
        <v>175</v>
      </c>
      <c r="G125" s="19">
        <v>0.31171253955519501</v>
      </c>
      <c r="H125" s="16">
        <f t="shared" si="3"/>
        <v>54.549694422159128</v>
      </c>
      <c r="I125" s="21">
        <v>124</v>
      </c>
      <c r="J125" s="28">
        <f t="shared" si="4"/>
        <v>892.62198008224834</v>
      </c>
      <c r="K125" s="28">
        <f t="shared" si="5"/>
        <v>20936.983604693061</v>
      </c>
      <c r="L125" s="34" t="e">
        <f>IF(ISNUMBER(INDEX('08W Project List'!$J:$J,MATCH('HFTD CPZ'!$B125,'08W Project List'!$G:$G,0))),$K125,#N/A)</f>
        <v>#N/A</v>
      </c>
      <c r="M125" s="34" t="e">
        <f>IF(ISNUMBER(L125),#N/A,IF(ISNUMBER(INDEX('Approved CPZ List'!$I:$I,MATCH('HFTD CPZ'!$B125,'Approved CPZ List'!$B:$B,0))),$K125,#N/A))</f>
        <v>#N/A</v>
      </c>
    </row>
    <row r="126" spans="1:13" ht="15.75" x14ac:dyDescent="0.25">
      <c r="A126" s="17">
        <v>3989</v>
      </c>
      <c r="B126" s="16" t="s">
        <v>2286</v>
      </c>
      <c r="C126" s="16">
        <v>43141102</v>
      </c>
      <c r="D126" s="16" t="s">
        <v>2282</v>
      </c>
      <c r="E126" s="16">
        <v>3.3751804829171101</v>
      </c>
      <c r="F126" s="16">
        <v>49</v>
      </c>
      <c r="G126" s="19">
        <v>0.31109269861470601</v>
      </c>
      <c r="H126" s="16">
        <f t="shared" si="3"/>
        <v>15.243542232120594</v>
      </c>
      <c r="I126" s="21">
        <v>125</v>
      </c>
      <c r="J126" s="28">
        <f t="shared" si="4"/>
        <v>895.99716056516547</v>
      </c>
      <c r="K126" s="28">
        <f t="shared" si="5"/>
        <v>20921.74006246094</v>
      </c>
      <c r="L126" s="34" t="e">
        <f>IF(ISNUMBER(INDEX('08W Project List'!$J:$J,MATCH('HFTD CPZ'!$B126,'08W Project List'!$G:$G,0))),$K126,#N/A)</f>
        <v>#N/A</v>
      </c>
      <c r="M126" s="34" t="e">
        <f>IF(ISNUMBER(L126),#N/A,IF(ISNUMBER(INDEX('Approved CPZ List'!$I:$I,MATCH('HFTD CPZ'!$B126,'Approved CPZ List'!$B:$B,0))),$K126,#N/A))</f>
        <v>#N/A</v>
      </c>
    </row>
    <row r="127" spans="1:13" ht="15.75" x14ac:dyDescent="0.25">
      <c r="A127" s="17">
        <v>2201</v>
      </c>
      <c r="B127" s="16" t="s">
        <v>3242</v>
      </c>
      <c r="C127" s="16">
        <v>163761704</v>
      </c>
      <c r="D127" s="16" t="s">
        <v>3241</v>
      </c>
      <c r="E127" s="16">
        <v>22.89281765769627</v>
      </c>
      <c r="F127" s="16">
        <v>193</v>
      </c>
      <c r="G127" s="19">
        <v>0.31093026731265699</v>
      </c>
      <c r="H127" s="16">
        <f t="shared" si="3"/>
        <v>60.009541591342803</v>
      </c>
      <c r="I127" s="21">
        <v>126</v>
      </c>
      <c r="J127" s="28">
        <f t="shared" si="4"/>
        <v>918.88997822286171</v>
      </c>
      <c r="K127" s="28">
        <f t="shared" si="5"/>
        <v>20861.730520869598</v>
      </c>
      <c r="L127" s="34" t="e">
        <f>IF(ISNUMBER(INDEX('08W Project List'!$J:$J,MATCH('HFTD CPZ'!$B127,'08W Project List'!$G:$G,0))),$K127,#N/A)</f>
        <v>#N/A</v>
      </c>
      <c r="M127" s="34" t="e">
        <f>IF(ISNUMBER(L127),#N/A,IF(ISNUMBER(INDEX('Approved CPZ List'!$I:$I,MATCH('HFTD CPZ'!$B127,'Approved CPZ List'!$B:$B,0))),$K127,#N/A))</f>
        <v>#N/A</v>
      </c>
    </row>
    <row r="128" spans="1:13" ht="15.75" x14ac:dyDescent="0.25">
      <c r="A128" s="17">
        <v>4707</v>
      </c>
      <c r="B128" s="16" t="s">
        <v>1782</v>
      </c>
      <c r="C128" s="16">
        <v>43361103</v>
      </c>
      <c r="D128" s="16" t="s">
        <v>1777</v>
      </c>
      <c r="E128" s="16">
        <v>8.5947610982282772</v>
      </c>
      <c r="F128" s="16">
        <v>112</v>
      </c>
      <c r="G128" s="19">
        <v>0.31086107278902803</v>
      </c>
      <c r="H128" s="16">
        <f t="shared" si="3"/>
        <v>34.816440152371136</v>
      </c>
      <c r="I128" s="21">
        <v>127</v>
      </c>
      <c r="J128" s="28">
        <f t="shared" si="4"/>
        <v>927.48473932109005</v>
      </c>
      <c r="K128" s="28">
        <f t="shared" si="5"/>
        <v>20826.914080717226</v>
      </c>
      <c r="L128" s="34" t="e">
        <f>IF(ISNUMBER(INDEX('08W Project List'!$J:$J,MATCH('HFTD CPZ'!$B128,'08W Project List'!$G:$G,0))),$K128,#N/A)</f>
        <v>#N/A</v>
      </c>
      <c r="M128" s="34" t="e">
        <f>IF(ISNUMBER(L128),#N/A,IF(ISNUMBER(INDEX('Approved CPZ List'!$I:$I,MATCH('HFTD CPZ'!$B128,'Approved CPZ List'!$B:$B,0))),$K128,#N/A))</f>
        <v>#N/A</v>
      </c>
    </row>
    <row r="129" spans="1:13" ht="15.75" x14ac:dyDescent="0.25">
      <c r="A129" s="17">
        <v>8759</v>
      </c>
      <c r="B129" s="16" t="s">
        <v>1926</v>
      </c>
      <c r="C129" s="16">
        <v>252561101</v>
      </c>
      <c r="D129" s="16" t="s">
        <v>1925</v>
      </c>
      <c r="E129" s="16">
        <v>3.8641206052459292</v>
      </c>
      <c r="F129" s="16">
        <v>22</v>
      </c>
      <c r="G129" s="19">
        <v>0.30901337898555598</v>
      </c>
      <c r="H129" s="16">
        <f t="shared" si="3"/>
        <v>6.7982943376822318</v>
      </c>
      <c r="I129" s="21">
        <v>128</v>
      </c>
      <c r="J129" s="28">
        <f t="shared" si="4"/>
        <v>931.34885992633599</v>
      </c>
      <c r="K129" s="28">
        <f t="shared" si="5"/>
        <v>20820.115786379545</v>
      </c>
      <c r="L129" s="34" t="e">
        <f>IF(ISNUMBER(INDEX('08W Project List'!$J:$J,MATCH('HFTD CPZ'!$B129,'08W Project List'!$G:$G,0))),$K129,#N/A)</f>
        <v>#N/A</v>
      </c>
      <c r="M129" s="34" t="e">
        <f>IF(ISNUMBER(L129),#N/A,IF(ISNUMBER(INDEX('Approved CPZ List'!$I:$I,MATCH('HFTD CPZ'!$B129,'Approved CPZ List'!$B:$B,0))),$K129,#N/A))</f>
        <v>#N/A</v>
      </c>
    </row>
    <row r="130" spans="1:13" ht="15.75" x14ac:dyDescent="0.25">
      <c r="A130" s="17">
        <v>7918</v>
      </c>
      <c r="B130" s="16" t="s">
        <v>1341</v>
      </c>
      <c r="C130" s="16">
        <v>152181102</v>
      </c>
      <c r="D130" s="16" t="s">
        <v>1340</v>
      </c>
      <c r="E130" s="16">
        <v>1.6447877000136484</v>
      </c>
      <c r="F130" s="16">
        <v>13</v>
      </c>
      <c r="G130" s="19">
        <v>0.30872948116728099</v>
      </c>
      <c r="H130" s="16">
        <f t="shared" ref="H130:H193" si="6">IFERROR(G130*F130,0)</f>
        <v>4.0134832551746529</v>
      </c>
      <c r="I130" s="21">
        <v>129</v>
      </c>
      <c r="J130" s="28">
        <f t="shared" si="4"/>
        <v>932.99364762634968</v>
      </c>
      <c r="K130" s="28">
        <f t="shared" si="5"/>
        <v>20816.102303124371</v>
      </c>
      <c r="L130" s="34" t="e">
        <f>IF(ISNUMBER(INDEX('08W Project List'!$J:$J,MATCH('HFTD CPZ'!$B130,'08W Project List'!$G:$G,0))),$K130,#N/A)</f>
        <v>#N/A</v>
      </c>
      <c r="M130" s="34" t="e">
        <f>IF(ISNUMBER(L130),#N/A,IF(ISNUMBER(INDEX('Approved CPZ List'!$I:$I,MATCH('HFTD CPZ'!$B130,'Approved CPZ List'!$B:$B,0))),$K130,#N/A))</f>
        <v>#N/A</v>
      </c>
    </row>
    <row r="131" spans="1:13" ht="15.75" x14ac:dyDescent="0.25">
      <c r="A131" s="17">
        <v>9076</v>
      </c>
      <c r="B131" s="16" t="s">
        <v>3989</v>
      </c>
      <c r="C131" s="16">
        <v>102971111</v>
      </c>
      <c r="D131" s="16" t="s">
        <v>3986</v>
      </c>
      <c r="E131" s="16">
        <v>8.7517595871667488</v>
      </c>
      <c r="F131" s="16">
        <v>82</v>
      </c>
      <c r="G131" s="19">
        <v>0.30751859040672502</v>
      </c>
      <c r="H131" s="16">
        <f t="shared" si="6"/>
        <v>25.216524413351451</v>
      </c>
      <c r="I131" s="21">
        <v>130</v>
      </c>
      <c r="J131" s="28">
        <f t="shared" si="4"/>
        <v>941.74540721351639</v>
      </c>
      <c r="K131" s="28">
        <f t="shared" si="5"/>
        <v>20790.885778711021</v>
      </c>
      <c r="L131" s="34" t="e">
        <f>IF(ISNUMBER(INDEX('08W Project List'!$J:$J,MATCH('HFTD CPZ'!$B131,'08W Project List'!$G:$G,0))),$K131,#N/A)</f>
        <v>#N/A</v>
      </c>
      <c r="M131" s="34" t="e">
        <f>IF(ISNUMBER(L131),#N/A,IF(ISNUMBER(INDEX('Approved CPZ List'!$I:$I,MATCH('HFTD CPZ'!$B131,'Approved CPZ List'!$B:$B,0))),$K131,#N/A))</f>
        <v>#N/A</v>
      </c>
    </row>
    <row r="132" spans="1:13" ht="15.75" x14ac:dyDescent="0.25">
      <c r="A132" s="17">
        <v>6711</v>
      </c>
      <c r="B132" s="16" t="s">
        <v>3226</v>
      </c>
      <c r="C132" s="16">
        <v>63681103</v>
      </c>
      <c r="D132" s="16" t="s">
        <v>3224</v>
      </c>
      <c r="E132" s="16">
        <v>3.9739186403612305</v>
      </c>
      <c r="F132" s="16">
        <v>30</v>
      </c>
      <c r="G132" s="19">
        <v>0.30689062528108402</v>
      </c>
      <c r="H132" s="16">
        <f t="shared" si="6"/>
        <v>9.2067187584325207</v>
      </c>
      <c r="I132" s="21">
        <v>131</v>
      </c>
      <c r="J132" s="28">
        <f t="shared" ref="J132:J195" si="7">J131+E132</f>
        <v>945.71932585387765</v>
      </c>
      <c r="K132" s="28">
        <f t="shared" ref="K132:K195" si="8">K131-H132</f>
        <v>20781.679059952588</v>
      </c>
      <c r="L132" s="34" t="e">
        <f>IF(ISNUMBER(INDEX('08W Project List'!$J:$J,MATCH('HFTD CPZ'!$B132,'08W Project List'!$G:$G,0))),$K132,#N/A)</f>
        <v>#N/A</v>
      </c>
      <c r="M132" s="34" t="e">
        <f>IF(ISNUMBER(L132),#N/A,IF(ISNUMBER(INDEX('Approved CPZ List'!$I:$I,MATCH('HFTD CPZ'!$B132,'Approved CPZ List'!$B:$B,0))),$K132,#N/A))</f>
        <v>#N/A</v>
      </c>
    </row>
    <row r="133" spans="1:13" ht="15.75" x14ac:dyDescent="0.25">
      <c r="A133" s="17">
        <v>9779</v>
      </c>
      <c r="B133" s="16" t="s">
        <v>850</v>
      </c>
      <c r="C133" s="16">
        <v>254432104</v>
      </c>
      <c r="D133" s="16" t="s">
        <v>842</v>
      </c>
      <c r="E133" s="16">
        <v>10.675730445856246</v>
      </c>
      <c r="F133" s="16">
        <v>49</v>
      </c>
      <c r="G133" s="19">
        <v>0.30464799958532601</v>
      </c>
      <c r="H133" s="16">
        <f t="shared" si="6"/>
        <v>14.927751979680975</v>
      </c>
      <c r="I133" s="21">
        <v>132</v>
      </c>
      <c r="J133" s="28">
        <f t="shared" si="7"/>
        <v>956.39505629973394</v>
      </c>
      <c r="K133" s="28">
        <f t="shared" si="8"/>
        <v>20766.751307972907</v>
      </c>
      <c r="L133" s="34" t="e">
        <f>IF(ISNUMBER(INDEX('08W Project List'!$J:$J,MATCH('HFTD CPZ'!$B133,'08W Project List'!$G:$G,0))),$K133,#N/A)</f>
        <v>#N/A</v>
      </c>
      <c r="M133" s="34" t="e">
        <f>IF(ISNUMBER(L133),#N/A,IF(ISNUMBER(INDEX('Approved CPZ List'!$I:$I,MATCH('HFTD CPZ'!$B133,'Approved CPZ List'!$B:$B,0))),$K133,#N/A))</f>
        <v>#N/A</v>
      </c>
    </row>
    <row r="134" spans="1:13" ht="15.75" x14ac:dyDescent="0.25">
      <c r="A134" s="17">
        <v>7407</v>
      </c>
      <c r="B134" s="16" t="s">
        <v>4051</v>
      </c>
      <c r="C134" s="16">
        <v>183052113</v>
      </c>
      <c r="D134" s="16" t="s">
        <v>4047</v>
      </c>
      <c r="E134" s="16">
        <v>40.30734269206085</v>
      </c>
      <c r="F134" s="16">
        <v>180</v>
      </c>
      <c r="G134" s="19">
        <v>0.30414037921415499</v>
      </c>
      <c r="H134" s="16">
        <f t="shared" si="6"/>
        <v>54.745268258547895</v>
      </c>
      <c r="I134" s="21">
        <v>133</v>
      </c>
      <c r="J134" s="28">
        <f t="shared" si="7"/>
        <v>996.70239899179478</v>
      </c>
      <c r="K134" s="28">
        <f t="shared" si="8"/>
        <v>20712.006039714361</v>
      </c>
      <c r="L134" s="34" t="e">
        <f>IF(ISNUMBER(INDEX('08W Project List'!$J:$J,MATCH('HFTD CPZ'!$B134,'08W Project List'!$G:$G,0))),$K134,#N/A)</f>
        <v>#N/A</v>
      </c>
      <c r="M134" s="34" t="e">
        <f>IF(ISNUMBER(L134),#N/A,IF(ISNUMBER(INDEX('Approved CPZ List'!$I:$I,MATCH('HFTD CPZ'!$B134,'Approved CPZ List'!$B:$B,0))),$K134,#N/A))</f>
        <v>#N/A</v>
      </c>
    </row>
    <row r="135" spans="1:13" ht="15.75" x14ac:dyDescent="0.25">
      <c r="A135" s="17">
        <v>6929</v>
      </c>
      <c r="B135" s="16" t="s">
        <v>740</v>
      </c>
      <c r="C135" s="16">
        <v>153612104</v>
      </c>
      <c r="D135" s="16" t="s">
        <v>737</v>
      </c>
      <c r="E135" s="16">
        <v>8.8028340656195159</v>
      </c>
      <c r="F135" s="16">
        <v>107</v>
      </c>
      <c r="G135" s="19">
        <v>0.30391318928768002</v>
      </c>
      <c r="H135" s="16">
        <f t="shared" si="6"/>
        <v>32.51871125378176</v>
      </c>
      <c r="I135" s="21">
        <v>134</v>
      </c>
      <c r="J135" s="28">
        <f t="shared" si="7"/>
        <v>1005.5052330574143</v>
      </c>
      <c r="K135" s="28">
        <f t="shared" si="8"/>
        <v>20679.487328460578</v>
      </c>
      <c r="L135" s="34" t="e">
        <f>IF(ISNUMBER(INDEX('08W Project List'!$J:$J,MATCH('HFTD CPZ'!$B135,'08W Project List'!$G:$G,0))),$K135,#N/A)</f>
        <v>#N/A</v>
      </c>
      <c r="M135" s="34" t="e">
        <f>IF(ISNUMBER(L135),#N/A,IF(ISNUMBER(INDEX('Approved CPZ List'!$I:$I,MATCH('HFTD CPZ'!$B135,'Approved CPZ List'!$B:$B,0))),$K135,#N/A))</f>
        <v>#N/A</v>
      </c>
    </row>
    <row r="136" spans="1:13" ht="15.75" x14ac:dyDescent="0.25">
      <c r="A136" s="17">
        <v>8076</v>
      </c>
      <c r="B136" s="16" t="s">
        <v>2574</v>
      </c>
      <c r="C136" s="16">
        <v>14052103</v>
      </c>
      <c r="D136" s="16" t="s">
        <v>2572</v>
      </c>
      <c r="E136" s="16">
        <v>13.883972484122685</v>
      </c>
      <c r="F136" s="16">
        <v>147</v>
      </c>
      <c r="G136" s="19">
        <v>0.303492732682628</v>
      </c>
      <c r="H136" s="16">
        <f t="shared" si="6"/>
        <v>44.613431704346318</v>
      </c>
      <c r="I136" s="21">
        <v>135</v>
      </c>
      <c r="J136" s="28">
        <f t="shared" si="7"/>
        <v>1019.389205541537</v>
      </c>
      <c r="K136" s="28">
        <f t="shared" si="8"/>
        <v>20634.873896756231</v>
      </c>
      <c r="L136" s="34" t="e">
        <f>IF(ISNUMBER(INDEX('08W Project List'!$J:$J,MATCH('HFTD CPZ'!$B136,'08W Project List'!$G:$G,0))),$K136,#N/A)</f>
        <v>#N/A</v>
      </c>
      <c r="M136" s="34" t="e">
        <f>IF(ISNUMBER(L136),#N/A,IF(ISNUMBER(INDEX('Approved CPZ List'!$I:$I,MATCH('HFTD CPZ'!$B136,'Approved CPZ List'!$B:$B,0))),$K136,#N/A))</f>
        <v>#N/A</v>
      </c>
    </row>
    <row r="137" spans="1:13" ht="15.75" x14ac:dyDescent="0.25">
      <c r="A137" s="17">
        <v>9798</v>
      </c>
      <c r="B137" s="16" t="s">
        <v>179</v>
      </c>
      <c r="C137" s="16">
        <v>252501101</v>
      </c>
      <c r="D137" s="16" t="s">
        <v>180</v>
      </c>
      <c r="E137" s="16">
        <v>10.552208737520074</v>
      </c>
      <c r="F137" s="16">
        <v>33</v>
      </c>
      <c r="G137" s="19">
        <v>0.30243873870572802</v>
      </c>
      <c r="H137" s="16">
        <f t="shared" si="6"/>
        <v>9.9804783772890246</v>
      </c>
      <c r="I137" s="21">
        <v>136</v>
      </c>
      <c r="J137" s="28">
        <f t="shared" si="7"/>
        <v>1029.941414279057</v>
      </c>
      <c r="K137" s="28">
        <f t="shared" si="8"/>
        <v>20624.893418378942</v>
      </c>
      <c r="L137" s="34" t="e">
        <f>IF(ISNUMBER(INDEX('08W Project List'!$J:$J,MATCH('HFTD CPZ'!$B137,'08W Project List'!$G:$G,0))),$K137,#N/A)</f>
        <v>#N/A</v>
      </c>
      <c r="M137" s="34" t="e">
        <f>IF(ISNUMBER(L137),#N/A,IF(ISNUMBER(INDEX('Approved CPZ List'!$I:$I,MATCH('HFTD CPZ'!$B137,'Approved CPZ List'!$B:$B,0))),$K137,#N/A))</f>
        <v>#N/A</v>
      </c>
    </row>
    <row r="138" spans="1:13" ht="15.75" x14ac:dyDescent="0.25">
      <c r="A138" s="17">
        <v>8821</v>
      </c>
      <c r="B138" s="16" t="s">
        <v>3650</v>
      </c>
      <c r="C138" s="16">
        <v>182721104</v>
      </c>
      <c r="D138" s="16" t="s">
        <v>3645</v>
      </c>
      <c r="E138" s="16">
        <v>3.5126274119604284E-2</v>
      </c>
      <c r="F138" s="16">
        <v>105</v>
      </c>
      <c r="G138" s="19">
        <v>0.30185414144050599</v>
      </c>
      <c r="H138" s="16">
        <f t="shared" si="6"/>
        <v>31.694684851253129</v>
      </c>
      <c r="I138" s="21">
        <v>137</v>
      </c>
      <c r="J138" s="28">
        <f t="shared" si="7"/>
        <v>1029.9765405531766</v>
      </c>
      <c r="K138" s="28">
        <f t="shared" si="8"/>
        <v>20593.19873352769</v>
      </c>
      <c r="L138" s="34" t="e">
        <f>IF(ISNUMBER(INDEX('08W Project List'!$J:$J,MATCH('HFTD CPZ'!$B138,'08W Project List'!$G:$G,0))),$K138,#N/A)</f>
        <v>#N/A</v>
      </c>
      <c r="M138" s="34" t="e">
        <f>IF(ISNUMBER(L138),#N/A,IF(ISNUMBER(INDEX('Approved CPZ List'!$I:$I,MATCH('HFTD CPZ'!$B138,'Approved CPZ List'!$B:$B,0))),$K138,#N/A))</f>
        <v>#N/A</v>
      </c>
    </row>
    <row r="139" spans="1:13" ht="15.75" x14ac:dyDescent="0.25">
      <c r="A139" s="17">
        <v>12</v>
      </c>
      <c r="B139" s="16" t="s">
        <v>2886</v>
      </c>
      <c r="C139" s="16">
        <v>182611103</v>
      </c>
      <c r="D139" s="16" t="s">
        <v>2880</v>
      </c>
      <c r="E139" s="16">
        <v>2.2288361925551583</v>
      </c>
      <c r="F139" s="16">
        <v>24</v>
      </c>
      <c r="G139" s="19">
        <v>0.30039099606438102</v>
      </c>
      <c r="H139" s="16">
        <f t="shared" si="6"/>
        <v>7.2093839055451445</v>
      </c>
      <c r="I139" s="21">
        <v>138</v>
      </c>
      <c r="J139" s="28">
        <f t="shared" si="7"/>
        <v>1032.2053767457319</v>
      </c>
      <c r="K139" s="28">
        <f t="shared" si="8"/>
        <v>20585.989349622145</v>
      </c>
      <c r="L139" s="34" t="e">
        <f>IF(ISNUMBER(INDEX('08W Project List'!$J:$J,MATCH('HFTD CPZ'!$B139,'08W Project List'!$G:$G,0))),$K139,#N/A)</f>
        <v>#N/A</v>
      </c>
      <c r="M139" s="34" t="e">
        <f>IF(ISNUMBER(L139),#N/A,IF(ISNUMBER(INDEX('Approved CPZ List'!$I:$I,MATCH('HFTD CPZ'!$B139,'Approved CPZ List'!$B:$B,0))),$K139,#N/A))</f>
        <v>#N/A</v>
      </c>
    </row>
    <row r="140" spans="1:13" ht="15.75" x14ac:dyDescent="0.25">
      <c r="A140" s="17">
        <v>461</v>
      </c>
      <c r="B140" s="16" t="s">
        <v>1945</v>
      </c>
      <c r="C140" s="16">
        <v>43311102</v>
      </c>
      <c r="D140" s="16" t="s">
        <v>1944</v>
      </c>
      <c r="E140" s="16">
        <v>9.3328069862184577</v>
      </c>
      <c r="F140" s="16">
        <v>131</v>
      </c>
      <c r="G140" s="19">
        <v>0.29712436375845303</v>
      </c>
      <c r="H140" s="16">
        <f t="shared" si="6"/>
        <v>38.923291652357349</v>
      </c>
      <c r="I140" s="21">
        <v>139</v>
      </c>
      <c r="J140" s="28">
        <f t="shared" si="7"/>
        <v>1041.5381837319503</v>
      </c>
      <c r="K140" s="28">
        <f t="shared" si="8"/>
        <v>20547.066057969787</v>
      </c>
      <c r="L140" s="34" t="e">
        <f>IF(ISNUMBER(INDEX('08W Project List'!$J:$J,MATCH('HFTD CPZ'!$B140,'08W Project List'!$G:$G,0))),$K140,#N/A)</f>
        <v>#N/A</v>
      </c>
      <c r="M140" s="34" t="e">
        <f>IF(ISNUMBER(L140),#N/A,IF(ISNUMBER(INDEX('Approved CPZ List'!$I:$I,MATCH('HFTD CPZ'!$B140,'Approved CPZ List'!$B:$B,0))),$K140,#N/A))</f>
        <v>#N/A</v>
      </c>
    </row>
    <row r="141" spans="1:13" ht="15.75" x14ac:dyDescent="0.25">
      <c r="A141" s="17">
        <v>4081</v>
      </c>
      <c r="B141" s="16" t="s">
        <v>2746</v>
      </c>
      <c r="C141" s="16">
        <v>103521102</v>
      </c>
      <c r="D141" s="16" t="s">
        <v>2747</v>
      </c>
      <c r="E141" s="16">
        <v>5.4675439467123743</v>
      </c>
      <c r="F141" s="16">
        <v>67</v>
      </c>
      <c r="G141" s="19">
        <v>0.295031356723292</v>
      </c>
      <c r="H141" s="16">
        <f t="shared" si="6"/>
        <v>19.767100900460566</v>
      </c>
      <c r="I141" s="21">
        <v>140</v>
      </c>
      <c r="J141" s="28">
        <f t="shared" si="7"/>
        <v>1047.0057276786627</v>
      </c>
      <c r="K141" s="28">
        <f t="shared" si="8"/>
        <v>20527.298957069328</v>
      </c>
      <c r="L141" s="34" t="e">
        <f>IF(ISNUMBER(INDEX('08W Project List'!$J:$J,MATCH('HFTD CPZ'!$B141,'08W Project List'!$G:$G,0))),$K141,#N/A)</f>
        <v>#N/A</v>
      </c>
      <c r="M141" s="34" t="e">
        <f>IF(ISNUMBER(L141),#N/A,IF(ISNUMBER(INDEX('Approved CPZ List'!$I:$I,MATCH('HFTD CPZ'!$B141,'Approved CPZ List'!$B:$B,0))),$K141,#N/A))</f>
        <v>#N/A</v>
      </c>
    </row>
    <row r="142" spans="1:13" ht="15.75" x14ac:dyDescent="0.25">
      <c r="A142" s="17">
        <v>207</v>
      </c>
      <c r="B142" s="16" t="s">
        <v>169</v>
      </c>
      <c r="C142" s="16">
        <v>254151102</v>
      </c>
      <c r="D142" s="16" t="s">
        <v>168</v>
      </c>
      <c r="E142" s="16">
        <v>34.717733081677316</v>
      </c>
      <c r="F142" s="16">
        <v>368</v>
      </c>
      <c r="G142" s="19">
        <v>0.29172963321173001</v>
      </c>
      <c r="H142" s="16">
        <f t="shared" si="6"/>
        <v>107.35650502191665</v>
      </c>
      <c r="I142" s="21">
        <v>141</v>
      </c>
      <c r="J142" s="28">
        <f t="shared" si="7"/>
        <v>1081.72346076034</v>
      </c>
      <c r="K142" s="28">
        <f t="shared" si="8"/>
        <v>20419.942452047413</v>
      </c>
      <c r="L142" s="34" t="e">
        <f>IF(ISNUMBER(INDEX('08W Project List'!$J:$J,MATCH('HFTD CPZ'!$B142,'08W Project List'!$G:$G,0))),$K142,#N/A)</f>
        <v>#N/A</v>
      </c>
      <c r="M142" s="34" t="e">
        <f>IF(ISNUMBER(L142),#N/A,IF(ISNUMBER(INDEX('Approved CPZ List'!$I:$I,MATCH('HFTD CPZ'!$B142,'Approved CPZ List'!$B:$B,0))),$K142,#N/A))</f>
        <v>#N/A</v>
      </c>
    </row>
    <row r="143" spans="1:13" ht="15.75" x14ac:dyDescent="0.25">
      <c r="A143" s="17">
        <v>929</v>
      </c>
      <c r="B143" s="16" t="s">
        <v>887</v>
      </c>
      <c r="C143" s="16">
        <v>162991101</v>
      </c>
      <c r="D143" s="16" t="s">
        <v>882</v>
      </c>
      <c r="E143" s="16">
        <v>26.296675148862338</v>
      </c>
      <c r="F143" s="16">
        <v>280</v>
      </c>
      <c r="G143" s="19">
        <v>0.29053802265223999</v>
      </c>
      <c r="H143" s="16">
        <f t="shared" si="6"/>
        <v>81.350646342627201</v>
      </c>
      <c r="I143" s="21">
        <v>142</v>
      </c>
      <c r="J143" s="28">
        <f t="shared" si="7"/>
        <v>1108.0201359092023</v>
      </c>
      <c r="K143" s="28">
        <f t="shared" si="8"/>
        <v>20338.591805704786</v>
      </c>
      <c r="L143" s="34" t="e">
        <f>IF(ISNUMBER(INDEX('08W Project List'!$J:$J,MATCH('HFTD CPZ'!$B143,'08W Project List'!$G:$G,0))),$K143,#N/A)</f>
        <v>#N/A</v>
      </c>
      <c r="M143" s="34" t="e">
        <f>IF(ISNUMBER(L143),#N/A,IF(ISNUMBER(INDEX('Approved CPZ List'!$I:$I,MATCH('HFTD CPZ'!$B143,'Approved CPZ List'!$B:$B,0))),$K143,#N/A))</f>
        <v>#N/A</v>
      </c>
    </row>
    <row r="144" spans="1:13" ht="15.75" x14ac:dyDescent="0.25">
      <c r="A144" s="17">
        <v>3287</v>
      </c>
      <c r="B144" s="16" t="s">
        <v>77</v>
      </c>
      <c r="C144" s="16">
        <v>103261103</v>
      </c>
      <c r="D144" s="16" t="s">
        <v>78</v>
      </c>
      <c r="E144" s="16">
        <v>4.4943866921552953</v>
      </c>
      <c r="F144" s="16">
        <v>106</v>
      </c>
      <c r="G144" s="19">
        <v>0.28889782126121499</v>
      </c>
      <c r="H144" s="16">
        <f t="shared" si="6"/>
        <v>30.623169053688791</v>
      </c>
      <c r="I144" s="21">
        <v>143</v>
      </c>
      <c r="J144" s="28">
        <f t="shared" si="7"/>
        <v>1112.5145226013576</v>
      </c>
      <c r="K144" s="28">
        <f t="shared" si="8"/>
        <v>20307.968636651098</v>
      </c>
      <c r="L144" s="34" t="e">
        <f>IF(ISNUMBER(INDEX('08W Project List'!$J:$J,MATCH('HFTD CPZ'!$B144,'08W Project List'!$G:$G,0))),$K144,#N/A)</f>
        <v>#N/A</v>
      </c>
      <c r="M144" s="34" t="e">
        <f>IF(ISNUMBER(L144),#N/A,IF(ISNUMBER(INDEX('Approved CPZ List'!$I:$I,MATCH('HFTD CPZ'!$B144,'Approved CPZ List'!$B:$B,0))),$K144,#N/A))</f>
        <v>#N/A</v>
      </c>
    </row>
    <row r="145" spans="1:13" ht="15.75" x14ac:dyDescent="0.25">
      <c r="A145" s="17">
        <v>1107</v>
      </c>
      <c r="B145" s="16" t="s">
        <v>841</v>
      </c>
      <c r="C145" s="16">
        <v>254432104</v>
      </c>
      <c r="D145" s="16" t="s">
        <v>842</v>
      </c>
      <c r="E145" s="16">
        <v>33.933615135696456</v>
      </c>
      <c r="F145" s="16">
        <v>227</v>
      </c>
      <c r="G145" s="19">
        <v>0.28655427145388601</v>
      </c>
      <c r="H145" s="16">
        <f t="shared" si="6"/>
        <v>65.047819620032129</v>
      </c>
      <c r="I145" s="21">
        <v>144</v>
      </c>
      <c r="J145" s="28">
        <f t="shared" si="7"/>
        <v>1146.4481377370541</v>
      </c>
      <c r="K145" s="28">
        <f t="shared" si="8"/>
        <v>20242.920817031067</v>
      </c>
      <c r="L145" s="34" t="e">
        <f>IF(ISNUMBER(INDEX('08W Project List'!$J:$J,MATCH('HFTD CPZ'!$B145,'08W Project List'!$G:$G,0))),$K145,#N/A)</f>
        <v>#N/A</v>
      </c>
      <c r="M145" s="34" t="e">
        <f>IF(ISNUMBER(L145),#N/A,IF(ISNUMBER(INDEX('Approved CPZ List'!$I:$I,MATCH('HFTD CPZ'!$B145,'Approved CPZ List'!$B:$B,0))),$K145,#N/A))</f>
        <v>#N/A</v>
      </c>
    </row>
    <row r="146" spans="1:13" ht="15.75" x14ac:dyDescent="0.25">
      <c r="A146" s="17">
        <v>9519</v>
      </c>
      <c r="B146" s="16" t="s">
        <v>120</v>
      </c>
      <c r="C146" s="16">
        <v>62081104</v>
      </c>
      <c r="D146" s="16" t="s">
        <v>121</v>
      </c>
      <c r="E146" s="16">
        <v>2.2450255321784027</v>
      </c>
      <c r="F146" s="16">
        <v>22</v>
      </c>
      <c r="G146" s="19">
        <v>0.28655371121123602</v>
      </c>
      <c r="H146" s="16">
        <f t="shared" si="6"/>
        <v>6.3041816466471925</v>
      </c>
      <c r="I146" s="21">
        <v>145</v>
      </c>
      <c r="J146" s="28">
        <f t="shared" si="7"/>
        <v>1148.6931632692326</v>
      </c>
      <c r="K146" s="28">
        <f t="shared" si="8"/>
        <v>20236.61663538442</v>
      </c>
      <c r="L146" s="34" t="e">
        <f>IF(ISNUMBER(INDEX('08W Project List'!$J:$J,MATCH('HFTD CPZ'!$B146,'08W Project List'!$G:$G,0))),$K146,#N/A)</f>
        <v>#N/A</v>
      </c>
      <c r="M146" s="34" t="e">
        <f>IF(ISNUMBER(L146),#N/A,IF(ISNUMBER(INDEX('Approved CPZ List'!$I:$I,MATCH('HFTD CPZ'!$B146,'Approved CPZ List'!$B:$B,0))),$K146,#N/A))</f>
        <v>#N/A</v>
      </c>
    </row>
    <row r="147" spans="1:13" ht="15.75" x14ac:dyDescent="0.25">
      <c r="A147" s="17">
        <v>3809</v>
      </c>
      <c r="B147" s="16" t="s">
        <v>4359</v>
      </c>
      <c r="C147" s="16">
        <v>152271102</v>
      </c>
      <c r="D147" s="16" t="s">
        <v>4358</v>
      </c>
      <c r="E147" s="16">
        <v>23.748217468983963</v>
      </c>
      <c r="F147" s="16">
        <v>278</v>
      </c>
      <c r="G147" s="19">
        <v>0.28438322321866299</v>
      </c>
      <c r="H147" s="16">
        <f t="shared" si="6"/>
        <v>79.058536054788306</v>
      </c>
      <c r="I147" s="21">
        <v>146</v>
      </c>
      <c r="J147" s="28">
        <f t="shared" si="7"/>
        <v>1172.4413807382166</v>
      </c>
      <c r="K147" s="28">
        <f t="shared" si="8"/>
        <v>20157.558099329632</v>
      </c>
      <c r="L147" s="34" t="e">
        <f>IF(ISNUMBER(INDEX('08W Project List'!$J:$J,MATCH('HFTD CPZ'!$B147,'08W Project List'!$G:$G,0))),$K147,#N/A)</f>
        <v>#N/A</v>
      </c>
      <c r="M147" s="34" t="e">
        <f>IF(ISNUMBER(L147),#N/A,IF(ISNUMBER(INDEX('Approved CPZ List'!$I:$I,MATCH('HFTD CPZ'!$B147,'Approved CPZ List'!$B:$B,0))),$K147,#N/A))</f>
        <v>#N/A</v>
      </c>
    </row>
    <row r="148" spans="1:13" ht="15.75" x14ac:dyDescent="0.25">
      <c r="A148" s="17">
        <v>2464</v>
      </c>
      <c r="B148" s="16" t="s">
        <v>3710</v>
      </c>
      <c r="C148" s="16">
        <v>252062111</v>
      </c>
      <c r="D148" s="16" t="s">
        <v>3711</v>
      </c>
      <c r="E148" s="16">
        <v>11.573063222027471</v>
      </c>
      <c r="F148" s="16">
        <v>119</v>
      </c>
      <c r="G148" s="19">
        <v>0.28427597027432799</v>
      </c>
      <c r="H148" s="16">
        <f t="shared" si="6"/>
        <v>33.828840462645033</v>
      </c>
      <c r="I148" s="21">
        <v>147</v>
      </c>
      <c r="J148" s="28">
        <f t="shared" si="7"/>
        <v>1184.0144439602441</v>
      </c>
      <c r="K148" s="28">
        <f t="shared" si="8"/>
        <v>20123.729258866988</v>
      </c>
      <c r="L148" s="34" t="e">
        <f>IF(ISNUMBER(INDEX('08W Project List'!$J:$J,MATCH('HFTD CPZ'!$B148,'08W Project List'!$G:$G,0))),$K148,#N/A)</f>
        <v>#N/A</v>
      </c>
      <c r="M148" s="34" t="e">
        <f>IF(ISNUMBER(L148),#N/A,IF(ISNUMBER(INDEX('Approved CPZ List'!$I:$I,MATCH('HFTD CPZ'!$B148,'Approved CPZ List'!$B:$B,0))),$K148,#N/A))</f>
        <v>#N/A</v>
      </c>
    </row>
    <row r="149" spans="1:13" ht="15.75" x14ac:dyDescent="0.25">
      <c r="A149" s="17">
        <v>3815</v>
      </c>
      <c r="B149" s="16" t="s">
        <v>2843</v>
      </c>
      <c r="C149" s="16">
        <v>103461102</v>
      </c>
      <c r="D149" s="16" t="s">
        <v>2842</v>
      </c>
      <c r="E149" s="16">
        <v>13.016353742582847</v>
      </c>
      <c r="F149" s="16">
        <v>102</v>
      </c>
      <c r="G149" s="19">
        <v>0.284257758549537</v>
      </c>
      <c r="H149" s="16">
        <f t="shared" si="6"/>
        <v>28.994291372052775</v>
      </c>
      <c r="I149" s="21">
        <v>148</v>
      </c>
      <c r="J149" s="28">
        <f t="shared" si="7"/>
        <v>1197.0307977028269</v>
      </c>
      <c r="K149" s="28">
        <f t="shared" si="8"/>
        <v>20094.734967494936</v>
      </c>
      <c r="L149" s="34" t="e">
        <f>IF(ISNUMBER(INDEX('08W Project List'!$J:$J,MATCH('HFTD CPZ'!$B149,'08W Project List'!$G:$G,0))),$K149,#N/A)</f>
        <v>#N/A</v>
      </c>
      <c r="M149" s="34" t="e">
        <f>IF(ISNUMBER(L149),#N/A,IF(ISNUMBER(INDEX('Approved CPZ List'!$I:$I,MATCH('HFTD CPZ'!$B149,'Approved CPZ List'!$B:$B,0))),$K149,#N/A))</f>
        <v>#N/A</v>
      </c>
    </row>
    <row r="150" spans="1:13" ht="15.75" x14ac:dyDescent="0.25">
      <c r="A150" s="17">
        <v>10166</v>
      </c>
      <c r="B150" s="16" t="s">
        <v>4046</v>
      </c>
      <c r="C150" s="16">
        <v>183052113</v>
      </c>
      <c r="D150" s="16" t="s">
        <v>4047</v>
      </c>
      <c r="E150" s="16">
        <v>0.47642750375604664</v>
      </c>
      <c r="F150" s="16">
        <v>6</v>
      </c>
      <c r="G150" s="19">
        <v>0.28415523075114202</v>
      </c>
      <c r="H150" s="16">
        <f t="shared" si="6"/>
        <v>1.7049313845068521</v>
      </c>
      <c r="I150" s="21">
        <v>149</v>
      </c>
      <c r="J150" s="28">
        <f t="shared" si="7"/>
        <v>1197.5072252065829</v>
      </c>
      <c r="K150" s="28">
        <f t="shared" si="8"/>
        <v>20093.030036110431</v>
      </c>
      <c r="L150" s="34" t="e">
        <f>IF(ISNUMBER(INDEX('08W Project List'!$J:$J,MATCH('HFTD CPZ'!$B150,'08W Project List'!$G:$G,0))),$K150,#N/A)</f>
        <v>#N/A</v>
      </c>
      <c r="M150" s="34" t="e">
        <f>IF(ISNUMBER(L150),#N/A,IF(ISNUMBER(INDEX('Approved CPZ List'!$I:$I,MATCH('HFTD CPZ'!$B150,'Approved CPZ List'!$B:$B,0))),$K150,#N/A))</f>
        <v>#N/A</v>
      </c>
    </row>
    <row r="151" spans="1:13" ht="15.75" x14ac:dyDescent="0.25">
      <c r="A151" s="17">
        <v>6611</v>
      </c>
      <c r="B151" s="16" t="s">
        <v>1047</v>
      </c>
      <c r="C151" s="16">
        <v>103351101</v>
      </c>
      <c r="D151" s="16" t="s">
        <v>1042</v>
      </c>
      <c r="E151" s="16">
        <v>4.9829287256257055</v>
      </c>
      <c r="F151" s="16">
        <v>118</v>
      </c>
      <c r="G151" s="19">
        <v>0.28403138784700699</v>
      </c>
      <c r="H151" s="16">
        <f t="shared" si="6"/>
        <v>33.515703765946824</v>
      </c>
      <c r="I151" s="21">
        <v>150</v>
      </c>
      <c r="J151" s="28">
        <f t="shared" si="7"/>
        <v>1202.4901539322086</v>
      </c>
      <c r="K151" s="28">
        <f t="shared" si="8"/>
        <v>20059.514332344483</v>
      </c>
      <c r="L151" s="34" t="e">
        <f>IF(ISNUMBER(INDEX('08W Project List'!$J:$J,MATCH('HFTD CPZ'!$B151,'08W Project List'!$G:$G,0))),$K151,#N/A)</f>
        <v>#N/A</v>
      </c>
      <c r="M151" s="34" t="e">
        <f>IF(ISNUMBER(L151),#N/A,IF(ISNUMBER(INDEX('Approved CPZ List'!$I:$I,MATCH('HFTD CPZ'!$B151,'Approved CPZ List'!$B:$B,0))),$K151,#N/A))</f>
        <v>#N/A</v>
      </c>
    </row>
    <row r="152" spans="1:13" ht="15.75" x14ac:dyDescent="0.25">
      <c r="A152" s="17">
        <v>195</v>
      </c>
      <c r="B152" s="16" t="s">
        <v>846</v>
      </c>
      <c r="C152" s="16">
        <v>254432104</v>
      </c>
      <c r="D152" s="16" t="s">
        <v>842</v>
      </c>
      <c r="E152" s="16">
        <v>55.800457764471659</v>
      </c>
      <c r="F152" s="16">
        <v>507</v>
      </c>
      <c r="G152" s="19">
        <v>0.28371918990226003</v>
      </c>
      <c r="H152" s="16">
        <f t="shared" si="6"/>
        <v>143.84562928044582</v>
      </c>
      <c r="I152" s="21">
        <v>151</v>
      </c>
      <c r="J152" s="28">
        <f t="shared" si="7"/>
        <v>1258.2906116966803</v>
      </c>
      <c r="K152" s="28">
        <f t="shared" si="8"/>
        <v>19915.668703064035</v>
      </c>
      <c r="L152" s="34" t="e">
        <f>IF(ISNUMBER(INDEX('08W Project List'!$J:$J,MATCH('HFTD CPZ'!$B152,'08W Project List'!$G:$G,0))),$K152,#N/A)</f>
        <v>#N/A</v>
      </c>
      <c r="M152" s="34" t="e">
        <f>IF(ISNUMBER(L152),#N/A,IF(ISNUMBER(INDEX('Approved CPZ List'!$I:$I,MATCH('HFTD CPZ'!$B152,'Approved CPZ List'!$B:$B,0))),$K152,#N/A))</f>
        <v>#N/A</v>
      </c>
    </row>
    <row r="153" spans="1:13" ht="15.75" x14ac:dyDescent="0.25">
      <c r="A153" s="17">
        <v>5871</v>
      </c>
      <c r="B153" s="16" t="s">
        <v>1312</v>
      </c>
      <c r="C153" s="16">
        <v>152531101</v>
      </c>
      <c r="D153" s="16" t="s">
        <v>1311</v>
      </c>
      <c r="E153" s="16">
        <v>4.5636435612992106</v>
      </c>
      <c r="F153" s="16">
        <v>93</v>
      </c>
      <c r="G153" s="19">
        <v>0.28317589841792201</v>
      </c>
      <c r="H153" s="16">
        <f t="shared" si="6"/>
        <v>26.335358552866747</v>
      </c>
      <c r="I153" s="21">
        <v>152</v>
      </c>
      <c r="J153" s="28">
        <f t="shared" si="7"/>
        <v>1262.8542552579795</v>
      </c>
      <c r="K153" s="28">
        <f t="shared" si="8"/>
        <v>19889.333344511168</v>
      </c>
      <c r="L153" s="34" t="e">
        <f>IF(ISNUMBER(INDEX('08W Project List'!$J:$J,MATCH('HFTD CPZ'!$B153,'08W Project List'!$G:$G,0))),$K153,#N/A)</f>
        <v>#N/A</v>
      </c>
      <c r="M153" s="34" t="e">
        <f>IF(ISNUMBER(L153),#N/A,IF(ISNUMBER(INDEX('Approved CPZ List'!$I:$I,MATCH('HFTD CPZ'!$B153,'Approved CPZ List'!$B:$B,0))),$K153,#N/A))</f>
        <v>#N/A</v>
      </c>
    </row>
    <row r="154" spans="1:13" ht="15.75" x14ac:dyDescent="0.25">
      <c r="A154" s="17">
        <v>952</v>
      </c>
      <c r="B154" s="16" t="s">
        <v>3652</v>
      </c>
      <c r="C154" s="16">
        <v>182721104</v>
      </c>
      <c r="D154" s="16" t="s">
        <v>3645</v>
      </c>
      <c r="E154" s="16">
        <v>16.947411758740586</v>
      </c>
      <c r="F154" s="16">
        <v>138</v>
      </c>
      <c r="G154" s="19">
        <v>0.28279189704644297</v>
      </c>
      <c r="H154" s="16">
        <f t="shared" si="6"/>
        <v>39.025281792409132</v>
      </c>
      <c r="I154" s="21">
        <v>153</v>
      </c>
      <c r="J154" s="28">
        <f t="shared" si="7"/>
        <v>1279.8016670167201</v>
      </c>
      <c r="K154" s="28">
        <f t="shared" si="8"/>
        <v>19850.308062718759</v>
      </c>
      <c r="L154" s="34" t="e">
        <f>IF(ISNUMBER(INDEX('08W Project List'!$J:$J,MATCH('HFTD CPZ'!$B154,'08W Project List'!$G:$G,0))),$K154,#N/A)</f>
        <v>#N/A</v>
      </c>
      <c r="M154" s="34" t="e">
        <f>IF(ISNUMBER(L154),#N/A,IF(ISNUMBER(INDEX('Approved CPZ List'!$I:$I,MATCH('HFTD CPZ'!$B154,'Approved CPZ List'!$B:$B,0))),$K154,#N/A))</f>
        <v>#N/A</v>
      </c>
    </row>
    <row r="155" spans="1:13" ht="15.75" x14ac:dyDescent="0.25">
      <c r="A155" s="17">
        <v>1401</v>
      </c>
      <c r="B155" s="16" t="s">
        <v>3445</v>
      </c>
      <c r="C155" s="16">
        <v>252521103</v>
      </c>
      <c r="D155" s="16" t="s">
        <v>3446</v>
      </c>
      <c r="E155" s="16">
        <v>11.785015403357987</v>
      </c>
      <c r="F155" s="16">
        <v>133</v>
      </c>
      <c r="G155" s="19">
        <v>0.28179082814797901</v>
      </c>
      <c r="H155" s="16">
        <f t="shared" si="6"/>
        <v>37.478180143681207</v>
      </c>
      <c r="I155" s="21">
        <v>154</v>
      </c>
      <c r="J155" s="28">
        <f t="shared" si="7"/>
        <v>1291.586682420078</v>
      </c>
      <c r="K155" s="28">
        <f t="shared" si="8"/>
        <v>19812.829882575079</v>
      </c>
      <c r="L155" s="34" t="e">
        <f>IF(ISNUMBER(INDEX('08W Project List'!$J:$J,MATCH('HFTD CPZ'!$B155,'08W Project List'!$G:$G,0))),$K155,#N/A)</f>
        <v>#N/A</v>
      </c>
      <c r="M155" s="34" t="e">
        <f>IF(ISNUMBER(L155),#N/A,IF(ISNUMBER(INDEX('Approved CPZ List'!$I:$I,MATCH('HFTD CPZ'!$B155,'Approved CPZ List'!$B:$B,0))),$K155,#N/A))</f>
        <v>#N/A</v>
      </c>
    </row>
    <row r="156" spans="1:13" ht="15.75" x14ac:dyDescent="0.25">
      <c r="A156" s="17">
        <v>10123</v>
      </c>
      <c r="B156" s="16" t="s">
        <v>1460</v>
      </c>
      <c r="C156" s="16">
        <v>42561102</v>
      </c>
      <c r="D156" s="16" t="s">
        <v>1457</v>
      </c>
      <c r="E156" s="16">
        <v>0.26598783666347919</v>
      </c>
      <c r="F156" s="16">
        <v>6</v>
      </c>
      <c r="G156" s="19">
        <v>0.280246595047491</v>
      </c>
      <c r="H156" s="16">
        <f t="shared" si="6"/>
        <v>1.6814795702849459</v>
      </c>
      <c r="I156" s="21">
        <v>155</v>
      </c>
      <c r="J156" s="28">
        <f t="shared" si="7"/>
        <v>1291.8526702567415</v>
      </c>
      <c r="K156" s="28">
        <f t="shared" si="8"/>
        <v>19811.148403004794</v>
      </c>
      <c r="L156" s="34" t="e">
        <f>IF(ISNUMBER(INDEX('08W Project List'!$J:$J,MATCH('HFTD CPZ'!$B156,'08W Project List'!$G:$G,0))),$K156,#N/A)</f>
        <v>#N/A</v>
      </c>
      <c r="M156" s="34" t="e">
        <f>IF(ISNUMBER(L156),#N/A,IF(ISNUMBER(INDEX('Approved CPZ List'!$I:$I,MATCH('HFTD CPZ'!$B156,'Approved CPZ List'!$B:$B,0))),$K156,#N/A))</f>
        <v>#N/A</v>
      </c>
    </row>
    <row r="157" spans="1:13" ht="15.75" x14ac:dyDescent="0.25">
      <c r="A157" s="17">
        <v>3591</v>
      </c>
      <c r="B157" s="16" t="s">
        <v>3635</v>
      </c>
      <c r="C157" s="16">
        <v>182721101</v>
      </c>
      <c r="D157" s="16" t="s">
        <v>3636</v>
      </c>
      <c r="E157" s="16">
        <v>5.5008255338867995</v>
      </c>
      <c r="F157" s="16">
        <v>149</v>
      </c>
      <c r="G157" s="19">
        <v>0.28002168444813502</v>
      </c>
      <c r="H157" s="16">
        <f t="shared" si="6"/>
        <v>41.723230982772115</v>
      </c>
      <c r="I157" s="21">
        <v>156</v>
      </c>
      <c r="J157" s="28">
        <f t="shared" si="7"/>
        <v>1297.3534957906284</v>
      </c>
      <c r="K157" s="28">
        <f t="shared" si="8"/>
        <v>19769.425172022024</v>
      </c>
      <c r="L157" s="34" t="e">
        <f>IF(ISNUMBER(INDEX('08W Project List'!$J:$J,MATCH('HFTD CPZ'!$B157,'08W Project List'!$G:$G,0))),$K157,#N/A)</f>
        <v>#N/A</v>
      </c>
      <c r="M157" s="34" t="e">
        <f>IF(ISNUMBER(L157),#N/A,IF(ISNUMBER(INDEX('Approved CPZ List'!$I:$I,MATCH('HFTD CPZ'!$B157,'Approved CPZ List'!$B:$B,0))),$K157,#N/A))</f>
        <v>#N/A</v>
      </c>
    </row>
    <row r="158" spans="1:13" ht="15.75" x14ac:dyDescent="0.25">
      <c r="A158" s="17">
        <v>2737</v>
      </c>
      <c r="B158" s="16" t="s">
        <v>4218</v>
      </c>
      <c r="C158" s="16">
        <v>102541101</v>
      </c>
      <c r="D158" s="16" t="s">
        <v>4213</v>
      </c>
      <c r="E158" s="16">
        <v>9.6272609403732758</v>
      </c>
      <c r="F158" s="16">
        <v>47</v>
      </c>
      <c r="G158" s="19">
        <v>0.27952160774370399</v>
      </c>
      <c r="H158" s="16">
        <f t="shared" si="6"/>
        <v>13.137515563954087</v>
      </c>
      <c r="I158" s="21">
        <v>157</v>
      </c>
      <c r="J158" s="28">
        <f t="shared" si="7"/>
        <v>1306.9807567310017</v>
      </c>
      <c r="K158" s="28">
        <f t="shared" si="8"/>
        <v>19756.287656458069</v>
      </c>
      <c r="L158" s="34" t="e">
        <f>IF(ISNUMBER(INDEX('08W Project List'!$J:$J,MATCH('HFTD CPZ'!$B158,'08W Project List'!$G:$G,0))),$K158,#N/A)</f>
        <v>#N/A</v>
      </c>
      <c r="M158" s="34" t="e">
        <f>IF(ISNUMBER(L158),#N/A,IF(ISNUMBER(INDEX('Approved CPZ List'!$I:$I,MATCH('HFTD CPZ'!$B158,'Approved CPZ List'!$B:$B,0))),$K158,#N/A))</f>
        <v>#N/A</v>
      </c>
    </row>
    <row r="159" spans="1:13" ht="15.75" x14ac:dyDescent="0.25">
      <c r="A159" s="17">
        <v>9393</v>
      </c>
      <c r="B159" s="16" t="s">
        <v>3225</v>
      </c>
      <c r="C159" s="16">
        <v>63681103</v>
      </c>
      <c r="D159" s="16" t="s">
        <v>3224</v>
      </c>
      <c r="E159" s="16">
        <v>0.20459627990825235</v>
      </c>
      <c r="F159" s="16">
        <v>12</v>
      </c>
      <c r="G159" s="19">
        <v>0.27878114117647301</v>
      </c>
      <c r="H159" s="16">
        <f t="shared" si="6"/>
        <v>3.3453736941176762</v>
      </c>
      <c r="I159" s="21">
        <v>158</v>
      </c>
      <c r="J159" s="28">
        <f t="shared" si="7"/>
        <v>1307.1853530109099</v>
      </c>
      <c r="K159" s="28">
        <f t="shared" si="8"/>
        <v>19752.94228276395</v>
      </c>
      <c r="L159" s="34" t="e">
        <f>IF(ISNUMBER(INDEX('08W Project List'!$J:$J,MATCH('HFTD CPZ'!$B159,'08W Project List'!$G:$G,0))),$K159,#N/A)</f>
        <v>#N/A</v>
      </c>
      <c r="M159" s="34" t="e">
        <f>IF(ISNUMBER(L159),#N/A,IF(ISNUMBER(INDEX('Approved CPZ List'!$I:$I,MATCH('HFTD CPZ'!$B159,'Approved CPZ List'!$B:$B,0))),$K159,#N/A))</f>
        <v>#N/A</v>
      </c>
    </row>
    <row r="160" spans="1:13" ht="15.75" x14ac:dyDescent="0.25">
      <c r="A160" s="17">
        <v>5717</v>
      </c>
      <c r="B160" s="16" t="s">
        <v>3738</v>
      </c>
      <c r="C160" s="16">
        <v>153652109</v>
      </c>
      <c r="D160" s="16" t="s">
        <v>3733</v>
      </c>
      <c r="E160" s="16">
        <v>10.84699143715407</v>
      </c>
      <c r="F160" s="16">
        <v>122</v>
      </c>
      <c r="G160" s="19">
        <v>0.27855417168515301</v>
      </c>
      <c r="H160" s="16">
        <f t="shared" si="6"/>
        <v>33.983608945588664</v>
      </c>
      <c r="I160" s="21">
        <v>159</v>
      </c>
      <c r="J160" s="28">
        <f t="shared" si="7"/>
        <v>1318.0323444480639</v>
      </c>
      <c r="K160" s="28">
        <f t="shared" si="8"/>
        <v>19718.958673818361</v>
      </c>
      <c r="L160" s="34">
        <f>IF(ISNUMBER(INDEX('08W Project List'!$J:$J,MATCH('HFTD CPZ'!$B160,'08W Project List'!$G:$G,0))),$K160,#N/A)</f>
        <v>19718.958673818361</v>
      </c>
      <c r="M160" s="34" t="e">
        <f>IF(ISNUMBER(L160),#N/A,IF(ISNUMBER(INDEX('Approved CPZ List'!$I:$I,MATCH('HFTD CPZ'!$B160,'Approved CPZ List'!$B:$B,0))),$K160,#N/A))</f>
        <v>#N/A</v>
      </c>
    </row>
    <row r="161" spans="1:13" ht="15.75" x14ac:dyDescent="0.25">
      <c r="A161" s="17">
        <v>1630</v>
      </c>
      <c r="B161" s="16" t="s">
        <v>2758</v>
      </c>
      <c r="C161" s="16">
        <v>103521104</v>
      </c>
      <c r="D161" s="16" t="s">
        <v>2759</v>
      </c>
      <c r="E161" s="16">
        <v>16.910828734521878</v>
      </c>
      <c r="F161" s="16">
        <v>221</v>
      </c>
      <c r="G161" s="19">
        <v>0.27852194552886</v>
      </c>
      <c r="H161" s="16">
        <f t="shared" si="6"/>
        <v>61.553349961878062</v>
      </c>
      <c r="I161" s="21">
        <v>160</v>
      </c>
      <c r="J161" s="28">
        <f t="shared" si="7"/>
        <v>1334.9431731825857</v>
      </c>
      <c r="K161" s="28">
        <f t="shared" si="8"/>
        <v>19657.405323856481</v>
      </c>
      <c r="L161" s="34" t="e">
        <f>IF(ISNUMBER(INDEX('08W Project List'!$J:$J,MATCH('HFTD CPZ'!$B161,'08W Project List'!$G:$G,0))),$K161,#N/A)</f>
        <v>#N/A</v>
      </c>
      <c r="M161" s="34" t="e">
        <f>IF(ISNUMBER(L161),#N/A,IF(ISNUMBER(INDEX('Approved CPZ List'!$I:$I,MATCH('HFTD CPZ'!$B161,'Approved CPZ List'!$B:$B,0))),$K161,#N/A))</f>
        <v>#N/A</v>
      </c>
    </row>
    <row r="162" spans="1:13" ht="15.75" x14ac:dyDescent="0.25">
      <c r="A162" s="17">
        <v>2168</v>
      </c>
      <c r="B162" s="16" t="s">
        <v>1815</v>
      </c>
      <c r="C162" s="16">
        <v>42251101</v>
      </c>
      <c r="D162" s="16" t="s">
        <v>1814</v>
      </c>
      <c r="E162" s="16">
        <v>27.05247084699397</v>
      </c>
      <c r="F162" s="16">
        <v>238</v>
      </c>
      <c r="G162" s="19">
        <v>0.27840706275542898</v>
      </c>
      <c r="H162" s="16">
        <f t="shared" si="6"/>
        <v>66.260880935792102</v>
      </c>
      <c r="I162" s="21">
        <v>161</v>
      </c>
      <c r="J162" s="28">
        <f t="shared" si="7"/>
        <v>1361.9956440295796</v>
      </c>
      <c r="K162" s="28">
        <f t="shared" si="8"/>
        <v>19591.144442920689</v>
      </c>
      <c r="L162" s="34" t="e">
        <f>IF(ISNUMBER(INDEX('08W Project List'!$J:$J,MATCH('HFTD CPZ'!$B162,'08W Project List'!$G:$G,0))),$K162,#N/A)</f>
        <v>#N/A</v>
      </c>
      <c r="M162" s="34" t="e">
        <f>IF(ISNUMBER(L162),#N/A,IF(ISNUMBER(INDEX('Approved CPZ List'!$I:$I,MATCH('HFTD CPZ'!$B162,'Approved CPZ List'!$B:$B,0))),$K162,#N/A))</f>
        <v>#N/A</v>
      </c>
    </row>
    <row r="163" spans="1:13" ht="15.75" x14ac:dyDescent="0.25">
      <c r="A163" s="17">
        <v>10275</v>
      </c>
      <c r="B163" s="16" t="s">
        <v>3525</v>
      </c>
      <c r="C163" s="16">
        <v>182661105</v>
      </c>
      <c r="D163" s="16" t="s">
        <v>3526</v>
      </c>
      <c r="E163" s="16">
        <v>1.5168757558522621</v>
      </c>
      <c r="F163" s="16">
        <v>18</v>
      </c>
      <c r="G163" s="19">
        <v>0.27722774414140999</v>
      </c>
      <c r="H163" s="16">
        <f t="shared" si="6"/>
        <v>4.9900993945453802</v>
      </c>
      <c r="I163" s="21">
        <v>162</v>
      </c>
      <c r="J163" s="28">
        <f t="shared" si="7"/>
        <v>1363.5125197854318</v>
      </c>
      <c r="K163" s="28">
        <f t="shared" si="8"/>
        <v>19586.154343526145</v>
      </c>
      <c r="L163" s="34" t="e">
        <f>IF(ISNUMBER(INDEX('08W Project List'!$J:$J,MATCH('HFTD CPZ'!$B163,'08W Project List'!$G:$G,0))),$K163,#N/A)</f>
        <v>#N/A</v>
      </c>
      <c r="M163" s="34" t="e">
        <f>IF(ISNUMBER(L163),#N/A,IF(ISNUMBER(INDEX('Approved CPZ List'!$I:$I,MATCH('HFTD CPZ'!$B163,'Approved CPZ List'!$B:$B,0))),$K163,#N/A))</f>
        <v>#N/A</v>
      </c>
    </row>
    <row r="164" spans="1:13" ht="15.75" x14ac:dyDescent="0.25">
      <c r="A164" s="17">
        <v>5141</v>
      </c>
      <c r="B164" s="16" t="s">
        <v>159</v>
      </c>
      <c r="C164" s="16">
        <v>254151101</v>
      </c>
      <c r="D164" s="16" t="s">
        <v>154</v>
      </c>
      <c r="E164" s="16">
        <v>46.339347389171962</v>
      </c>
      <c r="F164" s="16">
        <v>506</v>
      </c>
      <c r="G164" s="19">
        <v>0.27714122298972199</v>
      </c>
      <c r="H164" s="16">
        <f t="shared" si="6"/>
        <v>140.23345883279933</v>
      </c>
      <c r="I164" s="21">
        <v>163</v>
      </c>
      <c r="J164" s="28">
        <f t="shared" si="7"/>
        <v>1409.8518671746037</v>
      </c>
      <c r="K164" s="28">
        <f t="shared" si="8"/>
        <v>19445.920884693347</v>
      </c>
      <c r="L164" s="34" t="e">
        <f>IF(ISNUMBER(INDEX('08W Project List'!$J:$J,MATCH('HFTD CPZ'!$B164,'08W Project List'!$G:$G,0))),$K164,#N/A)</f>
        <v>#N/A</v>
      </c>
      <c r="M164" s="34" t="e">
        <f>IF(ISNUMBER(L164),#N/A,IF(ISNUMBER(INDEX('Approved CPZ List'!$I:$I,MATCH('HFTD CPZ'!$B164,'Approved CPZ List'!$B:$B,0))),$K164,#N/A))</f>
        <v>#N/A</v>
      </c>
    </row>
    <row r="165" spans="1:13" ht="15.75" x14ac:dyDescent="0.25">
      <c r="A165" s="17">
        <v>710</v>
      </c>
      <c r="B165" s="16" t="s">
        <v>840</v>
      </c>
      <c r="C165" s="16">
        <v>254432103</v>
      </c>
      <c r="D165" s="16" t="s">
        <v>837</v>
      </c>
      <c r="E165" s="16">
        <v>38.424766340201245</v>
      </c>
      <c r="F165" s="16">
        <v>420</v>
      </c>
      <c r="G165" s="19">
        <v>0.276794979430805</v>
      </c>
      <c r="H165" s="16">
        <f t="shared" si="6"/>
        <v>116.2538913609381</v>
      </c>
      <c r="I165" s="21">
        <v>164</v>
      </c>
      <c r="J165" s="28">
        <f t="shared" si="7"/>
        <v>1448.2766335148049</v>
      </c>
      <c r="K165" s="28">
        <f t="shared" si="8"/>
        <v>19329.666993332408</v>
      </c>
      <c r="L165" s="34" t="e">
        <f>IF(ISNUMBER(INDEX('08W Project List'!$J:$J,MATCH('HFTD CPZ'!$B165,'08W Project List'!$G:$G,0))),$K165,#N/A)</f>
        <v>#N/A</v>
      </c>
      <c r="M165" s="34" t="e">
        <f>IF(ISNUMBER(L165),#N/A,IF(ISNUMBER(INDEX('Approved CPZ List'!$I:$I,MATCH('HFTD CPZ'!$B165,'Approved CPZ List'!$B:$B,0))),$K165,#N/A))</f>
        <v>#N/A</v>
      </c>
    </row>
    <row r="166" spans="1:13" ht="15.75" x14ac:dyDescent="0.25">
      <c r="A166" s="17">
        <v>9397</v>
      </c>
      <c r="B166" s="16" t="s">
        <v>223</v>
      </c>
      <c r="C166" s="16">
        <v>252192105</v>
      </c>
      <c r="D166" s="16" t="s">
        <v>214</v>
      </c>
      <c r="E166" s="16">
        <v>8.0495958064357378</v>
      </c>
      <c r="F166" s="16">
        <v>59</v>
      </c>
      <c r="G166" s="19">
        <v>0.27669241501686997</v>
      </c>
      <c r="H166" s="16">
        <f t="shared" si="6"/>
        <v>16.324852485995329</v>
      </c>
      <c r="I166" s="21">
        <v>165</v>
      </c>
      <c r="J166" s="28">
        <f t="shared" si="7"/>
        <v>1456.3262293212406</v>
      </c>
      <c r="K166" s="28">
        <f t="shared" si="8"/>
        <v>19313.342140846413</v>
      </c>
      <c r="L166" s="34" t="e">
        <f>IF(ISNUMBER(INDEX('08W Project List'!$J:$J,MATCH('HFTD CPZ'!$B166,'08W Project List'!$G:$G,0))),$K166,#N/A)</f>
        <v>#N/A</v>
      </c>
      <c r="M166" s="34" t="e">
        <f>IF(ISNUMBER(L166),#N/A,IF(ISNUMBER(INDEX('Approved CPZ List'!$I:$I,MATCH('HFTD CPZ'!$B166,'Approved CPZ List'!$B:$B,0))),$K166,#N/A))</f>
        <v>#N/A</v>
      </c>
    </row>
    <row r="167" spans="1:13" ht="15.75" x14ac:dyDescent="0.25">
      <c r="A167" s="17">
        <v>4772</v>
      </c>
      <c r="B167" s="16" t="s">
        <v>835</v>
      </c>
      <c r="C167" s="16">
        <v>254432102</v>
      </c>
      <c r="D167" s="16" t="s">
        <v>827</v>
      </c>
      <c r="E167" s="16">
        <v>14.044114816446426</v>
      </c>
      <c r="F167" s="16">
        <v>79</v>
      </c>
      <c r="G167" s="19">
        <v>0.27659549464213201</v>
      </c>
      <c r="H167" s="16">
        <f t="shared" si="6"/>
        <v>21.851044076728428</v>
      </c>
      <c r="I167" s="21">
        <v>166</v>
      </c>
      <c r="J167" s="28">
        <f t="shared" si="7"/>
        <v>1470.370344137687</v>
      </c>
      <c r="K167" s="28">
        <f t="shared" si="8"/>
        <v>19291.491096769685</v>
      </c>
      <c r="L167" s="34" t="e">
        <f>IF(ISNUMBER(INDEX('08W Project List'!$J:$J,MATCH('HFTD CPZ'!$B167,'08W Project List'!$G:$G,0))),$K167,#N/A)</f>
        <v>#N/A</v>
      </c>
      <c r="M167" s="34" t="e">
        <f>IF(ISNUMBER(L167),#N/A,IF(ISNUMBER(INDEX('Approved CPZ List'!$I:$I,MATCH('HFTD CPZ'!$B167,'Approved CPZ List'!$B:$B,0))),$K167,#N/A))</f>
        <v>#N/A</v>
      </c>
    </row>
    <row r="168" spans="1:13" ht="15.75" x14ac:dyDescent="0.25">
      <c r="A168" s="17">
        <v>11028</v>
      </c>
      <c r="B168" s="16" t="s">
        <v>2548</v>
      </c>
      <c r="C168" s="16">
        <v>153131151</v>
      </c>
      <c r="D168" s="16" t="s">
        <v>2549</v>
      </c>
      <c r="E168" s="16">
        <v>0.17836486553263642</v>
      </c>
      <c r="F168" s="16">
        <v>2</v>
      </c>
      <c r="G168" s="19">
        <v>0.27613310639530197</v>
      </c>
      <c r="H168" s="16">
        <f t="shared" si="6"/>
        <v>0.55226621279060395</v>
      </c>
      <c r="I168" s="21">
        <v>167</v>
      </c>
      <c r="J168" s="28">
        <f t="shared" si="7"/>
        <v>1470.5487090032195</v>
      </c>
      <c r="K168" s="28">
        <f t="shared" si="8"/>
        <v>19290.938830556894</v>
      </c>
      <c r="L168" s="34" t="e">
        <f>IF(ISNUMBER(INDEX('08W Project List'!$J:$J,MATCH('HFTD CPZ'!$B168,'08W Project List'!$G:$G,0))),$K168,#N/A)</f>
        <v>#N/A</v>
      </c>
      <c r="M168" s="34" t="e">
        <f>IF(ISNUMBER(L168),#N/A,IF(ISNUMBER(INDEX('Approved CPZ List'!$I:$I,MATCH('HFTD CPZ'!$B168,'Approved CPZ List'!$B:$B,0))),$K168,#N/A))</f>
        <v>#N/A</v>
      </c>
    </row>
    <row r="169" spans="1:13" ht="15.75" x14ac:dyDescent="0.25">
      <c r="A169" s="17">
        <v>5439</v>
      </c>
      <c r="B169" s="16" t="s">
        <v>1949</v>
      </c>
      <c r="C169" s="16">
        <v>43311102</v>
      </c>
      <c r="D169" s="16" t="s">
        <v>1944</v>
      </c>
      <c r="E169" s="16">
        <v>27.762813267585148</v>
      </c>
      <c r="F169" s="16">
        <v>263</v>
      </c>
      <c r="G169" s="19">
        <v>0.27566915511079698</v>
      </c>
      <c r="H169" s="16">
        <f t="shared" si="6"/>
        <v>72.500987794139604</v>
      </c>
      <c r="I169" s="21">
        <v>168</v>
      </c>
      <c r="J169" s="28">
        <f t="shared" si="7"/>
        <v>1498.3115222708047</v>
      </c>
      <c r="K169" s="28">
        <f t="shared" si="8"/>
        <v>19218.437842762753</v>
      </c>
      <c r="L169" s="34" t="e">
        <f>IF(ISNUMBER(INDEX('08W Project List'!$J:$J,MATCH('HFTD CPZ'!$B169,'08W Project List'!$G:$G,0))),$K169,#N/A)</f>
        <v>#N/A</v>
      </c>
      <c r="M169" s="34" t="e">
        <f>IF(ISNUMBER(L169),#N/A,IF(ISNUMBER(INDEX('Approved CPZ List'!$I:$I,MATCH('HFTD CPZ'!$B169,'Approved CPZ List'!$B:$B,0))),$K169,#N/A))</f>
        <v>#N/A</v>
      </c>
    </row>
    <row r="170" spans="1:13" ht="15.75" x14ac:dyDescent="0.25">
      <c r="A170" s="17">
        <v>307</v>
      </c>
      <c r="B170" s="16" t="s">
        <v>2515</v>
      </c>
      <c r="C170" s="16">
        <v>152282101</v>
      </c>
      <c r="D170" s="16" t="s">
        <v>2510</v>
      </c>
      <c r="E170" s="16">
        <v>21.752596068685083</v>
      </c>
      <c r="F170" s="16">
        <v>212</v>
      </c>
      <c r="G170" s="19">
        <v>0.27537398929360501</v>
      </c>
      <c r="H170" s="16">
        <f t="shared" si="6"/>
        <v>58.379285730244263</v>
      </c>
      <c r="I170" s="21">
        <v>169</v>
      </c>
      <c r="J170" s="28">
        <f t="shared" si="7"/>
        <v>1520.0641183394898</v>
      </c>
      <c r="K170" s="28">
        <f t="shared" si="8"/>
        <v>19160.058557032509</v>
      </c>
      <c r="L170" s="34" t="e">
        <f>IF(ISNUMBER(INDEX('08W Project List'!$J:$J,MATCH('HFTD CPZ'!$B170,'08W Project List'!$G:$G,0))),$K170,#N/A)</f>
        <v>#N/A</v>
      </c>
      <c r="M170" s="34" t="e">
        <f>IF(ISNUMBER(L170),#N/A,IF(ISNUMBER(INDEX('Approved CPZ List'!$I:$I,MATCH('HFTD CPZ'!$B170,'Approved CPZ List'!$B:$B,0))),$K170,#N/A))</f>
        <v>#N/A</v>
      </c>
    </row>
    <row r="171" spans="1:13" ht="15.75" x14ac:dyDescent="0.25">
      <c r="A171" s="17">
        <v>8396</v>
      </c>
      <c r="B171" s="16" t="s">
        <v>2570</v>
      </c>
      <c r="C171" s="16">
        <v>14052101</v>
      </c>
      <c r="D171" s="16" t="s">
        <v>2569</v>
      </c>
      <c r="E171" s="16">
        <v>2.0701800557509573</v>
      </c>
      <c r="F171" s="16">
        <v>15</v>
      </c>
      <c r="G171" s="19">
        <v>0.27360155322525898</v>
      </c>
      <c r="H171" s="16">
        <f t="shared" si="6"/>
        <v>4.1040232983788849</v>
      </c>
      <c r="I171" s="21">
        <v>170</v>
      </c>
      <c r="J171" s="28">
        <f t="shared" si="7"/>
        <v>1522.1342983952409</v>
      </c>
      <c r="K171" s="28">
        <f t="shared" si="8"/>
        <v>19155.95453373413</v>
      </c>
      <c r="L171" s="34" t="e">
        <f>IF(ISNUMBER(INDEX('08W Project List'!$J:$J,MATCH('HFTD CPZ'!$B171,'08W Project List'!$G:$G,0))),$K171,#N/A)</f>
        <v>#N/A</v>
      </c>
      <c r="M171" s="34" t="e">
        <f>IF(ISNUMBER(L171),#N/A,IF(ISNUMBER(INDEX('Approved CPZ List'!$I:$I,MATCH('HFTD CPZ'!$B171,'Approved CPZ List'!$B:$B,0))),$K171,#N/A))</f>
        <v>#N/A</v>
      </c>
    </row>
    <row r="172" spans="1:13" ht="15.75" x14ac:dyDescent="0.25">
      <c r="A172" s="17">
        <v>6379</v>
      </c>
      <c r="B172" s="16" t="s">
        <v>3222</v>
      </c>
      <c r="C172" s="16">
        <v>63681102</v>
      </c>
      <c r="D172" s="16" t="s">
        <v>3218</v>
      </c>
      <c r="E172" s="16">
        <v>6.4005108166879428</v>
      </c>
      <c r="F172" s="16">
        <v>133</v>
      </c>
      <c r="G172" s="19">
        <v>0.27308414018569799</v>
      </c>
      <c r="H172" s="16">
        <f t="shared" si="6"/>
        <v>36.320190644697831</v>
      </c>
      <c r="I172" s="21">
        <v>171</v>
      </c>
      <c r="J172" s="28">
        <f t="shared" si="7"/>
        <v>1528.5348092119289</v>
      </c>
      <c r="K172" s="28">
        <f t="shared" si="8"/>
        <v>19119.63434308943</v>
      </c>
      <c r="L172" s="34" t="e">
        <f>IF(ISNUMBER(INDEX('08W Project List'!$J:$J,MATCH('HFTD CPZ'!$B172,'08W Project List'!$G:$G,0))),$K172,#N/A)</f>
        <v>#N/A</v>
      </c>
      <c r="M172" s="34" t="e">
        <f>IF(ISNUMBER(L172),#N/A,IF(ISNUMBER(INDEX('Approved CPZ List'!$I:$I,MATCH('HFTD CPZ'!$B172,'Approved CPZ List'!$B:$B,0))),$K172,#N/A))</f>
        <v>#N/A</v>
      </c>
    </row>
    <row r="173" spans="1:13" ht="15.75" x14ac:dyDescent="0.25">
      <c r="A173" s="17">
        <v>7979</v>
      </c>
      <c r="B173" s="16" t="s">
        <v>1951</v>
      </c>
      <c r="C173" s="16">
        <v>43311102</v>
      </c>
      <c r="D173" s="16" t="s">
        <v>1944</v>
      </c>
      <c r="E173" s="16">
        <v>15.341967265493659</v>
      </c>
      <c r="F173" s="16">
        <v>109</v>
      </c>
      <c r="G173" s="19">
        <v>0.27294883958127902</v>
      </c>
      <c r="H173" s="16">
        <f t="shared" si="6"/>
        <v>29.751423514359413</v>
      </c>
      <c r="I173" s="21">
        <v>172</v>
      </c>
      <c r="J173" s="28">
        <f t="shared" si="7"/>
        <v>1543.8767764774225</v>
      </c>
      <c r="K173" s="28">
        <f t="shared" si="8"/>
        <v>19089.88291957507</v>
      </c>
      <c r="L173" s="34" t="e">
        <f>IF(ISNUMBER(INDEX('08W Project List'!$J:$J,MATCH('HFTD CPZ'!$B173,'08W Project List'!$G:$G,0))),$K173,#N/A)</f>
        <v>#N/A</v>
      </c>
      <c r="M173" s="34" t="e">
        <f>IF(ISNUMBER(L173),#N/A,IF(ISNUMBER(INDEX('Approved CPZ List'!$I:$I,MATCH('HFTD CPZ'!$B173,'Approved CPZ List'!$B:$B,0))),$K173,#N/A))</f>
        <v>#N/A</v>
      </c>
    </row>
    <row r="174" spans="1:13" ht="15.75" x14ac:dyDescent="0.25">
      <c r="A174" s="17">
        <v>1249</v>
      </c>
      <c r="B174" s="16" t="s">
        <v>2938</v>
      </c>
      <c r="C174" s="16">
        <v>152561103</v>
      </c>
      <c r="D174" s="16" t="s">
        <v>2939</v>
      </c>
      <c r="E174" s="16">
        <v>20.231237379819515</v>
      </c>
      <c r="F174" s="16">
        <v>248</v>
      </c>
      <c r="G174" s="19">
        <v>0.27290600219572098</v>
      </c>
      <c r="H174" s="16">
        <f t="shared" si="6"/>
        <v>67.680688544538796</v>
      </c>
      <c r="I174" s="21">
        <v>173</v>
      </c>
      <c r="J174" s="28">
        <f t="shared" si="7"/>
        <v>1564.108013857242</v>
      </c>
      <c r="K174" s="28">
        <f t="shared" si="8"/>
        <v>19022.202231030529</v>
      </c>
      <c r="L174" s="34" t="e">
        <f>IF(ISNUMBER(INDEX('08W Project List'!$J:$J,MATCH('HFTD CPZ'!$B174,'08W Project List'!$G:$G,0))),$K174,#N/A)</f>
        <v>#N/A</v>
      </c>
      <c r="M174" s="34" t="e">
        <f>IF(ISNUMBER(L174),#N/A,IF(ISNUMBER(INDEX('Approved CPZ List'!$I:$I,MATCH('HFTD CPZ'!$B174,'Approved CPZ List'!$B:$B,0))),$K174,#N/A))</f>
        <v>#N/A</v>
      </c>
    </row>
    <row r="175" spans="1:13" ht="15.75" x14ac:dyDescent="0.25">
      <c r="A175" s="17">
        <v>10021</v>
      </c>
      <c r="B175" s="16" t="s">
        <v>2731</v>
      </c>
      <c r="C175" s="16">
        <v>163541101</v>
      </c>
      <c r="D175" s="16" t="s">
        <v>2726</v>
      </c>
      <c r="E175" s="16">
        <v>0.20758904128016281</v>
      </c>
      <c r="F175" s="16">
        <v>3</v>
      </c>
      <c r="G175" s="19">
        <v>0.27287493087562698</v>
      </c>
      <c r="H175" s="16">
        <f t="shared" si="6"/>
        <v>0.81862479262688093</v>
      </c>
      <c r="I175" s="21">
        <v>174</v>
      </c>
      <c r="J175" s="28">
        <f t="shared" si="7"/>
        <v>1564.3156028985222</v>
      </c>
      <c r="K175" s="28">
        <f t="shared" si="8"/>
        <v>19021.383606237901</v>
      </c>
      <c r="L175" s="34" t="e">
        <f>IF(ISNUMBER(INDEX('08W Project List'!$J:$J,MATCH('HFTD CPZ'!$B175,'08W Project List'!$G:$G,0))),$K175,#N/A)</f>
        <v>#N/A</v>
      </c>
      <c r="M175" s="34" t="e">
        <f>IF(ISNUMBER(L175),#N/A,IF(ISNUMBER(INDEX('Approved CPZ List'!$I:$I,MATCH('HFTD CPZ'!$B175,'Approved CPZ List'!$B:$B,0))),$K175,#N/A))</f>
        <v>#N/A</v>
      </c>
    </row>
    <row r="176" spans="1:13" ht="15.75" x14ac:dyDescent="0.25">
      <c r="A176" s="17">
        <v>3674</v>
      </c>
      <c r="B176" s="16" t="s">
        <v>172</v>
      </c>
      <c r="C176" s="16">
        <v>254151102</v>
      </c>
      <c r="D176" s="16" t="s">
        <v>168</v>
      </c>
      <c r="E176" s="16">
        <v>8.59284391757744</v>
      </c>
      <c r="F176" s="16">
        <v>92</v>
      </c>
      <c r="G176" s="19">
        <v>0.27286096019091399</v>
      </c>
      <c r="H176" s="16">
        <f t="shared" si="6"/>
        <v>25.103208337564087</v>
      </c>
      <c r="I176" s="21">
        <v>175</v>
      </c>
      <c r="J176" s="28">
        <f t="shared" si="7"/>
        <v>1572.9084468160997</v>
      </c>
      <c r="K176" s="28">
        <f t="shared" si="8"/>
        <v>18996.280397900337</v>
      </c>
      <c r="L176" s="34" t="e">
        <f>IF(ISNUMBER(INDEX('08W Project List'!$J:$J,MATCH('HFTD CPZ'!$B176,'08W Project List'!$G:$G,0))),$K176,#N/A)</f>
        <v>#N/A</v>
      </c>
      <c r="M176" s="34" t="e">
        <f>IF(ISNUMBER(L176),#N/A,IF(ISNUMBER(INDEX('Approved CPZ List'!$I:$I,MATCH('HFTD CPZ'!$B176,'Approved CPZ List'!$B:$B,0))),$K176,#N/A))</f>
        <v>#N/A</v>
      </c>
    </row>
    <row r="177" spans="1:13" ht="15.75" x14ac:dyDescent="0.25">
      <c r="A177" s="17">
        <v>1420</v>
      </c>
      <c r="B177" s="16" t="s">
        <v>2287</v>
      </c>
      <c r="C177" s="16">
        <v>43141102</v>
      </c>
      <c r="D177" s="16" t="s">
        <v>2282</v>
      </c>
      <c r="E177" s="16">
        <v>14.854477951844625</v>
      </c>
      <c r="F177" s="16">
        <v>205</v>
      </c>
      <c r="G177" s="19">
        <v>0.27124103222414497</v>
      </c>
      <c r="H177" s="16">
        <f t="shared" si="6"/>
        <v>55.604411605949721</v>
      </c>
      <c r="I177" s="21">
        <v>176</v>
      </c>
      <c r="J177" s="28">
        <f t="shared" si="7"/>
        <v>1587.7629247679445</v>
      </c>
      <c r="K177" s="28">
        <f t="shared" si="8"/>
        <v>18940.675986294387</v>
      </c>
      <c r="L177" s="34" t="e">
        <f>IF(ISNUMBER(INDEX('08W Project List'!$J:$J,MATCH('HFTD CPZ'!$B177,'08W Project List'!$G:$G,0))),$K177,#N/A)</f>
        <v>#N/A</v>
      </c>
      <c r="M177" s="34" t="e">
        <f>IF(ISNUMBER(L177),#N/A,IF(ISNUMBER(INDEX('Approved CPZ List'!$I:$I,MATCH('HFTD CPZ'!$B177,'Approved CPZ List'!$B:$B,0))),$K177,#N/A))</f>
        <v>#N/A</v>
      </c>
    </row>
    <row r="178" spans="1:13" ht="15.75" x14ac:dyDescent="0.25">
      <c r="A178" s="17">
        <v>6398</v>
      </c>
      <c r="B178" s="16" t="s">
        <v>679</v>
      </c>
      <c r="C178" s="16">
        <v>14422109</v>
      </c>
      <c r="D178" s="16" t="s">
        <v>675</v>
      </c>
      <c r="E178" s="16">
        <v>8.2926170232775629</v>
      </c>
      <c r="F178" s="16">
        <v>80</v>
      </c>
      <c r="G178" s="19">
        <v>0.27120867887412597</v>
      </c>
      <c r="H178" s="16">
        <f t="shared" si="6"/>
        <v>21.696694309930077</v>
      </c>
      <c r="I178" s="21">
        <v>177</v>
      </c>
      <c r="J178" s="28">
        <f t="shared" si="7"/>
        <v>1596.0555417912221</v>
      </c>
      <c r="K178" s="28">
        <f t="shared" si="8"/>
        <v>18918.979291984459</v>
      </c>
      <c r="L178" s="34" t="e">
        <f>IF(ISNUMBER(INDEX('08W Project List'!$J:$J,MATCH('HFTD CPZ'!$B178,'08W Project List'!$G:$G,0))),$K178,#N/A)</f>
        <v>#N/A</v>
      </c>
      <c r="M178" s="34" t="e">
        <f>IF(ISNUMBER(L178),#N/A,IF(ISNUMBER(INDEX('Approved CPZ List'!$I:$I,MATCH('HFTD CPZ'!$B178,'Approved CPZ List'!$B:$B,0))),$K178,#N/A))</f>
        <v>#N/A</v>
      </c>
    </row>
    <row r="179" spans="1:13" ht="15.75" x14ac:dyDescent="0.25">
      <c r="A179" s="17">
        <v>6361</v>
      </c>
      <c r="B179" s="16" t="s">
        <v>112</v>
      </c>
      <c r="C179" s="16">
        <v>153662102</v>
      </c>
      <c r="D179" s="16" t="s">
        <v>109</v>
      </c>
      <c r="E179" s="16">
        <v>12.485367460329211</v>
      </c>
      <c r="F179" s="16">
        <v>139</v>
      </c>
      <c r="G179" s="19">
        <v>0.271196789601302</v>
      </c>
      <c r="H179" s="16">
        <f t="shared" si="6"/>
        <v>37.696353754580976</v>
      </c>
      <c r="I179" s="21">
        <v>178</v>
      </c>
      <c r="J179" s="28">
        <f t="shared" si="7"/>
        <v>1608.5409092515513</v>
      </c>
      <c r="K179" s="28">
        <f t="shared" si="8"/>
        <v>18881.282938229877</v>
      </c>
      <c r="L179" s="34" t="e">
        <f>IF(ISNUMBER(INDEX('08W Project List'!$J:$J,MATCH('HFTD CPZ'!$B179,'08W Project List'!$G:$G,0))),$K179,#N/A)</f>
        <v>#N/A</v>
      </c>
      <c r="M179" s="34" t="e">
        <f>IF(ISNUMBER(L179),#N/A,IF(ISNUMBER(INDEX('Approved CPZ List'!$I:$I,MATCH('HFTD CPZ'!$B179,'Approved CPZ List'!$B:$B,0))),$K179,#N/A))</f>
        <v>#N/A</v>
      </c>
    </row>
    <row r="180" spans="1:13" ht="15.75" x14ac:dyDescent="0.25">
      <c r="A180" s="17">
        <v>5677</v>
      </c>
      <c r="B180" s="16" t="s">
        <v>194</v>
      </c>
      <c r="C180" s="16">
        <v>103191101</v>
      </c>
      <c r="D180" s="16" t="s">
        <v>187</v>
      </c>
      <c r="E180" s="16">
        <v>14.419930720136483</v>
      </c>
      <c r="F180" s="16">
        <v>158</v>
      </c>
      <c r="G180" s="19">
        <v>0.27058880296515098</v>
      </c>
      <c r="H180" s="16">
        <f t="shared" si="6"/>
        <v>42.753030868493852</v>
      </c>
      <c r="I180" s="21">
        <v>179</v>
      </c>
      <c r="J180" s="28">
        <f t="shared" si="7"/>
        <v>1622.9608399716878</v>
      </c>
      <c r="K180" s="28">
        <f t="shared" si="8"/>
        <v>18838.529907361382</v>
      </c>
      <c r="L180" s="34" t="e">
        <f>IF(ISNUMBER(INDEX('08W Project List'!$J:$J,MATCH('HFTD CPZ'!$B180,'08W Project List'!$G:$G,0))),$K180,#N/A)</f>
        <v>#N/A</v>
      </c>
      <c r="M180" s="34" t="e">
        <f>IF(ISNUMBER(L180),#N/A,IF(ISNUMBER(INDEX('Approved CPZ List'!$I:$I,MATCH('HFTD CPZ'!$B180,'Approved CPZ List'!$B:$B,0))),$K180,#N/A))</f>
        <v>#N/A</v>
      </c>
    </row>
    <row r="181" spans="1:13" ht="15.75" x14ac:dyDescent="0.25">
      <c r="A181" s="17">
        <v>7666</v>
      </c>
      <c r="B181" s="16" t="s">
        <v>1867</v>
      </c>
      <c r="C181" s="16">
        <v>63801103</v>
      </c>
      <c r="D181" s="16" t="s">
        <v>1868</v>
      </c>
      <c r="E181" s="16">
        <v>2.344933141268577</v>
      </c>
      <c r="F181" s="16">
        <v>41</v>
      </c>
      <c r="G181" s="19">
        <v>0.27039398222451899</v>
      </c>
      <c r="H181" s="16">
        <f t="shared" si="6"/>
        <v>11.086153271205278</v>
      </c>
      <c r="I181" s="21">
        <v>180</v>
      </c>
      <c r="J181" s="28">
        <f t="shared" si="7"/>
        <v>1625.3057731129563</v>
      </c>
      <c r="K181" s="28">
        <f t="shared" si="8"/>
        <v>18827.443754090178</v>
      </c>
      <c r="L181" s="34" t="e">
        <f>IF(ISNUMBER(INDEX('08W Project List'!$J:$J,MATCH('HFTD CPZ'!$B181,'08W Project List'!$G:$G,0))),$K181,#N/A)</f>
        <v>#N/A</v>
      </c>
      <c r="M181" s="34" t="e">
        <f>IF(ISNUMBER(L181),#N/A,IF(ISNUMBER(INDEX('Approved CPZ List'!$I:$I,MATCH('HFTD CPZ'!$B181,'Approved CPZ List'!$B:$B,0))),$K181,#N/A))</f>
        <v>#N/A</v>
      </c>
    </row>
    <row r="182" spans="1:13" ht="15.75" x14ac:dyDescent="0.25">
      <c r="A182" s="17">
        <v>5313</v>
      </c>
      <c r="B182" s="16" t="s">
        <v>1779</v>
      </c>
      <c r="C182" s="16">
        <v>43361103</v>
      </c>
      <c r="D182" s="16" t="s">
        <v>1777</v>
      </c>
      <c r="E182" s="16">
        <v>24.508063156858544</v>
      </c>
      <c r="F182" s="16">
        <v>188</v>
      </c>
      <c r="G182" s="19">
        <v>0.26974915144990502</v>
      </c>
      <c r="H182" s="16">
        <f t="shared" si="6"/>
        <v>50.712840472582144</v>
      </c>
      <c r="I182" s="21">
        <v>181</v>
      </c>
      <c r="J182" s="28">
        <f t="shared" si="7"/>
        <v>1649.8138362698148</v>
      </c>
      <c r="K182" s="28">
        <f t="shared" si="8"/>
        <v>18776.730913617597</v>
      </c>
      <c r="L182" s="34" t="e">
        <f>IF(ISNUMBER(INDEX('08W Project List'!$J:$J,MATCH('HFTD CPZ'!$B182,'08W Project List'!$G:$G,0))),$K182,#N/A)</f>
        <v>#N/A</v>
      </c>
      <c r="M182" s="34" t="e">
        <f>IF(ISNUMBER(L182),#N/A,IF(ISNUMBER(INDEX('Approved CPZ List'!$I:$I,MATCH('HFTD CPZ'!$B182,'Approved CPZ List'!$B:$B,0))),$K182,#N/A))</f>
        <v>#N/A</v>
      </c>
    </row>
    <row r="183" spans="1:13" ht="15.75" x14ac:dyDescent="0.25">
      <c r="A183" s="17">
        <v>5299</v>
      </c>
      <c r="B183" s="16" t="s">
        <v>1760</v>
      </c>
      <c r="C183" s="16">
        <v>152691109</v>
      </c>
      <c r="D183" s="16" t="s">
        <v>1755</v>
      </c>
      <c r="E183" s="16">
        <v>22.647668662485206</v>
      </c>
      <c r="F183" s="16">
        <v>254</v>
      </c>
      <c r="G183" s="19">
        <v>0.267839957209968</v>
      </c>
      <c r="H183" s="16">
        <f t="shared" si="6"/>
        <v>68.031349131331879</v>
      </c>
      <c r="I183" s="21">
        <v>182</v>
      </c>
      <c r="J183" s="28">
        <f t="shared" si="7"/>
        <v>1672.4615049322999</v>
      </c>
      <c r="K183" s="28">
        <f t="shared" si="8"/>
        <v>18708.699564486265</v>
      </c>
      <c r="L183" s="34" t="e">
        <f>IF(ISNUMBER(INDEX('08W Project List'!$J:$J,MATCH('HFTD CPZ'!$B183,'08W Project List'!$G:$G,0))),$K183,#N/A)</f>
        <v>#N/A</v>
      </c>
      <c r="M183" s="34" t="e">
        <f>IF(ISNUMBER(L183),#N/A,IF(ISNUMBER(INDEX('Approved CPZ List'!$I:$I,MATCH('HFTD CPZ'!$B183,'Approved CPZ List'!$B:$B,0))),$K183,#N/A))</f>
        <v>#N/A</v>
      </c>
    </row>
    <row r="184" spans="1:13" ht="15.75" x14ac:dyDescent="0.25">
      <c r="A184" s="17">
        <v>7848</v>
      </c>
      <c r="B184" s="16" t="s">
        <v>2593</v>
      </c>
      <c r="C184" s="16">
        <v>254421101</v>
      </c>
      <c r="D184" s="16" t="s">
        <v>2591</v>
      </c>
      <c r="E184" s="16">
        <v>20.493576333350529</v>
      </c>
      <c r="F184" s="16">
        <v>153</v>
      </c>
      <c r="G184" s="19">
        <v>0.26702384086054198</v>
      </c>
      <c r="H184" s="16">
        <f t="shared" si="6"/>
        <v>40.854647651662923</v>
      </c>
      <c r="I184" s="21">
        <v>183</v>
      </c>
      <c r="J184" s="28">
        <f t="shared" si="7"/>
        <v>1692.9550812656505</v>
      </c>
      <c r="K184" s="28">
        <f t="shared" si="8"/>
        <v>18667.844916834601</v>
      </c>
      <c r="L184" s="34" t="e">
        <f>IF(ISNUMBER(INDEX('08W Project List'!$J:$J,MATCH('HFTD CPZ'!$B184,'08W Project List'!$G:$G,0))),$K184,#N/A)</f>
        <v>#N/A</v>
      </c>
      <c r="M184" s="34" t="e">
        <f>IF(ISNUMBER(L184),#N/A,IF(ISNUMBER(INDEX('Approved CPZ List'!$I:$I,MATCH('HFTD CPZ'!$B184,'Approved CPZ List'!$B:$B,0))),$K184,#N/A))</f>
        <v>#N/A</v>
      </c>
    </row>
    <row r="185" spans="1:13" ht="15.75" x14ac:dyDescent="0.25">
      <c r="A185" s="17">
        <v>10324</v>
      </c>
      <c r="B185" s="16" t="s">
        <v>3647</v>
      </c>
      <c r="C185" s="16">
        <v>182721104</v>
      </c>
      <c r="D185" s="16" t="s">
        <v>3645</v>
      </c>
      <c r="E185" s="16">
        <v>0.17012575871006588</v>
      </c>
      <c r="F185" s="16">
        <v>7</v>
      </c>
      <c r="G185" s="19">
        <v>0.26623969517295598</v>
      </c>
      <c r="H185" s="16">
        <f t="shared" si="6"/>
        <v>1.8636778662106919</v>
      </c>
      <c r="I185" s="21">
        <v>184</v>
      </c>
      <c r="J185" s="28">
        <f t="shared" si="7"/>
        <v>1693.1252070243606</v>
      </c>
      <c r="K185" s="28">
        <f t="shared" si="8"/>
        <v>18665.98123896839</v>
      </c>
      <c r="L185" s="34" t="e">
        <f>IF(ISNUMBER(INDEX('08W Project List'!$J:$J,MATCH('HFTD CPZ'!$B185,'08W Project List'!$G:$G,0))),$K185,#N/A)</f>
        <v>#N/A</v>
      </c>
      <c r="M185" s="34" t="e">
        <f>IF(ISNUMBER(L185),#N/A,IF(ISNUMBER(INDEX('Approved CPZ List'!$I:$I,MATCH('HFTD CPZ'!$B185,'Approved CPZ List'!$B:$B,0))),$K185,#N/A))</f>
        <v>#N/A</v>
      </c>
    </row>
    <row r="186" spans="1:13" ht="15.75" x14ac:dyDescent="0.25">
      <c r="A186" s="17">
        <v>10018</v>
      </c>
      <c r="B186" s="16" t="s">
        <v>2050</v>
      </c>
      <c r="C186" s="16">
        <v>153701104</v>
      </c>
      <c r="D186" s="16" t="s">
        <v>2048</v>
      </c>
      <c r="E186" s="16">
        <v>0.5808504094594531</v>
      </c>
      <c r="F186" s="16">
        <v>5</v>
      </c>
      <c r="G186" s="19">
        <v>0.26526403321347097</v>
      </c>
      <c r="H186" s="16">
        <f t="shared" si="6"/>
        <v>1.3263201660673549</v>
      </c>
      <c r="I186" s="21">
        <v>185</v>
      </c>
      <c r="J186" s="28">
        <f t="shared" si="7"/>
        <v>1693.70605743382</v>
      </c>
      <c r="K186" s="28">
        <f t="shared" si="8"/>
        <v>18664.654918802324</v>
      </c>
      <c r="L186" s="34" t="e">
        <f>IF(ISNUMBER(INDEX('08W Project List'!$J:$J,MATCH('HFTD CPZ'!$B186,'08W Project List'!$G:$G,0))),$K186,#N/A)</f>
        <v>#N/A</v>
      </c>
      <c r="M186" s="34" t="e">
        <f>IF(ISNUMBER(L186),#N/A,IF(ISNUMBER(INDEX('Approved CPZ List'!$I:$I,MATCH('HFTD CPZ'!$B186,'Approved CPZ List'!$B:$B,0))),$K186,#N/A))</f>
        <v>#N/A</v>
      </c>
    </row>
    <row r="187" spans="1:13" ht="15.75" x14ac:dyDescent="0.25">
      <c r="A187" s="17">
        <v>5709</v>
      </c>
      <c r="B187" s="16" t="s">
        <v>1754</v>
      </c>
      <c r="C187" s="16">
        <v>152691109</v>
      </c>
      <c r="D187" s="16" t="s">
        <v>1755</v>
      </c>
      <c r="E187" s="16">
        <v>42.394260813945003</v>
      </c>
      <c r="F187" s="16">
        <v>424</v>
      </c>
      <c r="G187" s="19">
        <v>0.26524352818676999</v>
      </c>
      <c r="H187" s="16">
        <f t="shared" si="6"/>
        <v>112.46325595119048</v>
      </c>
      <c r="I187" s="21">
        <v>186</v>
      </c>
      <c r="J187" s="28">
        <f t="shared" si="7"/>
        <v>1736.100318247765</v>
      </c>
      <c r="K187" s="28">
        <f t="shared" si="8"/>
        <v>18552.191662851132</v>
      </c>
      <c r="L187" s="34" t="e">
        <f>IF(ISNUMBER(INDEX('08W Project List'!$J:$J,MATCH('HFTD CPZ'!$B187,'08W Project List'!$G:$G,0))),$K187,#N/A)</f>
        <v>#N/A</v>
      </c>
      <c r="M187" s="34" t="e">
        <f>IF(ISNUMBER(L187),#N/A,IF(ISNUMBER(INDEX('Approved CPZ List'!$I:$I,MATCH('HFTD CPZ'!$B187,'Approved CPZ List'!$B:$B,0))),$K187,#N/A))</f>
        <v>#N/A</v>
      </c>
    </row>
    <row r="188" spans="1:13" ht="15.75" x14ac:dyDescent="0.25">
      <c r="A188" s="17">
        <v>3710</v>
      </c>
      <c r="B188" s="16" t="s">
        <v>2166</v>
      </c>
      <c r="C188" s="16">
        <v>254452101</v>
      </c>
      <c r="D188" s="16" t="s">
        <v>2167</v>
      </c>
      <c r="E188" s="16">
        <v>26.137014914592108</v>
      </c>
      <c r="F188" s="16">
        <v>249</v>
      </c>
      <c r="G188" s="19">
        <v>0.26439772600245098</v>
      </c>
      <c r="H188" s="16">
        <f t="shared" si="6"/>
        <v>65.835033774610295</v>
      </c>
      <c r="I188" s="21">
        <v>187</v>
      </c>
      <c r="J188" s="28">
        <f t="shared" si="7"/>
        <v>1762.2373331623571</v>
      </c>
      <c r="K188" s="28">
        <f t="shared" si="8"/>
        <v>18486.356629076523</v>
      </c>
      <c r="L188" s="34" t="e">
        <f>IF(ISNUMBER(INDEX('08W Project List'!$J:$J,MATCH('HFTD CPZ'!$B188,'08W Project List'!$G:$G,0))),$K188,#N/A)</f>
        <v>#N/A</v>
      </c>
      <c r="M188" s="34" t="e">
        <f>IF(ISNUMBER(L188),#N/A,IF(ISNUMBER(INDEX('Approved CPZ List'!$I:$I,MATCH('HFTD CPZ'!$B188,'Approved CPZ List'!$B:$B,0))),$K188,#N/A))</f>
        <v>#N/A</v>
      </c>
    </row>
    <row r="189" spans="1:13" ht="15.75" x14ac:dyDescent="0.25">
      <c r="A189" s="17">
        <v>3891</v>
      </c>
      <c r="B189" s="16" t="s">
        <v>2181</v>
      </c>
      <c r="C189" s="16">
        <v>254452102</v>
      </c>
      <c r="D189" s="16" t="s">
        <v>2182</v>
      </c>
      <c r="E189" s="16">
        <v>39.690271409802861</v>
      </c>
      <c r="F189" s="16">
        <v>362</v>
      </c>
      <c r="G189" s="19">
        <v>0.26369620733842197</v>
      </c>
      <c r="H189" s="16">
        <f t="shared" si="6"/>
        <v>95.458027056508755</v>
      </c>
      <c r="I189" s="21">
        <v>188</v>
      </c>
      <c r="J189" s="28">
        <f t="shared" si="7"/>
        <v>1801.9276045721599</v>
      </c>
      <c r="K189" s="28">
        <f t="shared" si="8"/>
        <v>18390.898602020014</v>
      </c>
      <c r="L189" s="34" t="e">
        <f>IF(ISNUMBER(INDEX('08W Project List'!$J:$J,MATCH('HFTD CPZ'!$B189,'08W Project List'!$G:$G,0))),$K189,#N/A)</f>
        <v>#N/A</v>
      </c>
      <c r="M189" s="34" t="e">
        <f>IF(ISNUMBER(L189),#N/A,IF(ISNUMBER(INDEX('Approved CPZ List'!$I:$I,MATCH('HFTD CPZ'!$B189,'Approved CPZ List'!$B:$B,0))),$K189,#N/A))</f>
        <v>#N/A</v>
      </c>
    </row>
    <row r="190" spans="1:13" ht="15.75" x14ac:dyDescent="0.25">
      <c r="A190" s="17">
        <v>1822</v>
      </c>
      <c r="B190" s="16" t="s">
        <v>227</v>
      </c>
      <c r="C190" s="16">
        <v>152701107</v>
      </c>
      <c r="D190" s="16" t="s">
        <v>226</v>
      </c>
      <c r="E190" s="16">
        <v>17.490561591809509</v>
      </c>
      <c r="F190" s="16">
        <v>210</v>
      </c>
      <c r="G190" s="19">
        <v>0.26349570441367998</v>
      </c>
      <c r="H190" s="16">
        <f t="shared" si="6"/>
        <v>55.334097926872793</v>
      </c>
      <c r="I190" s="21">
        <v>189</v>
      </c>
      <c r="J190" s="28">
        <f t="shared" si="7"/>
        <v>1819.4181661639693</v>
      </c>
      <c r="K190" s="28">
        <f t="shared" si="8"/>
        <v>18335.564504093141</v>
      </c>
      <c r="L190" s="34" t="e">
        <f>IF(ISNUMBER(INDEX('08W Project List'!$J:$J,MATCH('HFTD CPZ'!$B190,'08W Project List'!$G:$G,0))),$K190,#N/A)</f>
        <v>#N/A</v>
      </c>
      <c r="M190" s="34" t="e">
        <f>IF(ISNUMBER(L190),#N/A,IF(ISNUMBER(INDEX('Approved CPZ List'!$I:$I,MATCH('HFTD CPZ'!$B190,'Approved CPZ List'!$B:$B,0))),$K190,#N/A))</f>
        <v>#N/A</v>
      </c>
    </row>
    <row r="191" spans="1:13" ht="15.75" x14ac:dyDescent="0.25">
      <c r="A191" s="17">
        <v>7084</v>
      </c>
      <c r="B191" s="16" t="s">
        <v>4141</v>
      </c>
      <c r="C191" s="16">
        <v>63601111</v>
      </c>
      <c r="D191" s="16" t="s">
        <v>4140</v>
      </c>
      <c r="E191" s="16">
        <v>4.2976062767906464</v>
      </c>
      <c r="F191" s="16">
        <v>58</v>
      </c>
      <c r="G191" s="19">
        <v>0.263393683040268</v>
      </c>
      <c r="H191" s="16">
        <f t="shared" si="6"/>
        <v>15.276833616335544</v>
      </c>
      <c r="I191" s="21">
        <v>190</v>
      </c>
      <c r="J191" s="28">
        <f t="shared" si="7"/>
        <v>1823.71577244076</v>
      </c>
      <c r="K191" s="28">
        <f t="shared" si="8"/>
        <v>18320.287670476806</v>
      </c>
      <c r="L191" s="34" t="e">
        <f>IF(ISNUMBER(INDEX('08W Project List'!$J:$J,MATCH('HFTD CPZ'!$B191,'08W Project List'!$G:$G,0))),$K191,#N/A)</f>
        <v>#N/A</v>
      </c>
      <c r="M191" s="34" t="e">
        <f>IF(ISNUMBER(L191),#N/A,IF(ISNUMBER(INDEX('Approved CPZ List'!$I:$I,MATCH('HFTD CPZ'!$B191,'Approved CPZ List'!$B:$B,0))),$K191,#N/A))</f>
        <v>#N/A</v>
      </c>
    </row>
    <row r="192" spans="1:13" ht="15.75" x14ac:dyDescent="0.25">
      <c r="A192" s="17">
        <v>3429</v>
      </c>
      <c r="B192" s="16" t="s">
        <v>799</v>
      </c>
      <c r="C192" s="16">
        <v>42821101</v>
      </c>
      <c r="D192" s="16" t="s">
        <v>800</v>
      </c>
      <c r="E192" s="16">
        <v>2.7407830336372592</v>
      </c>
      <c r="F192" s="16">
        <v>19</v>
      </c>
      <c r="G192" s="19">
        <v>0.26330699476666802</v>
      </c>
      <c r="H192" s="16">
        <f t="shared" si="6"/>
        <v>5.0028329005666921</v>
      </c>
      <c r="I192" s="21">
        <v>191</v>
      </c>
      <c r="J192" s="28">
        <f t="shared" si="7"/>
        <v>1826.4565554743972</v>
      </c>
      <c r="K192" s="28">
        <f t="shared" si="8"/>
        <v>18315.284837576241</v>
      </c>
      <c r="L192" s="34" t="e">
        <f>IF(ISNUMBER(INDEX('08W Project List'!$J:$J,MATCH('HFTD CPZ'!$B192,'08W Project List'!$G:$G,0))),$K192,#N/A)</f>
        <v>#N/A</v>
      </c>
      <c r="M192" s="34" t="e">
        <f>IF(ISNUMBER(L192),#N/A,IF(ISNUMBER(INDEX('Approved CPZ List'!$I:$I,MATCH('HFTD CPZ'!$B192,'Approved CPZ List'!$B:$B,0))),$K192,#N/A))</f>
        <v>#N/A</v>
      </c>
    </row>
    <row r="193" spans="1:13" ht="15.75" x14ac:dyDescent="0.25">
      <c r="A193" s="17">
        <v>9762</v>
      </c>
      <c r="B193" s="16" t="s">
        <v>1687</v>
      </c>
      <c r="C193" s="16">
        <v>43211101</v>
      </c>
      <c r="D193" s="16" t="s">
        <v>1685</v>
      </c>
      <c r="E193" s="16">
        <v>1.5003428527751337</v>
      </c>
      <c r="F193" s="16">
        <v>18</v>
      </c>
      <c r="G193" s="19">
        <v>0.26308402187232899</v>
      </c>
      <c r="H193" s="16">
        <f t="shared" si="6"/>
        <v>4.7355123937019217</v>
      </c>
      <c r="I193" s="21">
        <v>192</v>
      </c>
      <c r="J193" s="28">
        <f t="shared" si="7"/>
        <v>1827.9568983271722</v>
      </c>
      <c r="K193" s="28">
        <f t="shared" si="8"/>
        <v>18310.549325182539</v>
      </c>
      <c r="L193" s="34" t="e">
        <f>IF(ISNUMBER(INDEX('08W Project List'!$J:$J,MATCH('HFTD CPZ'!$B193,'08W Project List'!$G:$G,0))),$K193,#N/A)</f>
        <v>#N/A</v>
      </c>
      <c r="M193" s="34" t="e">
        <f>IF(ISNUMBER(L193),#N/A,IF(ISNUMBER(INDEX('Approved CPZ List'!$I:$I,MATCH('HFTD CPZ'!$B193,'Approved CPZ List'!$B:$B,0))),$K193,#N/A))</f>
        <v>#N/A</v>
      </c>
    </row>
    <row r="194" spans="1:13" ht="15.75" x14ac:dyDescent="0.25">
      <c r="A194" s="17">
        <v>2103</v>
      </c>
      <c r="B194" s="16" t="s">
        <v>1096</v>
      </c>
      <c r="C194" s="16">
        <v>153741101</v>
      </c>
      <c r="D194" s="16" t="s">
        <v>1095</v>
      </c>
      <c r="E194" s="16">
        <v>15.539698986431697</v>
      </c>
      <c r="F194" s="16">
        <v>171</v>
      </c>
      <c r="G194" s="19">
        <v>0.26282230781856503</v>
      </c>
      <c r="H194" s="16">
        <f t="shared" ref="H194:H257" si="9">IFERROR(G194*F194,0)</f>
        <v>44.942614636974618</v>
      </c>
      <c r="I194" s="21">
        <v>193</v>
      </c>
      <c r="J194" s="28">
        <f t="shared" si="7"/>
        <v>1843.4965973136038</v>
      </c>
      <c r="K194" s="28">
        <f t="shared" si="8"/>
        <v>18265.606710545566</v>
      </c>
      <c r="L194" s="34" t="e">
        <f>IF(ISNUMBER(INDEX('08W Project List'!$J:$J,MATCH('HFTD CPZ'!$B194,'08W Project List'!$G:$G,0))),$K194,#N/A)</f>
        <v>#N/A</v>
      </c>
      <c r="M194" s="34" t="e">
        <f>IF(ISNUMBER(L194),#N/A,IF(ISNUMBER(INDEX('Approved CPZ List'!$I:$I,MATCH('HFTD CPZ'!$B194,'Approved CPZ List'!$B:$B,0))),$K194,#N/A))</f>
        <v>#N/A</v>
      </c>
    </row>
    <row r="195" spans="1:13" ht="15.75" x14ac:dyDescent="0.25">
      <c r="A195" s="17">
        <v>3817</v>
      </c>
      <c r="B195" s="16" t="s">
        <v>1041</v>
      </c>
      <c r="C195" s="16">
        <v>103351101</v>
      </c>
      <c r="D195" s="16" t="s">
        <v>1042</v>
      </c>
      <c r="E195" s="16">
        <v>17.820147494145804</v>
      </c>
      <c r="F195" s="16">
        <v>204</v>
      </c>
      <c r="G195" s="19">
        <v>0.26206848992347598</v>
      </c>
      <c r="H195" s="16">
        <f t="shared" si="9"/>
        <v>53.461971944389099</v>
      </c>
      <c r="I195" s="21">
        <v>194</v>
      </c>
      <c r="J195" s="28">
        <f t="shared" si="7"/>
        <v>1861.3167448077497</v>
      </c>
      <c r="K195" s="28">
        <f t="shared" si="8"/>
        <v>18212.144738601175</v>
      </c>
      <c r="L195" s="34" t="e">
        <f>IF(ISNUMBER(INDEX('08W Project List'!$J:$J,MATCH('HFTD CPZ'!$B195,'08W Project List'!$G:$G,0))),$K195,#N/A)</f>
        <v>#N/A</v>
      </c>
      <c r="M195" s="34" t="e">
        <f>IF(ISNUMBER(L195),#N/A,IF(ISNUMBER(INDEX('Approved CPZ List'!$I:$I,MATCH('HFTD CPZ'!$B195,'Approved CPZ List'!$B:$B,0))),$K195,#N/A))</f>
        <v>#N/A</v>
      </c>
    </row>
    <row r="196" spans="1:13" ht="15.75" x14ac:dyDescent="0.25">
      <c r="A196" s="17">
        <v>1392</v>
      </c>
      <c r="B196" s="16" t="s">
        <v>3601</v>
      </c>
      <c r="C196" s="16">
        <v>254601103</v>
      </c>
      <c r="D196" s="16" t="s">
        <v>3602</v>
      </c>
      <c r="E196" s="16">
        <v>37.590801550864946</v>
      </c>
      <c r="F196" s="16">
        <v>416</v>
      </c>
      <c r="G196" s="19">
        <v>0.26095008076477899</v>
      </c>
      <c r="H196" s="16">
        <f t="shared" si="9"/>
        <v>108.55523359814806</v>
      </c>
      <c r="I196" s="21">
        <v>195</v>
      </c>
      <c r="J196" s="28">
        <f t="shared" ref="J196:J259" si="10">J195+E196</f>
        <v>1898.9075463586146</v>
      </c>
      <c r="K196" s="28">
        <f t="shared" ref="K196:K259" si="11">K195-H196</f>
        <v>18103.589505003027</v>
      </c>
      <c r="L196" s="34" t="e">
        <f>IF(ISNUMBER(INDEX('08W Project List'!$J:$J,MATCH('HFTD CPZ'!$B196,'08W Project List'!$G:$G,0))),$K196,#N/A)</f>
        <v>#N/A</v>
      </c>
      <c r="M196" s="34" t="e">
        <f>IF(ISNUMBER(L196),#N/A,IF(ISNUMBER(INDEX('Approved CPZ List'!$I:$I,MATCH('HFTD CPZ'!$B196,'Approved CPZ List'!$B:$B,0))),$K196,#N/A))</f>
        <v>#N/A</v>
      </c>
    </row>
    <row r="197" spans="1:13" ht="15.75" x14ac:dyDescent="0.25">
      <c r="A197" s="17">
        <v>4741</v>
      </c>
      <c r="B197" s="16" t="s">
        <v>370</v>
      </c>
      <c r="C197" s="16">
        <v>14592105</v>
      </c>
      <c r="D197" s="16" t="s">
        <v>366</v>
      </c>
      <c r="E197" s="16">
        <v>8.7474758694602244</v>
      </c>
      <c r="F197" s="16">
        <v>97</v>
      </c>
      <c r="G197" s="19">
        <v>0.26071143055538298</v>
      </c>
      <c r="H197" s="16">
        <f t="shared" si="9"/>
        <v>25.28900876387215</v>
      </c>
      <c r="I197" s="21">
        <v>196</v>
      </c>
      <c r="J197" s="28">
        <f t="shared" si="10"/>
        <v>1907.6550222280748</v>
      </c>
      <c r="K197" s="28">
        <f t="shared" si="11"/>
        <v>18078.300496239153</v>
      </c>
      <c r="L197" s="34" t="e">
        <f>IF(ISNUMBER(INDEX('08W Project List'!$J:$J,MATCH('HFTD CPZ'!$B197,'08W Project List'!$G:$G,0))),$K197,#N/A)</f>
        <v>#N/A</v>
      </c>
      <c r="M197" s="34" t="e">
        <f>IF(ISNUMBER(L197),#N/A,IF(ISNUMBER(INDEX('Approved CPZ List'!$I:$I,MATCH('HFTD CPZ'!$B197,'Approved CPZ List'!$B:$B,0))),$K197,#N/A))</f>
        <v>#N/A</v>
      </c>
    </row>
    <row r="198" spans="1:13" ht="15.75" x14ac:dyDescent="0.25">
      <c r="A198" s="17">
        <v>7636</v>
      </c>
      <c r="B198" s="16" t="s">
        <v>4124</v>
      </c>
      <c r="C198" s="16">
        <v>63591101</v>
      </c>
      <c r="D198" s="16" t="s">
        <v>4123</v>
      </c>
      <c r="E198" s="16">
        <v>4.5391196193695277E-2</v>
      </c>
      <c r="F198" s="16">
        <v>73</v>
      </c>
      <c r="G198" s="19">
        <v>0.26014653850555602</v>
      </c>
      <c r="H198" s="16">
        <f t="shared" si="9"/>
        <v>18.990697310905588</v>
      </c>
      <c r="I198" s="21">
        <v>197</v>
      </c>
      <c r="J198" s="28">
        <f t="shared" si="10"/>
        <v>1907.7004134242686</v>
      </c>
      <c r="K198" s="28">
        <f t="shared" si="11"/>
        <v>18059.309798928247</v>
      </c>
      <c r="L198" s="34" t="e">
        <f>IF(ISNUMBER(INDEX('08W Project List'!$J:$J,MATCH('HFTD CPZ'!$B198,'08W Project List'!$G:$G,0))),$K198,#N/A)</f>
        <v>#N/A</v>
      </c>
      <c r="M198" s="34" t="e">
        <f>IF(ISNUMBER(L198),#N/A,IF(ISNUMBER(INDEX('Approved CPZ List'!$I:$I,MATCH('HFTD CPZ'!$B198,'Approved CPZ List'!$B:$B,0))),$K198,#N/A))</f>
        <v>#N/A</v>
      </c>
    </row>
    <row r="199" spans="1:13" ht="15.75" x14ac:dyDescent="0.25">
      <c r="A199" s="17">
        <v>4859</v>
      </c>
      <c r="B199" s="16" t="s">
        <v>2750</v>
      </c>
      <c r="C199" s="16">
        <v>103521102</v>
      </c>
      <c r="D199" s="16" t="s">
        <v>2747</v>
      </c>
      <c r="E199" s="16">
        <v>9.355519027055438</v>
      </c>
      <c r="F199" s="16">
        <v>98</v>
      </c>
      <c r="G199" s="19">
        <v>0.25990602019842701</v>
      </c>
      <c r="H199" s="16">
        <f t="shared" si="9"/>
        <v>25.470789979445847</v>
      </c>
      <c r="I199" s="21">
        <v>198</v>
      </c>
      <c r="J199" s="28">
        <f t="shared" si="10"/>
        <v>1917.055932451324</v>
      </c>
      <c r="K199" s="28">
        <f t="shared" si="11"/>
        <v>18033.839008948802</v>
      </c>
      <c r="L199" s="34" t="e">
        <f>IF(ISNUMBER(INDEX('08W Project List'!$J:$J,MATCH('HFTD CPZ'!$B199,'08W Project List'!$G:$G,0))),$K199,#N/A)</f>
        <v>#N/A</v>
      </c>
      <c r="M199" s="34" t="e">
        <f>IF(ISNUMBER(L199),#N/A,IF(ISNUMBER(INDEX('Approved CPZ List'!$I:$I,MATCH('HFTD CPZ'!$B199,'Approved CPZ List'!$B:$B,0))),$K199,#N/A))</f>
        <v>#N/A</v>
      </c>
    </row>
    <row r="200" spans="1:13" ht="15.75" x14ac:dyDescent="0.25">
      <c r="A200" s="17">
        <v>1063</v>
      </c>
      <c r="B200" s="16" t="s">
        <v>2170</v>
      </c>
      <c r="C200" s="16">
        <v>254452101</v>
      </c>
      <c r="D200" s="16" t="s">
        <v>2167</v>
      </c>
      <c r="E200" s="16">
        <v>40.045064761109074</v>
      </c>
      <c r="F200" s="16">
        <v>390</v>
      </c>
      <c r="G200" s="19">
        <v>0.25970899050190999</v>
      </c>
      <c r="H200" s="16">
        <f t="shared" si="9"/>
        <v>101.2865062957449</v>
      </c>
      <c r="I200" s="21">
        <v>199</v>
      </c>
      <c r="J200" s="28">
        <f t="shared" si="10"/>
        <v>1957.100997212433</v>
      </c>
      <c r="K200" s="28">
        <f t="shared" si="11"/>
        <v>17932.552502653056</v>
      </c>
      <c r="L200" s="34" t="e">
        <f>IF(ISNUMBER(INDEX('08W Project List'!$J:$J,MATCH('HFTD CPZ'!$B200,'08W Project List'!$G:$G,0))),$K200,#N/A)</f>
        <v>#N/A</v>
      </c>
      <c r="M200" s="34" t="e">
        <f>IF(ISNUMBER(L200),#N/A,IF(ISNUMBER(INDEX('Approved CPZ List'!$I:$I,MATCH('HFTD CPZ'!$B200,'Approved CPZ List'!$B:$B,0))),$K200,#N/A))</f>
        <v>#N/A</v>
      </c>
    </row>
    <row r="201" spans="1:13" ht="15.75" x14ac:dyDescent="0.25">
      <c r="A201" s="17">
        <v>9382</v>
      </c>
      <c r="B201" s="16" t="s">
        <v>870</v>
      </c>
      <c r="C201" s="16">
        <v>103331101</v>
      </c>
      <c r="D201" s="16" t="s">
        <v>866</v>
      </c>
      <c r="E201" s="16">
        <v>5.7597775925682342</v>
      </c>
      <c r="F201" s="16">
        <v>28</v>
      </c>
      <c r="G201" s="19">
        <v>0.25890116908788402</v>
      </c>
      <c r="H201" s="16">
        <f t="shared" si="9"/>
        <v>7.2492327344607528</v>
      </c>
      <c r="I201" s="21">
        <v>200</v>
      </c>
      <c r="J201" s="28">
        <f t="shared" si="10"/>
        <v>1962.8607748050013</v>
      </c>
      <c r="K201" s="28">
        <f t="shared" si="11"/>
        <v>17925.303269918593</v>
      </c>
      <c r="L201" s="34" t="e">
        <f>IF(ISNUMBER(INDEX('08W Project List'!$J:$J,MATCH('HFTD CPZ'!$B201,'08W Project List'!$G:$G,0))),$K201,#N/A)</f>
        <v>#N/A</v>
      </c>
      <c r="M201" s="34" t="e">
        <f>IF(ISNUMBER(L201),#N/A,IF(ISNUMBER(INDEX('Approved CPZ List'!$I:$I,MATCH('HFTD CPZ'!$B201,'Approved CPZ List'!$B:$B,0))),$K201,#N/A))</f>
        <v>#N/A</v>
      </c>
    </row>
    <row r="202" spans="1:13" ht="15.75" x14ac:dyDescent="0.25">
      <c r="A202" s="17">
        <v>1035</v>
      </c>
      <c r="B202" s="16" t="s">
        <v>885</v>
      </c>
      <c r="C202" s="16">
        <v>162991101</v>
      </c>
      <c r="D202" s="16" t="s">
        <v>882</v>
      </c>
      <c r="E202" s="16">
        <v>36.142273300744371</v>
      </c>
      <c r="F202" s="16">
        <v>357</v>
      </c>
      <c r="G202" s="19">
        <v>0.25883686685553797</v>
      </c>
      <c r="H202" s="16">
        <f t="shared" si="9"/>
        <v>92.404761467427051</v>
      </c>
      <c r="I202" s="21">
        <v>201</v>
      </c>
      <c r="J202" s="28">
        <f t="shared" si="10"/>
        <v>1999.0030481057456</v>
      </c>
      <c r="K202" s="28">
        <f t="shared" si="11"/>
        <v>17832.898508451166</v>
      </c>
      <c r="L202" s="34" t="e">
        <f>IF(ISNUMBER(INDEX('08W Project List'!$J:$J,MATCH('HFTD CPZ'!$B202,'08W Project List'!$G:$G,0))),$K202,#N/A)</f>
        <v>#N/A</v>
      </c>
      <c r="M202" s="34" t="e">
        <f>IF(ISNUMBER(L202),#N/A,IF(ISNUMBER(INDEX('Approved CPZ List'!$I:$I,MATCH('HFTD CPZ'!$B202,'Approved CPZ List'!$B:$B,0))),$K202,#N/A))</f>
        <v>#N/A</v>
      </c>
    </row>
    <row r="203" spans="1:13" ht="15.75" x14ac:dyDescent="0.25">
      <c r="A203" s="17">
        <v>4603</v>
      </c>
      <c r="B203" s="16" t="s">
        <v>4118</v>
      </c>
      <c r="C203" s="16">
        <v>42871101</v>
      </c>
      <c r="D203" s="16" t="s">
        <v>4114</v>
      </c>
      <c r="E203" s="16">
        <v>6.161938498241156</v>
      </c>
      <c r="F203" s="16">
        <v>91</v>
      </c>
      <c r="G203" s="19">
        <v>0.25882545067888901</v>
      </c>
      <c r="H203" s="16">
        <f t="shared" si="9"/>
        <v>23.553116011778901</v>
      </c>
      <c r="I203" s="21">
        <v>202</v>
      </c>
      <c r="J203" s="28">
        <f t="shared" si="10"/>
        <v>2005.1649866039868</v>
      </c>
      <c r="K203" s="28">
        <f t="shared" si="11"/>
        <v>17809.345392439387</v>
      </c>
      <c r="L203" s="34" t="e">
        <f>IF(ISNUMBER(INDEX('08W Project List'!$J:$J,MATCH('HFTD CPZ'!$B203,'08W Project List'!$G:$G,0))),$K203,#N/A)</f>
        <v>#N/A</v>
      </c>
      <c r="M203" s="34" t="e">
        <f>IF(ISNUMBER(L203),#N/A,IF(ISNUMBER(INDEX('Approved CPZ List'!$I:$I,MATCH('HFTD CPZ'!$B203,'Approved CPZ List'!$B:$B,0))),$K203,#N/A))</f>
        <v>#N/A</v>
      </c>
    </row>
    <row r="204" spans="1:13" ht="15.75" x14ac:dyDescent="0.25">
      <c r="A204" s="17">
        <v>521</v>
      </c>
      <c r="B204" s="16" t="s">
        <v>4308</v>
      </c>
      <c r="C204" s="16">
        <v>42661103</v>
      </c>
      <c r="D204" s="16" t="s">
        <v>4303</v>
      </c>
      <c r="E204" s="16">
        <v>6.5037704914671846</v>
      </c>
      <c r="F204" s="16">
        <v>87</v>
      </c>
      <c r="G204" s="19">
        <v>0.25792519778539302</v>
      </c>
      <c r="H204" s="16">
        <f t="shared" si="9"/>
        <v>22.439492207329192</v>
      </c>
      <c r="I204" s="21">
        <v>203</v>
      </c>
      <c r="J204" s="28">
        <f t="shared" si="10"/>
        <v>2011.6687570954539</v>
      </c>
      <c r="K204" s="28">
        <f t="shared" si="11"/>
        <v>17786.905900232057</v>
      </c>
      <c r="L204" s="34" t="e">
        <f>IF(ISNUMBER(INDEX('08W Project List'!$J:$J,MATCH('HFTD CPZ'!$B204,'08W Project List'!$G:$G,0))),$K204,#N/A)</f>
        <v>#N/A</v>
      </c>
      <c r="M204" s="34" t="e">
        <f>IF(ISNUMBER(L204),#N/A,IF(ISNUMBER(INDEX('Approved CPZ List'!$I:$I,MATCH('HFTD CPZ'!$B204,'Approved CPZ List'!$B:$B,0))),$K204,#N/A))</f>
        <v>#N/A</v>
      </c>
    </row>
    <row r="205" spans="1:13" ht="15.75" x14ac:dyDescent="0.25">
      <c r="A205" s="17">
        <v>134</v>
      </c>
      <c r="B205" s="16" t="s">
        <v>3448</v>
      </c>
      <c r="C205" s="16">
        <v>252521103</v>
      </c>
      <c r="D205" s="16" t="s">
        <v>3446</v>
      </c>
      <c r="E205" s="16">
        <v>67.918231752723429</v>
      </c>
      <c r="F205" s="16">
        <v>589</v>
      </c>
      <c r="G205" s="19">
        <v>0.255968655922723</v>
      </c>
      <c r="H205" s="16">
        <f t="shared" si="9"/>
        <v>150.76553833848385</v>
      </c>
      <c r="I205" s="21">
        <v>204</v>
      </c>
      <c r="J205" s="28">
        <f t="shared" si="10"/>
        <v>2079.5869888481775</v>
      </c>
      <c r="K205" s="28">
        <f t="shared" si="11"/>
        <v>17636.140361893573</v>
      </c>
      <c r="L205" s="34" t="e">
        <f>IF(ISNUMBER(INDEX('08W Project List'!$J:$J,MATCH('HFTD CPZ'!$B205,'08W Project List'!$G:$G,0))),$K205,#N/A)</f>
        <v>#N/A</v>
      </c>
      <c r="M205" s="34" t="e">
        <f>IF(ISNUMBER(L205),#N/A,IF(ISNUMBER(INDEX('Approved CPZ List'!$I:$I,MATCH('HFTD CPZ'!$B205,'Approved CPZ List'!$B:$B,0))),$K205,#N/A))</f>
        <v>#N/A</v>
      </c>
    </row>
    <row r="206" spans="1:13" ht="15.75" x14ac:dyDescent="0.25">
      <c r="A206" s="17">
        <v>3686</v>
      </c>
      <c r="B206" s="16" t="s">
        <v>4093</v>
      </c>
      <c r="C206" s="16">
        <v>42771111</v>
      </c>
      <c r="D206" s="16" t="s">
        <v>4092</v>
      </c>
      <c r="E206" s="16">
        <v>18.913822202196645</v>
      </c>
      <c r="F206" s="16">
        <v>142</v>
      </c>
      <c r="G206" s="19">
        <v>0.25576694869213201</v>
      </c>
      <c r="H206" s="16">
        <f t="shared" si="9"/>
        <v>36.318906714282747</v>
      </c>
      <c r="I206" s="21">
        <v>205</v>
      </c>
      <c r="J206" s="28">
        <f t="shared" si="10"/>
        <v>2098.5008110503741</v>
      </c>
      <c r="K206" s="28">
        <f t="shared" si="11"/>
        <v>17599.821455179292</v>
      </c>
      <c r="L206" s="34" t="e">
        <f>IF(ISNUMBER(INDEX('08W Project List'!$J:$J,MATCH('HFTD CPZ'!$B206,'08W Project List'!$G:$G,0))),$K206,#N/A)</f>
        <v>#N/A</v>
      </c>
      <c r="M206" s="34" t="e">
        <f>IF(ISNUMBER(L206),#N/A,IF(ISNUMBER(INDEX('Approved CPZ List'!$I:$I,MATCH('HFTD CPZ'!$B206,'Approved CPZ List'!$B:$B,0))),$K206,#N/A))</f>
        <v>#N/A</v>
      </c>
    </row>
    <row r="207" spans="1:13" ht="15.75" x14ac:dyDescent="0.25">
      <c r="A207" s="17">
        <v>8712</v>
      </c>
      <c r="B207" s="16" t="s">
        <v>1271</v>
      </c>
      <c r="C207" s="16">
        <v>102781101</v>
      </c>
      <c r="D207" s="16" t="s">
        <v>1263</v>
      </c>
      <c r="E207" s="16">
        <v>2.1511725372116222</v>
      </c>
      <c r="F207" s="16">
        <v>15</v>
      </c>
      <c r="G207" s="19">
        <v>0.25426125139804101</v>
      </c>
      <c r="H207" s="16">
        <f t="shared" si="9"/>
        <v>3.813918770970615</v>
      </c>
      <c r="I207" s="21">
        <v>206</v>
      </c>
      <c r="J207" s="28">
        <f t="shared" si="10"/>
        <v>2100.6519835875856</v>
      </c>
      <c r="K207" s="28">
        <f t="shared" si="11"/>
        <v>17596.00753640832</v>
      </c>
      <c r="L207" s="34" t="e">
        <f>IF(ISNUMBER(INDEX('08W Project List'!$J:$J,MATCH('HFTD CPZ'!$B207,'08W Project List'!$G:$G,0))),$K207,#N/A)</f>
        <v>#N/A</v>
      </c>
      <c r="M207" s="34" t="e">
        <f>IF(ISNUMBER(L207),#N/A,IF(ISNUMBER(INDEX('Approved CPZ List'!$I:$I,MATCH('HFTD CPZ'!$B207,'Approved CPZ List'!$B:$B,0))),$K207,#N/A))</f>
        <v>#N/A</v>
      </c>
    </row>
    <row r="208" spans="1:13" ht="15.75" x14ac:dyDescent="0.25">
      <c r="A208" s="17">
        <v>10786</v>
      </c>
      <c r="B208" s="16" t="s">
        <v>2929</v>
      </c>
      <c r="C208" s="16">
        <v>63642113</v>
      </c>
      <c r="D208" s="16" t="s">
        <v>2930</v>
      </c>
      <c r="E208" s="16">
        <v>0.81600424636815405</v>
      </c>
      <c r="F208" s="16">
        <v>5</v>
      </c>
      <c r="G208" s="19">
        <v>0.25418868845015502</v>
      </c>
      <c r="H208" s="16">
        <f t="shared" si="9"/>
        <v>1.270943442250775</v>
      </c>
      <c r="I208" s="21">
        <v>207</v>
      </c>
      <c r="J208" s="28">
        <f t="shared" si="10"/>
        <v>2101.4679878339539</v>
      </c>
      <c r="K208" s="28">
        <f t="shared" si="11"/>
        <v>17594.73659296607</v>
      </c>
      <c r="L208" s="34" t="e">
        <f>IF(ISNUMBER(INDEX('08W Project List'!$J:$J,MATCH('HFTD CPZ'!$B208,'08W Project List'!$G:$G,0))),$K208,#N/A)</f>
        <v>#N/A</v>
      </c>
      <c r="M208" s="34" t="e">
        <f>IF(ISNUMBER(L208),#N/A,IF(ISNUMBER(INDEX('Approved CPZ List'!$I:$I,MATCH('HFTD CPZ'!$B208,'Approved CPZ List'!$B:$B,0))),$K208,#N/A))</f>
        <v>#N/A</v>
      </c>
    </row>
    <row r="209" spans="1:13" ht="15.75" x14ac:dyDescent="0.25">
      <c r="A209" s="17">
        <v>9423</v>
      </c>
      <c r="B209" s="16" t="s">
        <v>766</v>
      </c>
      <c r="C209" s="16">
        <v>163341103</v>
      </c>
      <c r="D209" s="16" t="s">
        <v>763</v>
      </c>
      <c r="E209" s="16">
        <v>4.663714084212498</v>
      </c>
      <c r="F209" s="16">
        <v>34</v>
      </c>
      <c r="G209" s="19">
        <v>0.25390632518120498</v>
      </c>
      <c r="H209" s="16">
        <f t="shared" si="9"/>
        <v>8.63281505616097</v>
      </c>
      <c r="I209" s="21">
        <v>208</v>
      </c>
      <c r="J209" s="28">
        <f t="shared" si="10"/>
        <v>2106.1317019181665</v>
      </c>
      <c r="K209" s="28">
        <f t="shared" si="11"/>
        <v>17586.10377790991</v>
      </c>
      <c r="L209" s="34" t="e">
        <f>IF(ISNUMBER(INDEX('08W Project List'!$J:$J,MATCH('HFTD CPZ'!$B209,'08W Project List'!$G:$G,0))),$K209,#N/A)</f>
        <v>#N/A</v>
      </c>
      <c r="M209" s="34" t="e">
        <f>IF(ISNUMBER(L209),#N/A,IF(ISNUMBER(INDEX('Approved CPZ List'!$I:$I,MATCH('HFTD CPZ'!$B209,'Approved CPZ List'!$B:$B,0))),$K209,#N/A))</f>
        <v>#N/A</v>
      </c>
    </row>
    <row r="210" spans="1:13" ht="15.75" x14ac:dyDescent="0.25">
      <c r="A210" s="17">
        <v>9267</v>
      </c>
      <c r="B210" s="16" t="s">
        <v>3176</v>
      </c>
      <c r="C210" s="16">
        <v>42281105</v>
      </c>
      <c r="D210" s="16" t="s">
        <v>3172</v>
      </c>
      <c r="E210" s="16">
        <v>0.10589522408024611</v>
      </c>
      <c r="F210" s="16">
        <v>2</v>
      </c>
      <c r="G210" s="19">
        <v>0.253409914520206</v>
      </c>
      <c r="H210" s="16">
        <f t="shared" si="9"/>
        <v>0.50681982904041201</v>
      </c>
      <c r="I210" s="21">
        <v>209</v>
      </c>
      <c r="J210" s="28">
        <f t="shared" si="10"/>
        <v>2106.2375971422466</v>
      </c>
      <c r="K210" s="28">
        <f t="shared" si="11"/>
        <v>17585.596958080871</v>
      </c>
      <c r="L210" s="34" t="e">
        <f>IF(ISNUMBER(INDEX('08W Project List'!$J:$J,MATCH('HFTD CPZ'!$B210,'08W Project List'!$G:$G,0))),$K210,#N/A)</f>
        <v>#N/A</v>
      </c>
      <c r="M210" s="34" t="e">
        <f>IF(ISNUMBER(L210),#N/A,IF(ISNUMBER(INDEX('Approved CPZ List'!$I:$I,MATCH('HFTD CPZ'!$B210,'Approved CPZ List'!$B:$B,0))),$K210,#N/A))</f>
        <v>#N/A</v>
      </c>
    </row>
    <row r="211" spans="1:13" ht="15.75" x14ac:dyDescent="0.25">
      <c r="A211" s="17">
        <v>4480</v>
      </c>
      <c r="B211" s="16" t="s">
        <v>2148</v>
      </c>
      <c r="C211" s="16">
        <v>43351106</v>
      </c>
      <c r="D211" s="16" t="s">
        <v>2143</v>
      </c>
      <c r="E211" s="16">
        <v>10.10356254365146</v>
      </c>
      <c r="F211" s="16">
        <v>100</v>
      </c>
      <c r="G211" s="19">
        <v>0.25318001383033301</v>
      </c>
      <c r="H211" s="16">
        <f t="shared" si="9"/>
        <v>25.318001383033302</v>
      </c>
      <c r="I211" s="21">
        <v>210</v>
      </c>
      <c r="J211" s="28">
        <f t="shared" si="10"/>
        <v>2116.3411596858982</v>
      </c>
      <c r="K211" s="28">
        <f t="shared" si="11"/>
        <v>17560.278956697839</v>
      </c>
      <c r="L211" s="34" t="e">
        <f>IF(ISNUMBER(INDEX('08W Project List'!$J:$J,MATCH('HFTD CPZ'!$B211,'08W Project List'!$G:$G,0))),$K211,#N/A)</f>
        <v>#N/A</v>
      </c>
      <c r="M211" s="34" t="e">
        <f>IF(ISNUMBER(L211),#N/A,IF(ISNUMBER(INDEX('Approved CPZ List'!$I:$I,MATCH('HFTD CPZ'!$B211,'Approved CPZ List'!$B:$B,0))),$K211,#N/A))</f>
        <v>#N/A</v>
      </c>
    </row>
    <row r="212" spans="1:13" ht="15.75" x14ac:dyDescent="0.25">
      <c r="A212" s="17">
        <v>3034</v>
      </c>
      <c r="B212" s="16" t="s">
        <v>1816</v>
      </c>
      <c r="C212" s="16">
        <v>42251101</v>
      </c>
      <c r="D212" s="16" t="s">
        <v>1814</v>
      </c>
      <c r="E212" s="16">
        <v>2.9946303789967805</v>
      </c>
      <c r="F212" s="16">
        <v>72</v>
      </c>
      <c r="G212" s="19">
        <v>0.25266000463700899</v>
      </c>
      <c r="H212" s="16">
        <f t="shared" si="9"/>
        <v>18.191520333864649</v>
      </c>
      <c r="I212" s="21">
        <v>211</v>
      </c>
      <c r="J212" s="28">
        <f t="shared" si="10"/>
        <v>2119.3357900648948</v>
      </c>
      <c r="K212" s="28">
        <f t="shared" si="11"/>
        <v>17542.087436363974</v>
      </c>
      <c r="L212" s="34" t="e">
        <f>IF(ISNUMBER(INDEX('08W Project List'!$J:$J,MATCH('HFTD CPZ'!$B212,'08W Project List'!$G:$G,0))),$K212,#N/A)</f>
        <v>#N/A</v>
      </c>
      <c r="M212" s="34" t="e">
        <f>IF(ISNUMBER(L212),#N/A,IF(ISNUMBER(INDEX('Approved CPZ List'!$I:$I,MATCH('HFTD CPZ'!$B212,'Approved CPZ List'!$B:$B,0))),$K212,#N/A))</f>
        <v>#N/A</v>
      </c>
    </row>
    <row r="213" spans="1:13" ht="15.75" x14ac:dyDescent="0.25">
      <c r="A213" s="17">
        <v>4451</v>
      </c>
      <c r="B213" s="16" t="s">
        <v>1781</v>
      </c>
      <c r="C213" s="16">
        <v>43361103</v>
      </c>
      <c r="D213" s="16" t="s">
        <v>1777</v>
      </c>
      <c r="E213" s="16">
        <v>8.0426466099777496</v>
      </c>
      <c r="F213" s="16">
        <v>118</v>
      </c>
      <c r="G213" s="19">
        <v>0.25222489183927199</v>
      </c>
      <c r="H213" s="16">
        <f t="shared" si="9"/>
        <v>29.762537237034095</v>
      </c>
      <c r="I213" s="21">
        <v>212</v>
      </c>
      <c r="J213" s="28">
        <f t="shared" si="10"/>
        <v>2127.3784366748728</v>
      </c>
      <c r="K213" s="28">
        <f t="shared" si="11"/>
        <v>17512.324899126939</v>
      </c>
      <c r="L213" s="34" t="e">
        <f>IF(ISNUMBER(INDEX('08W Project List'!$J:$J,MATCH('HFTD CPZ'!$B213,'08W Project List'!$G:$G,0))),$K213,#N/A)</f>
        <v>#N/A</v>
      </c>
      <c r="M213" s="34" t="e">
        <f>IF(ISNUMBER(L213),#N/A,IF(ISNUMBER(INDEX('Approved CPZ List'!$I:$I,MATCH('HFTD CPZ'!$B213,'Approved CPZ List'!$B:$B,0))),$K213,#N/A))</f>
        <v>#N/A</v>
      </c>
    </row>
    <row r="214" spans="1:13" ht="15.75" x14ac:dyDescent="0.25">
      <c r="A214" s="17">
        <v>5062</v>
      </c>
      <c r="B214" s="16" t="s">
        <v>173</v>
      </c>
      <c r="C214" s="16">
        <v>254151102</v>
      </c>
      <c r="D214" s="16" t="s">
        <v>168</v>
      </c>
      <c r="E214" s="16">
        <v>15.078399018845307</v>
      </c>
      <c r="F214" s="16">
        <v>156</v>
      </c>
      <c r="G214" s="19">
        <v>0.25136913095552799</v>
      </c>
      <c r="H214" s="16">
        <f t="shared" si="9"/>
        <v>39.213584429062365</v>
      </c>
      <c r="I214" s="21">
        <v>213</v>
      </c>
      <c r="J214" s="28">
        <f t="shared" si="10"/>
        <v>2142.4568356937179</v>
      </c>
      <c r="K214" s="28">
        <f t="shared" si="11"/>
        <v>17473.111314697879</v>
      </c>
      <c r="L214" s="34" t="e">
        <f>IF(ISNUMBER(INDEX('08W Project List'!$J:$J,MATCH('HFTD CPZ'!$B214,'08W Project List'!$G:$G,0))),$K214,#N/A)</f>
        <v>#N/A</v>
      </c>
      <c r="M214" s="34" t="e">
        <f>IF(ISNUMBER(L214),#N/A,IF(ISNUMBER(INDEX('Approved CPZ List'!$I:$I,MATCH('HFTD CPZ'!$B214,'Approved CPZ List'!$B:$B,0))),$K214,#N/A))</f>
        <v>#N/A</v>
      </c>
    </row>
    <row r="215" spans="1:13" ht="15.75" x14ac:dyDescent="0.25">
      <c r="A215" s="17">
        <v>5371</v>
      </c>
      <c r="B215" s="16" t="s">
        <v>3965</v>
      </c>
      <c r="C215" s="16">
        <v>14241101</v>
      </c>
      <c r="D215" s="16" t="s">
        <v>3962</v>
      </c>
      <c r="E215" s="16">
        <v>3.0929020844085584</v>
      </c>
      <c r="F215" s="16">
        <v>96</v>
      </c>
      <c r="G215" s="19">
        <v>0.25044405226952299</v>
      </c>
      <c r="H215" s="16">
        <f t="shared" si="9"/>
        <v>24.042629017874205</v>
      </c>
      <c r="I215" s="21">
        <v>214</v>
      </c>
      <c r="J215" s="28">
        <f t="shared" si="10"/>
        <v>2145.5497377781267</v>
      </c>
      <c r="K215" s="28">
        <f t="shared" si="11"/>
        <v>17449.068685680006</v>
      </c>
      <c r="L215" s="34" t="e">
        <f>IF(ISNUMBER(INDEX('08W Project List'!$J:$J,MATCH('HFTD CPZ'!$B215,'08W Project List'!$G:$G,0))),$K215,#N/A)</f>
        <v>#N/A</v>
      </c>
      <c r="M215" s="34" t="e">
        <f>IF(ISNUMBER(L215),#N/A,IF(ISNUMBER(INDEX('Approved CPZ List'!$I:$I,MATCH('HFTD CPZ'!$B215,'Approved CPZ List'!$B:$B,0))),$K215,#N/A))</f>
        <v>#N/A</v>
      </c>
    </row>
    <row r="216" spans="1:13" ht="15.75" x14ac:dyDescent="0.25">
      <c r="A216" s="17">
        <v>8139</v>
      </c>
      <c r="B216" s="16" t="s">
        <v>1998</v>
      </c>
      <c r="C216" s="16">
        <v>42991105</v>
      </c>
      <c r="D216" s="16" t="s">
        <v>1994</v>
      </c>
      <c r="E216" s="16">
        <v>5.5621412430313679</v>
      </c>
      <c r="F216" s="16">
        <v>54</v>
      </c>
      <c r="G216" s="19">
        <v>0.250058744986352</v>
      </c>
      <c r="H216" s="16">
        <f t="shared" si="9"/>
        <v>13.503172229263008</v>
      </c>
      <c r="I216" s="21">
        <v>215</v>
      </c>
      <c r="J216" s="28">
        <f t="shared" si="10"/>
        <v>2151.1118790211581</v>
      </c>
      <c r="K216" s="28">
        <f t="shared" si="11"/>
        <v>17435.565513450743</v>
      </c>
      <c r="L216" s="34">
        <f>IF(ISNUMBER(INDEX('08W Project List'!$J:$J,MATCH('HFTD CPZ'!$B216,'08W Project List'!$G:$G,0))),$K216,#N/A)</f>
        <v>17435.565513450743</v>
      </c>
      <c r="M216" s="34" t="e">
        <f>IF(ISNUMBER(L216),#N/A,IF(ISNUMBER(INDEX('Approved CPZ List'!$I:$I,MATCH('HFTD CPZ'!$B216,'Approved CPZ List'!$B:$B,0))),$K216,#N/A))</f>
        <v>#N/A</v>
      </c>
    </row>
    <row r="217" spans="1:13" ht="15.75" x14ac:dyDescent="0.25">
      <c r="A217" s="17">
        <v>4462</v>
      </c>
      <c r="B217" s="16" t="s">
        <v>4305</v>
      </c>
      <c r="C217" s="16">
        <v>42661103</v>
      </c>
      <c r="D217" s="16" t="s">
        <v>4303</v>
      </c>
      <c r="E217" s="16">
        <v>1.1752230402635675</v>
      </c>
      <c r="F217" s="16">
        <v>41</v>
      </c>
      <c r="G217" s="19">
        <v>0.24973714941782299</v>
      </c>
      <c r="H217" s="16">
        <f t="shared" si="9"/>
        <v>10.239223126130742</v>
      </c>
      <c r="I217" s="21">
        <v>216</v>
      </c>
      <c r="J217" s="28">
        <f t="shared" si="10"/>
        <v>2152.2871020614216</v>
      </c>
      <c r="K217" s="28">
        <f t="shared" si="11"/>
        <v>17425.326290324614</v>
      </c>
      <c r="L217" s="34" t="e">
        <f>IF(ISNUMBER(INDEX('08W Project List'!$J:$J,MATCH('HFTD CPZ'!$B217,'08W Project List'!$G:$G,0))),$K217,#N/A)</f>
        <v>#N/A</v>
      </c>
      <c r="M217" s="34" t="e">
        <f>IF(ISNUMBER(L217),#N/A,IF(ISNUMBER(INDEX('Approved CPZ List'!$I:$I,MATCH('HFTD CPZ'!$B217,'Approved CPZ List'!$B:$B,0))),$K217,#N/A))</f>
        <v>#N/A</v>
      </c>
    </row>
    <row r="218" spans="1:13" ht="15.75" x14ac:dyDescent="0.25">
      <c r="A218" s="17">
        <v>4593</v>
      </c>
      <c r="B218" s="16" t="s">
        <v>3161</v>
      </c>
      <c r="C218" s="16">
        <v>253642101</v>
      </c>
      <c r="D218" s="16" t="s">
        <v>3157</v>
      </c>
      <c r="E218" s="16">
        <v>4.3033561838509815</v>
      </c>
      <c r="F218" s="16">
        <v>22</v>
      </c>
      <c r="G218" s="19">
        <v>0.24862142302008999</v>
      </c>
      <c r="H218" s="16">
        <f t="shared" si="9"/>
        <v>5.4696713064419802</v>
      </c>
      <c r="I218" s="21">
        <v>217</v>
      </c>
      <c r="J218" s="28">
        <f t="shared" si="10"/>
        <v>2156.5904582452727</v>
      </c>
      <c r="K218" s="28">
        <f t="shared" si="11"/>
        <v>17419.856619018174</v>
      </c>
      <c r="L218" s="34" t="e">
        <f>IF(ISNUMBER(INDEX('08W Project List'!$J:$J,MATCH('HFTD CPZ'!$B218,'08W Project List'!$G:$G,0))),$K218,#N/A)</f>
        <v>#N/A</v>
      </c>
      <c r="M218" s="34" t="e">
        <f>IF(ISNUMBER(L218),#N/A,IF(ISNUMBER(INDEX('Approved CPZ List'!$I:$I,MATCH('HFTD CPZ'!$B218,'Approved CPZ List'!$B:$B,0))),$K218,#N/A))</f>
        <v>#N/A</v>
      </c>
    </row>
    <row r="219" spans="1:13" ht="15.75" x14ac:dyDescent="0.25">
      <c r="A219" s="17">
        <v>6909</v>
      </c>
      <c r="B219" s="16" t="s">
        <v>4440</v>
      </c>
      <c r="C219" s="16">
        <v>102911109</v>
      </c>
      <c r="D219" s="16" t="s">
        <v>4433</v>
      </c>
      <c r="E219" s="16">
        <v>2.6641116426263767</v>
      </c>
      <c r="F219" s="16">
        <v>49</v>
      </c>
      <c r="G219" s="19">
        <v>0.24844858215568</v>
      </c>
      <c r="H219" s="16">
        <f t="shared" si="9"/>
        <v>12.17398052562832</v>
      </c>
      <c r="I219" s="21">
        <v>218</v>
      </c>
      <c r="J219" s="28">
        <f t="shared" si="10"/>
        <v>2159.2545698878989</v>
      </c>
      <c r="K219" s="28">
        <f t="shared" si="11"/>
        <v>17407.682638492544</v>
      </c>
      <c r="L219" s="34">
        <f>IF(ISNUMBER(INDEX('08W Project List'!$J:$J,MATCH('HFTD CPZ'!$B219,'08W Project List'!$G:$G,0))),$K219,#N/A)</f>
        <v>17407.682638492544</v>
      </c>
      <c r="M219" s="34" t="e">
        <f>IF(ISNUMBER(L219),#N/A,IF(ISNUMBER(INDEX('Approved CPZ List'!$I:$I,MATCH('HFTD CPZ'!$B219,'Approved CPZ List'!$B:$B,0))),$K219,#N/A))</f>
        <v>#N/A</v>
      </c>
    </row>
    <row r="220" spans="1:13" ht="15.75" x14ac:dyDescent="0.25">
      <c r="A220" s="17">
        <v>9944</v>
      </c>
      <c r="B220" s="16" t="s">
        <v>4416</v>
      </c>
      <c r="C220" s="16">
        <v>102911103</v>
      </c>
      <c r="D220" s="16" t="s">
        <v>4411</v>
      </c>
      <c r="E220" s="16">
        <v>0.15681060497126911</v>
      </c>
      <c r="F220" s="16">
        <v>4</v>
      </c>
      <c r="G220" s="19">
        <v>0.24792837735182799</v>
      </c>
      <c r="H220" s="16">
        <f t="shared" si="9"/>
        <v>0.99171350940731196</v>
      </c>
      <c r="I220" s="21">
        <v>219</v>
      </c>
      <c r="J220" s="28">
        <f t="shared" si="10"/>
        <v>2159.4113804928702</v>
      </c>
      <c r="K220" s="28">
        <f t="shared" si="11"/>
        <v>17406.690924983137</v>
      </c>
      <c r="L220" s="34" t="e">
        <f>IF(ISNUMBER(INDEX('08W Project List'!$J:$J,MATCH('HFTD CPZ'!$B220,'08W Project List'!$G:$G,0))),$K220,#N/A)</f>
        <v>#N/A</v>
      </c>
      <c r="M220" s="34" t="e">
        <f>IF(ISNUMBER(L220),#N/A,IF(ISNUMBER(INDEX('Approved CPZ List'!$I:$I,MATCH('HFTD CPZ'!$B220,'Approved CPZ List'!$B:$B,0))),$K220,#N/A))</f>
        <v>#N/A</v>
      </c>
    </row>
    <row r="221" spans="1:13" ht="15.75" x14ac:dyDescent="0.25">
      <c r="A221" s="17">
        <v>10031</v>
      </c>
      <c r="B221" s="16" t="s">
        <v>3837</v>
      </c>
      <c r="C221" s="16">
        <v>182052102</v>
      </c>
      <c r="D221" s="16" t="s">
        <v>3836</v>
      </c>
      <c r="E221" s="16">
        <v>2.2687771859590429</v>
      </c>
      <c r="F221" s="16">
        <v>5</v>
      </c>
      <c r="G221" s="19">
        <v>0.247648778930778</v>
      </c>
      <c r="H221" s="16">
        <f t="shared" si="9"/>
        <v>1.2382438946538901</v>
      </c>
      <c r="I221" s="21">
        <v>220</v>
      </c>
      <c r="J221" s="28">
        <f t="shared" si="10"/>
        <v>2161.6801576788293</v>
      </c>
      <c r="K221" s="28">
        <f t="shared" si="11"/>
        <v>17405.452681088482</v>
      </c>
      <c r="L221" s="34" t="e">
        <f>IF(ISNUMBER(INDEX('08W Project List'!$J:$J,MATCH('HFTD CPZ'!$B221,'08W Project List'!$G:$G,0))),$K221,#N/A)</f>
        <v>#N/A</v>
      </c>
      <c r="M221" s="34" t="e">
        <f>IF(ISNUMBER(L221),#N/A,IF(ISNUMBER(INDEX('Approved CPZ List'!$I:$I,MATCH('HFTD CPZ'!$B221,'Approved CPZ List'!$B:$B,0))),$K221,#N/A))</f>
        <v>#N/A</v>
      </c>
    </row>
    <row r="222" spans="1:13" ht="15.75" x14ac:dyDescent="0.25">
      <c r="A222" s="17">
        <v>905</v>
      </c>
      <c r="B222" s="16" t="s">
        <v>875</v>
      </c>
      <c r="C222" s="16">
        <v>103331102</v>
      </c>
      <c r="D222" s="16" t="s">
        <v>873</v>
      </c>
      <c r="E222" s="16">
        <v>13.400358118914607</v>
      </c>
      <c r="F222" s="16">
        <v>87</v>
      </c>
      <c r="G222" s="19">
        <v>0.24724492712705701</v>
      </c>
      <c r="H222" s="16">
        <f t="shared" si="9"/>
        <v>21.510308660053958</v>
      </c>
      <c r="I222" s="21">
        <v>221</v>
      </c>
      <c r="J222" s="28">
        <f t="shared" si="10"/>
        <v>2175.0805157977438</v>
      </c>
      <c r="K222" s="28">
        <f t="shared" si="11"/>
        <v>17383.942372428428</v>
      </c>
      <c r="L222" s="34" t="e">
        <f>IF(ISNUMBER(INDEX('08W Project List'!$J:$J,MATCH('HFTD CPZ'!$B222,'08W Project List'!$G:$G,0))),$K222,#N/A)</f>
        <v>#N/A</v>
      </c>
      <c r="M222" s="34" t="e">
        <f>IF(ISNUMBER(L222),#N/A,IF(ISNUMBER(INDEX('Approved CPZ List'!$I:$I,MATCH('HFTD CPZ'!$B222,'Approved CPZ List'!$B:$B,0))),$K222,#N/A))</f>
        <v>#N/A</v>
      </c>
    </row>
    <row r="223" spans="1:13" ht="15.75" x14ac:dyDescent="0.25">
      <c r="A223" s="17">
        <v>5847</v>
      </c>
      <c r="B223" s="16" t="s">
        <v>2606</v>
      </c>
      <c r="C223" s="16">
        <v>254421103</v>
      </c>
      <c r="D223" s="16" t="s">
        <v>2599</v>
      </c>
      <c r="E223" s="16">
        <v>3.3842882799983589</v>
      </c>
      <c r="F223" s="16">
        <v>37</v>
      </c>
      <c r="G223" s="19">
        <v>0.24719105755144</v>
      </c>
      <c r="H223" s="16">
        <f t="shared" si="9"/>
        <v>9.1460691294032799</v>
      </c>
      <c r="I223" s="21">
        <v>222</v>
      </c>
      <c r="J223" s="28">
        <f t="shared" si="10"/>
        <v>2178.464804077742</v>
      </c>
      <c r="K223" s="28">
        <f t="shared" si="11"/>
        <v>17374.796303299023</v>
      </c>
      <c r="L223" s="34" t="e">
        <f>IF(ISNUMBER(INDEX('08W Project List'!$J:$J,MATCH('HFTD CPZ'!$B223,'08W Project List'!$G:$G,0))),$K223,#N/A)</f>
        <v>#N/A</v>
      </c>
      <c r="M223" s="34" t="e">
        <f>IF(ISNUMBER(L223),#N/A,IF(ISNUMBER(INDEX('Approved CPZ List'!$I:$I,MATCH('HFTD CPZ'!$B223,'Approved CPZ List'!$B:$B,0))),$K223,#N/A))</f>
        <v>#N/A</v>
      </c>
    </row>
    <row r="224" spans="1:13" ht="15.75" x14ac:dyDescent="0.25">
      <c r="A224" s="17">
        <v>5505</v>
      </c>
      <c r="B224" s="16" t="s">
        <v>2185</v>
      </c>
      <c r="C224" s="16">
        <v>254452102</v>
      </c>
      <c r="D224" s="16" t="s">
        <v>2182</v>
      </c>
      <c r="E224" s="16">
        <v>53.717071916556122</v>
      </c>
      <c r="F224" s="16">
        <v>498</v>
      </c>
      <c r="G224" s="19">
        <v>0.24522188653556801</v>
      </c>
      <c r="H224" s="16">
        <f t="shared" si="9"/>
        <v>122.12049949471287</v>
      </c>
      <c r="I224" s="21">
        <v>223</v>
      </c>
      <c r="J224" s="28">
        <f t="shared" si="10"/>
        <v>2232.181875994298</v>
      </c>
      <c r="K224" s="28">
        <f t="shared" si="11"/>
        <v>17252.675803804312</v>
      </c>
      <c r="L224" s="34" t="e">
        <f>IF(ISNUMBER(INDEX('08W Project List'!$J:$J,MATCH('HFTD CPZ'!$B224,'08W Project List'!$G:$G,0))),$K224,#N/A)</f>
        <v>#N/A</v>
      </c>
      <c r="M224" s="34" t="e">
        <f>IF(ISNUMBER(L224),#N/A,IF(ISNUMBER(INDEX('Approved CPZ List'!$I:$I,MATCH('HFTD CPZ'!$B224,'Approved CPZ List'!$B:$B,0))),$K224,#N/A))</f>
        <v>#N/A</v>
      </c>
    </row>
    <row r="225" spans="1:13" ht="15.75" x14ac:dyDescent="0.25">
      <c r="A225" s="17">
        <v>4841</v>
      </c>
      <c r="B225" s="16" t="s">
        <v>2607</v>
      </c>
      <c r="C225" s="16">
        <v>254421103</v>
      </c>
      <c r="D225" s="16" t="s">
        <v>2599</v>
      </c>
      <c r="E225" s="16">
        <v>17.29022455517309</v>
      </c>
      <c r="F225" s="16">
        <v>154</v>
      </c>
      <c r="G225" s="19">
        <v>0.244459185575614</v>
      </c>
      <c r="H225" s="16">
        <f t="shared" si="9"/>
        <v>37.646714578644556</v>
      </c>
      <c r="I225" s="21">
        <v>224</v>
      </c>
      <c r="J225" s="28">
        <f t="shared" si="10"/>
        <v>2249.4721005494712</v>
      </c>
      <c r="K225" s="28">
        <f t="shared" si="11"/>
        <v>17215.029089225667</v>
      </c>
      <c r="L225" s="34" t="e">
        <f>IF(ISNUMBER(INDEX('08W Project List'!$J:$J,MATCH('HFTD CPZ'!$B225,'08W Project List'!$G:$G,0))),$K225,#N/A)</f>
        <v>#N/A</v>
      </c>
      <c r="M225" s="34" t="e">
        <f>IF(ISNUMBER(L225),#N/A,IF(ISNUMBER(INDEX('Approved CPZ List'!$I:$I,MATCH('HFTD CPZ'!$B225,'Approved CPZ List'!$B:$B,0))),$K225,#N/A))</f>
        <v>#N/A</v>
      </c>
    </row>
    <row r="226" spans="1:13" ht="15.75" x14ac:dyDescent="0.25">
      <c r="A226" s="17">
        <v>8342</v>
      </c>
      <c r="B226" s="16" t="s">
        <v>191</v>
      </c>
      <c r="C226" s="16">
        <v>103191101</v>
      </c>
      <c r="D226" s="16" t="s">
        <v>187</v>
      </c>
      <c r="E226" s="16">
        <v>11.873442278810192</v>
      </c>
      <c r="F226" s="16">
        <v>102</v>
      </c>
      <c r="G226" s="19">
        <v>0.24428755401455701</v>
      </c>
      <c r="H226" s="16">
        <f t="shared" si="9"/>
        <v>24.917330509484817</v>
      </c>
      <c r="I226" s="21">
        <v>225</v>
      </c>
      <c r="J226" s="28">
        <f t="shared" si="10"/>
        <v>2261.3455428282814</v>
      </c>
      <c r="K226" s="28">
        <f t="shared" si="11"/>
        <v>17190.111758716183</v>
      </c>
      <c r="L226" s="34" t="e">
        <f>IF(ISNUMBER(INDEX('08W Project List'!$J:$J,MATCH('HFTD CPZ'!$B226,'08W Project List'!$G:$G,0))),$K226,#N/A)</f>
        <v>#N/A</v>
      </c>
      <c r="M226" s="34" t="e">
        <f>IF(ISNUMBER(L226),#N/A,IF(ISNUMBER(INDEX('Approved CPZ List'!$I:$I,MATCH('HFTD CPZ'!$B226,'Approved CPZ List'!$B:$B,0))),$K226,#N/A))</f>
        <v>#N/A</v>
      </c>
    </row>
    <row r="227" spans="1:13" ht="15.75" x14ac:dyDescent="0.25">
      <c r="A227" s="17">
        <v>9205</v>
      </c>
      <c r="B227" s="16" t="s">
        <v>3145</v>
      </c>
      <c r="C227" s="16">
        <v>82931101</v>
      </c>
      <c r="D227" s="16" t="s">
        <v>3142</v>
      </c>
      <c r="E227" s="16">
        <v>0.20477508152459042</v>
      </c>
      <c r="F227" s="16">
        <v>4</v>
      </c>
      <c r="G227" s="19">
        <v>0.24297637539288999</v>
      </c>
      <c r="H227" s="16">
        <f t="shared" si="9"/>
        <v>0.97190550157155997</v>
      </c>
      <c r="I227" s="21">
        <v>226</v>
      </c>
      <c r="J227" s="28">
        <f t="shared" si="10"/>
        <v>2261.5503179098059</v>
      </c>
      <c r="K227" s="28">
        <f t="shared" si="11"/>
        <v>17189.139853214612</v>
      </c>
      <c r="L227" s="34" t="e">
        <f>IF(ISNUMBER(INDEX('08W Project List'!$J:$J,MATCH('HFTD CPZ'!$B227,'08W Project List'!$G:$G,0))),$K227,#N/A)</f>
        <v>#N/A</v>
      </c>
      <c r="M227" s="34" t="e">
        <f>IF(ISNUMBER(L227),#N/A,IF(ISNUMBER(INDEX('Approved CPZ List'!$I:$I,MATCH('HFTD CPZ'!$B227,'Approved CPZ List'!$B:$B,0))),$K227,#N/A))</f>
        <v>#N/A</v>
      </c>
    </row>
    <row r="228" spans="1:13" ht="15.75" x14ac:dyDescent="0.25">
      <c r="A228" s="17">
        <v>2854</v>
      </c>
      <c r="B228" s="16" t="s">
        <v>3742</v>
      </c>
      <c r="C228" s="16">
        <v>153652109</v>
      </c>
      <c r="D228" s="16" t="s">
        <v>3733</v>
      </c>
      <c r="E228" s="16">
        <v>17.868682290698821</v>
      </c>
      <c r="F228" s="16">
        <v>190</v>
      </c>
      <c r="G228" s="19">
        <v>0.24281183417330601</v>
      </c>
      <c r="H228" s="16">
        <f t="shared" si="9"/>
        <v>46.134248492928144</v>
      </c>
      <c r="I228" s="21">
        <v>227</v>
      </c>
      <c r="J228" s="28">
        <f t="shared" si="10"/>
        <v>2279.4190002005048</v>
      </c>
      <c r="K228" s="28">
        <f t="shared" si="11"/>
        <v>17143.005604721686</v>
      </c>
      <c r="L228" s="34">
        <f>IF(ISNUMBER(INDEX('08W Project List'!$J:$J,MATCH('HFTD CPZ'!$B228,'08W Project List'!$G:$G,0))),$K228,#N/A)</f>
        <v>17143.005604721686</v>
      </c>
      <c r="M228" s="34" t="e">
        <f>IF(ISNUMBER(L228),#N/A,IF(ISNUMBER(INDEX('Approved CPZ List'!$I:$I,MATCH('HFTD CPZ'!$B228,'Approved CPZ List'!$B:$B,0))),$K228,#N/A))</f>
        <v>#N/A</v>
      </c>
    </row>
    <row r="229" spans="1:13" ht="15.75" x14ac:dyDescent="0.25">
      <c r="A229" s="17">
        <v>10573</v>
      </c>
      <c r="B229" s="16" t="s">
        <v>1538</v>
      </c>
      <c r="C229" s="16">
        <v>42891102</v>
      </c>
      <c r="D229" s="16" t="s">
        <v>1530</v>
      </c>
      <c r="E229" s="16">
        <v>0.5894392706255388</v>
      </c>
      <c r="F229" s="16">
        <v>7</v>
      </c>
      <c r="G229" s="19">
        <v>0.24237854045827001</v>
      </c>
      <c r="H229" s="16">
        <f t="shared" si="9"/>
        <v>1.6966497832078899</v>
      </c>
      <c r="I229" s="21">
        <v>228</v>
      </c>
      <c r="J229" s="28">
        <f t="shared" si="10"/>
        <v>2280.0084394711303</v>
      </c>
      <c r="K229" s="28">
        <f t="shared" si="11"/>
        <v>17141.308954938479</v>
      </c>
      <c r="L229" s="34" t="e">
        <f>IF(ISNUMBER(INDEX('08W Project List'!$J:$J,MATCH('HFTD CPZ'!$B229,'08W Project List'!$G:$G,0))),$K229,#N/A)</f>
        <v>#N/A</v>
      </c>
      <c r="M229" s="34" t="e">
        <f>IF(ISNUMBER(L229),#N/A,IF(ISNUMBER(INDEX('Approved CPZ List'!$I:$I,MATCH('HFTD CPZ'!$B229,'Approved CPZ List'!$B:$B,0))),$K229,#N/A))</f>
        <v>#N/A</v>
      </c>
    </row>
    <row r="230" spans="1:13" ht="15.75" x14ac:dyDescent="0.25">
      <c r="A230" s="17">
        <v>6313</v>
      </c>
      <c r="B230" s="16" t="s">
        <v>3523</v>
      </c>
      <c r="C230" s="16">
        <v>182661104</v>
      </c>
      <c r="D230" s="16" t="s">
        <v>3521</v>
      </c>
      <c r="E230" s="16">
        <v>8.2763567729550651</v>
      </c>
      <c r="F230" s="16">
        <v>66</v>
      </c>
      <c r="G230" s="19">
        <v>0.242361122223788</v>
      </c>
      <c r="H230" s="16">
        <f t="shared" si="9"/>
        <v>15.995834066770009</v>
      </c>
      <c r="I230" s="21">
        <v>229</v>
      </c>
      <c r="J230" s="28">
        <f t="shared" si="10"/>
        <v>2288.2847962440851</v>
      </c>
      <c r="K230" s="28">
        <f t="shared" si="11"/>
        <v>17125.31312087171</v>
      </c>
      <c r="L230" s="34" t="e">
        <f>IF(ISNUMBER(INDEX('08W Project List'!$J:$J,MATCH('HFTD CPZ'!$B230,'08W Project List'!$G:$G,0))),$K230,#N/A)</f>
        <v>#N/A</v>
      </c>
      <c r="M230" s="34" t="e">
        <f>IF(ISNUMBER(L230),#N/A,IF(ISNUMBER(INDEX('Approved CPZ List'!$I:$I,MATCH('HFTD CPZ'!$B230,'Approved CPZ List'!$B:$B,0))),$K230,#N/A))</f>
        <v>#N/A</v>
      </c>
    </row>
    <row r="231" spans="1:13" ht="15.75" x14ac:dyDescent="0.25">
      <c r="A231" s="17">
        <v>2085</v>
      </c>
      <c r="B231" s="16" t="s">
        <v>2053</v>
      </c>
      <c r="C231" s="16">
        <v>153701104</v>
      </c>
      <c r="D231" s="16" t="s">
        <v>2048</v>
      </c>
      <c r="E231" s="16">
        <v>6.4837705923505284</v>
      </c>
      <c r="F231" s="16">
        <v>216</v>
      </c>
      <c r="G231" s="19">
        <v>0.242082143397438</v>
      </c>
      <c r="H231" s="16">
        <f t="shared" si="9"/>
        <v>52.289742973846607</v>
      </c>
      <c r="I231" s="21">
        <v>230</v>
      </c>
      <c r="J231" s="28">
        <f t="shared" si="10"/>
        <v>2294.7685668364356</v>
      </c>
      <c r="K231" s="28">
        <f t="shared" si="11"/>
        <v>17073.023377897862</v>
      </c>
      <c r="L231" s="34" t="e">
        <f>IF(ISNUMBER(INDEX('08W Project List'!$J:$J,MATCH('HFTD CPZ'!$B231,'08W Project List'!$G:$G,0))),$K231,#N/A)</f>
        <v>#N/A</v>
      </c>
      <c r="M231" s="34" t="e">
        <f>IF(ISNUMBER(L231),#N/A,IF(ISNUMBER(INDEX('Approved CPZ List'!$I:$I,MATCH('HFTD CPZ'!$B231,'Approved CPZ List'!$B:$B,0))),$K231,#N/A))</f>
        <v>#N/A</v>
      </c>
    </row>
    <row r="232" spans="1:13" ht="15.75" x14ac:dyDescent="0.25">
      <c r="A232" s="17">
        <v>7825</v>
      </c>
      <c r="B232" s="16" t="s">
        <v>1825</v>
      </c>
      <c r="C232" s="16">
        <v>152571101</v>
      </c>
      <c r="D232" s="16" t="s">
        <v>1824</v>
      </c>
      <c r="E232" s="16">
        <v>0.11601093283457053</v>
      </c>
      <c r="F232" s="16">
        <v>5</v>
      </c>
      <c r="G232" s="19">
        <v>0.241821747685143</v>
      </c>
      <c r="H232" s="16">
        <f t="shared" si="9"/>
        <v>1.2091087384257151</v>
      </c>
      <c r="I232" s="21">
        <v>231</v>
      </c>
      <c r="J232" s="28">
        <f t="shared" si="10"/>
        <v>2294.8845777692704</v>
      </c>
      <c r="K232" s="28">
        <f t="shared" si="11"/>
        <v>17071.814269159437</v>
      </c>
      <c r="L232" s="34" t="e">
        <f>IF(ISNUMBER(INDEX('08W Project List'!$J:$J,MATCH('HFTD CPZ'!$B232,'08W Project List'!$G:$G,0))),$K232,#N/A)</f>
        <v>#N/A</v>
      </c>
      <c r="M232" s="34" t="e">
        <f>IF(ISNUMBER(L232),#N/A,IF(ISNUMBER(INDEX('Approved CPZ List'!$I:$I,MATCH('HFTD CPZ'!$B232,'Approved CPZ List'!$B:$B,0))),$K232,#N/A))</f>
        <v>#N/A</v>
      </c>
    </row>
    <row r="233" spans="1:13" ht="15.75" x14ac:dyDescent="0.25">
      <c r="A233" s="17">
        <v>9295</v>
      </c>
      <c r="B233" s="16" t="s">
        <v>382</v>
      </c>
      <c r="C233" s="16">
        <v>152921101</v>
      </c>
      <c r="D233" s="16" t="s">
        <v>381</v>
      </c>
      <c r="E233" s="16">
        <v>1.8678167833423183</v>
      </c>
      <c r="F233" s="16">
        <v>22</v>
      </c>
      <c r="G233" s="19">
        <v>0.241527406930552</v>
      </c>
      <c r="H233" s="16">
        <f t="shared" si="9"/>
        <v>5.3136029524721442</v>
      </c>
      <c r="I233" s="21">
        <v>232</v>
      </c>
      <c r="J233" s="28">
        <f t="shared" si="10"/>
        <v>2296.7523945526127</v>
      </c>
      <c r="K233" s="28">
        <f t="shared" si="11"/>
        <v>17066.500666206965</v>
      </c>
      <c r="L233" s="34" t="e">
        <f>IF(ISNUMBER(INDEX('08W Project List'!$J:$J,MATCH('HFTD CPZ'!$B233,'08W Project List'!$G:$G,0))),$K233,#N/A)</f>
        <v>#N/A</v>
      </c>
      <c r="M233" s="34" t="e">
        <f>IF(ISNUMBER(L233),#N/A,IF(ISNUMBER(INDEX('Approved CPZ List'!$I:$I,MATCH('HFTD CPZ'!$B233,'Approved CPZ List'!$B:$B,0))),$K233,#N/A))</f>
        <v>#N/A</v>
      </c>
    </row>
    <row r="234" spans="1:13" ht="15.75" x14ac:dyDescent="0.25">
      <c r="A234" s="17">
        <v>1428</v>
      </c>
      <c r="B234" s="16" t="s">
        <v>4452</v>
      </c>
      <c r="C234" s="16">
        <v>182681102</v>
      </c>
      <c r="D234" s="16" t="s">
        <v>4451</v>
      </c>
      <c r="E234" s="16">
        <v>10.449031444168613</v>
      </c>
      <c r="F234" s="16">
        <v>158</v>
      </c>
      <c r="G234" s="19">
        <v>0.24141876470011001</v>
      </c>
      <c r="H234" s="16">
        <f t="shared" si="9"/>
        <v>38.144164822617384</v>
      </c>
      <c r="I234" s="21">
        <v>233</v>
      </c>
      <c r="J234" s="28">
        <f t="shared" si="10"/>
        <v>2307.2014259967814</v>
      </c>
      <c r="K234" s="28">
        <f t="shared" si="11"/>
        <v>17028.356501384347</v>
      </c>
      <c r="L234" s="34" t="e">
        <f>IF(ISNUMBER(INDEX('08W Project List'!$J:$J,MATCH('HFTD CPZ'!$B234,'08W Project List'!$G:$G,0))),$K234,#N/A)</f>
        <v>#N/A</v>
      </c>
      <c r="M234" s="34" t="e">
        <f>IF(ISNUMBER(L234),#N/A,IF(ISNUMBER(INDEX('Approved CPZ List'!$I:$I,MATCH('HFTD CPZ'!$B234,'Approved CPZ List'!$B:$B,0))),$K234,#N/A))</f>
        <v>#N/A</v>
      </c>
    </row>
    <row r="235" spans="1:13" ht="15.75" x14ac:dyDescent="0.25">
      <c r="A235" s="17">
        <v>6825</v>
      </c>
      <c r="B235" s="16" t="s">
        <v>2740</v>
      </c>
      <c r="C235" s="16">
        <v>163541102</v>
      </c>
      <c r="D235" s="16" t="s">
        <v>2738</v>
      </c>
      <c r="E235" s="16">
        <v>11.863799799735053</v>
      </c>
      <c r="F235" s="16">
        <v>123</v>
      </c>
      <c r="G235" s="19">
        <v>0.241135317130108</v>
      </c>
      <c r="H235" s="16">
        <f t="shared" si="9"/>
        <v>29.659644007003283</v>
      </c>
      <c r="I235" s="21">
        <v>234</v>
      </c>
      <c r="J235" s="28">
        <f t="shared" si="10"/>
        <v>2319.0652257965166</v>
      </c>
      <c r="K235" s="28">
        <f t="shared" si="11"/>
        <v>16998.696857377345</v>
      </c>
      <c r="L235" s="34" t="e">
        <f>IF(ISNUMBER(INDEX('08W Project List'!$J:$J,MATCH('HFTD CPZ'!$B235,'08W Project List'!$G:$G,0))),$K235,#N/A)</f>
        <v>#N/A</v>
      </c>
      <c r="M235" s="34" t="e">
        <f>IF(ISNUMBER(L235),#N/A,IF(ISNUMBER(INDEX('Approved CPZ List'!$I:$I,MATCH('HFTD CPZ'!$B235,'Approved CPZ List'!$B:$B,0))),$K235,#N/A))</f>
        <v>#N/A</v>
      </c>
    </row>
    <row r="236" spans="1:13" ht="15.75" x14ac:dyDescent="0.25">
      <c r="A236" s="17">
        <v>7670</v>
      </c>
      <c r="B236" s="16" t="s">
        <v>3921</v>
      </c>
      <c r="C236" s="16">
        <v>162821702</v>
      </c>
      <c r="D236" s="16" t="s">
        <v>3913</v>
      </c>
      <c r="E236" s="16">
        <v>8.1207733891184581</v>
      </c>
      <c r="F236" s="16">
        <v>67</v>
      </c>
      <c r="G236" s="19">
        <v>0.24096046982687699</v>
      </c>
      <c r="H236" s="16">
        <f t="shared" si="9"/>
        <v>16.144351478400758</v>
      </c>
      <c r="I236" s="21">
        <v>235</v>
      </c>
      <c r="J236" s="28">
        <f t="shared" si="10"/>
        <v>2327.185999185635</v>
      </c>
      <c r="K236" s="28">
        <f t="shared" si="11"/>
        <v>16982.552505898944</v>
      </c>
      <c r="L236" s="34" t="e">
        <f>IF(ISNUMBER(INDEX('08W Project List'!$J:$J,MATCH('HFTD CPZ'!$B236,'08W Project List'!$G:$G,0))),$K236,#N/A)</f>
        <v>#N/A</v>
      </c>
      <c r="M236" s="34" t="e">
        <f>IF(ISNUMBER(L236),#N/A,IF(ISNUMBER(INDEX('Approved CPZ List'!$I:$I,MATCH('HFTD CPZ'!$B236,'Approved CPZ List'!$B:$B,0))),$K236,#N/A))</f>
        <v>#N/A</v>
      </c>
    </row>
    <row r="237" spans="1:13" ht="15.75" x14ac:dyDescent="0.25">
      <c r="A237" s="17">
        <v>9773</v>
      </c>
      <c r="B237" s="16" t="s">
        <v>2154</v>
      </c>
      <c r="C237" s="16">
        <v>63172101</v>
      </c>
      <c r="D237" s="16" t="s">
        <v>2155</v>
      </c>
      <c r="E237" s="16">
        <v>0.67144345380169679</v>
      </c>
      <c r="F237" s="16">
        <v>12</v>
      </c>
      <c r="G237" s="19">
        <v>0.23987070602101401</v>
      </c>
      <c r="H237" s="16">
        <f t="shared" si="9"/>
        <v>2.8784484722521682</v>
      </c>
      <c r="I237" s="21">
        <v>236</v>
      </c>
      <c r="J237" s="28">
        <f t="shared" si="10"/>
        <v>2327.8574426394366</v>
      </c>
      <c r="K237" s="28">
        <f t="shared" si="11"/>
        <v>16979.674057426691</v>
      </c>
      <c r="L237" s="34" t="e">
        <f>IF(ISNUMBER(INDEX('08W Project List'!$J:$J,MATCH('HFTD CPZ'!$B237,'08W Project List'!$G:$G,0))),$K237,#N/A)</f>
        <v>#N/A</v>
      </c>
      <c r="M237" s="34" t="e">
        <f>IF(ISNUMBER(L237),#N/A,IF(ISNUMBER(INDEX('Approved CPZ List'!$I:$I,MATCH('HFTD CPZ'!$B237,'Approved CPZ List'!$B:$B,0))),$K237,#N/A))</f>
        <v>#N/A</v>
      </c>
    </row>
    <row r="238" spans="1:13" ht="15.75" x14ac:dyDescent="0.25">
      <c r="A238" s="17">
        <v>10170</v>
      </c>
      <c r="B238" s="16" t="s">
        <v>3227</v>
      </c>
      <c r="C238" s="16">
        <v>63681105</v>
      </c>
      <c r="D238" s="16" t="s">
        <v>3228</v>
      </c>
      <c r="E238" s="16">
        <v>1.1664637541108267</v>
      </c>
      <c r="F238" s="16">
        <v>15</v>
      </c>
      <c r="G238" s="19">
        <v>0.23960487506607001</v>
      </c>
      <c r="H238" s="16">
        <f t="shared" si="9"/>
        <v>3.5940731259910499</v>
      </c>
      <c r="I238" s="21">
        <v>237</v>
      </c>
      <c r="J238" s="28">
        <f t="shared" si="10"/>
        <v>2329.0239063935473</v>
      </c>
      <c r="K238" s="28">
        <f t="shared" si="11"/>
        <v>16976.079984300701</v>
      </c>
      <c r="L238" s="34" t="e">
        <f>IF(ISNUMBER(INDEX('08W Project List'!$J:$J,MATCH('HFTD CPZ'!$B238,'08W Project List'!$G:$G,0))),$K238,#N/A)</f>
        <v>#N/A</v>
      </c>
      <c r="M238" s="34" t="e">
        <f>IF(ISNUMBER(L238),#N/A,IF(ISNUMBER(INDEX('Approved CPZ List'!$I:$I,MATCH('HFTD CPZ'!$B238,'Approved CPZ List'!$B:$B,0))),$K238,#N/A))</f>
        <v>#N/A</v>
      </c>
    </row>
    <row r="239" spans="1:13" ht="15.75" x14ac:dyDescent="0.25">
      <c r="A239" s="17">
        <v>10828</v>
      </c>
      <c r="B239" s="16" t="s">
        <v>464</v>
      </c>
      <c r="C239" s="16">
        <v>183041101</v>
      </c>
      <c r="D239" s="16" t="s">
        <v>465</v>
      </c>
      <c r="E239" s="16">
        <v>0</v>
      </c>
      <c r="F239" s="16">
        <v>2</v>
      </c>
      <c r="G239" s="19">
        <v>0.23935453895454101</v>
      </c>
      <c r="H239" s="16">
        <f t="shared" si="9"/>
        <v>0.47870907790908201</v>
      </c>
      <c r="I239" s="21">
        <v>238</v>
      </c>
      <c r="J239" s="28">
        <f t="shared" si="10"/>
        <v>2329.0239063935473</v>
      </c>
      <c r="K239" s="28">
        <f t="shared" si="11"/>
        <v>16975.601275222791</v>
      </c>
      <c r="L239" s="34" t="e">
        <f>IF(ISNUMBER(INDEX('08W Project List'!$J:$J,MATCH('HFTD CPZ'!$B239,'08W Project List'!$G:$G,0))),$K239,#N/A)</f>
        <v>#N/A</v>
      </c>
      <c r="M239" s="34" t="e">
        <f>IF(ISNUMBER(L239),#N/A,IF(ISNUMBER(INDEX('Approved CPZ List'!$I:$I,MATCH('HFTD CPZ'!$B239,'Approved CPZ List'!$B:$B,0))),$K239,#N/A))</f>
        <v>#N/A</v>
      </c>
    </row>
    <row r="240" spans="1:13" ht="15.75" x14ac:dyDescent="0.25">
      <c r="A240" s="17">
        <v>8291</v>
      </c>
      <c r="B240" s="16" t="s">
        <v>797</v>
      </c>
      <c r="C240" s="16">
        <v>42141102</v>
      </c>
      <c r="D240" s="16" t="s">
        <v>796</v>
      </c>
      <c r="E240" s="16">
        <v>3.3844930122862462</v>
      </c>
      <c r="F240" s="16">
        <v>30</v>
      </c>
      <c r="G240" s="19">
        <v>0.23862464086620899</v>
      </c>
      <c r="H240" s="16">
        <f t="shared" si="9"/>
        <v>7.1587392259862694</v>
      </c>
      <c r="I240" s="21">
        <v>239</v>
      </c>
      <c r="J240" s="28">
        <f t="shared" si="10"/>
        <v>2332.4083994058337</v>
      </c>
      <c r="K240" s="28">
        <f t="shared" si="11"/>
        <v>16968.442535996805</v>
      </c>
      <c r="L240" s="34" t="e">
        <f>IF(ISNUMBER(INDEX('08W Project List'!$J:$J,MATCH('HFTD CPZ'!$B240,'08W Project List'!$G:$G,0))),$K240,#N/A)</f>
        <v>#N/A</v>
      </c>
      <c r="M240" s="34" t="e">
        <f>IF(ISNUMBER(L240),#N/A,IF(ISNUMBER(INDEX('Approved CPZ List'!$I:$I,MATCH('HFTD CPZ'!$B240,'Approved CPZ List'!$B:$B,0))),$K240,#N/A))</f>
        <v>#N/A</v>
      </c>
    </row>
    <row r="241" spans="1:13" ht="15.75" x14ac:dyDescent="0.25">
      <c r="A241" s="17">
        <v>6235</v>
      </c>
      <c r="B241" s="16" t="s">
        <v>3722</v>
      </c>
      <c r="C241" s="16">
        <v>153652105</v>
      </c>
      <c r="D241" s="16" t="s">
        <v>3721</v>
      </c>
      <c r="E241" s="16">
        <v>9.6738194802478557</v>
      </c>
      <c r="F241" s="16">
        <v>113</v>
      </c>
      <c r="G241" s="19">
        <v>0.238274853047205</v>
      </c>
      <c r="H241" s="16">
        <f t="shared" si="9"/>
        <v>26.925058394334165</v>
      </c>
      <c r="I241" s="21">
        <v>240</v>
      </c>
      <c r="J241" s="28">
        <f t="shared" si="10"/>
        <v>2342.0822188860816</v>
      </c>
      <c r="K241" s="28">
        <f t="shared" si="11"/>
        <v>16941.517477602469</v>
      </c>
      <c r="L241" s="34" t="e">
        <f>IF(ISNUMBER(INDEX('08W Project List'!$J:$J,MATCH('HFTD CPZ'!$B241,'08W Project List'!$G:$G,0))),$K241,#N/A)</f>
        <v>#N/A</v>
      </c>
      <c r="M241" s="34" t="e">
        <f>IF(ISNUMBER(L241),#N/A,IF(ISNUMBER(INDEX('Approved CPZ List'!$I:$I,MATCH('HFTD CPZ'!$B241,'Approved CPZ List'!$B:$B,0))),$K241,#N/A))</f>
        <v>#N/A</v>
      </c>
    </row>
    <row r="242" spans="1:13" ht="15.75" x14ac:dyDescent="0.25">
      <c r="A242" s="17">
        <v>9843</v>
      </c>
      <c r="B242" s="16" t="s">
        <v>3970</v>
      </c>
      <c r="C242" s="16">
        <v>14241101</v>
      </c>
      <c r="D242" s="16" t="s">
        <v>3962</v>
      </c>
      <c r="E242" s="16">
        <v>5.0129954033000317</v>
      </c>
      <c r="F242" s="16">
        <v>24</v>
      </c>
      <c r="G242" s="19">
        <v>0.23775827898819099</v>
      </c>
      <c r="H242" s="16">
        <f t="shared" si="9"/>
        <v>5.7061986957165836</v>
      </c>
      <c r="I242" s="21">
        <v>241</v>
      </c>
      <c r="J242" s="28">
        <f t="shared" si="10"/>
        <v>2347.0952142893816</v>
      </c>
      <c r="K242" s="28">
        <f t="shared" si="11"/>
        <v>16935.811278906753</v>
      </c>
      <c r="L242" s="34" t="e">
        <f>IF(ISNUMBER(INDEX('08W Project List'!$J:$J,MATCH('HFTD CPZ'!$B242,'08W Project List'!$G:$G,0))),$K242,#N/A)</f>
        <v>#N/A</v>
      </c>
      <c r="M242" s="34" t="e">
        <f>IF(ISNUMBER(L242),#N/A,IF(ISNUMBER(INDEX('Approved CPZ List'!$I:$I,MATCH('HFTD CPZ'!$B242,'Approved CPZ List'!$B:$B,0))),$K242,#N/A))</f>
        <v>#N/A</v>
      </c>
    </row>
    <row r="243" spans="1:13" ht="15.75" x14ac:dyDescent="0.25">
      <c r="A243" s="17">
        <v>109</v>
      </c>
      <c r="B243" s="16" t="s">
        <v>4357</v>
      </c>
      <c r="C243" s="16">
        <v>152271102</v>
      </c>
      <c r="D243" s="16" t="s">
        <v>4358</v>
      </c>
      <c r="E243" s="16">
        <v>13.014316556263642</v>
      </c>
      <c r="F243" s="16">
        <v>147</v>
      </c>
      <c r="G243" s="19">
        <v>0.23734577822483599</v>
      </c>
      <c r="H243" s="16">
        <f t="shared" si="9"/>
        <v>34.889829399050889</v>
      </c>
      <c r="I243" s="21">
        <v>242</v>
      </c>
      <c r="J243" s="28">
        <f t="shared" si="10"/>
        <v>2360.1095308456452</v>
      </c>
      <c r="K243" s="28">
        <f t="shared" si="11"/>
        <v>16900.921449507703</v>
      </c>
      <c r="L243" s="34" t="e">
        <f>IF(ISNUMBER(INDEX('08W Project List'!$J:$J,MATCH('HFTD CPZ'!$B243,'08W Project List'!$G:$G,0))),$K243,#N/A)</f>
        <v>#N/A</v>
      </c>
      <c r="M243" s="34" t="e">
        <f>IF(ISNUMBER(L243),#N/A,IF(ISNUMBER(INDEX('Approved CPZ List'!$I:$I,MATCH('HFTD CPZ'!$B243,'Approved CPZ List'!$B:$B,0))),$K243,#N/A))</f>
        <v>#N/A</v>
      </c>
    </row>
    <row r="244" spans="1:13" ht="15.75" x14ac:dyDescent="0.25">
      <c r="A244" s="17">
        <v>9387</v>
      </c>
      <c r="B244" s="16" t="s">
        <v>87</v>
      </c>
      <c r="C244" s="16">
        <v>252021101</v>
      </c>
      <c r="D244" s="16" t="s">
        <v>88</v>
      </c>
      <c r="E244" s="16">
        <v>1.4578013953490241</v>
      </c>
      <c r="F244" s="16">
        <v>7</v>
      </c>
      <c r="G244" s="19">
        <v>0.23682941451035899</v>
      </c>
      <c r="H244" s="16">
        <f t="shared" si="9"/>
        <v>1.6578059015725128</v>
      </c>
      <c r="I244" s="21">
        <v>243</v>
      </c>
      <c r="J244" s="28">
        <f t="shared" si="10"/>
        <v>2361.5673322409943</v>
      </c>
      <c r="K244" s="28">
        <f t="shared" si="11"/>
        <v>16899.263643606129</v>
      </c>
      <c r="L244" s="34" t="e">
        <f>IF(ISNUMBER(INDEX('08W Project List'!$J:$J,MATCH('HFTD CPZ'!$B244,'08W Project List'!$G:$G,0))),$K244,#N/A)</f>
        <v>#N/A</v>
      </c>
      <c r="M244" s="34" t="e">
        <f>IF(ISNUMBER(L244),#N/A,IF(ISNUMBER(INDEX('Approved CPZ List'!$I:$I,MATCH('HFTD CPZ'!$B244,'Approved CPZ List'!$B:$B,0))),$K244,#N/A))</f>
        <v>#N/A</v>
      </c>
    </row>
    <row r="245" spans="1:13" ht="15.75" x14ac:dyDescent="0.25">
      <c r="A245" s="17">
        <v>2465</v>
      </c>
      <c r="B245" s="16" t="s">
        <v>1893</v>
      </c>
      <c r="C245" s="16">
        <v>103441102</v>
      </c>
      <c r="D245" s="16" t="s">
        <v>1894</v>
      </c>
      <c r="E245" s="16">
        <v>6.0147673908663393</v>
      </c>
      <c r="F245" s="16">
        <v>161</v>
      </c>
      <c r="G245" s="19">
        <v>0.236635253434895</v>
      </c>
      <c r="H245" s="16">
        <f t="shared" si="9"/>
        <v>38.098275803018097</v>
      </c>
      <c r="I245" s="21">
        <v>244</v>
      </c>
      <c r="J245" s="28">
        <f t="shared" si="10"/>
        <v>2367.5820996318607</v>
      </c>
      <c r="K245" s="28">
        <f t="shared" si="11"/>
        <v>16861.165367803111</v>
      </c>
      <c r="L245" s="34" t="e">
        <f>IF(ISNUMBER(INDEX('08W Project List'!$J:$J,MATCH('HFTD CPZ'!$B245,'08W Project List'!$G:$G,0))),$K245,#N/A)</f>
        <v>#N/A</v>
      </c>
      <c r="M245" s="34" t="e">
        <f>IF(ISNUMBER(L245),#N/A,IF(ISNUMBER(INDEX('Approved CPZ List'!$I:$I,MATCH('HFTD CPZ'!$B245,'Approved CPZ List'!$B:$B,0))),$K245,#N/A))</f>
        <v>#N/A</v>
      </c>
    </row>
    <row r="246" spans="1:13" ht="15.75" x14ac:dyDescent="0.25">
      <c r="A246" s="17">
        <v>4610</v>
      </c>
      <c r="B246" s="16" t="s">
        <v>1927</v>
      </c>
      <c r="C246" s="16">
        <v>252561101</v>
      </c>
      <c r="D246" s="16" t="s">
        <v>1925</v>
      </c>
      <c r="E246" s="16">
        <v>13.791512929388315</v>
      </c>
      <c r="F246" s="16">
        <v>53</v>
      </c>
      <c r="G246" s="19">
        <v>0.235757804384326</v>
      </c>
      <c r="H246" s="16">
        <f t="shared" si="9"/>
        <v>12.495163632369279</v>
      </c>
      <c r="I246" s="21">
        <v>245</v>
      </c>
      <c r="J246" s="28">
        <f t="shared" si="10"/>
        <v>2381.373612561249</v>
      </c>
      <c r="K246" s="28">
        <f t="shared" si="11"/>
        <v>16848.670204170743</v>
      </c>
      <c r="L246" s="34" t="e">
        <f>IF(ISNUMBER(INDEX('08W Project List'!$J:$J,MATCH('HFTD CPZ'!$B246,'08W Project List'!$G:$G,0))),$K246,#N/A)</f>
        <v>#N/A</v>
      </c>
      <c r="M246" s="34" t="e">
        <f>IF(ISNUMBER(L246),#N/A,IF(ISNUMBER(INDEX('Approved CPZ List'!$I:$I,MATCH('HFTD CPZ'!$B246,'Approved CPZ List'!$B:$B,0))),$K246,#N/A))</f>
        <v>#N/A</v>
      </c>
    </row>
    <row r="247" spans="1:13" ht="15.75" x14ac:dyDescent="0.25">
      <c r="A247" s="17">
        <v>7566</v>
      </c>
      <c r="B247" s="16" t="s">
        <v>883</v>
      </c>
      <c r="C247" s="16">
        <v>162991101</v>
      </c>
      <c r="D247" s="16" t="s">
        <v>882</v>
      </c>
      <c r="E247" s="16">
        <v>16.862089905925792</v>
      </c>
      <c r="F247" s="16">
        <v>187</v>
      </c>
      <c r="G247" s="19">
        <v>0.23544923991615599</v>
      </c>
      <c r="H247" s="16">
        <f t="shared" si="9"/>
        <v>44.029007864321173</v>
      </c>
      <c r="I247" s="21">
        <v>246</v>
      </c>
      <c r="J247" s="28">
        <f t="shared" si="10"/>
        <v>2398.2357024671746</v>
      </c>
      <c r="K247" s="28">
        <f t="shared" si="11"/>
        <v>16804.64119630642</v>
      </c>
      <c r="L247" s="34" t="e">
        <f>IF(ISNUMBER(INDEX('08W Project List'!$J:$J,MATCH('HFTD CPZ'!$B247,'08W Project List'!$G:$G,0))),$K247,#N/A)</f>
        <v>#N/A</v>
      </c>
      <c r="M247" s="34" t="e">
        <f>IF(ISNUMBER(L247),#N/A,IF(ISNUMBER(INDEX('Approved CPZ List'!$I:$I,MATCH('HFTD CPZ'!$B247,'Approved CPZ List'!$B:$B,0))),$K247,#N/A))</f>
        <v>#N/A</v>
      </c>
    </row>
    <row r="248" spans="1:13" ht="15.75" x14ac:dyDescent="0.25">
      <c r="A248" s="17">
        <v>5704</v>
      </c>
      <c r="B248" s="16" t="s">
        <v>3713</v>
      </c>
      <c r="C248" s="16">
        <v>252062111</v>
      </c>
      <c r="D248" s="16" t="s">
        <v>3711</v>
      </c>
      <c r="E248" s="16">
        <v>18.979475034696829</v>
      </c>
      <c r="F248" s="16">
        <v>219</v>
      </c>
      <c r="G248" s="19">
        <v>0.23488982621506799</v>
      </c>
      <c r="H248" s="16">
        <f t="shared" si="9"/>
        <v>51.440871941099893</v>
      </c>
      <c r="I248" s="21">
        <v>247</v>
      </c>
      <c r="J248" s="28">
        <f t="shared" si="10"/>
        <v>2417.2151775018715</v>
      </c>
      <c r="K248" s="28">
        <f t="shared" si="11"/>
        <v>16753.20032436532</v>
      </c>
      <c r="L248" s="34" t="e">
        <f>IF(ISNUMBER(INDEX('08W Project List'!$J:$J,MATCH('HFTD CPZ'!$B248,'08W Project List'!$G:$G,0))),$K248,#N/A)</f>
        <v>#N/A</v>
      </c>
      <c r="M248" s="34" t="e">
        <f>IF(ISNUMBER(L248),#N/A,IF(ISNUMBER(INDEX('Approved CPZ List'!$I:$I,MATCH('HFTD CPZ'!$B248,'Approved CPZ List'!$B:$B,0))),$K248,#N/A))</f>
        <v>#N/A</v>
      </c>
    </row>
    <row r="249" spans="1:13" ht="15.75" x14ac:dyDescent="0.25">
      <c r="A249" s="17">
        <v>10861</v>
      </c>
      <c r="B249" s="16" t="s">
        <v>2984</v>
      </c>
      <c r="C249" s="16">
        <v>163781704</v>
      </c>
      <c r="D249" s="16" t="s">
        <v>2976</v>
      </c>
      <c r="E249" s="16">
        <v>0.24897605013243257</v>
      </c>
      <c r="F249" s="16">
        <v>4</v>
      </c>
      <c r="G249" s="19">
        <v>0.23471269983066201</v>
      </c>
      <c r="H249" s="16">
        <f t="shared" si="9"/>
        <v>0.93885079932264803</v>
      </c>
      <c r="I249" s="21">
        <v>248</v>
      </c>
      <c r="J249" s="28">
        <f t="shared" si="10"/>
        <v>2417.4641535520041</v>
      </c>
      <c r="K249" s="28">
        <f t="shared" si="11"/>
        <v>16752.261473565995</v>
      </c>
      <c r="L249" s="34" t="e">
        <f>IF(ISNUMBER(INDEX('08W Project List'!$J:$J,MATCH('HFTD CPZ'!$B249,'08W Project List'!$G:$G,0))),$K249,#N/A)</f>
        <v>#N/A</v>
      </c>
      <c r="M249" s="34" t="e">
        <f>IF(ISNUMBER(L249),#N/A,IF(ISNUMBER(INDEX('Approved CPZ List'!$I:$I,MATCH('HFTD CPZ'!$B249,'Approved CPZ List'!$B:$B,0))),$K249,#N/A))</f>
        <v>#N/A</v>
      </c>
    </row>
    <row r="250" spans="1:13" ht="15.75" x14ac:dyDescent="0.25">
      <c r="A250" s="17">
        <v>5055</v>
      </c>
      <c r="B250" s="16" t="s">
        <v>1437</v>
      </c>
      <c r="C250" s="16">
        <v>163451702</v>
      </c>
      <c r="D250" s="16" t="s">
        <v>1414</v>
      </c>
      <c r="E250" s="16">
        <v>14.53759657809826</v>
      </c>
      <c r="F250" s="16">
        <v>117</v>
      </c>
      <c r="G250" s="19">
        <v>0.234371319403093</v>
      </c>
      <c r="H250" s="16">
        <f t="shared" si="9"/>
        <v>27.421444370161879</v>
      </c>
      <c r="I250" s="21">
        <v>249</v>
      </c>
      <c r="J250" s="28">
        <f t="shared" si="10"/>
        <v>2432.0017501301022</v>
      </c>
      <c r="K250" s="28">
        <f t="shared" si="11"/>
        <v>16724.840029195835</v>
      </c>
      <c r="L250" s="34" t="e">
        <f>IF(ISNUMBER(INDEX('08W Project List'!$J:$J,MATCH('HFTD CPZ'!$B250,'08W Project List'!$G:$G,0))),$K250,#N/A)</f>
        <v>#N/A</v>
      </c>
      <c r="M250" s="34" t="e">
        <f>IF(ISNUMBER(L250),#N/A,IF(ISNUMBER(INDEX('Approved CPZ List'!$I:$I,MATCH('HFTD CPZ'!$B250,'Approved CPZ List'!$B:$B,0))),$K250,#N/A))</f>
        <v>#N/A</v>
      </c>
    </row>
    <row r="251" spans="1:13" ht="15.75" x14ac:dyDescent="0.25">
      <c r="A251" s="17">
        <v>10192</v>
      </c>
      <c r="B251" s="16" t="s">
        <v>2159</v>
      </c>
      <c r="C251" s="16">
        <v>63172101</v>
      </c>
      <c r="D251" s="16" t="s">
        <v>2155</v>
      </c>
      <c r="E251" s="16">
        <v>0.95101908841654448</v>
      </c>
      <c r="F251" s="16">
        <v>9</v>
      </c>
      <c r="G251" s="19">
        <v>0.23427245222811</v>
      </c>
      <c r="H251" s="16">
        <f t="shared" si="9"/>
        <v>2.1084520700529898</v>
      </c>
      <c r="I251" s="21">
        <v>250</v>
      </c>
      <c r="J251" s="28">
        <f t="shared" si="10"/>
        <v>2432.9527692185188</v>
      </c>
      <c r="K251" s="28">
        <f t="shared" si="11"/>
        <v>16722.731577125782</v>
      </c>
      <c r="L251" s="34" t="e">
        <f>IF(ISNUMBER(INDEX('08W Project List'!$J:$J,MATCH('HFTD CPZ'!$B251,'08W Project List'!$G:$G,0))),$K251,#N/A)</f>
        <v>#N/A</v>
      </c>
      <c r="M251" s="34" t="e">
        <f>IF(ISNUMBER(L251),#N/A,IF(ISNUMBER(INDEX('Approved CPZ List'!$I:$I,MATCH('HFTD CPZ'!$B251,'Approved CPZ List'!$B:$B,0))),$K251,#N/A))</f>
        <v>#N/A</v>
      </c>
    </row>
    <row r="252" spans="1:13" ht="15.75" x14ac:dyDescent="0.25">
      <c r="A252" s="17">
        <v>852</v>
      </c>
      <c r="B252" s="16" t="s">
        <v>2893</v>
      </c>
      <c r="C252" s="16">
        <v>182611104</v>
      </c>
      <c r="D252" s="16" t="s">
        <v>2891</v>
      </c>
      <c r="E252" s="16">
        <v>11.514099143946428</v>
      </c>
      <c r="F252" s="16">
        <v>117</v>
      </c>
      <c r="G252" s="19">
        <v>0.23419628436776299</v>
      </c>
      <c r="H252" s="16">
        <f t="shared" si="9"/>
        <v>27.400965271028269</v>
      </c>
      <c r="I252" s="21">
        <v>251</v>
      </c>
      <c r="J252" s="28">
        <f t="shared" si="10"/>
        <v>2444.4668683624654</v>
      </c>
      <c r="K252" s="28">
        <f t="shared" si="11"/>
        <v>16695.330611854755</v>
      </c>
      <c r="L252" s="34" t="e">
        <f>IF(ISNUMBER(INDEX('08W Project List'!$J:$J,MATCH('HFTD CPZ'!$B252,'08W Project List'!$G:$G,0))),$K252,#N/A)</f>
        <v>#N/A</v>
      </c>
      <c r="M252" s="34" t="e">
        <f>IF(ISNUMBER(L252),#N/A,IF(ISNUMBER(INDEX('Approved CPZ List'!$I:$I,MATCH('HFTD CPZ'!$B252,'Approved CPZ List'!$B:$B,0))),$K252,#N/A))</f>
        <v>#N/A</v>
      </c>
    </row>
    <row r="253" spans="1:13" ht="15.75" x14ac:dyDescent="0.25">
      <c r="A253" s="17">
        <v>9420</v>
      </c>
      <c r="B253" s="16" t="s">
        <v>1400</v>
      </c>
      <c r="C253" s="16">
        <v>103381101</v>
      </c>
      <c r="D253" s="16" t="s">
        <v>1399</v>
      </c>
      <c r="E253" s="16">
        <v>3.2034460250648418</v>
      </c>
      <c r="F253" s="16">
        <v>12</v>
      </c>
      <c r="G253" s="19">
        <v>0.233386061475645</v>
      </c>
      <c r="H253" s="16">
        <f t="shared" si="9"/>
        <v>2.80063273770774</v>
      </c>
      <c r="I253" s="21">
        <v>252</v>
      </c>
      <c r="J253" s="28">
        <f t="shared" si="10"/>
        <v>2447.6703143875302</v>
      </c>
      <c r="K253" s="28">
        <f t="shared" si="11"/>
        <v>16692.529979117047</v>
      </c>
      <c r="L253" s="34" t="e">
        <f>IF(ISNUMBER(INDEX('08W Project List'!$J:$J,MATCH('HFTD CPZ'!$B253,'08W Project List'!$G:$G,0))),$K253,#N/A)</f>
        <v>#N/A</v>
      </c>
      <c r="M253" s="34" t="e">
        <f>IF(ISNUMBER(L253),#N/A,IF(ISNUMBER(INDEX('Approved CPZ List'!$I:$I,MATCH('HFTD CPZ'!$B253,'Approved CPZ List'!$B:$B,0))),$K253,#N/A))</f>
        <v>#N/A</v>
      </c>
    </row>
    <row r="254" spans="1:13" ht="15.75" x14ac:dyDescent="0.25">
      <c r="A254" s="17">
        <v>2713</v>
      </c>
      <c r="B254" s="16" t="s">
        <v>1270</v>
      </c>
      <c r="C254" s="16">
        <v>102781101</v>
      </c>
      <c r="D254" s="16" t="s">
        <v>1263</v>
      </c>
      <c r="E254" s="16">
        <v>9.5668022226582359</v>
      </c>
      <c r="F254" s="16">
        <v>70</v>
      </c>
      <c r="G254" s="19">
        <v>0.233107132972068</v>
      </c>
      <c r="H254" s="16">
        <f t="shared" si="9"/>
        <v>16.317499308044759</v>
      </c>
      <c r="I254" s="21">
        <v>253</v>
      </c>
      <c r="J254" s="28">
        <f t="shared" si="10"/>
        <v>2457.2371166101884</v>
      </c>
      <c r="K254" s="28">
        <f t="shared" si="11"/>
        <v>16676.212479809001</v>
      </c>
      <c r="L254" s="34" t="e">
        <f>IF(ISNUMBER(INDEX('08W Project List'!$J:$J,MATCH('HFTD CPZ'!$B254,'08W Project List'!$G:$G,0))),$K254,#N/A)</f>
        <v>#N/A</v>
      </c>
      <c r="M254" s="34" t="e">
        <f>IF(ISNUMBER(L254),#N/A,IF(ISNUMBER(INDEX('Approved CPZ List'!$I:$I,MATCH('HFTD CPZ'!$B254,'Approved CPZ List'!$B:$B,0))),$K254,#N/A))</f>
        <v>#N/A</v>
      </c>
    </row>
    <row r="255" spans="1:13" ht="15.75" x14ac:dyDescent="0.25">
      <c r="A255" s="17">
        <v>8722</v>
      </c>
      <c r="B255" s="16" t="s">
        <v>3162</v>
      </c>
      <c r="C255" s="16">
        <v>253642103</v>
      </c>
      <c r="D255" s="16" t="s">
        <v>3163</v>
      </c>
      <c r="E255" s="16">
        <v>16.915933760257239</v>
      </c>
      <c r="F255" s="16">
        <v>68</v>
      </c>
      <c r="G255" s="19">
        <v>0.23303345759604699</v>
      </c>
      <c r="H255" s="16">
        <f t="shared" si="9"/>
        <v>15.846275116531196</v>
      </c>
      <c r="I255" s="21">
        <v>254</v>
      </c>
      <c r="J255" s="28">
        <f t="shared" si="10"/>
        <v>2474.1530503704457</v>
      </c>
      <c r="K255" s="28">
        <f t="shared" si="11"/>
        <v>16660.366204692469</v>
      </c>
      <c r="L255" s="34" t="e">
        <f>IF(ISNUMBER(INDEX('08W Project List'!$J:$J,MATCH('HFTD CPZ'!$B255,'08W Project List'!$G:$G,0))),$K255,#N/A)</f>
        <v>#N/A</v>
      </c>
      <c r="M255" s="34" t="e">
        <f>IF(ISNUMBER(L255),#N/A,IF(ISNUMBER(INDEX('Approved CPZ List'!$I:$I,MATCH('HFTD CPZ'!$B255,'Approved CPZ List'!$B:$B,0))),$K255,#N/A))</f>
        <v>#N/A</v>
      </c>
    </row>
    <row r="256" spans="1:13" ht="15.75" x14ac:dyDescent="0.25">
      <c r="A256" s="17">
        <v>6130</v>
      </c>
      <c r="B256" s="16" t="s">
        <v>2761</v>
      </c>
      <c r="C256" s="16">
        <v>103521104</v>
      </c>
      <c r="D256" s="16" t="s">
        <v>2759</v>
      </c>
      <c r="E256" s="16">
        <v>10.584365455559292</v>
      </c>
      <c r="F256" s="16">
        <v>164</v>
      </c>
      <c r="G256" s="19">
        <v>0.23182177282757899</v>
      </c>
      <c r="H256" s="16">
        <f t="shared" si="9"/>
        <v>38.018770743722953</v>
      </c>
      <c r="I256" s="21">
        <v>255</v>
      </c>
      <c r="J256" s="28">
        <f t="shared" si="10"/>
        <v>2484.737415826005</v>
      </c>
      <c r="K256" s="28">
        <f t="shared" si="11"/>
        <v>16622.347433948747</v>
      </c>
      <c r="L256" s="34" t="e">
        <f>IF(ISNUMBER(INDEX('08W Project List'!$J:$J,MATCH('HFTD CPZ'!$B256,'08W Project List'!$G:$G,0))),$K256,#N/A)</f>
        <v>#N/A</v>
      </c>
      <c r="M256" s="34" t="e">
        <f>IF(ISNUMBER(L256),#N/A,IF(ISNUMBER(INDEX('Approved CPZ List'!$I:$I,MATCH('HFTD CPZ'!$B256,'Approved CPZ List'!$B:$B,0))),$K256,#N/A))</f>
        <v>#N/A</v>
      </c>
    </row>
    <row r="257" spans="1:13" ht="15.75" x14ac:dyDescent="0.25">
      <c r="A257" s="17">
        <v>6781</v>
      </c>
      <c r="B257" s="16" t="s">
        <v>2828</v>
      </c>
      <c r="C257" s="16">
        <v>183031101</v>
      </c>
      <c r="D257" s="16" t="s">
        <v>2826</v>
      </c>
      <c r="E257" s="16">
        <v>23.442507749178308</v>
      </c>
      <c r="F257" s="16">
        <v>145</v>
      </c>
      <c r="G257" s="19">
        <v>0.23169489638146101</v>
      </c>
      <c r="H257" s="16">
        <f t="shared" si="9"/>
        <v>33.59575997531185</v>
      </c>
      <c r="I257" s="21">
        <v>256</v>
      </c>
      <c r="J257" s="28">
        <f t="shared" si="10"/>
        <v>2508.1799235751832</v>
      </c>
      <c r="K257" s="28">
        <f t="shared" si="11"/>
        <v>16588.751673973435</v>
      </c>
      <c r="L257" s="34" t="e">
        <f>IF(ISNUMBER(INDEX('08W Project List'!$J:$J,MATCH('HFTD CPZ'!$B257,'08W Project List'!$G:$G,0))),$K257,#N/A)</f>
        <v>#N/A</v>
      </c>
      <c r="M257" s="34" t="e">
        <f>IF(ISNUMBER(L257),#N/A,IF(ISNUMBER(INDEX('Approved CPZ List'!$I:$I,MATCH('HFTD CPZ'!$B257,'Approved CPZ List'!$B:$B,0))),$K257,#N/A))</f>
        <v>#N/A</v>
      </c>
    </row>
    <row r="258" spans="1:13" ht="15.75" x14ac:dyDescent="0.25">
      <c r="A258" s="17">
        <v>7251</v>
      </c>
      <c r="B258" s="16" t="s">
        <v>2889</v>
      </c>
      <c r="C258" s="16">
        <v>182611103</v>
      </c>
      <c r="D258" s="16" t="s">
        <v>2880</v>
      </c>
      <c r="E258" s="16">
        <v>4.5491668292713241</v>
      </c>
      <c r="F258" s="16">
        <v>91</v>
      </c>
      <c r="G258" s="19">
        <v>0.23099409451470199</v>
      </c>
      <c r="H258" s="16">
        <f t="shared" ref="H258:H321" si="12">IFERROR(G258*F258,0)</f>
        <v>21.020462600837881</v>
      </c>
      <c r="I258" s="21">
        <v>257</v>
      </c>
      <c r="J258" s="28">
        <f t="shared" si="10"/>
        <v>2512.7290904044544</v>
      </c>
      <c r="K258" s="28">
        <f t="shared" si="11"/>
        <v>16567.731211372597</v>
      </c>
      <c r="L258" s="34" t="e">
        <f>IF(ISNUMBER(INDEX('08W Project List'!$J:$J,MATCH('HFTD CPZ'!$B258,'08W Project List'!$G:$G,0))),$K258,#N/A)</f>
        <v>#N/A</v>
      </c>
      <c r="M258" s="34" t="e">
        <f>IF(ISNUMBER(L258),#N/A,IF(ISNUMBER(INDEX('Approved CPZ List'!$I:$I,MATCH('HFTD CPZ'!$B258,'Approved CPZ List'!$B:$B,0))),$K258,#N/A))</f>
        <v>#N/A</v>
      </c>
    </row>
    <row r="259" spans="1:13" ht="15.75" x14ac:dyDescent="0.25">
      <c r="A259" s="17">
        <v>9345</v>
      </c>
      <c r="B259" s="16" t="s">
        <v>714</v>
      </c>
      <c r="C259" s="16">
        <v>182562102</v>
      </c>
      <c r="D259" s="16" t="s">
        <v>715</v>
      </c>
      <c r="E259" s="16">
        <v>5.1149308659614476</v>
      </c>
      <c r="F259" s="16">
        <v>22</v>
      </c>
      <c r="G259" s="19">
        <v>0.23009223110285501</v>
      </c>
      <c r="H259" s="16">
        <f t="shared" si="12"/>
        <v>5.06202908426281</v>
      </c>
      <c r="I259" s="21">
        <v>258</v>
      </c>
      <c r="J259" s="28">
        <f t="shared" si="10"/>
        <v>2517.8440212704159</v>
      </c>
      <c r="K259" s="28">
        <f t="shared" si="11"/>
        <v>16562.669182288333</v>
      </c>
      <c r="L259" s="34" t="e">
        <f>IF(ISNUMBER(INDEX('08W Project List'!$J:$J,MATCH('HFTD CPZ'!$B259,'08W Project List'!$G:$G,0))),$K259,#N/A)</f>
        <v>#N/A</v>
      </c>
      <c r="M259" s="34" t="e">
        <f>IF(ISNUMBER(L259),#N/A,IF(ISNUMBER(INDEX('Approved CPZ List'!$I:$I,MATCH('HFTD CPZ'!$B259,'Approved CPZ List'!$B:$B,0))),$K259,#N/A))</f>
        <v>#N/A</v>
      </c>
    </row>
    <row r="260" spans="1:13" ht="15.75" x14ac:dyDescent="0.25">
      <c r="A260" s="17">
        <v>6582</v>
      </c>
      <c r="B260" s="16" t="s">
        <v>4115</v>
      </c>
      <c r="C260" s="16">
        <v>42871101</v>
      </c>
      <c r="D260" s="16" t="s">
        <v>4114</v>
      </c>
      <c r="E260" s="16">
        <v>10.316955706478062</v>
      </c>
      <c r="F260" s="16">
        <v>152</v>
      </c>
      <c r="G260" s="19">
        <v>0.23008159291201499</v>
      </c>
      <c r="H260" s="16">
        <f t="shared" si="12"/>
        <v>34.972402122626278</v>
      </c>
      <c r="I260" s="21">
        <v>259</v>
      </c>
      <c r="J260" s="28">
        <f t="shared" ref="J260:J323" si="13">J259+E260</f>
        <v>2528.1609769768938</v>
      </c>
      <c r="K260" s="28">
        <f t="shared" ref="K260:K323" si="14">K259-H260</f>
        <v>16527.696780165708</v>
      </c>
      <c r="L260" s="34" t="e">
        <f>IF(ISNUMBER(INDEX('08W Project List'!$J:$J,MATCH('HFTD CPZ'!$B260,'08W Project List'!$G:$G,0))),$K260,#N/A)</f>
        <v>#N/A</v>
      </c>
      <c r="M260" s="34" t="e">
        <f>IF(ISNUMBER(L260),#N/A,IF(ISNUMBER(INDEX('Approved CPZ List'!$I:$I,MATCH('HFTD CPZ'!$B260,'Approved CPZ List'!$B:$B,0))),$K260,#N/A))</f>
        <v>#N/A</v>
      </c>
    </row>
    <row r="261" spans="1:13" ht="15.75" x14ac:dyDescent="0.25">
      <c r="A261" s="17">
        <v>7180</v>
      </c>
      <c r="B261" s="16" t="s">
        <v>2879</v>
      </c>
      <c r="C261" s="16">
        <v>182611103</v>
      </c>
      <c r="D261" s="16" t="s">
        <v>2880</v>
      </c>
      <c r="E261" s="16">
        <v>1.6349463229478682</v>
      </c>
      <c r="F261" s="16">
        <v>13</v>
      </c>
      <c r="G261" s="19">
        <v>0.22959570327916301</v>
      </c>
      <c r="H261" s="16">
        <f t="shared" si="12"/>
        <v>2.9847441426291192</v>
      </c>
      <c r="I261" s="21">
        <v>260</v>
      </c>
      <c r="J261" s="28">
        <f t="shared" si="13"/>
        <v>2529.7959232998419</v>
      </c>
      <c r="K261" s="28">
        <f t="shared" si="14"/>
        <v>16524.71203602308</v>
      </c>
      <c r="L261" s="34" t="e">
        <f>IF(ISNUMBER(INDEX('08W Project List'!$J:$J,MATCH('HFTD CPZ'!$B261,'08W Project List'!$G:$G,0))),$K261,#N/A)</f>
        <v>#N/A</v>
      </c>
      <c r="M261" s="34" t="e">
        <f>IF(ISNUMBER(L261),#N/A,IF(ISNUMBER(INDEX('Approved CPZ List'!$I:$I,MATCH('HFTD CPZ'!$B261,'Approved CPZ List'!$B:$B,0))),$K261,#N/A))</f>
        <v>#N/A</v>
      </c>
    </row>
    <row r="262" spans="1:13" ht="15.75" x14ac:dyDescent="0.25">
      <c r="A262" s="17">
        <v>6731</v>
      </c>
      <c r="B262" s="16" t="s">
        <v>1019</v>
      </c>
      <c r="C262" s="16">
        <v>152582109</v>
      </c>
      <c r="D262" s="16" t="s">
        <v>1014</v>
      </c>
      <c r="E262" s="16">
        <v>1.4772608069294841</v>
      </c>
      <c r="F262" s="16">
        <v>72</v>
      </c>
      <c r="G262" s="19">
        <v>0.22955723422000099</v>
      </c>
      <c r="H262" s="16">
        <f t="shared" si="12"/>
        <v>16.528120863840073</v>
      </c>
      <c r="I262" s="21">
        <v>261</v>
      </c>
      <c r="J262" s="28">
        <f t="shared" si="13"/>
        <v>2531.2731841067712</v>
      </c>
      <c r="K262" s="28">
        <f t="shared" si="14"/>
        <v>16508.183915159239</v>
      </c>
      <c r="L262" s="34" t="e">
        <f>IF(ISNUMBER(INDEX('08W Project List'!$J:$J,MATCH('HFTD CPZ'!$B262,'08W Project List'!$G:$G,0))),$K262,#N/A)</f>
        <v>#N/A</v>
      </c>
      <c r="M262" s="34" t="e">
        <f>IF(ISNUMBER(L262),#N/A,IF(ISNUMBER(INDEX('Approved CPZ List'!$I:$I,MATCH('HFTD CPZ'!$B262,'Approved CPZ List'!$B:$B,0))),$K262,#N/A))</f>
        <v>#N/A</v>
      </c>
    </row>
    <row r="263" spans="1:13" ht="15.75" x14ac:dyDescent="0.25">
      <c r="A263" s="17">
        <v>4193</v>
      </c>
      <c r="B263" s="16" t="s">
        <v>79</v>
      </c>
      <c r="C263" s="16">
        <v>103261103</v>
      </c>
      <c r="D263" s="16" t="s">
        <v>78</v>
      </c>
      <c r="E263" s="16">
        <v>4.8759818941022806</v>
      </c>
      <c r="F263" s="16">
        <v>160</v>
      </c>
      <c r="G263" s="19">
        <v>0.22912548452930701</v>
      </c>
      <c r="H263" s="16">
        <f t="shared" si="12"/>
        <v>36.660077524689122</v>
      </c>
      <c r="I263" s="21">
        <v>262</v>
      </c>
      <c r="J263" s="28">
        <f t="shared" si="13"/>
        <v>2536.1491660008733</v>
      </c>
      <c r="K263" s="28">
        <f t="shared" si="14"/>
        <v>16471.523837634551</v>
      </c>
      <c r="L263" s="34" t="e">
        <f>IF(ISNUMBER(INDEX('08W Project List'!$J:$J,MATCH('HFTD CPZ'!$B263,'08W Project List'!$G:$G,0))),$K263,#N/A)</f>
        <v>#N/A</v>
      </c>
      <c r="M263" s="34" t="e">
        <f>IF(ISNUMBER(L263),#N/A,IF(ISNUMBER(INDEX('Approved CPZ List'!$I:$I,MATCH('HFTD CPZ'!$B263,'Approved CPZ List'!$B:$B,0))),$K263,#N/A))</f>
        <v>#N/A</v>
      </c>
    </row>
    <row r="264" spans="1:13" ht="15.75" x14ac:dyDescent="0.25">
      <c r="A264" s="17">
        <v>2449</v>
      </c>
      <c r="B264" s="16" t="s">
        <v>845</v>
      </c>
      <c r="C264" s="16">
        <v>254432104</v>
      </c>
      <c r="D264" s="16" t="s">
        <v>842</v>
      </c>
      <c r="E264" s="16">
        <v>42.614886931196772</v>
      </c>
      <c r="F264" s="16">
        <v>539</v>
      </c>
      <c r="G264" s="19">
        <v>0.22825698700814301</v>
      </c>
      <c r="H264" s="16">
        <f t="shared" si="12"/>
        <v>123.03051599738909</v>
      </c>
      <c r="I264" s="21">
        <v>263</v>
      </c>
      <c r="J264" s="28">
        <f t="shared" si="13"/>
        <v>2578.7640529320702</v>
      </c>
      <c r="K264" s="28">
        <f t="shared" si="14"/>
        <v>16348.493321637163</v>
      </c>
      <c r="L264" s="34" t="e">
        <f>IF(ISNUMBER(INDEX('08W Project List'!$J:$J,MATCH('HFTD CPZ'!$B264,'08W Project List'!$G:$G,0))),$K264,#N/A)</f>
        <v>#N/A</v>
      </c>
      <c r="M264" s="34" t="e">
        <f>IF(ISNUMBER(L264),#N/A,IF(ISNUMBER(INDEX('Approved CPZ List'!$I:$I,MATCH('HFTD CPZ'!$B264,'Approved CPZ List'!$B:$B,0))),$K264,#N/A))</f>
        <v>#N/A</v>
      </c>
    </row>
    <row r="265" spans="1:13" ht="15.75" x14ac:dyDescent="0.25">
      <c r="A265" s="17">
        <v>6456</v>
      </c>
      <c r="B265" s="16" t="s">
        <v>1756</v>
      </c>
      <c r="C265" s="16">
        <v>152691109</v>
      </c>
      <c r="D265" s="16" t="s">
        <v>1755</v>
      </c>
      <c r="E265" s="16">
        <v>48.430703260899442</v>
      </c>
      <c r="F265" s="16">
        <v>427</v>
      </c>
      <c r="G265" s="19">
        <v>0.22791438694574301</v>
      </c>
      <c r="H265" s="16">
        <f t="shared" si="12"/>
        <v>97.319443225832259</v>
      </c>
      <c r="I265" s="21">
        <v>264</v>
      </c>
      <c r="J265" s="28">
        <f t="shared" si="13"/>
        <v>2627.1947561929696</v>
      </c>
      <c r="K265" s="28">
        <f t="shared" si="14"/>
        <v>16251.173878411331</v>
      </c>
      <c r="L265" s="34" t="e">
        <f>IF(ISNUMBER(INDEX('08W Project List'!$J:$J,MATCH('HFTD CPZ'!$B265,'08W Project List'!$G:$G,0))),$K265,#N/A)</f>
        <v>#N/A</v>
      </c>
      <c r="M265" s="34" t="e">
        <f>IF(ISNUMBER(L265),#N/A,IF(ISNUMBER(INDEX('Approved CPZ List'!$I:$I,MATCH('HFTD CPZ'!$B265,'Approved CPZ List'!$B:$B,0))),$K265,#N/A))</f>
        <v>#N/A</v>
      </c>
    </row>
    <row r="266" spans="1:13" ht="15.75" x14ac:dyDescent="0.25">
      <c r="A266" s="17">
        <v>6171</v>
      </c>
      <c r="B266" s="16" t="s">
        <v>4426</v>
      </c>
      <c r="C266" s="16">
        <v>102911107</v>
      </c>
      <c r="D266" s="16" t="s">
        <v>4424</v>
      </c>
      <c r="E266" s="16">
        <v>9.2827231339911123</v>
      </c>
      <c r="F266" s="16">
        <v>157</v>
      </c>
      <c r="G266" s="19">
        <v>0.227393149694746</v>
      </c>
      <c r="H266" s="16">
        <f t="shared" si="12"/>
        <v>35.700724502075118</v>
      </c>
      <c r="I266" s="21">
        <v>265</v>
      </c>
      <c r="J266" s="28">
        <f t="shared" si="13"/>
        <v>2636.4774793269607</v>
      </c>
      <c r="K266" s="28">
        <f t="shared" si="14"/>
        <v>16215.473153909255</v>
      </c>
      <c r="L266" s="34" t="e">
        <f>IF(ISNUMBER(INDEX('08W Project List'!$J:$J,MATCH('HFTD CPZ'!$B266,'08W Project List'!$G:$G,0))),$K266,#N/A)</f>
        <v>#N/A</v>
      </c>
      <c r="M266" s="34" t="e">
        <f>IF(ISNUMBER(L266),#N/A,IF(ISNUMBER(INDEX('Approved CPZ List'!$I:$I,MATCH('HFTD CPZ'!$B266,'Approved CPZ List'!$B:$B,0))),$K266,#N/A))</f>
        <v>#N/A</v>
      </c>
    </row>
    <row r="267" spans="1:13" ht="15.75" x14ac:dyDescent="0.25">
      <c r="A267" s="17">
        <v>1604</v>
      </c>
      <c r="B267" s="16" t="s">
        <v>836</v>
      </c>
      <c r="C267" s="16">
        <v>254432103</v>
      </c>
      <c r="D267" s="16" t="s">
        <v>837</v>
      </c>
      <c r="E267" s="16">
        <v>28.833091866446178</v>
      </c>
      <c r="F267" s="16">
        <v>327</v>
      </c>
      <c r="G267" s="19">
        <v>0.22690087717787499</v>
      </c>
      <c r="H267" s="16">
        <f t="shared" si="12"/>
        <v>74.196586837165128</v>
      </c>
      <c r="I267" s="21">
        <v>266</v>
      </c>
      <c r="J267" s="28">
        <f t="shared" si="13"/>
        <v>2665.3105711934068</v>
      </c>
      <c r="K267" s="28">
        <f t="shared" si="14"/>
        <v>16141.276567072091</v>
      </c>
      <c r="L267" s="34" t="e">
        <f>IF(ISNUMBER(INDEX('08W Project List'!$J:$J,MATCH('HFTD CPZ'!$B267,'08W Project List'!$G:$G,0))),$K267,#N/A)</f>
        <v>#N/A</v>
      </c>
      <c r="M267" s="34" t="e">
        <f>IF(ISNUMBER(L267),#N/A,IF(ISNUMBER(INDEX('Approved CPZ List'!$I:$I,MATCH('HFTD CPZ'!$B267,'Approved CPZ List'!$B:$B,0))),$K267,#N/A))</f>
        <v>#N/A</v>
      </c>
    </row>
    <row r="268" spans="1:13" ht="15.75" x14ac:dyDescent="0.25">
      <c r="A268" s="17">
        <v>3581</v>
      </c>
      <c r="B268" s="16" t="s">
        <v>1900</v>
      </c>
      <c r="C268" s="16">
        <v>103441102</v>
      </c>
      <c r="D268" s="16" t="s">
        <v>1894</v>
      </c>
      <c r="E268" s="16">
        <v>8.0717151779370422</v>
      </c>
      <c r="F268" s="16">
        <v>172</v>
      </c>
      <c r="G268" s="19">
        <v>0.22644522578884799</v>
      </c>
      <c r="H268" s="16">
        <f t="shared" si="12"/>
        <v>38.94857883568185</v>
      </c>
      <c r="I268" s="21">
        <v>267</v>
      </c>
      <c r="J268" s="28">
        <f t="shared" si="13"/>
        <v>2673.382286371344</v>
      </c>
      <c r="K268" s="28">
        <f t="shared" si="14"/>
        <v>16102.32798823641</v>
      </c>
      <c r="L268" s="34" t="e">
        <f>IF(ISNUMBER(INDEX('08W Project List'!$J:$J,MATCH('HFTD CPZ'!$B268,'08W Project List'!$G:$G,0))),$K268,#N/A)</f>
        <v>#N/A</v>
      </c>
      <c r="M268" s="34" t="e">
        <f>IF(ISNUMBER(L268),#N/A,IF(ISNUMBER(INDEX('Approved CPZ List'!$I:$I,MATCH('HFTD CPZ'!$B268,'Approved CPZ List'!$B:$B,0))),$K268,#N/A))</f>
        <v>#N/A</v>
      </c>
    </row>
    <row r="269" spans="1:13" ht="15.75" x14ac:dyDescent="0.25">
      <c r="A269" s="17">
        <v>10176</v>
      </c>
      <c r="B269" s="16" t="s">
        <v>732</v>
      </c>
      <c r="C269" s="16">
        <v>103091102</v>
      </c>
      <c r="D269" s="16" t="s">
        <v>722</v>
      </c>
      <c r="E269" s="16">
        <v>0.89192074351296446</v>
      </c>
      <c r="F269" s="16">
        <v>20</v>
      </c>
      <c r="G269" s="19">
        <v>0.22631702556979599</v>
      </c>
      <c r="H269" s="16">
        <f t="shared" si="12"/>
        <v>4.5263405113959196</v>
      </c>
      <c r="I269" s="21">
        <v>268</v>
      </c>
      <c r="J269" s="28">
        <f t="shared" si="13"/>
        <v>2674.2742071148568</v>
      </c>
      <c r="K269" s="28">
        <f t="shared" si="14"/>
        <v>16097.801647725013</v>
      </c>
      <c r="L269" s="34" t="e">
        <f>IF(ISNUMBER(INDEX('08W Project List'!$J:$J,MATCH('HFTD CPZ'!$B269,'08W Project List'!$G:$G,0))),$K269,#N/A)</f>
        <v>#N/A</v>
      </c>
      <c r="M269" s="34" t="e">
        <f>IF(ISNUMBER(L269),#N/A,IF(ISNUMBER(INDEX('Approved CPZ List'!$I:$I,MATCH('HFTD CPZ'!$B269,'Approved CPZ List'!$B:$B,0))),$K269,#N/A))</f>
        <v>#N/A</v>
      </c>
    </row>
    <row r="270" spans="1:13" ht="15.75" x14ac:dyDescent="0.25">
      <c r="A270" s="17">
        <v>1714</v>
      </c>
      <c r="B270" s="16" t="s">
        <v>471</v>
      </c>
      <c r="C270" s="16">
        <v>183041102</v>
      </c>
      <c r="D270" s="16" t="s">
        <v>470</v>
      </c>
      <c r="E270" s="16">
        <v>10.628365660294344</v>
      </c>
      <c r="F270" s="16">
        <v>147</v>
      </c>
      <c r="G270" s="19">
        <v>0.22624012976813501</v>
      </c>
      <c r="H270" s="16">
        <f t="shared" si="12"/>
        <v>33.257299075915846</v>
      </c>
      <c r="I270" s="21">
        <v>269</v>
      </c>
      <c r="J270" s="28">
        <f t="shared" si="13"/>
        <v>2684.9025727751514</v>
      </c>
      <c r="K270" s="28">
        <f t="shared" si="14"/>
        <v>16064.544348649097</v>
      </c>
      <c r="L270" s="34" t="e">
        <f>IF(ISNUMBER(INDEX('08W Project List'!$J:$J,MATCH('HFTD CPZ'!$B270,'08W Project List'!$G:$G,0))),$K270,#N/A)</f>
        <v>#N/A</v>
      </c>
      <c r="M270" s="34" t="e">
        <f>IF(ISNUMBER(L270),#N/A,IF(ISNUMBER(INDEX('Approved CPZ List'!$I:$I,MATCH('HFTD CPZ'!$B270,'Approved CPZ List'!$B:$B,0))),$K270,#N/A))</f>
        <v>#N/A</v>
      </c>
    </row>
    <row r="271" spans="1:13" ht="15.75" x14ac:dyDescent="0.25">
      <c r="A271" s="17">
        <v>2661</v>
      </c>
      <c r="B271" s="16" t="s">
        <v>762</v>
      </c>
      <c r="C271" s="16">
        <v>163341103</v>
      </c>
      <c r="D271" s="16" t="s">
        <v>763</v>
      </c>
      <c r="E271" s="16">
        <v>16.823852755340461</v>
      </c>
      <c r="F271" s="16">
        <v>136</v>
      </c>
      <c r="G271" s="19">
        <v>0.226081795942778</v>
      </c>
      <c r="H271" s="16">
        <f t="shared" si="12"/>
        <v>30.747124248217808</v>
      </c>
      <c r="I271" s="21">
        <v>270</v>
      </c>
      <c r="J271" s="28">
        <f t="shared" si="13"/>
        <v>2701.7264255304917</v>
      </c>
      <c r="K271" s="28">
        <f t="shared" si="14"/>
        <v>16033.79722440088</v>
      </c>
      <c r="L271" s="34" t="e">
        <f>IF(ISNUMBER(INDEX('08W Project List'!$J:$J,MATCH('HFTD CPZ'!$B271,'08W Project List'!$G:$G,0))),$K271,#N/A)</f>
        <v>#N/A</v>
      </c>
      <c r="M271" s="34" t="e">
        <f>IF(ISNUMBER(L271),#N/A,IF(ISNUMBER(INDEX('Approved CPZ List'!$I:$I,MATCH('HFTD CPZ'!$B271,'Approved CPZ List'!$B:$B,0))),$K271,#N/A))</f>
        <v>#N/A</v>
      </c>
    </row>
    <row r="272" spans="1:13" ht="15.75" x14ac:dyDescent="0.25">
      <c r="A272" s="17">
        <v>511</v>
      </c>
      <c r="B272" s="16" t="s">
        <v>946</v>
      </c>
      <c r="C272" s="16">
        <v>102931102</v>
      </c>
      <c r="D272" s="16" t="s">
        <v>944</v>
      </c>
      <c r="E272" s="16">
        <v>12.52622694791212</v>
      </c>
      <c r="F272" s="16">
        <v>282</v>
      </c>
      <c r="G272" s="19">
        <v>0.22599125642835799</v>
      </c>
      <c r="H272" s="16">
        <f t="shared" si="12"/>
        <v>63.72953431279695</v>
      </c>
      <c r="I272" s="21">
        <v>271</v>
      </c>
      <c r="J272" s="28">
        <f t="shared" si="13"/>
        <v>2714.2526524784039</v>
      </c>
      <c r="K272" s="28">
        <f t="shared" si="14"/>
        <v>15970.067690088083</v>
      </c>
      <c r="L272" s="34" t="e">
        <f>IF(ISNUMBER(INDEX('08W Project List'!$J:$J,MATCH('HFTD CPZ'!$B272,'08W Project List'!$G:$G,0))),$K272,#N/A)</f>
        <v>#N/A</v>
      </c>
      <c r="M272" s="34" t="e">
        <f>IF(ISNUMBER(L272),#N/A,IF(ISNUMBER(INDEX('Approved CPZ List'!$I:$I,MATCH('HFTD CPZ'!$B272,'Approved CPZ List'!$B:$B,0))),$K272,#N/A))</f>
        <v>#N/A</v>
      </c>
    </row>
    <row r="273" spans="1:13" ht="15.75" x14ac:dyDescent="0.25">
      <c r="A273" s="17">
        <v>5682</v>
      </c>
      <c r="B273" s="16" t="s">
        <v>818</v>
      </c>
      <c r="C273" s="16">
        <v>42821102</v>
      </c>
      <c r="D273" s="16" t="s">
        <v>808</v>
      </c>
      <c r="E273" s="16">
        <v>21.807884054285147</v>
      </c>
      <c r="F273" s="16">
        <v>140</v>
      </c>
      <c r="G273" s="19">
        <v>0.225710691831712</v>
      </c>
      <c r="H273" s="16">
        <f t="shared" si="12"/>
        <v>31.599496856439679</v>
      </c>
      <c r="I273" s="21">
        <v>272</v>
      </c>
      <c r="J273" s="28">
        <f t="shared" si="13"/>
        <v>2736.0605365326892</v>
      </c>
      <c r="K273" s="28">
        <f t="shared" si="14"/>
        <v>15938.468193231643</v>
      </c>
      <c r="L273" s="34" t="e">
        <f>IF(ISNUMBER(INDEX('08W Project List'!$J:$J,MATCH('HFTD CPZ'!$B273,'08W Project List'!$G:$G,0))),$K273,#N/A)</f>
        <v>#N/A</v>
      </c>
      <c r="M273" s="34" t="e">
        <f>IF(ISNUMBER(L273),#N/A,IF(ISNUMBER(INDEX('Approved CPZ List'!$I:$I,MATCH('HFTD CPZ'!$B273,'Approved CPZ List'!$B:$B,0))),$K273,#N/A))</f>
        <v>#N/A</v>
      </c>
    </row>
    <row r="274" spans="1:13" ht="15.75" x14ac:dyDescent="0.25">
      <c r="A274" s="17">
        <v>920</v>
      </c>
      <c r="B274" s="16" t="s">
        <v>3268</v>
      </c>
      <c r="C274" s="16">
        <v>103541104</v>
      </c>
      <c r="D274" s="16" t="s">
        <v>3265</v>
      </c>
      <c r="E274" s="16">
        <v>2.499020626464481</v>
      </c>
      <c r="F274" s="16">
        <v>152</v>
      </c>
      <c r="G274" s="19">
        <v>0.225620922676114</v>
      </c>
      <c r="H274" s="16">
        <f t="shared" si="12"/>
        <v>34.294380246769329</v>
      </c>
      <c r="I274" s="21">
        <v>273</v>
      </c>
      <c r="J274" s="28">
        <f t="shared" si="13"/>
        <v>2738.5595571591539</v>
      </c>
      <c r="K274" s="28">
        <f t="shared" si="14"/>
        <v>15904.173812984875</v>
      </c>
      <c r="L274" s="34" t="e">
        <f>IF(ISNUMBER(INDEX('08W Project List'!$J:$J,MATCH('HFTD CPZ'!$B274,'08W Project List'!$G:$G,0))),$K274,#N/A)</f>
        <v>#N/A</v>
      </c>
      <c r="M274" s="34" t="e">
        <f>IF(ISNUMBER(L274),#N/A,IF(ISNUMBER(INDEX('Approved CPZ List'!$I:$I,MATCH('HFTD CPZ'!$B274,'Approved CPZ List'!$B:$B,0))),$K274,#N/A))</f>
        <v>#N/A</v>
      </c>
    </row>
    <row r="275" spans="1:13" ht="15.75" x14ac:dyDescent="0.25">
      <c r="A275" s="17">
        <v>6155</v>
      </c>
      <c r="B275" s="16" t="s">
        <v>162</v>
      </c>
      <c r="C275" s="16">
        <v>254151101</v>
      </c>
      <c r="D275" s="16" t="s">
        <v>154</v>
      </c>
      <c r="E275" s="16">
        <v>12.808547984072156</v>
      </c>
      <c r="F275" s="16">
        <v>121</v>
      </c>
      <c r="G275" s="19">
        <v>0.225012984930165</v>
      </c>
      <c r="H275" s="16">
        <f t="shared" si="12"/>
        <v>27.226571176549964</v>
      </c>
      <c r="I275" s="21">
        <v>274</v>
      </c>
      <c r="J275" s="28">
        <f t="shared" si="13"/>
        <v>2751.3681051432259</v>
      </c>
      <c r="K275" s="28">
        <f t="shared" si="14"/>
        <v>15876.947241808324</v>
      </c>
      <c r="L275" s="34" t="e">
        <f>IF(ISNUMBER(INDEX('08W Project List'!$J:$J,MATCH('HFTD CPZ'!$B275,'08W Project List'!$G:$G,0))),$K275,#N/A)</f>
        <v>#N/A</v>
      </c>
      <c r="M275" s="34" t="e">
        <f>IF(ISNUMBER(L275),#N/A,IF(ISNUMBER(INDEX('Approved CPZ List'!$I:$I,MATCH('HFTD CPZ'!$B275,'Approved CPZ List'!$B:$B,0))),$K275,#N/A))</f>
        <v>#N/A</v>
      </c>
    </row>
    <row r="276" spans="1:13" ht="15.75" x14ac:dyDescent="0.25">
      <c r="A276" s="17">
        <v>252</v>
      </c>
      <c r="B276" s="16" t="s">
        <v>726</v>
      </c>
      <c r="C276" s="16">
        <v>103091102</v>
      </c>
      <c r="D276" s="16" t="s">
        <v>722</v>
      </c>
      <c r="E276" s="16">
        <v>19.895024405920012</v>
      </c>
      <c r="F276" s="16">
        <v>186</v>
      </c>
      <c r="G276" s="19">
        <v>0.22449428768385399</v>
      </c>
      <c r="H276" s="16">
        <f t="shared" si="12"/>
        <v>41.755937509196841</v>
      </c>
      <c r="I276" s="21">
        <v>275</v>
      </c>
      <c r="J276" s="28">
        <f t="shared" si="13"/>
        <v>2771.263129549146</v>
      </c>
      <c r="K276" s="28">
        <f t="shared" si="14"/>
        <v>15835.191304299127</v>
      </c>
      <c r="L276" s="34" t="e">
        <f>IF(ISNUMBER(INDEX('08W Project List'!$J:$J,MATCH('HFTD CPZ'!$B276,'08W Project List'!$G:$G,0))),$K276,#N/A)</f>
        <v>#N/A</v>
      </c>
      <c r="M276" s="34" t="e">
        <f>IF(ISNUMBER(L276),#N/A,IF(ISNUMBER(INDEX('Approved CPZ List'!$I:$I,MATCH('HFTD CPZ'!$B276,'Approved CPZ List'!$B:$B,0))),$K276,#N/A))</f>
        <v>#N/A</v>
      </c>
    </row>
    <row r="277" spans="1:13" ht="15.75" x14ac:dyDescent="0.25">
      <c r="A277" s="17">
        <v>5168</v>
      </c>
      <c r="B277" s="16" t="s">
        <v>872</v>
      </c>
      <c r="C277" s="16">
        <v>103331102</v>
      </c>
      <c r="D277" s="16" t="s">
        <v>873</v>
      </c>
      <c r="E277" s="16">
        <v>33.997491854563762</v>
      </c>
      <c r="F277" s="16">
        <v>126</v>
      </c>
      <c r="G277" s="19">
        <v>0.22413206939667801</v>
      </c>
      <c r="H277" s="16">
        <f t="shared" si="12"/>
        <v>28.24064074398143</v>
      </c>
      <c r="I277" s="21">
        <v>276</v>
      </c>
      <c r="J277" s="28">
        <f t="shared" si="13"/>
        <v>2805.2606214037096</v>
      </c>
      <c r="K277" s="28">
        <f t="shared" si="14"/>
        <v>15806.950663555146</v>
      </c>
      <c r="L277" s="34" t="e">
        <f>IF(ISNUMBER(INDEX('08W Project List'!$J:$J,MATCH('HFTD CPZ'!$B277,'08W Project List'!$G:$G,0))),$K277,#N/A)</f>
        <v>#N/A</v>
      </c>
      <c r="M277" s="34" t="e">
        <f>IF(ISNUMBER(L277),#N/A,IF(ISNUMBER(INDEX('Approved CPZ List'!$I:$I,MATCH('HFTD CPZ'!$B277,'Approved CPZ List'!$B:$B,0))),$K277,#N/A))</f>
        <v>#N/A</v>
      </c>
    </row>
    <row r="278" spans="1:13" ht="15.75" x14ac:dyDescent="0.25">
      <c r="A278" s="17">
        <v>2620</v>
      </c>
      <c r="B278" s="16" t="s">
        <v>160</v>
      </c>
      <c r="C278" s="16">
        <v>254151101</v>
      </c>
      <c r="D278" s="16" t="s">
        <v>154</v>
      </c>
      <c r="E278" s="16">
        <v>34.905382680911558</v>
      </c>
      <c r="F278" s="16">
        <v>286</v>
      </c>
      <c r="G278" s="19">
        <v>0.22394026172950501</v>
      </c>
      <c r="H278" s="16">
        <f t="shared" si="12"/>
        <v>64.04691485463843</v>
      </c>
      <c r="I278" s="21">
        <v>277</v>
      </c>
      <c r="J278" s="28">
        <f t="shared" si="13"/>
        <v>2840.1660040846214</v>
      </c>
      <c r="K278" s="28">
        <f t="shared" si="14"/>
        <v>15742.903748700508</v>
      </c>
      <c r="L278" s="34" t="e">
        <f>IF(ISNUMBER(INDEX('08W Project List'!$J:$J,MATCH('HFTD CPZ'!$B278,'08W Project List'!$G:$G,0))),$K278,#N/A)</f>
        <v>#N/A</v>
      </c>
      <c r="M278" s="34" t="e">
        <f>IF(ISNUMBER(L278),#N/A,IF(ISNUMBER(INDEX('Approved CPZ List'!$I:$I,MATCH('HFTD CPZ'!$B278,'Approved CPZ List'!$B:$B,0))),$K278,#N/A))</f>
        <v>#N/A</v>
      </c>
    </row>
    <row r="279" spans="1:13" ht="15.75" x14ac:dyDescent="0.25">
      <c r="A279" s="17">
        <v>7109</v>
      </c>
      <c r="B279" s="16" t="s">
        <v>170</v>
      </c>
      <c r="C279" s="16">
        <v>254151102</v>
      </c>
      <c r="D279" s="16" t="s">
        <v>168</v>
      </c>
      <c r="E279" s="16">
        <v>12.463909729133</v>
      </c>
      <c r="F279" s="16">
        <v>132</v>
      </c>
      <c r="G279" s="19">
        <v>0.22385047699097499</v>
      </c>
      <c r="H279" s="16">
        <f t="shared" si="12"/>
        <v>29.5482629628087</v>
      </c>
      <c r="I279" s="21">
        <v>278</v>
      </c>
      <c r="J279" s="28">
        <f t="shared" si="13"/>
        <v>2852.6299138137542</v>
      </c>
      <c r="K279" s="28">
        <f t="shared" si="14"/>
        <v>15713.355485737698</v>
      </c>
      <c r="L279" s="34" t="e">
        <f>IF(ISNUMBER(INDEX('08W Project List'!$J:$J,MATCH('HFTD CPZ'!$B279,'08W Project List'!$G:$G,0))),$K279,#N/A)</f>
        <v>#N/A</v>
      </c>
      <c r="M279" s="34" t="e">
        <f>IF(ISNUMBER(L279),#N/A,IF(ISNUMBER(INDEX('Approved CPZ List'!$I:$I,MATCH('HFTD CPZ'!$B279,'Approved CPZ List'!$B:$B,0))),$K279,#N/A))</f>
        <v>#N/A</v>
      </c>
    </row>
    <row r="280" spans="1:13" ht="15.75" x14ac:dyDescent="0.25">
      <c r="A280" s="17">
        <v>1039</v>
      </c>
      <c r="B280" s="16" t="s">
        <v>3775</v>
      </c>
      <c r="C280" s="16">
        <v>43432104</v>
      </c>
      <c r="D280" s="16" t="s">
        <v>3769</v>
      </c>
      <c r="E280" s="16">
        <v>30.376151265549659</v>
      </c>
      <c r="F280" s="16">
        <v>263</v>
      </c>
      <c r="G280" s="19">
        <v>0.22346942646959</v>
      </c>
      <c r="H280" s="16">
        <f t="shared" si="12"/>
        <v>58.772459161502169</v>
      </c>
      <c r="I280" s="21">
        <v>279</v>
      </c>
      <c r="J280" s="28">
        <f t="shared" si="13"/>
        <v>2883.0060650793039</v>
      </c>
      <c r="K280" s="28">
        <f t="shared" si="14"/>
        <v>15654.583026576196</v>
      </c>
      <c r="L280" s="34">
        <f>IF(ISNUMBER(INDEX('08W Project List'!$J:$J,MATCH('HFTD CPZ'!$B280,'08W Project List'!$G:$G,0))),$K280,#N/A)</f>
        <v>15654.583026576196</v>
      </c>
      <c r="M280" s="34" t="e">
        <f>IF(ISNUMBER(L280),#N/A,IF(ISNUMBER(INDEX('Approved CPZ List'!$I:$I,MATCH('HFTD CPZ'!$B280,'Approved CPZ List'!$B:$B,0))),$K280,#N/A))</f>
        <v>#N/A</v>
      </c>
    </row>
    <row r="281" spans="1:13" ht="15.75" x14ac:dyDescent="0.25">
      <c r="A281" s="17">
        <v>8364</v>
      </c>
      <c r="B281" s="16" t="s">
        <v>2996</v>
      </c>
      <c r="C281" s="16">
        <v>163781705</v>
      </c>
      <c r="D281" s="16" t="s">
        <v>2987</v>
      </c>
      <c r="E281" s="16">
        <v>7.0493926682291495</v>
      </c>
      <c r="F281" s="16">
        <v>33</v>
      </c>
      <c r="G281" s="19">
        <v>0.22294101004831701</v>
      </c>
      <c r="H281" s="16">
        <f t="shared" si="12"/>
        <v>7.3570533315944617</v>
      </c>
      <c r="I281" s="21">
        <v>280</v>
      </c>
      <c r="J281" s="28">
        <f t="shared" si="13"/>
        <v>2890.0554577475332</v>
      </c>
      <c r="K281" s="28">
        <f t="shared" si="14"/>
        <v>15647.225973244602</v>
      </c>
      <c r="L281" s="34" t="e">
        <f>IF(ISNUMBER(INDEX('08W Project List'!$J:$J,MATCH('HFTD CPZ'!$B281,'08W Project List'!$G:$G,0))),$K281,#N/A)</f>
        <v>#N/A</v>
      </c>
      <c r="M281" s="34" t="e">
        <f>IF(ISNUMBER(L281),#N/A,IF(ISNUMBER(INDEX('Approved CPZ List'!$I:$I,MATCH('HFTD CPZ'!$B281,'Approved CPZ List'!$B:$B,0))),$K281,#N/A))</f>
        <v>#N/A</v>
      </c>
    </row>
    <row r="282" spans="1:13" ht="15.75" x14ac:dyDescent="0.25">
      <c r="A282" s="17">
        <v>42</v>
      </c>
      <c r="B282" s="16" t="s">
        <v>693</v>
      </c>
      <c r="C282" s="16">
        <v>103321101</v>
      </c>
      <c r="D282" s="16" t="s">
        <v>690</v>
      </c>
      <c r="E282" s="16">
        <v>29.57196509941237</v>
      </c>
      <c r="F282" s="16">
        <v>244</v>
      </c>
      <c r="G282" s="19">
        <v>0.22208851967395599</v>
      </c>
      <c r="H282" s="16">
        <f t="shared" si="12"/>
        <v>54.18959880044526</v>
      </c>
      <c r="I282" s="21">
        <v>281</v>
      </c>
      <c r="J282" s="28">
        <f t="shared" si="13"/>
        <v>2919.6274228469456</v>
      </c>
      <c r="K282" s="28">
        <f t="shared" si="14"/>
        <v>15593.036374444157</v>
      </c>
      <c r="L282" s="34" t="e">
        <f>IF(ISNUMBER(INDEX('08W Project List'!$J:$J,MATCH('HFTD CPZ'!$B282,'08W Project List'!$G:$G,0))),$K282,#N/A)</f>
        <v>#N/A</v>
      </c>
      <c r="M282" s="34" t="e">
        <f>IF(ISNUMBER(L282),#N/A,IF(ISNUMBER(INDEX('Approved CPZ List'!$I:$I,MATCH('HFTD CPZ'!$B282,'Approved CPZ List'!$B:$B,0))),$K282,#N/A))</f>
        <v>#N/A</v>
      </c>
    </row>
    <row r="283" spans="1:13" ht="15.75" x14ac:dyDescent="0.25">
      <c r="A283" s="17">
        <v>8613</v>
      </c>
      <c r="B283" s="16" t="s">
        <v>4449</v>
      </c>
      <c r="C283" s="16">
        <v>182681101</v>
      </c>
      <c r="D283" s="16" t="s">
        <v>4447</v>
      </c>
      <c r="E283" s="16">
        <v>6.3801338642374148</v>
      </c>
      <c r="F283" s="16">
        <v>36</v>
      </c>
      <c r="G283" s="19">
        <v>0.221304982401996</v>
      </c>
      <c r="H283" s="16">
        <f t="shared" si="12"/>
        <v>7.9669793664718558</v>
      </c>
      <c r="I283" s="21">
        <v>282</v>
      </c>
      <c r="J283" s="28">
        <f t="shared" si="13"/>
        <v>2926.007556711183</v>
      </c>
      <c r="K283" s="28">
        <f t="shared" si="14"/>
        <v>15585.069395077684</v>
      </c>
      <c r="L283" s="34" t="e">
        <f>IF(ISNUMBER(INDEX('08W Project List'!$J:$J,MATCH('HFTD CPZ'!$B283,'08W Project List'!$G:$G,0))),$K283,#N/A)</f>
        <v>#N/A</v>
      </c>
      <c r="M283" s="34" t="e">
        <f>IF(ISNUMBER(L283),#N/A,IF(ISNUMBER(INDEX('Approved CPZ List'!$I:$I,MATCH('HFTD CPZ'!$B283,'Approved CPZ List'!$B:$B,0))),$K283,#N/A))</f>
        <v>#N/A</v>
      </c>
    </row>
    <row r="284" spans="1:13" ht="15.75" x14ac:dyDescent="0.25">
      <c r="A284" s="17">
        <v>5656</v>
      </c>
      <c r="B284" s="16" t="s">
        <v>2844</v>
      </c>
      <c r="C284" s="16">
        <v>103461102</v>
      </c>
      <c r="D284" s="16" t="s">
        <v>2842</v>
      </c>
      <c r="E284" s="16">
        <v>11.757546931174767</v>
      </c>
      <c r="F284" s="16">
        <v>115</v>
      </c>
      <c r="G284" s="19">
        <v>0.22042708497161601</v>
      </c>
      <c r="H284" s="16">
        <f t="shared" si="12"/>
        <v>25.349114771735842</v>
      </c>
      <c r="I284" s="21">
        <v>283</v>
      </c>
      <c r="J284" s="28">
        <f t="shared" si="13"/>
        <v>2937.7651036423576</v>
      </c>
      <c r="K284" s="28">
        <f t="shared" si="14"/>
        <v>15559.720280305948</v>
      </c>
      <c r="L284" s="34" t="e">
        <f>IF(ISNUMBER(INDEX('08W Project List'!$J:$J,MATCH('HFTD CPZ'!$B284,'08W Project List'!$G:$G,0))),$K284,#N/A)</f>
        <v>#N/A</v>
      </c>
      <c r="M284" s="34" t="e">
        <f>IF(ISNUMBER(L284),#N/A,IF(ISNUMBER(INDEX('Approved CPZ List'!$I:$I,MATCH('HFTD CPZ'!$B284,'Approved CPZ List'!$B:$B,0))),$K284,#N/A))</f>
        <v>#N/A</v>
      </c>
    </row>
    <row r="285" spans="1:13" ht="15.75" x14ac:dyDescent="0.25">
      <c r="A285" s="17">
        <v>2018</v>
      </c>
      <c r="B285" s="16" t="s">
        <v>3799</v>
      </c>
      <c r="C285" s="16">
        <v>153791101</v>
      </c>
      <c r="D285" s="16" t="s">
        <v>3800</v>
      </c>
      <c r="E285" s="16">
        <v>16.175281959782286</v>
      </c>
      <c r="F285" s="16">
        <v>152</v>
      </c>
      <c r="G285" s="19">
        <v>0.21931211086784799</v>
      </c>
      <c r="H285" s="16">
        <f t="shared" si="12"/>
        <v>33.335440851912892</v>
      </c>
      <c r="I285" s="21">
        <v>284</v>
      </c>
      <c r="J285" s="28">
        <f t="shared" si="13"/>
        <v>2953.9403856021399</v>
      </c>
      <c r="K285" s="28">
        <f t="shared" si="14"/>
        <v>15526.384839454035</v>
      </c>
      <c r="L285" s="34" t="e">
        <f>IF(ISNUMBER(INDEX('08W Project List'!$J:$J,MATCH('HFTD CPZ'!$B285,'08W Project List'!$G:$G,0))),$K285,#N/A)</f>
        <v>#N/A</v>
      </c>
      <c r="M285" s="34" t="e">
        <f>IF(ISNUMBER(L285),#N/A,IF(ISNUMBER(INDEX('Approved CPZ List'!$I:$I,MATCH('HFTD CPZ'!$B285,'Approved CPZ List'!$B:$B,0))),$K285,#N/A))</f>
        <v>#N/A</v>
      </c>
    </row>
    <row r="286" spans="1:13" ht="15.75" x14ac:dyDescent="0.25">
      <c r="A286" s="17">
        <v>8459</v>
      </c>
      <c r="B286" s="16" t="s">
        <v>676</v>
      </c>
      <c r="C286" s="16">
        <v>14422109</v>
      </c>
      <c r="D286" s="16" t="s">
        <v>675</v>
      </c>
      <c r="E286" s="16">
        <v>14.471019189165633</v>
      </c>
      <c r="F286" s="16">
        <v>97</v>
      </c>
      <c r="G286" s="19">
        <v>0.21922159424743701</v>
      </c>
      <c r="H286" s="16">
        <f t="shared" si="12"/>
        <v>21.264494642001388</v>
      </c>
      <c r="I286" s="21">
        <v>285</v>
      </c>
      <c r="J286" s="28">
        <f t="shared" si="13"/>
        <v>2968.4114047913054</v>
      </c>
      <c r="K286" s="28">
        <f t="shared" si="14"/>
        <v>15505.120344812034</v>
      </c>
      <c r="L286" s="34" t="e">
        <f>IF(ISNUMBER(INDEX('08W Project List'!$J:$J,MATCH('HFTD CPZ'!$B286,'08W Project List'!$G:$G,0))),$K286,#N/A)</f>
        <v>#N/A</v>
      </c>
      <c r="M286" s="34" t="e">
        <f>IF(ISNUMBER(L286),#N/A,IF(ISNUMBER(INDEX('Approved CPZ List'!$I:$I,MATCH('HFTD CPZ'!$B286,'Approved CPZ List'!$B:$B,0))),$K286,#N/A))</f>
        <v>#N/A</v>
      </c>
    </row>
    <row r="287" spans="1:13" ht="15.75" x14ac:dyDescent="0.25">
      <c r="A287" s="17">
        <v>3475</v>
      </c>
      <c r="B287" s="16" t="s">
        <v>3815</v>
      </c>
      <c r="C287" s="16">
        <v>258861101</v>
      </c>
      <c r="D287" s="16" t="s">
        <v>3816</v>
      </c>
      <c r="E287" s="16">
        <v>8.5384490323643867</v>
      </c>
      <c r="F287" s="16">
        <v>32</v>
      </c>
      <c r="G287" s="19">
        <v>0.218685951527715</v>
      </c>
      <c r="H287" s="16">
        <f t="shared" si="12"/>
        <v>6.99795044888688</v>
      </c>
      <c r="I287" s="21">
        <v>286</v>
      </c>
      <c r="J287" s="28">
        <f t="shared" si="13"/>
        <v>2976.9498538236699</v>
      </c>
      <c r="K287" s="28">
        <f t="shared" si="14"/>
        <v>15498.122394363147</v>
      </c>
      <c r="L287" s="34" t="e">
        <f>IF(ISNUMBER(INDEX('08W Project List'!$J:$J,MATCH('HFTD CPZ'!$B287,'08W Project List'!$G:$G,0))),$K287,#N/A)</f>
        <v>#N/A</v>
      </c>
      <c r="M287" s="34" t="e">
        <f>IF(ISNUMBER(L287),#N/A,IF(ISNUMBER(INDEX('Approved CPZ List'!$I:$I,MATCH('HFTD CPZ'!$B287,'Approved CPZ List'!$B:$B,0))),$K287,#N/A))</f>
        <v>#N/A</v>
      </c>
    </row>
    <row r="288" spans="1:13" ht="15.75" x14ac:dyDescent="0.25">
      <c r="A288" s="17">
        <v>5637</v>
      </c>
      <c r="B288" s="16" t="s">
        <v>2530</v>
      </c>
      <c r="C288" s="16">
        <v>153132101</v>
      </c>
      <c r="D288" s="16" t="s">
        <v>2529</v>
      </c>
      <c r="E288" s="16">
        <v>15.567336760567743</v>
      </c>
      <c r="F288" s="16">
        <v>65</v>
      </c>
      <c r="G288" s="19">
        <v>0.21823068902775999</v>
      </c>
      <c r="H288" s="16">
        <f t="shared" si="12"/>
        <v>14.184994786804399</v>
      </c>
      <c r="I288" s="21">
        <v>287</v>
      </c>
      <c r="J288" s="28">
        <f t="shared" si="13"/>
        <v>2992.5171905842376</v>
      </c>
      <c r="K288" s="28">
        <f t="shared" si="14"/>
        <v>15483.937399576342</v>
      </c>
      <c r="L288" s="34" t="e">
        <f>IF(ISNUMBER(INDEX('08W Project List'!$J:$J,MATCH('HFTD CPZ'!$B288,'08W Project List'!$G:$G,0))),$K288,#N/A)</f>
        <v>#N/A</v>
      </c>
      <c r="M288" s="34" t="e">
        <f>IF(ISNUMBER(L288),#N/A,IF(ISNUMBER(INDEX('Approved CPZ List'!$I:$I,MATCH('HFTD CPZ'!$B288,'Approved CPZ List'!$B:$B,0))),$K288,#N/A))</f>
        <v>#N/A</v>
      </c>
    </row>
    <row r="289" spans="1:13" ht="15.75" x14ac:dyDescent="0.25">
      <c r="A289" s="17">
        <v>8049</v>
      </c>
      <c r="B289" s="16" t="s">
        <v>383</v>
      </c>
      <c r="C289" s="16">
        <v>152921101</v>
      </c>
      <c r="D289" s="16" t="s">
        <v>381</v>
      </c>
      <c r="E289" s="16">
        <v>5.1446985779484278</v>
      </c>
      <c r="F289" s="16">
        <v>42</v>
      </c>
      <c r="G289" s="19">
        <v>0.21771020892076001</v>
      </c>
      <c r="H289" s="16">
        <f t="shared" si="12"/>
        <v>9.1438287746719205</v>
      </c>
      <c r="I289" s="21">
        <v>288</v>
      </c>
      <c r="J289" s="28">
        <f t="shared" si="13"/>
        <v>2997.6618891621861</v>
      </c>
      <c r="K289" s="28">
        <f t="shared" si="14"/>
        <v>15474.79357080167</v>
      </c>
      <c r="L289" s="34" t="e">
        <f>IF(ISNUMBER(INDEX('08W Project List'!$J:$J,MATCH('HFTD CPZ'!$B289,'08W Project List'!$G:$G,0))),$K289,#N/A)</f>
        <v>#N/A</v>
      </c>
      <c r="M289" s="34" t="e">
        <f>IF(ISNUMBER(L289),#N/A,IF(ISNUMBER(INDEX('Approved CPZ List'!$I:$I,MATCH('HFTD CPZ'!$B289,'Approved CPZ List'!$B:$B,0))),$K289,#N/A))</f>
        <v>#N/A</v>
      </c>
    </row>
    <row r="290" spans="1:13" ht="15.75" x14ac:dyDescent="0.25">
      <c r="A290" s="17">
        <v>5251</v>
      </c>
      <c r="B290" s="16" t="s">
        <v>4410</v>
      </c>
      <c r="C290" s="16">
        <v>102911103</v>
      </c>
      <c r="D290" s="16" t="s">
        <v>4411</v>
      </c>
      <c r="E290" s="16">
        <v>0.67767943437568046</v>
      </c>
      <c r="F290" s="16">
        <v>20</v>
      </c>
      <c r="G290" s="19">
        <v>0.21662263401614401</v>
      </c>
      <c r="H290" s="16">
        <f t="shared" si="12"/>
        <v>4.3324526803228807</v>
      </c>
      <c r="I290" s="21">
        <v>289</v>
      </c>
      <c r="J290" s="28">
        <f t="shared" si="13"/>
        <v>2998.3395685965615</v>
      </c>
      <c r="K290" s="28">
        <f t="shared" si="14"/>
        <v>15470.461118121348</v>
      </c>
      <c r="L290" s="34" t="e">
        <f>IF(ISNUMBER(INDEX('08W Project List'!$J:$J,MATCH('HFTD CPZ'!$B290,'08W Project List'!$G:$G,0))),$K290,#N/A)</f>
        <v>#N/A</v>
      </c>
      <c r="M290" s="34" t="e">
        <f>IF(ISNUMBER(L290),#N/A,IF(ISNUMBER(INDEX('Approved CPZ List'!$I:$I,MATCH('HFTD CPZ'!$B290,'Approved CPZ List'!$B:$B,0))),$K290,#N/A))</f>
        <v>#N/A</v>
      </c>
    </row>
    <row r="291" spans="1:13" ht="15.75" x14ac:dyDescent="0.25">
      <c r="A291" s="17">
        <v>7438</v>
      </c>
      <c r="B291" s="16" t="s">
        <v>2756</v>
      </c>
      <c r="C291" s="16">
        <v>103521103</v>
      </c>
      <c r="D291" s="16" t="s">
        <v>2752</v>
      </c>
      <c r="E291" s="16">
        <v>2.7062405242963892</v>
      </c>
      <c r="F291" s="16">
        <v>38</v>
      </c>
      <c r="G291" s="19">
        <v>0.21643806616686001</v>
      </c>
      <c r="H291" s="16">
        <f t="shared" si="12"/>
        <v>8.2246465143406802</v>
      </c>
      <c r="I291" s="21">
        <v>290</v>
      </c>
      <c r="J291" s="28">
        <f t="shared" si="13"/>
        <v>3001.0458091208579</v>
      </c>
      <c r="K291" s="28">
        <f t="shared" si="14"/>
        <v>15462.236471607008</v>
      </c>
      <c r="L291" s="34" t="e">
        <f>IF(ISNUMBER(INDEX('08W Project List'!$J:$J,MATCH('HFTD CPZ'!$B291,'08W Project List'!$G:$G,0))),$K291,#N/A)</f>
        <v>#N/A</v>
      </c>
      <c r="M291" s="34" t="e">
        <f>IF(ISNUMBER(L291),#N/A,IF(ISNUMBER(INDEX('Approved CPZ List'!$I:$I,MATCH('HFTD CPZ'!$B291,'Approved CPZ List'!$B:$B,0))),$K291,#N/A))</f>
        <v>#N/A</v>
      </c>
    </row>
    <row r="292" spans="1:13" ht="15.75" x14ac:dyDescent="0.25">
      <c r="A292" s="17">
        <v>9233</v>
      </c>
      <c r="B292" s="16" t="s">
        <v>2887</v>
      </c>
      <c r="C292" s="16">
        <v>182611103</v>
      </c>
      <c r="D292" s="16" t="s">
        <v>2880</v>
      </c>
      <c r="E292" s="16">
        <v>6.570149009398695</v>
      </c>
      <c r="F292" s="16">
        <v>32</v>
      </c>
      <c r="G292" s="19">
        <v>0.21643044942145701</v>
      </c>
      <c r="H292" s="16">
        <f t="shared" si="12"/>
        <v>6.9257743814866242</v>
      </c>
      <c r="I292" s="21">
        <v>291</v>
      </c>
      <c r="J292" s="28">
        <f t="shared" si="13"/>
        <v>3007.6159581302568</v>
      </c>
      <c r="K292" s="28">
        <f t="shared" si="14"/>
        <v>15455.310697225521</v>
      </c>
      <c r="L292" s="34" t="e">
        <f>IF(ISNUMBER(INDEX('08W Project List'!$J:$J,MATCH('HFTD CPZ'!$B292,'08W Project List'!$G:$G,0))),$K292,#N/A)</f>
        <v>#N/A</v>
      </c>
      <c r="M292" s="34" t="e">
        <f>IF(ISNUMBER(L292),#N/A,IF(ISNUMBER(INDEX('Approved CPZ List'!$I:$I,MATCH('HFTD CPZ'!$B292,'Approved CPZ List'!$B:$B,0))),$K292,#N/A))</f>
        <v>#N/A</v>
      </c>
    </row>
    <row r="293" spans="1:13" ht="15.75" x14ac:dyDescent="0.25">
      <c r="A293" s="17">
        <v>5544</v>
      </c>
      <c r="B293" s="16" t="s">
        <v>4087</v>
      </c>
      <c r="C293" s="16">
        <v>103571105</v>
      </c>
      <c r="D293" s="16" t="s">
        <v>4088</v>
      </c>
      <c r="E293" s="16">
        <v>17.777386533927285</v>
      </c>
      <c r="F293" s="16">
        <v>79</v>
      </c>
      <c r="G293" s="19">
        <v>0.21607933500826801</v>
      </c>
      <c r="H293" s="16">
        <f t="shared" si="12"/>
        <v>17.070267465653174</v>
      </c>
      <c r="I293" s="21">
        <v>292</v>
      </c>
      <c r="J293" s="28">
        <f t="shared" si="13"/>
        <v>3025.393344664184</v>
      </c>
      <c r="K293" s="28">
        <f t="shared" si="14"/>
        <v>15438.240429759868</v>
      </c>
      <c r="L293" s="34" t="e">
        <f>IF(ISNUMBER(INDEX('08W Project List'!$J:$J,MATCH('HFTD CPZ'!$B293,'08W Project List'!$G:$G,0))),$K293,#N/A)</f>
        <v>#N/A</v>
      </c>
      <c r="M293" s="34" t="e">
        <f>IF(ISNUMBER(L293),#N/A,IF(ISNUMBER(INDEX('Approved CPZ List'!$I:$I,MATCH('HFTD CPZ'!$B293,'Approved CPZ List'!$B:$B,0))),$K293,#N/A))</f>
        <v>#N/A</v>
      </c>
    </row>
    <row r="294" spans="1:13" ht="15.75" x14ac:dyDescent="0.25">
      <c r="A294" s="17">
        <v>8708</v>
      </c>
      <c r="B294" s="16" t="s">
        <v>3229</v>
      </c>
      <c r="C294" s="16">
        <v>63681105</v>
      </c>
      <c r="D294" s="16" t="s">
        <v>3228</v>
      </c>
      <c r="E294" s="16">
        <v>0.15126317103576134</v>
      </c>
      <c r="F294" s="16">
        <v>13</v>
      </c>
      <c r="G294" s="19">
        <v>0.215913557092411</v>
      </c>
      <c r="H294" s="16">
        <f t="shared" si="12"/>
        <v>2.8068762422013429</v>
      </c>
      <c r="I294" s="21">
        <v>293</v>
      </c>
      <c r="J294" s="28">
        <f t="shared" si="13"/>
        <v>3025.5446078352197</v>
      </c>
      <c r="K294" s="28">
        <f t="shared" si="14"/>
        <v>15435.433553517667</v>
      </c>
      <c r="L294" s="34" t="e">
        <f>IF(ISNUMBER(INDEX('08W Project List'!$J:$J,MATCH('HFTD CPZ'!$B294,'08W Project List'!$G:$G,0))),$K294,#N/A)</f>
        <v>#N/A</v>
      </c>
      <c r="M294" s="34" t="e">
        <f>IF(ISNUMBER(L294),#N/A,IF(ISNUMBER(INDEX('Approved CPZ List'!$I:$I,MATCH('HFTD CPZ'!$B294,'Approved CPZ List'!$B:$B,0))),$K294,#N/A))</f>
        <v>#N/A</v>
      </c>
    </row>
    <row r="295" spans="1:13" ht="15.75" x14ac:dyDescent="0.25">
      <c r="A295" s="17">
        <v>9580</v>
      </c>
      <c r="B295" s="16" t="s">
        <v>3948</v>
      </c>
      <c r="C295" s="16">
        <v>152591101</v>
      </c>
      <c r="D295" s="16" t="s">
        <v>3949</v>
      </c>
      <c r="E295" s="16">
        <v>1.8121215767511187</v>
      </c>
      <c r="F295" s="16">
        <v>13</v>
      </c>
      <c r="G295" s="19">
        <v>0.215132406661626</v>
      </c>
      <c r="H295" s="16">
        <f t="shared" si="12"/>
        <v>2.7967212866011382</v>
      </c>
      <c r="I295" s="21">
        <v>294</v>
      </c>
      <c r="J295" s="28">
        <f t="shared" si="13"/>
        <v>3027.3567294119707</v>
      </c>
      <c r="K295" s="28">
        <f t="shared" si="14"/>
        <v>15432.636832231066</v>
      </c>
      <c r="L295" s="34" t="e">
        <f>IF(ISNUMBER(INDEX('08W Project List'!$J:$J,MATCH('HFTD CPZ'!$B295,'08W Project List'!$G:$G,0))),$K295,#N/A)</f>
        <v>#N/A</v>
      </c>
      <c r="M295" s="34" t="e">
        <f>IF(ISNUMBER(L295),#N/A,IF(ISNUMBER(INDEX('Approved CPZ List'!$I:$I,MATCH('HFTD CPZ'!$B295,'Approved CPZ List'!$B:$B,0))),$K295,#N/A))</f>
        <v>#N/A</v>
      </c>
    </row>
    <row r="296" spans="1:13" ht="15.75" x14ac:dyDescent="0.25">
      <c r="A296" s="17">
        <v>10253</v>
      </c>
      <c r="B296" s="16" t="s">
        <v>820</v>
      </c>
      <c r="C296" s="16">
        <v>42821102</v>
      </c>
      <c r="D296" s="16" t="s">
        <v>808</v>
      </c>
      <c r="E296" s="16">
        <v>0.23224245772185645</v>
      </c>
      <c r="F296" s="16">
        <v>3</v>
      </c>
      <c r="G296" s="19">
        <v>0.214603110051556</v>
      </c>
      <c r="H296" s="16">
        <f t="shared" si="12"/>
        <v>0.64380933015466801</v>
      </c>
      <c r="I296" s="21">
        <v>295</v>
      </c>
      <c r="J296" s="28">
        <f t="shared" si="13"/>
        <v>3027.5889718696926</v>
      </c>
      <c r="K296" s="28">
        <f t="shared" si="14"/>
        <v>15431.993022900911</v>
      </c>
      <c r="L296" s="34" t="e">
        <f>IF(ISNUMBER(INDEX('08W Project List'!$J:$J,MATCH('HFTD CPZ'!$B296,'08W Project List'!$G:$G,0))),$K296,#N/A)</f>
        <v>#N/A</v>
      </c>
      <c r="M296" s="34" t="e">
        <f>IF(ISNUMBER(L296),#N/A,IF(ISNUMBER(INDEX('Approved CPZ List'!$I:$I,MATCH('HFTD CPZ'!$B296,'Approved CPZ List'!$B:$B,0))),$K296,#N/A))</f>
        <v>#N/A</v>
      </c>
    </row>
    <row r="297" spans="1:13" ht="15.75" x14ac:dyDescent="0.25">
      <c r="A297" s="17">
        <v>10589</v>
      </c>
      <c r="B297" s="16" t="s">
        <v>1013</v>
      </c>
      <c r="C297" s="16">
        <v>152582109</v>
      </c>
      <c r="D297" s="16" t="s">
        <v>1014</v>
      </c>
      <c r="E297" s="16">
        <v>5.1858749347666502E-2</v>
      </c>
      <c r="F297" s="16">
        <v>2</v>
      </c>
      <c r="G297" s="19">
        <v>0.21454815224806001</v>
      </c>
      <c r="H297" s="16">
        <f t="shared" si="12"/>
        <v>0.42909630449612002</v>
      </c>
      <c r="I297" s="21">
        <v>296</v>
      </c>
      <c r="J297" s="28">
        <f t="shared" si="13"/>
        <v>3027.6408306190401</v>
      </c>
      <c r="K297" s="28">
        <f t="shared" si="14"/>
        <v>15431.563926596415</v>
      </c>
      <c r="L297" s="34" t="e">
        <f>IF(ISNUMBER(INDEX('08W Project List'!$J:$J,MATCH('HFTD CPZ'!$B297,'08W Project List'!$G:$G,0))),$K297,#N/A)</f>
        <v>#N/A</v>
      </c>
      <c r="M297" s="34" t="e">
        <f>IF(ISNUMBER(L297),#N/A,IF(ISNUMBER(INDEX('Approved CPZ List'!$I:$I,MATCH('HFTD CPZ'!$B297,'Approved CPZ List'!$B:$B,0))),$K297,#N/A))</f>
        <v>#N/A</v>
      </c>
    </row>
    <row r="298" spans="1:13" ht="15.75" x14ac:dyDescent="0.25">
      <c r="A298" s="17">
        <v>9314</v>
      </c>
      <c r="B298" s="16" t="s">
        <v>562</v>
      </c>
      <c r="C298" s="16">
        <v>48011146</v>
      </c>
      <c r="D298" s="16" t="s">
        <v>559</v>
      </c>
      <c r="E298" s="16">
        <v>3.0748868978045309</v>
      </c>
      <c r="F298" s="16">
        <v>21</v>
      </c>
      <c r="G298" s="19">
        <v>0.213985867783725</v>
      </c>
      <c r="H298" s="16">
        <f t="shared" si="12"/>
        <v>4.4937032234582253</v>
      </c>
      <c r="I298" s="21">
        <v>297</v>
      </c>
      <c r="J298" s="28">
        <f t="shared" si="13"/>
        <v>3030.7157175168445</v>
      </c>
      <c r="K298" s="28">
        <f t="shared" si="14"/>
        <v>15427.070223372957</v>
      </c>
      <c r="L298" s="34" t="e">
        <f>IF(ISNUMBER(INDEX('08W Project List'!$J:$J,MATCH('HFTD CPZ'!$B298,'08W Project List'!$G:$G,0))),$K298,#N/A)</f>
        <v>#N/A</v>
      </c>
      <c r="M298" s="34" t="e">
        <f>IF(ISNUMBER(L298),#N/A,IF(ISNUMBER(INDEX('Approved CPZ List'!$I:$I,MATCH('HFTD CPZ'!$B298,'Approved CPZ List'!$B:$B,0))),$K298,#N/A))</f>
        <v>#N/A</v>
      </c>
    </row>
    <row r="299" spans="1:13" ht="15.75" x14ac:dyDescent="0.25">
      <c r="A299" s="17">
        <v>5389</v>
      </c>
      <c r="B299" s="16" t="s">
        <v>213</v>
      </c>
      <c r="C299" s="16">
        <v>252192105</v>
      </c>
      <c r="D299" s="16" t="s">
        <v>214</v>
      </c>
      <c r="E299" s="16">
        <v>17.086879180940336</v>
      </c>
      <c r="F299" s="16">
        <v>139</v>
      </c>
      <c r="G299" s="19">
        <v>0.21386581114710901</v>
      </c>
      <c r="H299" s="16">
        <f t="shared" si="12"/>
        <v>29.727347749448153</v>
      </c>
      <c r="I299" s="21">
        <v>298</v>
      </c>
      <c r="J299" s="28">
        <f t="shared" si="13"/>
        <v>3047.8025966977848</v>
      </c>
      <c r="K299" s="28">
        <f t="shared" si="14"/>
        <v>15397.34287562351</v>
      </c>
      <c r="L299" s="34" t="e">
        <f>IF(ISNUMBER(INDEX('08W Project List'!$J:$J,MATCH('HFTD CPZ'!$B299,'08W Project List'!$G:$G,0))),$K299,#N/A)</f>
        <v>#N/A</v>
      </c>
      <c r="M299" s="34" t="e">
        <f>IF(ISNUMBER(L299),#N/A,IF(ISNUMBER(INDEX('Approved CPZ List'!$I:$I,MATCH('HFTD CPZ'!$B299,'Approved CPZ List'!$B:$B,0))),$K299,#N/A))</f>
        <v>#N/A</v>
      </c>
    </row>
    <row r="300" spans="1:13" ht="15.75" x14ac:dyDescent="0.25">
      <c r="A300" s="17">
        <v>9003</v>
      </c>
      <c r="B300" s="16" t="s">
        <v>1697</v>
      </c>
      <c r="C300" s="16">
        <v>43211102</v>
      </c>
      <c r="D300" s="16" t="s">
        <v>1698</v>
      </c>
      <c r="E300" s="16">
        <v>1.2468357956681542</v>
      </c>
      <c r="F300" s="16">
        <v>11</v>
      </c>
      <c r="G300" s="19">
        <v>0.213487719318186</v>
      </c>
      <c r="H300" s="16">
        <f t="shared" si="12"/>
        <v>2.3483649125000459</v>
      </c>
      <c r="I300" s="21">
        <v>299</v>
      </c>
      <c r="J300" s="28">
        <f t="shared" si="13"/>
        <v>3049.049432493453</v>
      </c>
      <c r="K300" s="28">
        <f t="shared" si="14"/>
        <v>15394.994510711011</v>
      </c>
      <c r="L300" s="34" t="e">
        <f>IF(ISNUMBER(INDEX('08W Project List'!$J:$J,MATCH('HFTD CPZ'!$B300,'08W Project List'!$G:$G,0))),$K300,#N/A)</f>
        <v>#N/A</v>
      </c>
      <c r="M300" s="34" t="e">
        <f>IF(ISNUMBER(L300),#N/A,IF(ISNUMBER(INDEX('Approved CPZ List'!$I:$I,MATCH('HFTD CPZ'!$B300,'Approved CPZ List'!$B:$B,0))),$K300,#N/A))</f>
        <v>#N/A</v>
      </c>
    </row>
    <row r="301" spans="1:13" ht="15.75" x14ac:dyDescent="0.25">
      <c r="A301" s="17">
        <v>4243</v>
      </c>
      <c r="B301" s="16" t="s">
        <v>773</v>
      </c>
      <c r="C301" s="16">
        <v>12022212</v>
      </c>
      <c r="D301" s="16" t="s">
        <v>772</v>
      </c>
      <c r="E301" s="16">
        <v>15.079191946003169</v>
      </c>
      <c r="F301" s="16">
        <v>148</v>
      </c>
      <c r="G301" s="19">
        <v>0.21330680333515201</v>
      </c>
      <c r="H301" s="16">
        <f t="shared" si="12"/>
        <v>31.569406893602498</v>
      </c>
      <c r="I301" s="21">
        <v>300</v>
      </c>
      <c r="J301" s="28">
        <f t="shared" si="13"/>
        <v>3064.128624439456</v>
      </c>
      <c r="K301" s="28">
        <f t="shared" si="14"/>
        <v>15363.425103817408</v>
      </c>
      <c r="L301" s="34" t="e">
        <f>IF(ISNUMBER(INDEX('08W Project List'!$J:$J,MATCH('HFTD CPZ'!$B301,'08W Project List'!$G:$G,0))),$K301,#N/A)</f>
        <v>#N/A</v>
      </c>
      <c r="M301" s="34" t="e">
        <f>IF(ISNUMBER(L301),#N/A,IF(ISNUMBER(INDEX('Approved CPZ List'!$I:$I,MATCH('HFTD CPZ'!$B301,'Approved CPZ List'!$B:$B,0))),$K301,#N/A))</f>
        <v>#N/A</v>
      </c>
    </row>
    <row r="302" spans="1:13" ht="15.75" x14ac:dyDescent="0.25">
      <c r="A302" s="17">
        <v>3022</v>
      </c>
      <c r="B302" s="16" t="s">
        <v>1050</v>
      </c>
      <c r="C302" s="16">
        <v>103351104</v>
      </c>
      <c r="D302" s="16" t="s">
        <v>1049</v>
      </c>
      <c r="E302" s="16">
        <v>6.3798256921254204</v>
      </c>
      <c r="F302" s="16">
        <v>173</v>
      </c>
      <c r="G302" s="19">
        <v>0.213268750183325</v>
      </c>
      <c r="H302" s="16">
        <f t="shared" si="12"/>
        <v>36.895493781715224</v>
      </c>
      <c r="I302" s="21">
        <v>301</v>
      </c>
      <c r="J302" s="28">
        <f t="shared" si="13"/>
        <v>3070.5084501315814</v>
      </c>
      <c r="K302" s="28">
        <f t="shared" si="14"/>
        <v>15326.529610035694</v>
      </c>
      <c r="L302" s="34" t="e">
        <f>IF(ISNUMBER(INDEX('08W Project List'!$J:$J,MATCH('HFTD CPZ'!$B302,'08W Project List'!$G:$G,0))),$K302,#N/A)</f>
        <v>#N/A</v>
      </c>
      <c r="M302" s="34" t="e">
        <f>IF(ISNUMBER(L302),#N/A,IF(ISNUMBER(INDEX('Approved CPZ List'!$I:$I,MATCH('HFTD CPZ'!$B302,'Approved CPZ List'!$B:$B,0))),$K302,#N/A))</f>
        <v>#N/A</v>
      </c>
    </row>
    <row r="303" spans="1:13" ht="15.75" x14ac:dyDescent="0.25">
      <c r="A303" s="17">
        <v>5186</v>
      </c>
      <c r="B303" s="16" t="s">
        <v>1145</v>
      </c>
      <c r="C303" s="16">
        <v>254061102</v>
      </c>
      <c r="D303" s="16" t="s">
        <v>1141</v>
      </c>
      <c r="E303" s="16">
        <v>8.9137695507443127</v>
      </c>
      <c r="F303" s="16">
        <v>83</v>
      </c>
      <c r="G303" s="19">
        <v>0.21271984598834801</v>
      </c>
      <c r="H303" s="16">
        <f t="shared" si="12"/>
        <v>17.655747217032886</v>
      </c>
      <c r="I303" s="21">
        <v>302</v>
      </c>
      <c r="J303" s="28">
        <f t="shared" si="13"/>
        <v>3079.4222196823257</v>
      </c>
      <c r="K303" s="28">
        <f t="shared" si="14"/>
        <v>15308.87386281866</v>
      </c>
      <c r="L303" s="34" t="e">
        <f>IF(ISNUMBER(INDEX('08W Project List'!$J:$J,MATCH('HFTD CPZ'!$B303,'08W Project List'!$G:$G,0))),$K303,#N/A)</f>
        <v>#N/A</v>
      </c>
      <c r="M303" s="34" t="e">
        <f>IF(ISNUMBER(L303),#N/A,IF(ISNUMBER(INDEX('Approved CPZ List'!$I:$I,MATCH('HFTD CPZ'!$B303,'Approved CPZ List'!$B:$B,0))),$K303,#N/A))</f>
        <v>#N/A</v>
      </c>
    </row>
    <row r="304" spans="1:13" ht="15.75" x14ac:dyDescent="0.25">
      <c r="A304" s="17">
        <v>7188</v>
      </c>
      <c r="B304" s="16" t="s">
        <v>4117</v>
      </c>
      <c r="C304" s="16">
        <v>42871101</v>
      </c>
      <c r="D304" s="16" t="s">
        <v>4114</v>
      </c>
      <c r="E304" s="16">
        <v>4.6331330026241142</v>
      </c>
      <c r="F304" s="16">
        <v>66</v>
      </c>
      <c r="G304" s="19">
        <v>0.21228530448375699</v>
      </c>
      <c r="H304" s="16">
        <f t="shared" si="12"/>
        <v>14.010830095927961</v>
      </c>
      <c r="I304" s="21">
        <v>303</v>
      </c>
      <c r="J304" s="28">
        <f t="shared" si="13"/>
        <v>3084.0553526849499</v>
      </c>
      <c r="K304" s="28">
        <f t="shared" si="14"/>
        <v>15294.863032722733</v>
      </c>
      <c r="L304" s="34" t="e">
        <f>IF(ISNUMBER(INDEX('08W Project List'!$J:$J,MATCH('HFTD CPZ'!$B304,'08W Project List'!$G:$G,0))),$K304,#N/A)</f>
        <v>#N/A</v>
      </c>
      <c r="M304" s="34" t="e">
        <f>IF(ISNUMBER(L304),#N/A,IF(ISNUMBER(INDEX('Approved CPZ List'!$I:$I,MATCH('HFTD CPZ'!$B304,'Approved CPZ List'!$B:$B,0))),$K304,#N/A))</f>
        <v>#N/A</v>
      </c>
    </row>
    <row r="305" spans="1:13" ht="15.75" x14ac:dyDescent="0.25">
      <c r="A305" s="17">
        <v>1958</v>
      </c>
      <c r="B305" s="16" t="s">
        <v>995</v>
      </c>
      <c r="C305" s="16">
        <v>163351704</v>
      </c>
      <c r="D305" s="16" t="s">
        <v>996</v>
      </c>
      <c r="E305" s="16">
        <v>7.86950968394307</v>
      </c>
      <c r="F305" s="16">
        <v>75</v>
      </c>
      <c r="G305" s="19">
        <v>0.212237365844822</v>
      </c>
      <c r="H305" s="16">
        <f t="shared" si="12"/>
        <v>15.917802438361651</v>
      </c>
      <c r="I305" s="21">
        <v>304</v>
      </c>
      <c r="J305" s="28">
        <f t="shared" si="13"/>
        <v>3091.9248623688927</v>
      </c>
      <c r="K305" s="28">
        <f t="shared" si="14"/>
        <v>15278.945230284371</v>
      </c>
      <c r="L305" s="34" t="e">
        <f>IF(ISNUMBER(INDEX('08W Project List'!$J:$J,MATCH('HFTD CPZ'!$B305,'08W Project List'!$G:$G,0))),$K305,#N/A)</f>
        <v>#N/A</v>
      </c>
      <c r="M305" s="34" t="e">
        <f>IF(ISNUMBER(L305),#N/A,IF(ISNUMBER(INDEX('Approved CPZ List'!$I:$I,MATCH('HFTD CPZ'!$B305,'Approved CPZ List'!$B:$B,0))),$K305,#N/A))</f>
        <v>#N/A</v>
      </c>
    </row>
    <row r="306" spans="1:13" ht="15.75" x14ac:dyDescent="0.25">
      <c r="A306" s="17">
        <v>10301</v>
      </c>
      <c r="B306" s="16" t="s">
        <v>3692</v>
      </c>
      <c r="C306" s="16">
        <v>188881701</v>
      </c>
      <c r="D306" s="16" t="s">
        <v>3693</v>
      </c>
      <c r="E306" s="16">
        <v>0.10466919153474331</v>
      </c>
      <c r="F306" s="16">
        <v>1</v>
      </c>
      <c r="G306" s="19">
        <v>0.21220127665673499</v>
      </c>
      <c r="H306" s="16">
        <f t="shared" si="12"/>
        <v>0.21220127665673499</v>
      </c>
      <c r="I306" s="21">
        <v>305</v>
      </c>
      <c r="J306" s="28">
        <f t="shared" si="13"/>
        <v>3092.0295315604276</v>
      </c>
      <c r="K306" s="28">
        <f t="shared" si="14"/>
        <v>15278.733029007715</v>
      </c>
      <c r="L306" s="34" t="e">
        <f>IF(ISNUMBER(INDEX('08W Project List'!$J:$J,MATCH('HFTD CPZ'!$B306,'08W Project List'!$G:$G,0))),$K306,#N/A)</f>
        <v>#N/A</v>
      </c>
      <c r="M306" s="34" t="e">
        <f>IF(ISNUMBER(L306),#N/A,IF(ISNUMBER(INDEX('Approved CPZ List'!$I:$I,MATCH('HFTD CPZ'!$B306,'Approved CPZ List'!$B:$B,0))),$K306,#N/A))</f>
        <v>#N/A</v>
      </c>
    </row>
    <row r="307" spans="1:13" ht="15.75" x14ac:dyDescent="0.25">
      <c r="A307" s="17">
        <v>4384</v>
      </c>
      <c r="B307" s="16" t="s">
        <v>167</v>
      </c>
      <c r="C307" s="16">
        <v>254151102</v>
      </c>
      <c r="D307" s="16" t="s">
        <v>168</v>
      </c>
      <c r="E307" s="16">
        <v>31.361235992521319</v>
      </c>
      <c r="F307" s="16">
        <v>345</v>
      </c>
      <c r="G307" s="19">
        <v>0.21126786829620001</v>
      </c>
      <c r="H307" s="16">
        <f t="shared" si="12"/>
        <v>72.887414562189008</v>
      </c>
      <c r="I307" s="21">
        <v>306</v>
      </c>
      <c r="J307" s="28">
        <f t="shared" si="13"/>
        <v>3123.390767552949</v>
      </c>
      <c r="K307" s="28">
        <f t="shared" si="14"/>
        <v>15205.845614445527</v>
      </c>
      <c r="L307" s="34" t="e">
        <f>IF(ISNUMBER(INDEX('08W Project List'!$J:$J,MATCH('HFTD CPZ'!$B307,'08W Project List'!$G:$G,0))),$K307,#N/A)</f>
        <v>#N/A</v>
      </c>
      <c r="M307" s="34" t="e">
        <f>IF(ISNUMBER(L307),#N/A,IF(ISNUMBER(INDEX('Approved CPZ List'!$I:$I,MATCH('HFTD CPZ'!$B307,'Approved CPZ List'!$B:$B,0))),$K307,#N/A))</f>
        <v>#N/A</v>
      </c>
    </row>
    <row r="308" spans="1:13" ht="15.75" x14ac:dyDescent="0.25">
      <c r="A308" s="17">
        <v>2676</v>
      </c>
      <c r="B308" s="16" t="s">
        <v>469</v>
      </c>
      <c r="C308" s="16">
        <v>183041102</v>
      </c>
      <c r="D308" s="16" t="s">
        <v>470</v>
      </c>
      <c r="E308" s="16">
        <v>7.0863220058770668</v>
      </c>
      <c r="F308" s="16">
        <v>148</v>
      </c>
      <c r="G308" s="19">
        <v>0.21084792732104801</v>
      </c>
      <c r="H308" s="16">
        <f t="shared" si="12"/>
        <v>31.205493243515107</v>
      </c>
      <c r="I308" s="21">
        <v>307</v>
      </c>
      <c r="J308" s="28">
        <f t="shared" si="13"/>
        <v>3130.4770895588263</v>
      </c>
      <c r="K308" s="28">
        <f t="shared" si="14"/>
        <v>15174.640121202012</v>
      </c>
      <c r="L308" s="34" t="e">
        <f>IF(ISNUMBER(INDEX('08W Project List'!$J:$J,MATCH('HFTD CPZ'!$B308,'08W Project List'!$G:$G,0))),$K308,#N/A)</f>
        <v>#N/A</v>
      </c>
      <c r="M308" s="34" t="e">
        <f>IF(ISNUMBER(L308),#N/A,IF(ISNUMBER(INDEX('Approved CPZ List'!$I:$I,MATCH('HFTD CPZ'!$B308,'Approved CPZ List'!$B:$B,0))),$K308,#N/A))</f>
        <v>#N/A</v>
      </c>
    </row>
    <row r="309" spans="1:13" ht="15.75" x14ac:dyDescent="0.25">
      <c r="A309" s="17">
        <v>5276</v>
      </c>
      <c r="B309" s="16" t="s">
        <v>3649</v>
      </c>
      <c r="C309" s="16">
        <v>182721104</v>
      </c>
      <c r="D309" s="16" t="s">
        <v>3645</v>
      </c>
      <c r="E309" s="16">
        <v>11.964305033104848</v>
      </c>
      <c r="F309" s="16">
        <v>112</v>
      </c>
      <c r="G309" s="19">
        <v>0.210422302083802</v>
      </c>
      <c r="H309" s="16">
        <f t="shared" si="12"/>
        <v>23.567297833385823</v>
      </c>
      <c r="I309" s="21">
        <v>308</v>
      </c>
      <c r="J309" s="28">
        <f t="shared" si="13"/>
        <v>3142.4413945919309</v>
      </c>
      <c r="K309" s="28">
        <f t="shared" si="14"/>
        <v>15151.072823368626</v>
      </c>
      <c r="L309" s="34" t="e">
        <f>IF(ISNUMBER(INDEX('08W Project List'!$J:$J,MATCH('HFTD CPZ'!$B309,'08W Project List'!$G:$G,0))),$K309,#N/A)</f>
        <v>#N/A</v>
      </c>
      <c r="M309" s="34" t="e">
        <f>IF(ISNUMBER(L309),#N/A,IF(ISNUMBER(INDEX('Approved CPZ List'!$I:$I,MATCH('HFTD CPZ'!$B309,'Approved CPZ List'!$B:$B,0))),$K309,#N/A))</f>
        <v>#N/A</v>
      </c>
    </row>
    <row r="310" spans="1:13" ht="15.75" x14ac:dyDescent="0.25">
      <c r="A310" s="17">
        <v>7565</v>
      </c>
      <c r="B310" s="16" t="s">
        <v>3777</v>
      </c>
      <c r="C310" s="16">
        <v>43432104</v>
      </c>
      <c r="D310" s="16" t="s">
        <v>3769</v>
      </c>
      <c r="E310" s="16">
        <v>21.026478837415475</v>
      </c>
      <c r="F310" s="16">
        <v>229</v>
      </c>
      <c r="G310" s="19">
        <v>0.21007664814910301</v>
      </c>
      <c r="H310" s="16">
        <f t="shared" si="12"/>
        <v>48.107552426144586</v>
      </c>
      <c r="I310" s="21">
        <v>309</v>
      </c>
      <c r="J310" s="28">
        <f t="shared" si="13"/>
        <v>3163.4678734293466</v>
      </c>
      <c r="K310" s="28">
        <f t="shared" si="14"/>
        <v>15102.965270942481</v>
      </c>
      <c r="L310" s="34" t="e">
        <f>IF(ISNUMBER(INDEX('08W Project List'!$J:$J,MATCH('HFTD CPZ'!$B310,'08W Project List'!$G:$G,0))),$K310,#N/A)</f>
        <v>#N/A</v>
      </c>
      <c r="M310" s="34" t="e">
        <f>IF(ISNUMBER(L310),#N/A,IF(ISNUMBER(INDEX('Approved CPZ List'!$I:$I,MATCH('HFTD CPZ'!$B310,'Approved CPZ List'!$B:$B,0))),$K310,#N/A))</f>
        <v>#N/A</v>
      </c>
    </row>
    <row r="311" spans="1:13" ht="15.75" x14ac:dyDescent="0.25">
      <c r="A311" s="17">
        <v>1159</v>
      </c>
      <c r="B311" s="16" t="s">
        <v>2077</v>
      </c>
      <c r="C311" s="16">
        <v>13232105</v>
      </c>
      <c r="D311" s="16" t="s">
        <v>2078</v>
      </c>
      <c r="E311" s="16">
        <v>12.856580297676755</v>
      </c>
      <c r="F311" s="16">
        <v>111</v>
      </c>
      <c r="G311" s="19">
        <v>0.20895786310870401</v>
      </c>
      <c r="H311" s="16">
        <f t="shared" si="12"/>
        <v>23.194322805066147</v>
      </c>
      <c r="I311" s="21">
        <v>310</v>
      </c>
      <c r="J311" s="28">
        <f t="shared" si="13"/>
        <v>3176.3244537270234</v>
      </c>
      <c r="K311" s="28">
        <f t="shared" si="14"/>
        <v>15079.770948137415</v>
      </c>
      <c r="L311" s="34" t="e">
        <f>IF(ISNUMBER(INDEX('08W Project List'!$J:$J,MATCH('HFTD CPZ'!$B311,'08W Project List'!$G:$G,0))),$K311,#N/A)</f>
        <v>#N/A</v>
      </c>
      <c r="M311" s="34" t="e">
        <f>IF(ISNUMBER(L311),#N/A,IF(ISNUMBER(INDEX('Approved CPZ List'!$I:$I,MATCH('HFTD CPZ'!$B311,'Approved CPZ List'!$B:$B,0))),$K311,#N/A))</f>
        <v>#N/A</v>
      </c>
    </row>
    <row r="312" spans="1:13" ht="15.75" x14ac:dyDescent="0.25">
      <c r="A312" s="17">
        <v>1515</v>
      </c>
      <c r="B312" s="16" t="s">
        <v>4441</v>
      </c>
      <c r="C312" s="16">
        <v>102911109</v>
      </c>
      <c r="D312" s="16" t="s">
        <v>4433</v>
      </c>
      <c r="E312" s="16">
        <v>22.06640804294506</v>
      </c>
      <c r="F312" s="16">
        <v>345</v>
      </c>
      <c r="G312" s="19">
        <v>0.20827869742152999</v>
      </c>
      <c r="H312" s="16">
        <f t="shared" si="12"/>
        <v>71.856150610427846</v>
      </c>
      <c r="I312" s="21">
        <v>311</v>
      </c>
      <c r="J312" s="28">
        <f t="shared" si="13"/>
        <v>3198.3908617699685</v>
      </c>
      <c r="K312" s="28">
        <f t="shared" si="14"/>
        <v>15007.914797526988</v>
      </c>
      <c r="L312" s="34" t="e">
        <f>IF(ISNUMBER(INDEX('08W Project List'!$J:$J,MATCH('HFTD CPZ'!$B312,'08W Project List'!$G:$G,0))),$K312,#N/A)</f>
        <v>#N/A</v>
      </c>
      <c r="M312" s="34" t="e">
        <f>IF(ISNUMBER(L312),#N/A,IF(ISNUMBER(INDEX('Approved CPZ List'!$I:$I,MATCH('HFTD CPZ'!$B312,'Approved CPZ List'!$B:$B,0))),$K312,#N/A))</f>
        <v>#N/A</v>
      </c>
    </row>
    <row r="313" spans="1:13" ht="15.75" x14ac:dyDescent="0.25">
      <c r="A313" s="17">
        <v>4727</v>
      </c>
      <c r="B313" s="16" t="s">
        <v>3277</v>
      </c>
      <c r="C313" s="16">
        <v>43191101</v>
      </c>
      <c r="D313" s="16" t="s">
        <v>3275</v>
      </c>
      <c r="E313" s="16">
        <v>5.5371159019300933</v>
      </c>
      <c r="F313" s="16">
        <v>54</v>
      </c>
      <c r="G313" s="19">
        <v>0.207377062195814</v>
      </c>
      <c r="H313" s="16">
        <f t="shared" si="12"/>
        <v>11.198361358573957</v>
      </c>
      <c r="I313" s="21">
        <v>312</v>
      </c>
      <c r="J313" s="28">
        <f t="shared" si="13"/>
        <v>3203.9279776718986</v>
      </c>
      <c r="K313" s="28">
        <f t="shared" si="14"/>
        <v>14996.716436168414</v>
      </c>
      <c r="L313" s="34" t="e">
        <f>IF(ISNUMBER(INDEX('08W Project List'!$J:$J,MATCH('HFTD CPZ'!$B313,'08W Project List'!$G:$G,0))),$K313,#N/A)</f>
        <v>#N/A</v>
      </c>
      <c r="M313" s="34" t="e">
        <f>IF(ISNUMBER(L313),#N/A,IF(ISNUMBER(INDEX('Approved CPZ List'!$I:$I,MATCH('HFTD CPZ'!$B313,'Approved CPZ List'!$B:$B,0))),$K313,#N/A))</f>
        <v>#N/A</v>
      </c>
    </row>
    <row r="314" spans="1:13" ht="15.75" x14ac:dyDescent="0.25">
      <c r="A314" s="17">
        <v>2411</v>
      </c>
      <c r="B314" s="16" t="s">
        <v>2177</v>
      </c>
      <c r="C314" s="16">
        <v>254452101</v>
      </c>
      <c r="D314" s="16" t="s">
        <v>2167</v>
      </c>
      <c r="E314" s="16">
        <v>4.9571203227793976</v>
      </c>
      <c r="F314" s="16">
        <v>49</v>
      </c>
      <c r="G314" s="19">
        <v>0.20688439618450999</v>
      </c>
      <c r="H314" s="16">
        <f t="shared" si="12"/>
        <v>10.13733541304099</v>
      </c>
      <c r="I314" s="21">
        <v>313</v>
      </c>
      <c r="J314" s="28">
        <f t="shared" si="13"/>
        <v>3208.8850979946778</v>
      </c>
      <c r="K314" s="28">
        <f t="shared" si="14"/>
        <v>14986.579100755373</v>
      </c>
      <c r="L314" s="34" t="e">
        <f>IF(ISNUMBER(INDEX('08W Project List'!$J:$J,MATCH('HFTD CPZ'!$B314,'08W Project List'!$G:$G,0))),$K314,#N/A)</f>
        <v>#N/A</v>
      </c>
      <c r="M314" s="34" t="e">
        <f>IF(ISNUMBER(L314),#N/A,IF(ISNUMBER(INDEX('Approved CPZ List'!$I:$I,MATCH('HFTD CPZ'!$B314,'Approved CPZ List'!$B:$B,0))),$K314,#N/A))</f>
        <v>#N/A</v>
      </c>
    </row>
    <row r="315" spans="1:13" ht="15.75" x14ac:dyDescent="0.25">
      <c r="A315" s="17">
        <v>6630</v>
      </c>
      <c r="B315" s="16" t="s">
        <v>2278</v>
      </c>
      <c r="C315" s="16">
        <v>43141101</v>
      </c>
      <c r="D315" s="16" t="s">
        <v>2268</v>
      </c>
      <c r="E315" s="16">
        <v>17.324980260471659</v>
      </c>
      <c r="F315" s="16">
        <v>163</v>
      </c>
      <c r="G315" s="19">
        <v>0.206363231037412</v>
      </c>
      <c r="H315" s="16">
        <f t="shared" si="12"/>
        <v>33.637206659098155</v>
      </c>
      <c r="I315" s="21">
        <v>314</v>
      </c>
      <c r="J315" s="28">
        <f t="shared" si="13"/>
        <v>3226.2100782551497</v>
      </c>
      <c r="K315" s="28">
        <f t="shared" si="14"/>
        <v>14952.941894096275</v>
      </c>
      <c r="L315" s="34" t="e">
        <f>IF(ISNUMBER(INDEX('08W Project List'!$J:$J,MATCH('HFTD CPZ'!$B315,'08W Project List'!$G:$G,0))),$K315,#N/A)</f>
        <v>#N/A</v>
      </c>
      <c r="M315" s="34" t="e">
        <f>IF(ISNUMBER(L315),#N/A,IF(ISNUMBER(INDEX('Approved CPZ List'!$I:$I,MATCH('HFTD CPZ'!$B315,'Approved CPZ List'!$B:$B,0))),$K315,#N/A))</f>
        <v>#N/A</v>
      </c>
    </row>
    <row r="316" spans="1:13" ht="15.75" x14ac:dyDescent="0.25">
      <c r="A316" s="17">
        <v>8301</v>
      </c>
      <c r="B316" s="16" t="s">
        <v>1262</v>
      </c>
      <c r="C316" s="16">
        <v>102781101</v>
      </c>
      <c r="D316" s="16" t="s">
        <v>1263</v>
      </c>
      <c r="E316" s="16">
        <v>21.781089416287884</v>
      </c>
      <c r="F316" s="16">
        <v>109</v>
      </c>
      <c r="G316" s="19">
        <v>0.20472944224276701</v>
      </c>
      <c r="H316" s="16">
        <f t="shared" si="12"/>
        <v>22.315509204461605</v>
      </c>
      <c r="I316" s="21">
        <v>315</v>
      </c>
      <c r="J316" s="28">
        <f t="shared" si="13"/>
        <v>3247.9911676714378</v>
      </c>
      <c r="K316" s="28">
        <f t="shared" si="14"/>
        <v>14930.626384891813</v>
      </c>
      <c r="L316" s="34" t="e">
        <f>IF(ISNUMBER(INDEX('08W Project List'!$J:$J,MATCH('HFTD CPZ'!$B316,'08W Project List'!$G:$G,0))),$K316,#N/A)</f>
        <v>#N/A</v>
      </c>
      <c r="M316" s="34" t="e">
        <f>IF(ISNUMBER(L316),#N/A,IF(ISNUMBER(INDEX('Approved CPZ List'!$I:$I,MATCH('HFTD CPZ'!$B316,'Approved CPZ List'!$B:$B,0))),$K316,#N/A))</f>
        <v>#N/A</v>
      </c>
    </row>
    <row r="317" spans="1:13" ht="15.75" x14ac:dyDescent="0.25">
      <c r="A317" s="17">
        <v>1537</v>
      </c>
      <c r="B317" s="16" t="s">
        <v>225</v>
      </c>
      <c r="C317" s="16">
        <v>152701107</v>
      </c>
      <c r="D317" s="16" t="s">
        <v>226</v>
      </c>
      <c r="E317" s="16">
        <v>25.739487173659665</v>
      </c>
      <c r="F317" s="16">
        <v>320</v>
      </c>
      <c r="G317" s="19">
        <v>0.20423227227694599</v>
      </c>
      <c r="H317" s="16">
        <f t="shared" si="12"/>
        <v>65.354327128622714</v>
      </c>
      <c r="I317" s="21">
        <v>316</v>
      </c>
      <c r="J317" s="28">
        <f t="shared" si="13"/>
        <v>3273.7306548450974</v>
      </c>
      <c r="K317" s="28">
        <f t="shared" si="14"/>
        <v>14865.27205776319</v>
      </c>
      <c r="L317" s="34" t="e">
        <f>IF(ISNUMBER(INDEX('08W Project List'!$J:$J,MATCH('HFTD CPZ'!$B317,'08W Project List'!$G:$G,0))),$K317,#N/A)</f>
        <v>#N/A</v>
      </c>
      <c r="M317" s="34" t="e">
        <f>IF(ISNUMBER(L317),#N/A,IF(ISNUMBER(INDEX('Approved CPZ List'!$I:$I,MATCH('HFTD CPZ'!$B317,'Approved CPZ List'!$B:$B,0))),$K317,#N/A))</f>
        <v>#N/A</v>
      </c>
    </row>
    <row r="318" spans="1:13" ht="15.75" x14ac:dyDescent="0.25">
      <c r="A318" s="17">
        <v>2016</v>
      </c>
      <c r="B318" s="16" t="s">
        <v>3011</v>
      </c>
      <c r="C318" s="16">
        <v>42631108</v>
      </c>
      <c r="D318" s="16" t="s">
        <v>3009</v>
      </c>
      <c r="E318" s="16">
        <v>14.769465550097204</v>
      </c>
      <c r="F318" s="16">
        <v>123</v>
      </c>
      <c r="G318" s="19">
        <v>0.20400683071703199</v>
      </c>
      <c r="H318" s="16">
        <f t="shared" si="12"/>
        <v>25.092840178194933</v>
      </c>
      <c r="I318" s="21">
        <v>317</v>
      </c>
      <c r="J318" s="28">
        <f t="shared" si="13"/>
        <v>3288.5001203951947</v>
      </c>
      <c r="K318" s="28">
        <f t="shared" si="14"/>
        <v>14840.179217584995</v>
      </c>
      <c r="L318" s="34" t="e">
        <f>IF(ISNUMBER(INDEX('08W Project List'!$J:$J,MATCH('HFTD CPZ'!$B318,'08W Project List'!$G:$G,0))),$K318,#N/A)</f>
        <v>#N/A</v>
      </c>
      <c r="M318" s="34" t="e">
        <f>IF(ISNUMBER(L318),#N/A,IF(ISNUMBER(INDEX('Approved CPZ List'!$I:$I,MATCH('HFTD CPZ'!$B318,'Approved CPZ List'!$B:$B,0))),$K318,#N/A))</f>
        <v>#N/A</v>
      </c>
    </row>
    <row r="319" spans="1:13" ht="15.75" x14ac:dyDescent="0.25">
      <c r="A319" s="17">
        <v>1327</v>
      </c>
      <c r="B319" s="16" t="s">
        <v>1054</v>
      </c>
      <c r="C319" s="16">
        <v>103351104</v>
      </c>
      <c r="D319" s="16" t="s">
        <v>1049</v>
      </c>
      <c r="E319" s="16">
        <v>13.508647885380919</v>
      </c>
      <c r="F319" s="16">
        <v>273</v>
      </c>
      <c r="G319" s="19">
        <v>0.20316083865571799</v>
      </c>
      <c r="H319" s="16">
        <f t="shared" si="12"/>
        <v>55.462908953011009</v>
      </c>
      <c r="I319" s="21">
        <v>318</v>
      </c>
      <c r="J319" s="28">
        <f t="shared" si="13"/>
        <v>3302.0087682805756</v>
      </c>
      <c r="K319" s="28">
        <f t="shared" si="14"/>
        <v>14784.716308631983</v>
      </c>
      <c r="L319" s="34" t="e">
        <f>IF(ISNUMBER(INDEX('08W Project List'!$J:$J,MATCH('HFTD CPZ'!$B319,'08W Project List'!$G:$G,0))),$K319,#N/A)</f>
        <v>#N/A</v>
      </c>
      <c r="M319" s="34" t="e">
        <f>IF(ISNUMBER(L319),#N/A,IF(ISNUMBER(INDEX('Approved CPZ List'!$I:$I,MATCH('HFTD CPZ'!$B319,'Approved CPZ List'!$B:$B,0))),$K319,#N/A))</f>
        <v>#N/A</v>
      </c>
    </row>
    <row r="320" spans="1:13" ht="15.75" x14ac:dyDescent="0.25">
      <c r="A320" s="17">
        <v>10175</v>
      </c>
      <c r="B320" s="16" t="s">
        <v>1899</v>
      </c>
      <c r="C320" s="16">
        <v>103441102</v>
      </c>
      <c r="D320" s="16" t="s">
        <v>1894</v>
      </c>
      <c r="E320" s="16">
        <v>0.41364317177998883</v>
      </c>
      <c r="F320" s="16">
        <v>12</v>
      </c>
      <c r="G320" s="19">
        <v>0.20266578540216901</v>
      </c>
      <c r="H320" s="16">
        <f t="shared" si="12"/>
        <v>2.4319894248260283</v>
      </c>
      <c r="I320" s="21">
        <v>319</v>
      </c>
      <c r="J320" s="28">
        <f t="shared" si="13"/>
        <v>3302.4224114523554</v>
      </c>
      <c r="K320" s="28">
        <f t="shared" si="14"/>
        <v>14782.284319207158</v>
      </c>
      <c r="L320" s="34" t="e">
        <f>IF(ISNUMBER(INDEX('08W Project List'!$J:$J,MATCH('HFTD CPZ'!$B320,'08W Project List'!$G:$G,0))),$K320,#N/A)</f>
        <v>#N/A</v>
      </c>
      <c r="M320" s="34" t="e">
        <f>IF(ISNUMBER(L320),#N/A,IF(ISNUMBER(INDEX('Approved CPZ List'!$I:$I,MATCH('HFTD CPZ'!$B320,'Approved CPZ List'!$B:$B,0))),$K320,#N/A))</f>
        <v>#N/A</v>
      </c>
    </row>
    <row r="321" spans="1:13" ht="15.75" x14ac:dyDescent="0.25">
      <c r="A321" s="17">
        <v>2512</v>
      </c>
      <c r="B321" s="16" t="s">
        <v>765</v>
      </c>
      <c r="C321" s="16">
        <v>163341103</v>
      </c>
      <c r="D321" s="16" t="s">
        <v>763</v>
      </c>
      <c r="E321" s="16">
        <v>9.7741537129640772</v>
      </c>
      <c r="F321" s="16">
        <v>66</v>
      </c>
      <c r="G321" s="19">
        <v>0.202204545119614</v>
      </c>
      <c r="H321" s="16">
        <f t="shared" si="12"/>
        <v>13.345499977894525</v>
      </c>
      <c r="I321" s="21">
        <v>320</v>
      </c>
      <c r="J321" s="28">
        <f t="shared" si="13"/>
        <v>3312.1965651653195</v>
      </c>
      <c r="K321" s="28">
        <f t="shared" si="14"/>
        <v>14768.938819229263</v>
      </c>
      <c r="L321" s="34" t="e">
        <f>IF(ISNUMBER(INDEX('08W Project List'!$J:$J,MATCH('HFTD CPZ'!$B321,'08W Project List'!$G:$G,0))),$K321,#N/A)</f>
        <v>#N/A</v>
      </c>
      <c r="M321" s="34" t="e">
        <f>IF(ISNUMBER(L321),#N/A,IF(ISNUMBER(INDEX('Approved CPZ List'!$I:$I,MATCH('HFTD CPZ'!$B321,'Approved CPZ List'!$B:$B,0))),$K321,#N/A))</f>
        <v>#N/A</v>
      </c>
    </row>
    <row r="322" spans="1:13" ht="15.75" x14ac:dyDescent="0.25">
      <c r="A322" s="17">
        <v>3530</v>
      </c>
      <c r="B322" s="16" t="s">
        <v>171</v>
      </c>
      <c r="C322" s="16">
        <v>254151102</v>
      </c>
      <c r="D322" s="16" t="s">
        <v>168</v>
      </c>
      <c r="E322" s="16">
        <v>26.369438475465572</v>
      </c>
      <c r="F322" s="16">
        <v>222</v>
      </c>
      <c r="G322" s="19">
        <v>0.201663723154174</v>
      </c>
      <c r="H322" s="16">
        <f t="shared" ref="H322:H385" si="15">IFERROR(G322*F322,0)</f>
        <v>44.769346540226628</v>
      </c>
      <c r="I322" s="21">
        <v>321</v>
      </c>
      <c r="J322" s="28">
        <f t="shared" si="13"/>
        <v>3338.5660036407849</v>
      </c>
      <c r="K322" s="28">
        <f t="shared" si="14"/>
        <v>14724.169472689036</v>
      </c>
      <c r="L322" s="34" t="e">
        <f>IF(ISNUMBER(INDEX('08W Project List'!$J:$J,MATCH('HFTD CPZ'!$B322,'08W Project List'!$G:$G,0))),$K322,#N/A)</f>
        <v>#N/A</v>
      </c>
      <c r="M322" s="34" t="e">
        <f>IF(ISNUMBER(L322),#N/A,IF(ISNUMBER(INDEX('Approved CPZ List'!$I:$I,MATCH('HFTD CPZ'!$B322,'Approved CPZ List'!$B:$B,0))),$K322,#N/A))</f>
        <v>#N/A</v>
      </c>
    </row>
    <row r="323" spans="1:13" ht="15.75" x14ac:dyDescent="0.25">
      <c r="A323" s="17">
        <v>4238</v>
      </c>
      <c r="B323" s="16" t="s">
        <v>2566</v>
      </c>
      <c r="C323" s="16">
        <v>163231101</v>
      </c>
      <c r="D323" s="16" t="s">
        <v>2563</v>
      </c>
      <c r="E323" s="16">
        <v>15.792611482597577</v>
      </c>
      <c r="F323" s="16">
        <v>114</v>
      </c>
      <c r="G323" s="19">
        <v>0.20131835774729601</v>
      </c>
      <c r="H323" s="16">
        <f t="shared" si="15"/>
        <v>22.950292783191745</v>
      </c>
      <c r="I323" s="21">
        <v>322</v>
      </c>
      <c r="J323" s="28">
        <f t="shared" si="13"/>
        <v>3354.3586151233826</v>
      </c>
      <c r="K323" s="28">
        <f t="shared" si="14"/>
        <v>14701.219179905846</v>
      </c>
      <c r="L323" s="34" t="e">
        <f>IF(ISNUMBER(INDEX('08W Project List'!$J:$J,MATCH('HFTD CPZ'!$B323,'08W Project List'!$G:$G,0))),$K323,#N/A)</f>
        <v>#N/A</v>
      </c>
      <c r="M323" s="34" t="e">
        <f>IF(ISNUMBER(L323),#N/A,IF(ISNUMBER(INDEX('Approved CPZ List'!$I:$I,MATCH('HFTD CPZ'!$B323,'Approved CPZ List'!$B:$B,0))),$K323,#N/A))</f>
        <v>#N/A</v>
      </c>
    </row>
    <row r="324" spans="1:13" ht="15.75" x14ac:dyDescent="0.25">
      <c r="A324" s="17">
        <v>11083</v>
      </c>
      <c r="B324" s="16" t="s">
        <v>2537</v>
      </c>
      <c r="C324" s="16">
        <v>153132104</v>
      </c>
      <c r="D324" s="16" t="s">
        <v>2538</v>
      </c>
      <c r="E324" s="16">
        <v>2.8415143482282659E-3</v>
      </c>
      <c r="F324" s="16">
        <v>1</v>
      </c>
      <c r="G324" s="19">
        <v>0.20131725762105501</v>
      </c>
      <c r="H324" s="16">
        <f t="shared" si="15"/>
        <v>0.20131725762105501</v>
      </c>
      <c r="I324" s="21">
        <v>323</v>
      </c>
      <c r="J324" s="28">
        <f t="shared" ref="J324:J387" si="16">J323+E324</f>
        <v>3354.361456637731</v>
      </c>
      <c r="K324" s="28">
        <f t="shared" ref="K324:K387" si="17">K323-H324</f>
        <v>14701.017862648225</v>
      </c>
      <c r="L324" s="34" t="e">
        <f>IF(ISNUMBER(INDEX('08W Project List'!$J:$J,MATCH('HFTD CPZ'!$B324,'08W Project List'!$G:$G,0))),$K324,#N/A)</f>
        <v>#N/A</v>
      </c>
      <c r="M324" s="34" t="e">
        <f>IF(ISNUMBER(L324),#N/A,IF(ISNUMBER(INDEX('Approved CPZ List'!$I:$I,MATCH('HFTD CPZ'!$B324,'Approved CPZ List'!$B:$B,0))),$K324,#N/A))</f>
        <v>#N/A</v>
      </c>
    </row>
    <row r="325" spans="1:13" ht="15.75" x14ac:dyDescent="0.25">
      <c r="A325" s="17">
        <v>389</v>
      </c>
      <c r="B325" s="16" t="s">
        <v>4164</v>
      </c>
      <c r="C325" s="16">
        <v>13751102</v>
      </c>
      <c r="D325" s="16" t="s">
        <v>4163</v>
      </c>
      <c r="E325" s="16">
        <v>38.827955408600623</v>
      </c>
      <c r="F325" s="16">
        <v>256</v>
      </c>
      <c r="G325" s="19">
        <v>0.20120548549259201</v>
      </c>
      <c r="H325" s="16">
        <f t="shared" si="15"/>
        <v>51.508604286103555</v>
      </c>
      <c r="I325" s="21">
        <v>324</v>
      </c>
      <c r="J325" s="28">
        <f t="shared" si="16"/>
        <v>3393.1894120463317</v>
      </c>
      <c r="K325" s="28">
        <f t="shared" si="17"/>
        <v>14649.509258362121</v>
      </c>
      <c r="L325" s="34" t="e">
        <f>IF(ISNUMBER(INDEX('08W Project List'!$J:$J,MATCH('HFTD CPZ'!$B325,'08W Project List'!$G:$G,0))),$K325,#N/A)</f>
        <v>#N/A</v>
      </c>
      <c r="M325" s="34" t="e">
        <f>IF(ISNUMBER(L325),#N/A,IF(ISNUMBER(INDEX('Approved CPZ List'!$I:$I,MATCH('HFTD CPZ'!$B325,'Approved CPZ List'!$B:$B,0))),$K325,#N/A))</f>
        <v>#N/A</v>
      </c>
    </row>
    <row r="326" spans="1:13" ht="15.75" x14ac:dyDescent="0.25">
      <c r="A326" s="17">
        <v>7455</v>
      </c>
      <c r="B326" s="16" t="s">
        <v>3520</v>
      </c>
      <c r="C326" s="16">
        <v>182661104</v>
      </c>
      <c r="D326" s="16" t="s">
        <v>3521</v>
      </c>
      <c r="E326" s="16">
        <v>8.3155952149397141</v>
      </c>
      <c r="F326" s="16">
        <v>63</v>
      </c>
      <c r="G326" s="19">
        <v>0.20048089783162501</v>
      </c>
      <c r="H326" s="16">
        <f t="shared" si="15"/>
        <v>12.630296563392376</v>
      </c>
      <c r="I326" s="21">
        <v>325</v>
      </c>
      <c r="J326" s="28">
        <f t="shared" si="16"/>
        <v>3401.5050072612712</v>
      </c>
      <c r="K326" s="28">
        <f t="shared" si="17"/>
        <v>14636.878961798728</v>
      </c>
      <c r="L326" s="34" t="e">
        <f>IF(ISNUMBER(INDEX('08W Project List'!$J:$J,MATCH('HFTD CPZ'!$B326,'08W Project List'!$G:$G,0))),$K326,#N/A)</f>
        <v>#N/A</v>
      </c>
      <c r="M326" s="34" t="e">
        <f>IF(ISNUMBER(L326),#N/A,IF(ISNUMBER(INDEX('Approved CPZ List'!$I:$I,MATCH('HFTD CPZ'!$B326,'Approved CPZ List'!$B:$B,0))),$K326,#N/A))</f>
        <v>#N/A</v>
      </c>
    </row>
    <row r="327" spans="1:13" ht="15.75" x14ac:dyDescent="0.25">
      <c r="A327" s="17">
        <v>7507</v>
      </c>
      <c r="B327" s="16" t="s">
        <v>2562</v>
      </c>
      <c r="C327" s="16">
        <v>163231101</v>
      </c>
      <c r="D327" s="16" t="s">
        <v>2563</v>
      </c>
      <c r="E327" s="16">
        <v>12.740766621640272</v>
      </c>
      <c r="F327" s="16">
        <v>229</v>
      </c>
      <c r="G327" s="19">
        <v>0.20007652374219001</v>
      </c>
      <c r="H327" s="16">
        <f t="shared" si="15"/>
        <v>45.817523936961514</v>
      </c>
      <c r="I327" s="21">
        <v>326</v>
      </c>
      <c r="J327" s="28">
        <f t="shared" si="16"/>
        <v>3414.2457738829116</v>
      </c>
      <c r="K327" s="28">
        <f t="shared" si="17"/>
        <v>14591.061437861767</v>
      </c>
      <c r="L327" s="34" t="e">
        <f>IF(ISNUMBER(INDEX('08W Project List'!$J:$J,MATCH('HFTD CPZ'!$B327,'08W Project List'!$G:$G,0))),$K327,#N/A)</f>
        <v>#N/A</v>
      </c>
      <c r="M327" s="34" t="e">
        <f>IF(ISNUMBER(L327),#N/A,IF(ISNUMBER(INDEX('Approved CPZ List'!$I:$I,MATCH('HFTD CPZ'!$B327,'Approved CPZ List'!$B:$B,0))),$K327,#N/A))</f>
        <v>#N/A</v>
      </c>
    </row>
    <row r="328" spans="1:13" ht="15.75" x14ac:dyDescent="0.25">
      <c r="A328" s="17">
        <v>3193</v>
      </c>
      <c r="B328" s="16" t="s">
        <v>164</v>
      </c>
      <c r="C328" s="16">
        <v>254151101</v>
      </c>
      <c r="D328" s="16" t="s">
        <v>154</v>
      </c>
      <c r="E328" s="16">
        <v>42.414874052280602</v>
      </c>
      <c r="F328" s="16">
        <v>390</v>
      </c>
      <c r="G328" s="19">
        <v>0.20004361215688499</v>
      </c>
      <c r="H328" s="16">
        <f t="shared" si="15"/>
        <v>78.017008741185151</v>
      </c>
      <c r="I328" s="21">
        <v>327</v>
      </c>
      <c r="J328" s="28">
        <f t="shared" si="16"/>
        <v>3456.6606479351922</v>
      </c>
      <c r="K328" s="28">
        <f t="shared" si="17"/>
        <v>14513.044429120582</v>
      </c>
      <c r="L328" s="34" t="e">
        <f>IF(ISNUMBER(INDEX('08W Project List'!$J:$J,MATCH('HFTD CPZ'!$B328,'08W Project List'!$G:$G,0))),$K328,#N/A)</f>
        <v>#N/A</v>
      </c>
      <c r="M328" s="34" t="e">
        <f>IF(ISNUMBER(L328),#N/A,IF(ISNUMBER(INDEX('Approved CPZ List'!$I:$I,MATCH('HFTD CPZ'!$B328,'Approved CPZ List'!$B:$B,0))),$K328,#N/A))</f>
        <v>#N/A</v>
      </c>
    </row>
    <row r="329" spans="1:13" ht="15.75" x14ac:dyDescent="0.25">
      <c r="A329" s="17">
        <v>1293</v>
      </c>
      <c r="B329" s="16" t="s">
        <v>2272</v>
      </c>
      <c r="C329" s="16">
        <v>43141101</v>
      </c>
      <c r="D329" s="16" t="s">
        <v>2268</v>
      </c>
      <c r="E329" s="16">
        <v>18.563266053612306</v>
      </c>
      <c r="F329" s="16">
        <v>165</v>
      </c>
      <c r="G329" s="19">
        <v>0.19982547991757299</v>
      </c>
      <c r="H329" s="16">
        <f t="shared" si="15"/>
        <v>32.971204186399547</v>
      </c>
      <c r="I329" s="21">
        <v>328</v>
      </c>
      <c r="J329" s="28">
        <f t="shared" si="16"/>
        <v>3475.2239139888043</v>
      </c>
      <c r="K329" s="28">
        <f t="shared" si="17"/>
        <v>14480.073224934182</v>
      </c>
      <c r="L329" s="34">
        <f>IF(ISNUMBER(INDEX('08W Project List'!$J:$J,MATCH('HFTD CPZ'!$B329,'08W Project List'!$G:$G,0))),$K329,#N/A)</f>
        <v>14480.073224934182</v>
      </c>
      <c r="M329" s="34" t="e">
        <f>IF(ISNUMBER(L329),#N/A,IF(ISNUMBER(INDEX('Approved CPZ List'!$I:$I,MATCH('HFTD CPZ'!$B329,'Approved CPZ List'!$B:$B,0))),$K329,#N/A))</f>
        <v>#N/A</v>
      </c>
    </row>
    <row r="330" spans="1:13" ht="15.75" x14ac:dyDescent="0.25">
      <c r="A330" s="17">
        <v>9642</v>
      </c>
      <c r="B330" s="16" t="s">
        <v>2138</v>
      </c>
      <c r="C330" s="16">
        <v>43351103</v>
      </c>
      <c r="D330" s="16" t="s">
        <v>2136</v>
      </c>
      <c r="E330" s="16">
        <v>4.0371325160378122</v>
      </c>
      <c r="F330" s="16">
        <v>37</v>
      </c>
      <c r="G330" s="19">
        <v>0.19926754718074799</v>
      </c>
      <c r="H330" s="16">
        <f t="shared" si="15"/>
        <v>7.3728992456876759</v>
      </c>
      <c r="I330" s="21">
        <v>329</v>
      </c>
      <c r="J330" s="28">
        <f t="shared" si="16"/>
        <v>3479.2610465048419</v>
      </c>
      <c r="K330" s="28">
        <f t="shared" si="17"/>
        <v>14472.700325688495</v>
      </c>
      <c r="L330" s="34" t="e">
        <f>IF(ISNUMBER(INDEX('08W Project List'!$J:$J,MATCH('HFTD CPZ'!$B330,'08W Project List'!$G:$G,0))),$K330,#N/A)</f>
        <v>#N/A</v>
      </c>
      <c r="M330" s="34" t="e">
        <f>IF(ISNUMBER(L330),#N/A,IF(ISNUMBER(INDEX('Approved CPZ List'!$I:$I,MATCH('HFTD CPZ'!$B330,'Approved CPZ List'!$B:$B,0))),$K330,#N/A))</f>
        <v>#N/A</v>
      </c>
    </row>
    <row r="331" spans="1:13" ht="15.75" x14ac:dyDescent="0.25">
      <c r="A331" s="17">
        <v>7729</v>
      </c>
      <c r="B331" s="16" t="s">
        <v>156</v>
      </c>
      <c r="C331" s="16">
        <v>254151101</v>
      </c>
      <c r="D331" s="16" t="s">
        <v>154</v>
      </c>
      <c r="E331" s="16">
        <v>3.9629306690034802</v>
      </c>
      <c r="F331" s="16">
        <v>40</v>
      </c>
      <c r="G331" s="19">
        <v>0.199068397241453</v>
      </c>
      <c r="H331" s="16">
        <f t="shared" si="15"/>
        <v>7.96273588965812</v>
      </c>
      <c r="I331" s="21">
        <v>330</v>
      </c>
      <c r="J331" s="28">
        <f t="shared" si="16"/>
        <v>3483.2239771738455</v>
      </c>
      <c r="K331" s="28">
        <f t="shared" si="17"/>
        <v>14464.737589798837</v>
      </c>
      <c r="L331" s="34" t="e">
        <f>IF(ISNUMBER(INDEX('08W Project List'!$J:$J,MATCH('HFTD CPZ'!$B331,'08W Project List'!$G:$G,0))),$K331,#N/A)</f>
        <v>#N/A</v>
      </c>
      <c r="M331" s="34" t="e">
        <f>IF(ISNUMBER(L331),#N/A,IF(ISNUMBER(INDEX('Approved CPZ List'!$I:$I,MATCH('HFTD CPZ'!$B331,'Approved CPZ List'!$B:$B,0))),$K331,#N/A))</f>
        <v>#N/A</v>
      </c>
    </row>
    <row r="332" spans="1:13" ht="15.75" x14ac:dyDescent="0.25">
      <c r="A332" s="17">
        <v>464</v>
      </c>
      <c r="B332" s="16" t="s">
        <v>4375</v>
      </c>
      <c r="C332" s="16">
        <v>43021101</v>
      </c>
      <c r="D332" s="16" t="s">
        <v>4371</v>
      </c>
      <c r="E332" s="16">
        <v>5.9392753768254325</v>
      </c>
      <c r="F332" s="16">
        <v>63</v>
      </c>
      <c r="G332" s="19">
        <v>0.19880797832368399</v>
      </c>
      <c r="H332" s="16">
        <f t="shared" si="15"/>
        <v>12.524902634392092</v>
      </c>
      <c r="I332" s="21">
        <v>331</v>
      </c>
      <c r="J332" s="28">
        <f t="shared" si="16"/>
        <v>3489.1632525506707</v>
      </c>
      <c r="K332" s="28">
        <f t="shared" si="17"/>
        <v>14452.212687164445</v>
      </c>
      <c r="L332" s="34" t="e">
        <f>IF(ISNUMBER(INDEX('08W Project List'!$J:$J,MATCH('HFTD CPZ'!$B332,'08W Project List'!$G:$G,0))),$K332,#N/A)</f>
        <v>#N/A</v>
      </c>
      <c r="M332" s="34" t="e">
        <f>IF(ISNUMBER(L332),#N/A,IF(ISNUMBER(INDEX('Approved CPZ List'!$I:$I,MATCH('HFTD CPZ'!$B332,'Approved CPZ List'!$B:$B,0))),$K332,#N/A))</f>
        <v>#N/A</v>
      </c>
    </row>
    <row r="333" spans="1:13" ht="15.75" x14ac:dyDescent="0.25">
      <c r="A333" s="17">
        <v>4726</v>
      </c>
      <c r="B333" s="16" t="s">
        <v>3741</v>
      </c>
      <c r="C333" s="16">
        <v>153652109</v>
      </c>
      <c r="D333" s="16" t="s">
        <v>3733</v>
      </c>
      <c r="E333" s="16">
        <v>18.487726724039465</v>
      </c>
      <c r="F333" s="16">
        <v>166</v>
      </c>
      <c r="G333" s="19">
        <v>0.19864973816116099</v>
      </c>
      <c r="H333" s="16">
        <f t="shared" si="15"/>
        <v>32.975856534752722</v>
      </c>
      <c r="I333" s="21">
        <v>332</v>
      </c>
      <c r="J333" s="28">
        <f t="shared" si="16"/>
        <v>3507.6509792747102</v>
      </c>
      <c r="K333" s="28">
        <f t="shared" si="17"/>
        <v>14419.236830629692</v>
      </c>
      <c r="L333" s="34" t="e">
        <f>IF(ISNUMBER(INDEX('08W Project List'!$J:$J,MATCH('HFTD CPZ'!$B333,'08W Project List'!$G:$G,0))),$K333,#N/A)</f>
        <v>#N/A</v>
      </c>
      <c r="M333" s="34" t="e">
        <f>IF(ISNUMBER(L333),#N/A,IF(ISNUMBER(INDEX('Approved CPZ List'!$I:$I,MATCH('HFTD CPZ'!$B333,'Approved CPZ List'!$B:$B,0))),$K333,#N/A))</f>
        <v>#N/A</v>
      </c>
    </row>
    <row r="334" spans="1:13" ht="15.75" x14ac:dyDescent="0.25">
      <c r="A334" s="17">
        <v>9424</v>
      </c>
      <c r="B334" s="16" t="s">
        <v>4209</v>
      </c>
      <c r="C334" s="16">
        <v>14502110</v>
      </c>
      <c r="D334" s="16" t="s">
        <v>4210</v>
      </c>
      <c r="E334" s="16">
        <v>0.92064800805321945</v>
      </c>
      <c r="F334" s="16">
        <v>3</v>
      </c>
      <c r="G334" s="19">
        <v>0.198413716765624</v>
      </c>
      <c r="H334" s="16">
        <f t="shared" si="15"/>
        <v>0.59524115029687197</v>
      </c>
      <c r="I334" s="21">
        <v>333</v>
      </c>
      <c r="J334" s="28">
        <f t="shared" si="16"/>
        <v>3508.5716272827635</v>
      </c>
      <c r="K334" s="28">
        <f t="shared" si="17"/>
        <v>14418.641589479395</v>
      </c>
      <c r="L334" s="34" t="e">
        <f>IF(ISNUMBER(INDEX('08W Project List'!$J:$J,MATCH('HFTD CPZ'!$B334,'08W Project List'!$G:$G,0))),$K334,#N/A)</f>
        <v>#N/A</v>
      </c>
      <c r="M334" s="34" t="e">
        <f>IF(ISNUMBER(L334),#N/A,IF(ISNUMBER(INDEX('Approved CPZ List'!$I:$I,MATCH('HFTD CPZ'!$B334,'Approved CPZ List'!$B:$B,0))),$K334,#N/A))</f>
        <v>#N/A</v>
      </c>
    </row>
    <row r="335" spans="1:13" ht="15.75" x14ac:dyDescent="0.25">
      <c r="A335" s="17">
        <v>308</v>
      </c>
      <c r="B335" s="16" t="s">
        <v>557</v>
      </c>
      <c r="C335" s="16">
        <v>48011144</v>
      </c>
      <c r="D335" s="16" t="s">
        <v>554</v>
      </c>
      <c r="E335" s="16">
        <v>26.270984756578496</v>
      </c>
      <c r="F335" s="16">
        <v>131</v>
      </c>
      <c r="G335" s="19">
        <v>0.19817319830223601</v>
      </c>
      <c r="H335" s="16">
        <f t="shared" si="15"/>
        <v>25.960688977592916</v>
      </c>
      <c r="I335" s="21">
        <v>334</v>
      </c>
      <c r="J335" s="28">
        <f t="shared" si="16"/>
        <v>3534.8426120393419</v>
      </c>
      <c r="K335" s="28">
        <f t="shared" si="17"/>
        <v>14392.680900501802</v>
      </c>
      <c r="L335" s="34" t="e">
        <f>IF(ISNUMBER(INDEX('08W Project List'!$J:$J,MATCH('HFTD CPZ'!$B335,'08W Project List'!$G:$G,0))),$K335,#N/A)</f>
        <v>#N/A</v>
      </c>
      <c r="M335" s="34" t="e">
        <f>IF(ISNUMBER(L335),#N/A,IF(ISNUMBER(INDEX('Approved CPZ List'!$I:$I,MATCH('HFTD CPZ'!$B335,'Approved CPZ List'!$B:$B,0))),$K335,#N/A))</f>
        <v>#N/A</v>
      </c>
    </row>
    <row r="336" spans="1:13" ht="15.75" x14ac:dyDescent="0.25">
      <c r="A336" s="17">
        <v>7335</v>
      </c>
      <c r="B336" s="16" t="s">
        <v>4113</v>
      </c>
      <c r="C336" s="16">
        <v>42871101</v>
      </c>
      <c r="D336" s="16" t="s">
        <v>4114</v>
      </c>
      <c r="E336" s="16">
        <v>12.931579921938843</v>
      </c>
      <c r="F336" s="16">
        <v>116</v>
      </c>
      <c r="G336" s="19">
        <v>0.19793758390130101</v>
      </c>
      <c r="H336" s="16">
        <f t="shared" si="15"/>
        <v>22.960759732550915</v>
      </c>
      <c r="I336" s="21">
        <v>335</v>
      </c>
      <c r="J336" s="28">
        <f t="shared" si="16"/>
        <v>3547.7741919612808</v>
      </c>
      <c r="K336" s="28">
        <f t="shared" si="17"/>
        <v>14369.720140769252</v>
      </c>
      <c r="L336" s="34" t="e">
        <f>IF(ISNUMBER(INDEX('08W Project List'!$J:$J,MATCH('HFTD CPZ'!$B336,'08W Project List'!$G:$G,0))),$K336,#N/A)</f>
        <v>#N/A</v>
      </c>
      <c r="M336" s="34" t="e">
        <f>IF(ISNUMBER(L336),#N/A,IF(ISNUMBER(INDEX('Approved CPZ List'!$I:$I,MATCH('HFTD CPZ'!$B336,'Approved CPZ List'!$B:$B,0))),$K336,#N/A))</f>
        <v>#N/A</v>
      </c>
    </row>
    <row r="337" spans="1:13" ht="15.75" x14ac:dyDescent="0.25">
      <c r="A337" s="17">
        <v>3179</v>
      </c>
      <c r="B337" s="16" t="s">
        <v>716</v>
      </c>
      <c r="C337" s="16">
        <v>182562102</v>
      </c>
      <c r="D337" s="16" t="s">
        <v>715</v>
      </c>
      <c r="E337" s="16">
        <v>35.669344505474825</v>
      </c>
      <c r="F337" s="16">
        <v>159</v>
      </c>
      <c r="G337" s="19">
        <v>0.197915729058424</v>
      </c>
      <c r="H337" s="16">
        <f t="shared" si="15"/>
        <v>31.468600920289415</v>
      </c>
      <c r="I337" s="21">
        <v>336</v>
      </c>
      <c r="J337" s="28">
        <f t="shared" si="16"/>
        <v>3583.4435364667556</v>
      </c>
      <c r="K337" s="28">
        <f t="shared" si="17"/>
        <v>14338.251539848963</v>
      </c>
      <c r="L337" s="34" t="e">
        <f>IF(ISNUMBER(INDEX('08W Project List'!$J:$J,MATCH('HFTD CPZ'!$B337,'08W Project List'!$G:$G,0))),$K337,#N/A)</f>
        <v>#N/A</v>
      </c>
      <c r="M337" s="34" t="e">
        <f>IF(ISNUMBER(L337),#N/A,IF(ISNUMBER(INDEX('Approved CPZ List'!$I:$I,MATCH('HFTD CPZ'!$B337,'Approved CPZ List'!$B:$B,0))),$K337,#N/A))</f>
        <v>#N/A</v>
      </c>
    </row>
    <row r="338" spans="1:13" ht="15.75" x14ac:dyDescent="0.25">
      <c r="A338" s="17">
        <v>9031</v>
      </c>
      <c r="B338" s="16" t="s">
        <v>3609</v>
      </c>
      <c r="C338" s="16">
        <v>254601103</v>
      </c>
      <c r="D338" s="16" t="s">
        <v>3602</v>
      </c>
      <c r="E338" s="16">
        <v>13.041145313365817</v>
      </c>
      <c r="F338" s="16">
        <v>77</v>
      </c>
      <c r="G338" s="19">
        <v>0.197683151307114</v>
      </c>
      <c r="H338" s="16">
        <f t="shared" si="15"/>
        <v>15.221602650647778</v>
      </c>
      <c r="I338" s="21">
        <v>337</v>
      </c>
      <c r="J338" s="28">
        <f t="shared" si="16"/>
        <v>3596.4846817801213</v>
      </c>
      <c r="K338" s="28">
        <f t="shared" si="17"/>
        <v>14323.029937198315</v>
      </c>
      <c r="L338" s="34" t="e">
        <f>IF(ISNUMBER(INDEX('08W Project List'!$J:$J,MATCH('HFTD CPZ'!$B338,'08W Project List'!$G:$G,0))),$K338,#N/A)</f>
        <v>#N/A</v>
      </c>
      <c r="M338" s="34" t="e">
        <f>IF(ISNUMBER(L338),#N/A,IF(ISNUMBER(INDEX('Approved CPZ List'!$I:$I,MATCH('HFTD CPZ'!$B338,'Approved CPZ List'!$B:$B,0))),$K338,#N/A))</f>
        <v>#N/A</v>
      </c>
    </row>
    <row r="339" spans="1:13" ht="15.75" x14ac:dyDescent="0.25">
      <c r="A339" s="17">
        <v>6545</v>
      </c>
      <c r="B339" s="16" t="s">
        <v>4086</v>
      </c>
      <c r="C339" s="16">
        <v>42301101</v>
      </c>
      <c r="D339" s="16" t="s">
        <v>4085</v>
      </c>
      <c r="E339" s="16">
        <v>4.1725552614418646</v>
      </c>
      <c r="F339" s="16">
        <v>98</v>
      </c>
      <c r="G339" s="19">
        <v>0.196860503530873</v>
      </c>
      <c r="H339" s="16">
        <f t="shared" si="15"/>
        <v>19.292329346025554</v>
      </c>
      <c r="I339" s="21">
        <v>338</v>
      </c>
      <c r="J339" s="28">
        <f t="shared" si="16"/>
        <v>3600.6572370415633</v>
      </c>
      <c r="K339" s="28">
        <f t="shared" si="17"/>
        <v>14303.737607852288</v>
      </c>
      <c r="L339" s="34" t="e">
        <f>IF(ISNUMBER(INDEX('08W Project List'!$J:$J,MATCH('HFTD CPZ'!$B339,'08W Project List'!$G:$G,0))),$K339,#N/A)</f>
        <v>#N/A</v>
      </c>
      <c r="M339" s="34">
        <f>IF(ISNUMBER(L339),#N/A,IF(ISNUMBER(INDEX('Approved CPZ List'!$I:$I,MATCH('HFTD CPZ'!$B339,'Approved CPZ List'!$B:$B,0))),$K339,#N/A))</f>
        <v>14303.737607852288</v>
      </c>
    </row>
    <row r="340" spans="1:13" ht="15.75" x14ac:dyDescent="0.25">
      <c r="A340" s="17">
        <v>4963</v>
      </c>
      <c r="B340" s="16" t="s">
        <v>211</v>
      </c>
      <c r="C340" s="16">
        <v>252192101</v>
      </c>
      <c r="D340" s="16" t="s">
        <v>207</v>
      </c>
      <c r="E340" s="16">
        <v>8.0244109406755761</v>
      </c>
      <c r="F340" s="16">
        <v>47</v>
      </c>
      <c r="G340" s="19">
        <v>0.196244503199315</v>
      </c>
      <c r="H340" s="16">
        <f t="shared" si="15"/>
        <v>9.2234916503678051</v>
      </c>
      <c r="I340" s="21">
        <v>339</v>
      </c>
      <c r="J340" s="28">
        <f t="shared" si="16"/>
        <v>3608.6816479822387</v>
      </c>
      <c r="K340" s="28">
        <f t="shared" si="17"/>
        <v>14294.514116201921</v>
      </c>
      <c r="L340" s="34" t="e">
        <f>IF(ISNUMBER(INDEX('08W Project List'!$J:$J,MATCH('HFTD CPZ'!$B340,'08W Project List'!$G:$G,0))),$K340,#N/A)</f>
        <v>#N/A</v>
      </c>
      <c r="M340" s="34" t="e">
        <f>IF(ISNUMBER(L340),#N/A,IF(ISNUMBER(INDEX('Approved CPZ List'!$I:$I,MATCH('HFTD CPZ'!$B340,'Approved CPZ List'!$B:$B,0))),$K340,#N/A))</f>
        <v>#N/A</v>
      </c>
    </row>
    <row r="341" spans="1:13" ht="15.75" x14ac:dyDescent="0.25">
      <c r="A341" s="17">
        <v>8575</v>
      </c>
      <c r="B341" s="16" t="s">
        <v>1267</v>
      </c>
      <c r="C341" s="16">
        <v>102781101</v>
      </c>
      <c r="D341" s="16" t="s">
        <v>1263</v>
      </c>
      <c r="E341" s="16">
        <v>13.240185299600622</v>
      </c>
      <c r="F341" s="16">
        <v>67</v>
      </c>
      <c r="G341" s="19">
        <v>0.19610204009422499</v>
      </c>
      <c r="H341" s="16">
        <f t="shared" si="15"/>
        <v>13.138836686313075</v>
      </c>
      <c r="I341" s="21">
        <v>340</v>
      </c>
      <c r="J341" s="28">
        <f t="shared" si="16"/>
        <v>3621.9218332818391</v>
      </c>
      <c r="K341" s="28">
        <f t="shared" si="17"/>
        <v>14281.375279515607</v>
      </c>
      <c r="L341" s="34">
        <f>IF(ISNUMBER(INDEX('08W Project List'!$J:$J,MATCH('HFTD CPZ'!$B341,'08W Project List'!$G:$G,0))),$K341,#N/A)</f>
        <v>14281.375279515607</v>
      </c>
      <c r="M341" s="34" t="e">
        <f>IF(ISNUMBER(L341),#N/A,IF(ISNUMBER(INDEX('Approved CPZ List'!$I:$I,MATCH('HFTD CPZ'!$B341,'Approved CPZ List'!$B:$B,0))),$K341,#N/A))</f>
        <v>#N/A</v>
      </c>
    </row>
    <row r="342" spans="1:13" ht="15.75" x14ac:dyDescent="0.25">
      <c r="A342" s="17">
        <v>3500</v>
      </c>
      <c r="B342" s="16" t="s">
        <v>1149</v>
      </c>
      <c r="C342" s="16">
        <v>254061103</v>
      </c>
      <c r="D342" s="16" t="s">
        <v>1150</v>
      </c>
      <c r="E342" s="16">
        <v>24.779416392141581</v>
      </c>
      <c r="F342" s="16">
        <v>230</v>
      </c>
      <c r="G342" s="19">
        <v>0.196052636669378</v>
      </c>
      <c r="H342" s="16">
        <f t="shared" si="15"/>
        <v>45.092106433956943</v>
      </c>
      <c r="I342" s="21">
        <v>341</v>
      </c>
      <c r="J342" s="28">
        <f t="shared" si="16"/>
        <v>3646.7012496739808</v>
      </c>
      <c r="K342" s="28">
        <f t="shared" si="17"/>
        <v>14236.283173081651</v>
      </c>
      <c r="L342" s="34" t="e">
        <f>IF(ISNUMBER(INDEX('08W Project List'!$J:$J,MATCH('HFTD CPZ'!$B342,'08W Project List'!$G:$G,0))),$K342,#N/A)</f>
        <v>#N/A</v>
      </c>
      <c r="M342" s="34" t="e">
        <f>IF(ISNUMBER(L342),#N/A,IF(ISNUMBER(INDEX('Approved CPZ List'!$I:$I,MATCH('HFTD CPZ'!$B342,'Approved CPZ List'!$B:$B,0))),$K342,#N/A))</f>
        <v>#N/A</v>
      </c>
    </row>
    <row r="343" spans="1:13" ht="15.75" x14ac:dyDescent="0.25">
      <c r="A343" s="17">
        <v>2568</v>
      </c>
      <c r="B343" s="16" t="s">
        <v>2037</v>
      </c>
      <c r="C343" s="16">
        <v>42681102</v>
      </c>
      <c r="D343" s="16" t="s">
        <v>2035</v>
      </c>
      <c r="E343" s="16">
        <v>21.364664517528219</v>
      </c>
      <c r="F343" s="16">
        <v>214</v>
      </c>
      <c r="G343" s="19">
        <v>0.19575729675183201</v>
      </c>
      <c r="H343" s="16">
        <f t="shared" si="15"/>
        <v>41.892061504892048</v>
      </c>
      <c r="I343" s="21">
        <v>342</v>
      </c>
      <c r="J343" s="28">
        <f t="shared" si="16"/>
        <v>3668.0659141915089</v>
      </c>
      <c r="K343" s="28">
        <f t="shared" si="17"/>
        <v>14194.391111576759</v>
      </c>
      <c r="L343" s="34" t="e">
        <f>IF(ISNUMBER(INDEX('08W Project List'!$J:$J,MATCH('HFTD CPZ'!$B343,'08W Project List'!$G:$G,0))),$K343,#N/A)</f>
        <v>#N/A</v>
      </c>
      <c r="M343" s="34" t="e">
        <f>IF(ISNUMBER(L343),#N/A,IF(ISNUMBER(INDEX('Approved CPZ List'!$I:$I,MATCH('HFTD CPZ'!$B343,'Approved CPZ List'!$B:$B,0))),$K343,#N/A))</f>
        <v>#N/A</v>
      </c>
    </row>
    <row r="344" spans="1:13" ht="15.75" x14ac:dyDescent="0.25">
      <c r="A344" s="17">
        <v>2190</v>
      </c>
      <c r="B344" s="16" t="s">
        <v>1068</v>
      </c>
      <c r="C344" s="16">
        <v>152261105</v>
      </c>
      <c r="D344" s="16" t="s">
        <v>1067</v>
      </c>
      <c r="E344" s="16">
        <v>20.69900594519714</v>
      </c>
      <c r="F344" s="16">
        <v>226</v>
      </c>
      <c r="G344" s="19">
        <v>0.19568066739647599</v>
      </c>
      <c r="H344" s="16">
        <f t="shared" si="15"/>
        <v>44.223830831603571</v>
      </c>
      <c r="I344" s="21">
        <v>343</v>
      </c>
      <c r="J344" s="28">
        <f t="shared" si="16"/>
        <v>3688.7649201367062</v>
      </c>
      <c r="K344" s="28">
        <f t="shared" si="17"/>
        <v>14150.167280745156</v>
      </c>
      <c r="L344" s="34" t="e">
        <f>IF(ISNUMBER(INDEX('08W Project List'!$J:$J,MATCH('HFTD CPZ'!$B344,'08W Project List'!$G:$G,0))),$K344,#N/A)</f>
        <v>#N/A</v>
      </c>
      <c r="M344" s="34" t="e">
        <f>IF(ISNUMBER(L344),#N/A,IF(ISNUMBER(INDEX('Approved CPZ List'!$I:$I,MATCH('HFTD CPZ'!$B344,'Approved CPZ List'!$B:$B,0))),$K344,#N/A))</f>
        <v>#N/A</v>
      </c>
    </row>
    <row r="345" spans="1:13" ht="15.75" x14ac:dyDescent="0.25">
      <c r="A345" s="17">
        <v>9927</v>
      </c>
      <c r="B345" s="16" t="s">
        <v>1295</v>
      </c>
      <c r="C345" s="16">
        <v>42751111</v>
      </c>
      <c r="D345" s="16" t="s">
        <v>1296</v>
      </c>
      <c r="E345" s="16">
        <v>0.16698517393012494</v>
      </c>
      <c r="F345" s="16">
        <v>19</v>
      </c>
      <c r="G345" s="19">
        <v>0.195392861931659</v>
      </c>
      <c r="H345" s="16">
        <f t="shared" si="15"/>
        <v>3.7124643767015209</v>
      </c>
      <c r="I345" s="21">
        <v>344</v>
      </c>
      <c r="J345" s="28">
        <f t="shared" si="16"/>
        <v>3688.9319053106365</v>
      </c>
      <c r="K345" s="28">
        <f t="shared" si="17"/>
        <v>14146.454816368454</v>
      </c>
      <c r="L345" s="34" t="e">
        <f>IF(ISNUMBER(INDEX('08W Project List'!$J:$J,MATCH('HFTD CPZ'!$B345,'08W Project List'!$G:$G,0))),$K345,#N/A)</f>
        <v>#N/A</v>
      </c>
      <c r="M345" s="34" t="e">
        <f>IF(ISNUMBER(L345),#N/A,IF(ISNUMBER(INDEX('Approved CPZ List'!$I:$I,MATCH('HFTD CPZ'!$B345,'Approved CPZ List'!$B:$B,0))),$K345,#N/A))</f>
        <v>#N/A</v>
      </c>
    </row>
    <row r="346" spans="1:13" ht="15.75" x14ac:dyDescent="0.25">
      <c r="A346" s="17">
        <v>41</v>
      </c>
      <c r="B346" s="16" t="s">
        <v>3278</v>
      </c>
      <c r="C346" s="16">
        <v>43191101</v>
      </c>
      <c r="D346" s="16" t="s">
        <v>3275</v>
      </c>
      <c r="E346" s="16">
        <v>11.504776498433003</v>
      </c>
      <c r="F346" s="16">
        <v>162</v>
      </c>
      <c r="G346" s="19">
        <v>0.195391771915293</v>
      </c>
      <c r="H346" s="16">
        <f t="shared" si="15"/>
        <v>31.653467050277467</v>
      </c>
      <c r="I346" s="21">
        <v>345</v>
      </c>
      <c r="J346" s="28">
        <f t="shared" si="16"/>
        <v>3700.4366818090693</v>
      </c>
      <c r="K346" s="28">
        <f t="shared" si="17"/>
        <v>14114.801349318177</v>
      </c>
      <c r="L346" s="34" t="e">
        <f>IF(ISNUMBER(INDEX('08W Project List'!$J:$J,MATCH('HFTD CPZ'!$B346,'08W Project List'!$G:$G,0))),$K346,#N/A)</f>
        <v>#N/A</v>
      </c>
      <c r="M346" s="34" t="e">
        <f>IF(ISNUMBER(L346),#N/A,IF(ISNUMBER(INDEX('Approved CPZ List'!$I:$I,MATCH('HFTD CPZ'!$B346,'Approved CPZ List'!$B:$B,0))),$K346,#N/A))</f>
        <v>#N/A</v>
      </c>
    </row>
    <row r="347" spans="1:13" ht="15.75" x14ac:dyDescent="0.25">
      <c r="A347" s="17">
        <v>8428</v>
      </c>
      <c r="B347" s="16" t="s">
        <v>539</v>
      </c>
      <c r="C347" s="16">
        <v>43411101</v>
      </c>
      <c r="D347" s="16" t="s">
        <v>538</v>
      </c>
      <c r="E347" s="16">
        <v>7.9852652147673711</v>
      </c>
      <c r="F347" s="16">
        <v>38</v>
      </c>
      <c r="G347" s="19">
        <v>0.19531128232848699</v>
      </c>
      <c r="H347" s="16">
        <f t="shared" si="15"/>
        <v>7.421828728482506</v>
      </c>
      <c r="I347" s="21">
        <v>346</v>
      </c>
      <c r="J347" s="28">
        <f t="shared" si="16"/>
        <v>3708.4219470238368</v>
      </c>
      <c r="K347" s="28">
        <f t="shared" si="17"/>
        <v>14107.379520589695</v>
      </c>
      <c r="L347" s="34" t="e">
        <f>IF(ISNUMBER(INDEX('08W Project List'!$J:$J,MATCH('HFTD CPZ'!$B347,'08W Project List'!$G:$G,0))),$K347,#N/A)</f>
        <v>#N/A</v>
      </c>
      <c r="M347" s="34" t="e">
        <f>IF(ISNUMBER(L347),#N/A,IF(ISNUMBER(INDEX('Approved CPZ List'!$I:$I,MATCH('HFTD CPZ'!$B347,'Approved CPZ List'!$B:$B,0))),$K347,#N/A))</f>
        <v>#N/A</v>
      </c>
    </row>
    <row r="348" spans="1:13" ht="15.75" x14ac:dyDescent="0.25">
      <c r="A348" s="17">
        <v>4645</v>
      </c>
      <c r="B348" s="16" t="s">
        <v>2742</v>
      </c>
      <c r="C348" s="16">
        <v>163541102</v>
      </c>
      <c r="D348" s="16" t="s">
        <v>2738</v>
      </c>
      <c r="E348" s="16">
        <v>6.7546028187246119</v>
      </c>
      <c r="F348" s="16">
        <v>75</v>
      </c>
      <c r="G348" s="19">
        <v>0.19502913114364601</v>
      </c>
      <c r="H348" s="16">
        <f t="shared" si="15"/>
        <v>14.62718483577345</v>
      </c>
      <c r="I348" s="21">
        <v>347</v>
      </c>
      <c r="J348" s="28">
        <f t="shared" si="16"/>
        <v>3715.1765498425616</v>
      </c>
      <c r="K348" s="28">
        <f t="shared" si="17"/>
        <v>14092.752335753921</v>
      </c>
      <c r="L348" s="34" t="e">
        <f>IF(ISNUMBER(INDEX('08W Project List'!$J:$J,MATCH('HFTD CPZ'!$B348,'08W Project List'!$G:$G,0))),$K348,#N/A)</f>
        <v>#N/A</v>
      </c>
      <c r="M348" s="34" t="e">
        <f>IF(ISNUMBER(L348),#N/A,IF(ISNUMBER(INDEX('Approved CPZ List'!$I:$I,MATCH('HFTD CPZ'!$B348,'Approved CPZ List'!$B:$B,0))),$K348,#N/A))</f>
        <v>#N/A</v>
      </c>
    </row>
    <row r="349" spans="1:13" ht="15.75" x14ac:dyDescent="0.25">
      <c r="A349" s="17">
        <v>1354</v>
      </c>
      <c r="B349" s="16" t="s">
        <v>894</v>
      </c>
      <c r="C349" s="16">
        <v>162991102</v>
      </c>
      <c r="D349" s="16" t="s">
        <v>889</v>
      </c>
      <c r="E349" s="16">
        <v>16.885518079719951</v>
      </c>
      <c r="F349" s="16">
        <v>236</v>
      </c>
      <c r="G349" s="19">
        <v>0.19500562535228799</v>
      </c>
      <c r="H349" s="16">
        <f t="shared" si="15"/>
        <v>46.021327583139964</v>
      </c>
      <c r="I349" s="21">
        <v>348</v>
      </c>
      <c r="J349" s="28">
        <f t="shared" si="16"/>
        <v>3732.0620679222816</v>
      </c>
      <c r="K349" s="28">
        <f t="shared" si="17"/>
        <v>14046.731008170782</v>
      </c>
      <c r="L349" s="34" t="e">
        <f>IF(ISNUMBER(INDEX('08W Project List'!$J:$J,MATCH('HFTD CPZ'!$B349,'08W Project List'!$G:$G,0))),$K349,#N/A)</f>
        <v>#N/A</v>
      </c>
      <c r="M349" s="34" t="e">
        <f>IF(ISNUMBER(L349),#N/A,IF(ISNUMBER(INDEX('Approved CPZ List'!$I:$I,MATCH('HFTD CPZ'!$B349,'Approved CPZ List'!$B:$B,0))),$K349,#N/A))</f>
        <v>#N/A</v>
      </c>
    </row>
    <row r="350" spans="1:13" ht="15.75" x14ac:dyDescent="0.25">
      <c r="A350" s="17">
        <v>6647</v>
      </c>
      <c r="B350" s="16" t="s">
        <v>4069</v>
      </c>
      <c r="C350" s="16">
        <v>252941107</v>
      </c>
      <c r="D350" s="16" t="s">
        <v>4068</v>
      </c>
      <c r="E350" s="16">
        <v>45.078375642176816</v>
      </c>
      <c r="F350" s="16">
        <v>449</v>
      </c>
      <c r="G350" s="19">
        <v>0.19445660339698101</v>
      </c>
      <c r="H350" s="16">
        <f t="shared" si="15"/>
        <v>87.311014925244478</v>
      </c>
      <c r="I350" s="21">
        <v>349</v>
      </c>
      <c r="J350" s="28">
        <f t="shared" si="16"/>
        <v>3777.1404435644586</v>
      </c>
      <c r="K350" s="28">
        <f t="shared" si="17"/>
        <v>13959.419993245538</v>
      </c>
      <c r="L350" s="34" t="e">
        <f>IF(ISNUMBER(INDEX('08W Project List'!$J:$J,MATCH('HFTD CPZ'!$B350,'08W Project List'!$G:$G,0))),$K350,#N/A)</f>
        <v>#N/A</v>
      </c>
      <c r="M350" s="34" t="e">
        <f>IF(ISNUMBER(L350),#N/A,IF(ISNUMBER(INDEX('Approved CPZ List'!$I:$I,MATCH('HFTD CPZ'!$B350,'Approved CPZ List'!$B:$B,0))),$K350,#N/A))</f>
        <v>#N/A</v>
      </c>
    </row>
    <row r="351" spans="1:13" ht="15.75" x14ac:dyDescent="0.25">
      <c r="A351" s="17">
        <v>4112</v>
      </c>
      <c r="B351" s="16" t="s">
        <v>1887</v>
      </c>
      <c r="C351" s="16">
        <v>103441101</v>
      </c>
      <c r="D351" s="16" t="s">
        <v>1883</v>
      </c>
      <c r="E351" s="16">
        <v>32.466225561462963</v>
      </c>
      <c r="F351" s="16">
        <v>318</v>
      </c>
      <c r="G351" s="19">
        <v>0.194450124570025</v>
      </c>
      <c r="H351" s="16">
        <f t="shared" si="15"/>
        <v>61.835139613267948</v>
      </c>
      <c r="I351" s="21">
        <v>350</v>
      </c>
      <c r="J351" s="28">
        <f t="shared" si="16"/>
        <v>3809.6066691259216</v>
      </c>
      <c r="K351" s="28">
        <f t="shared" si="17"/>
        <v>13897.58485363227</v>
      </c>
      <c r="L351" s="34" t="e">
        <f>IF(ISNUMBER(INDEX('08W Project List'!$J:$J,MATCH('HFTD CPZ'!$B351,'08W Project List'!$G:$G,0))),$K351,#N/A)</f>
        <v>#N/A</v>
      </c>
      <c r="M351" s="34" t="e">
        <f>IF(ISNUMBER(L351),#N/A,IF(ISNUMBER(INDEX('Approved CPZ List'!$I:$I,MATCH('HFTD CPZ'!$B351,'Approved CPZ List'!$B:$B,0))),$K351,#N/A))</f>
        <v>#N/A</v>
      </c>
    </row>
    <row r="352" spans="1:13" ht="15.75" x14ac:dyDescent="0.25">
      <c r="A352" s="17">
        <v>1219</v>
      </c>
      <c r="B352" s="16" t="s">
        <v>108</v>
      </c>
      <c r="C352" s="16">
        <v>153662102</v>
      </c>
      <c r="D352" s="16" t="s">
        <v>109</v>
      </c>
      <c r="E352" s="16">
        <v>38.962919134748603</v>
      </c>
      <c r="F352" s="16">
        <v>465</v>
      </c>
      <c r="G352" s="19">
        <v>0.19411547118327499</v>
      </c>
      <c r="H352" s="16">
        <f t="shared" si="15"/>
        <v>90.263694100222864</v>
      </c>
      <c r="I352" s="21">
        <v>351</v>
      </c>
      <c r="J352" s="28">
        <f t="shared" si="16"/>
        <v>3848.5695882606701</v>
      </c>
      <c r="K352" s="28">
        <f t="shared" si="17"/>
        <v>13807.321159532048</v>
      </c>
      <c r="L352" s="34" t="e">
        <f>IF(ISNUMBER(INDEX('08W Project List'!$J:$J,MATCH('HFTD CPZ'!$B352,'08W Project List'!$G:$G,0))),$K352,#N/A)</f>
        <v>#N/A</v>
      </c>
      <c r="M352" s="34" t="e">
        <f>IF(ISNUMBER(L352),#N/A,IF(ISNUMBER(INDEX('Approved CPZ List'!$I:$I,MATCH('HFTD CPZ'!$B352,'Approved CPZ List'!$B:$B,0))),$K352,#N/A))</f>
        <v>#N/A</v>
      </c>
    </row>
    <row r="353" spans="1:13" ht="15.75" x14ac:dyDescent="0.25">
      <c r="A353" s="17">
        <v>4008</v>
      </c>
      <c r="B353" s="16" t="s">
        <v>2725</v>
      </c>
      <c r="C353" s="16">
        <v>163541101</v>
      </c>
      <c r="D353" s="16" t="s">
        <v>2726</v>
      </c>
      <c r="E353" s="16">
        <v>33.000896980771721</v>
      </c>
      <c r="F353" s="16">
        <v>334</v>
      </c>
      <c r="G353" s="19">
        <v>0.19404491102705901</v>
      </c>
      <c r="H353" s="16">
        <f t="shared" si="15"/>
        <v>64.811000283037714</v>
      </c>
      <c r="I353" s="21">
        <v>352</v>
      </c>
      <c r="J353" s="28">
        <f t="shared" si="16"/>
        <v>3881.5704852414419</v>
      </c>
      <c r="K353" s="28">
        <f t="shared" si="17"/>
        <v>13742.51015924901</v>
      </c>
      <c r="L353" s="34" t="e">
        <f>IF(ISNUMBER(INDEX('08W Project List'!$J:$J,MATCH('HFTD CPZ'!$B353,'08W Project List'!$G:$G,0))),$K353,#N/A)</f>
        <v>#N/A</v>
      </c>
      <c r="M353" s="34" t="e">
        <f>IF(ISNUMBER(L353),#N/A,IF(ISNUMBER(INDEX('Approved CPZ List'!$I:$I,MATCH('HFTD CPZ'!$B353,'Approved CPZ List'!$B:$B,0))),$K353,#N/A))</f>
        <v>#N/A</v>
      </c>
    </row>
    <row r="354" spans="1:13" ht="15.75" x14ac:dyDescent="0.25">
      <c r="A354" s="17">
        <v>9763</v>
      </c>
      <c r="B354" s="16" t="s">
        <v>4365</v>
      </c>
      <c r="C354" s="16">
        <v>251511101</v>
      </c>
      <c r="D354" s="16" t="s">
        <v>4366</v>
      </c>
      <c r="E354" s="16">
        <v>7.640477486360596</v>
      </c>
      <c r="F354" s="16">
        <v>36</v>
      </c>
      <c r="G354" s="19">
        <v>0.193983182044205</v>
      </c>
      <c r="H354" s="16">
        <f t="shared" si="15"/>
        <v>6.9833945535913804</v>
      </c>
      <c r="I354" s="21">
        <v>353</v>
      </c>
      <c r="J354" s="28">
        <f t="shared" si="16"/>
        <v>3889.2109627278023</v>
      </c>
      <c r="K354" s="28">
        <f t="shared" si="17"/>
        <v>13735.526764695418</v>
      </c>
      <c r="L354" s="34" t="e">
        <f>IF(ISNUMBER(INDEX('08W Project List'!$J:$J,MATCH('HFTD CPZ'!$B354,'08W Project List'!$G:$G,0))),$K354,#N/A)</f>
        <v>#N/A</v>
      </c>
      <c r="M354" s="34" t="e">
        <f>IF(ISNUMBER(L354),#N/A,IF(ISNUMBER(INDEX('Approved CPZ List'!$I:$I,MATCH('HFTD CPZ'!$B354,'Approved CPZ List'!$B:$B,0))),$K354,#N/A))</f>
        <v>#N/A</v>
      </c>
    </row>
    <row r="355" spans="1:13" ht="15.75" x14ac:dyDescent="0.25">
      <c r="A355" s="17">
        <v>4721</v>
      </c>
      <c r="B355" s="16" t="s">
        <v>864</v>
      </c>
      <c r="C355" s="16">
        <v>252411104</v>
      </c>
      <c r="D355" s="16" t="s">
        <v>863</v>
      </c>
      <c r="E355" s="16">
        <v>5.1231462808850523</v>
      </c>
      <c r="F355" s="16">
        <v>63</v>
      </c>
      <c r="G355" s="19">
        <v>0.193914212850889</v>
      </c>
      <c r="H355" s="16">
        <f t="shared" si="15"/>
        <v>12.216595409606008</v>
      </c>
      <c r="I355" s="21">
        <v>354</v>
      </c>
      <c r="J355" s="28">
        <f t="shared" si="16"/>
        <v>3894.3341090086874</v>
      </c>
      <c r="K355" s="28">
        <f t="shared" si="17"/>
        <v>13723.310169285813</v>
      </c>
      <c r="L355" s="34" t="e">
        <f>IF(ISNUMBER(INDEX('08W Project List'!$J:$J,MATCH('HFTD CPZ'!$B355,'08W Project List'!$G:$G,0))),$K355,#N/A)</f>
        <v>#N/A</v>
      </c>
      <c r="M355" s="34" t="e">
        <f>IF(ISNUMBER(L355),#N/A,IF(ISNUMBER(INDEX('Approved CPZ List'!$I:$I,MATCH('HFTD CPZ'!$B355,'Approved CPZ List'!$B:$B,0))),$K355,#N/A))</f>
        <v>#N/A</v>
      </c>
    </row>
    <row r="356" spans="1:13" ht="15.75" x14ac:dyDescent="0.25">
      <c r="A356" s="17">
        <v>8166</v>
      </c>
      <c r="B356" s="16" t="s">
        <v>198</v>
      </c>
      <c r="C356" s="16">
        <v>103191101</v>
      </c>
      <c r="D356" s="16" t="s">
        <v>187</v>
      </c>
      <c r="E356" s="16">
        <v>18.756098402348542</v>
      </c>
      <c r="F356" s="16">
        <v>171</v>
      </c>
      <c r="G356" s="19">
        <v>0.193781171135916</v>
      </c>
      <c r="H356" s="16">
        <f t="shared" si="15"/>
        <v>33.136580264241637</v>
      </c>
      <c r="I356" s="21">
        <v>355</v>
      </c>
      <c r="J356" s="28">
        <f t="shared" si="16"/>
        <v>3913.0902074110359</v>
      </c>
      <c r="K356" s="28">
        <f t="shared" si="17"/>
        <v>13690.173589021571</v>
      </c>
      <c r="L356" s="34">
        <f>IF(ISNUMBER(INDEX('08W Project List'!$J:$J,MATCH('HFTD CPZ'!$B356,'08W Project List'!$G:$G,0))),$K356,#N/A)</f>
        <v>13690.173589021571</v>
      </c>
      <c r="M356" s="34" t="e">
        <f>IF(ISNUMBER(L356),#N/A,IF(ISNUMBER(INDEX('Approved CPZ List'!$I:$I,MATCH('HFTD CPZ'!$B356,'Approved CPZ List'!$B:$B,0))),$K356,#N/A))</f>
        <v>#N/A</v>
      </c>
    </row>
    <row r="357" spans="1:13" ht="15.75" x14ac:dyDescent="0.25">
      <c r="A357" s="17">
        <v>10364</v>
      </c>
      <c r="B357" s="16" t="s">
        <v>2160</v>
      </c>
      <c r="C357" s="16">
        <v>63172101</v>
      </c>
      <c r="D357" s="16" t="s">
        <v>2155</v>
      </c>
      <c r="E357" s="16">
        <v>0.47947180688070917</v>
      </c>
      <c r="F357" s="16">
        <v>7</v>
      </c>
      <c r="G357" s="19">
        <v>0.193691167518077</v>
      </c>
      <c r="H357" s="16">
        <f t="shared" si="15"/>
        <v>1.3558381726265389</v>
      </c>
      <c r="I357" s="21">
        <v>356</v>
      </c>
      <c r="J357" s="28">
        <f t="shared" si="16"/>
        <v>3913.5696792179165</v>
      </c>
      <c r="K357" s="28">
        <f t="shared" si="17"/>
        <v>13688.817750848944</v>
      </c>
      <c r="L357" s="34" t="e">
        <f>IF(ISNUMBER(INDEX('08W Project List'!$J:$J,MATCH('HFTD CPZ'!$B357,'08W Project List'!$G:$G,0))),$K357,#N/A)</f>
        <v>#N/A</v>
      </c>
      <c r="M357" s="34" t="e">
        <f>IF(ISNUMBER(L357),#N/A,IF(ISNUMBER(INDEX('Approved CPZ List'!$I:$I,MATCH('HFTD CPZ'!$B357,'Approved CPZ List'!$B:$B,0))),$K357,#N/A))</f>
        <v>#N/A</v>
      </c>
    </row>
    <row r="358" spans="1:13" ht="15.75" x14ac:dyDescent="0.25">
      <c r="A358" s="17">
        <v>10620</v>
      </c>
      <c r="B358" s="16" t="s">
        <v>2743</v>
      </c>
      <c r="C358" s="16">
        <v>163541102</v>
      </c>
      <c r="D358" s="16" t="s">
        <v>2738</v>
      </c>
      <c r="E358" s="16">
        <v>1.2162582505020323</v>
      </c>
      <c r="F358" s="16">
        <v>6</v>
      </c>
      <c r="G358" s="19">
        <v>0.19327933835251401</v>
      </c>
      <c r="H358" s="16">
        <f t="shared" si="15"/>
        <v>1.1596760301150841</v>
      </c>
      <c r="I358" s="21">
        <v>357</v>
      </c>
      <c r="J358" s="28">
        <f t="shared" si="16"/>
        <v>3914.7859374684185</v>
      </c>
      <c r="K358" s="28">
        <f t="shared" si="17"/>
        <v>13687.65807481883</v>
      </c>
      <c r="L358" s="34" t="e">
        <f>IF(ISNUMBER(INDEX('08W Project List'!$J:$J,MATCH('HFTD CPZ'!$B358,'08W Project List'!$G:$G,0))),$K358,#N/A)</f>
        <v>#N/A</v>
      </c>
      <c r="M358" s="34" t="e">
        <f>IF(ISNUMBER(L358),#N/A,IF(ISNUMBER(INDEX('Approved CPZ List'!$I:$I,MATCH('HFTD CPZ'!$B358,'Approved CPZ List'!$B:$B,0))),$K358,#N/A))</f>
        <v>#N/A</v>
      </c>
    </row>
    <row r="359" spans="1:13" ht="15.75" x14ac:dyDescent="0.25">
      <c r="A359" s="17">
        <v>1881</v>
      </c>
      <c r="B359" s="16" t="s">
        <v>2941</v>
      </c>
      <c r="C359" s="16">
        <v>152561103</v>
      </c>
      <c r="D359" s="16" t="s">
        <v>2939</v>
      </c>
      <c r="E359" s="16">
        <v>26.424412265982163</v>
      </c>
      <c r="F359" s="16">
        <v>240</v>
      </c>
      <c r="G359" s="19">
        <v>0.193154274189413</v>
      </c>
      <c r="H359" s="16">
        <f t="shared" si="15"/>
        <v>46.357025805459116</v>
      </c>
      <c r="I359" s="21">
        <v>358</v>
      </c>
      <c r="J359" s="28">
        <f t="shared" si="16"/>
        <v>3941.2103497344006</v>
      </c>
      <c r="K359" s="28">
        <f t="shared" si="17"/>
        <v>13641.301049013371</v>
      </c>
      <c r="L359" s="34" t="e">
        <f>IF(ISNUMBER(INDEX('08W Project List'!$J:$J,MATCH('HFTD CPZ'!$B359,'08W Project List'!$G:$G,0))),$K359,#N/A)</f>
        <v>#N/A</v>
      </c>
      <c r="M359" s="34" t="e">
        <f>IF(ISNUMBER(L359),#N/A,IF(ISNUMBER(INDEX('Approved CPZ List'!$I:$I,MATCH('HFTD CPZ'!$B359,'Approved CPZ List'!$B:$B,0))),$K359,#N/A))</f>
        <v>#N/A</v>
      </c>
    </row>
    <row r="360" spans="1:13" ht="15.75" x14ac:dyDescent="0.25">
      <c r="A360" s="17">
        <v>10174</v>
      </c>
      <c r="B360" s="16" t="s">
        <v>1995</v>
      </c>
      <c r="C360" s="16">
        <v>42991105</v>
      </c>
      <c r="D360" s="16" t="s">
        <v>1994</v>
      </c>
      <c r="E360" s="16">
        <v>4.4121684186407828</v>
      </c>
      <c r="F360" s="16">
        <v>34</v>
      </c>
      <c r="G360" s="19">
        <v>0.192637530731604</v>
      </c>
      <c r="H360" s="16">
        <f t="shared" si="15"/>
        <v>6.5496760448745359</v>
      </c>
      <c r="I360" s="21">
        <v>359</v>
      </c>
      <c r="J360" s="28">
        <f t="shared" si="16"/>
        <v>3945.6225181530413</v>
      </c>
      <c r="K360" s="28">
        <f t="shared" si="17"/>
        <v>13634.751372968496</v>
      </c>
      <c r="L360" s="34" t="e">
        <f>IF(ISNUMBER(INDEX('08W Project List'!$J:$J,MATCH('HFTD CPZ'!$B360,'08W Project List'!$G:$G,0))),$K360,#N/A)</f>
        <v>#N/A</v>
      </c>
      <c r="M360" s="34" t="e">
        <f>IF(ISNUMBER(L360),#N/A,IF(ISNUMBER(INDEX('Approved CPZ List'!$I:$I,MATCH('HFTD CPZ'!$B360,'Approved CPZ List'!$B:$B,0))),$K360,#N/A))</f>
        <v>#N/A</v>
      </c>
    </row>
    <row r="361" spans="1:13" ht="15.75" x14ac:dyDescent="0.25">
      <c r="A361" s="17">
        <v>9563</v>
      </c>
      <c r="B361" s="16" t="s">
        <v>1266</v>
      </c>
      <c r="C361" s="16">
        <v>102781101</v>
      </c>
      <c r="D361" s="16" t="s">
        <v>1263</v>
      </c>
      <c r="E361" s="16">
        <v>8.7617626146877576</v>
      </c>
      <c r="F361" s="16">
        <v>52</v>
      </c>
      <c r="G361" s="19">
        <v>0.19236712966676001</v>
      </c>
      <c r="H361" s="16">
        <f t="shared" si="15"/>
        <v>10.003090742671521</v>
      </c>
      <c r="I361" s="21">
        <v>360</v>
      </c>
      <c r="J361" s="28">
        <f t="shared" si="16"/>
        <v>3954.3842807677288</v>
      </c>
      <c r="K361" s="28">
        <f t="shared" si="17"/>
        <v>13624.748282225824</v>
      </c>
      <c r="L361" s="34" t="e">
        <f>IF(ISNUMBER(INDEX('08W Project List'!$J:$J,MATCH('HFTD CPZ'!$B361,'08W Project List'!$G:$G,0))),$K361,#N/A)</f>
        <v>#N/A</v>
      </c>
      <c r="M361" s="34" t="e">
        <f>IF(ISNUMBER(L361),#N/A,IF(ISNUMBER(INDEX('Approved CPZ List'!$I:$I,MATCH('HFTD CPZ'!$B361,'Approved CPZ List'!$B:$B,0))),$K361,#N/A))</f>
        <v>#N/A</v>
      </c>
    </row>
    <row r="362" spans="1:13" ht="15.75" x14ac:dyDescent="0.25">
      <c r="A362" s="17">
        <v>7617</v>
      </c>
      <c r="B362" s="16" t="s">
        <v>4408</v>
      </c>
      <c r="C362" s="16">
        <v>102911102</v>
      </c>
      <c r="D362" s="16" t="s">
        <v>4409</v>
      </c>
      <c r="E362" s="16">
        <v>4.7699474479814414</v>
      </c>
      <c r="F362" s="16">
        <v>51</v>
      </c>
      <c r="G362" s="19">
        <v>0.19228500901513901</v>
      </c>
      <c r="H362" s="16">
        <f t="shared" si="15"/>
        <v>9.8065354597720891</v>
      </c>
      <c r="I362" s="21">
        <v>361</v>
      </c>
      <c r="J362" s="28">
        <f t="shared" si="16"/>
        <v>3959.1542282157102</v>
      </c>
      <c r="K362" s="28">
        <f t="shared" si="17"/>
        <v>13614.941746766051</v>
      </c>
      <c r="L362" s="34" t="e">
        <f>IF(ISNUMBER(INDEX('08W Project List'!$J:$J,MATCH('HFTD CPZ'!$B362,'08W Project List'!$G:$G,0))),$K362,#N/A)</f>
        <v>#N/A</v>
      </c>
      <c r="M362" s="34" t="e">
        <f>IF(ISNUMBER(L362),#N/A,IF(ISNUMBER(INDEX('Approved CPZ List'!$I:$I,MATCH('HFTD CPZ'!$B362,'Approved CPZ List'!$B:$B,0))),$K362,#N/A))</f>
        <v>#N/A</v>
      </c>
    </row>
    <row r="363" spans="1:13" ht="15.75" x14ac:dyDescent="0.25">
      <c r="A363" s="17">
        <v>3855</v>
      </c>
      <c r="B363" s="16" t="s">
        <v>3605</v>
      </c>
      <c r="C363" s="16">
        <v>254601103</v>
      </c>
      <c r="D363" s="16" t="s">
        <v>3602</v>
      </c>
      <c r="E363" s="16">
        <v>26.289964315873959</v>
      </c>
      <c r="F363" s="16">
        <v>296</v>
      </c>
      <c r="G363" s="19">
        <v>0.19202485875328801</v>
      </c>
      <c r="H363" s="16">
        <f t="shared" si="15"/>
        <v>56.83935819097325</v>
      </c>
      <c r="I363" s="21">
        <v>362</v>
      </c>
      <c r="J363" s="28">
        <f t="shared" si="16"/>
        <v>3985.4441925315841</v>
      </c>
      <c r="K363" s="28">
        <f t="shared" si="17"/>
        <v>13558.102388575078</v>
      </c>
      <c r="L363" s="34" t="e">
        <f>IF(ISNUMBER(INDEX('08W Project List'!$J:$J,MATCH('HFTD CPZ'!$B363,'08W Project List'!$G:$G,0))),$K363,#N/A)</f>
        <v>#N/A</v>
      </c>
      <c r="M363" s="34" t="e">
        <f>IF(ISNUMBER(L363),#N/A,IF(ISNUMBER(INDEX('Approved CPZ List'!$I:$I,MATCH('HFTD CPZ'!$B363,'Approved CPZ List'!$B:$B,0))),$K363,#N/A))</f>
        <v>#N/A</v>
      </c>
    </row>
    <row r="364" spans="1:13" ht="15.75" x14ac:dyDescent="0.25">
      <c r="A364" s="17">
        <v>5056</v>
      </c>
      <c r="B364" s="16" t="s">
        <v>195</v>
      </c>
      <c r="C364" s="16">
        <v>103191101</v>
      </c>
      <c r="D364" s="16" t="s">
        <v>187</v>
      </c>
      <c r="E364" s="16">
        <v>19.626647917737102</v>
      </c>
      <c r="F364" s="16">
        <v>230</v>
      </c>
      <c r="G364" s="19">
        <v>0.19196303508767301</v>
      </c>
      <c r="H364" s="16">
        <f t="shared" si="15"/>
        <v>44.151498070164791</v>
      </c>
      <c r="I364" s="21">
        <v>363</v>
      </c>
      <c r="J364" s="28">
        <f t="shared" si="16"/>
        <v>4005.0708404493212</v>
      </c>
      <c r="K364" s="28">
        <f t="shared" si="17"/>
        <v>13513.950890504913</v>
      </c>
      <c r="L364" s="34" t="e">
        <f>IF(ISNUMBER(INDEX('08W Project List'!$J:$J,MATCH('HFTD CPZ'!$B364,'08W Project List'!$G:$G,0))),$K364,#N/A)</f>
        <v>#N/A</v>
      </c>
      <c r="M364" s="34" t="e">
        <f>IF(ISNUMBER(L364),#N/A,IF(ISNUMBER(INDEX('Approved CPZ List'!$I:$I,MATCH('HFTD CPZ'!$B364,'Approved CPZ List'!$B:$B,0))),$K364,#N/A))</f>
        <v>#N/A</v>
      </c>
    </row>
    <row r="365" spans="1:13" ht="15.75" x14ac:dyDescent="0.25">
      <c r="A365" s="17">
        <v>523</v>
      </c>
      <c r="B365" s="16" t="s">
        <v>1153</v>
      </c>
      <c r="C365" s="16">
        <v>254061103</v>
      </c>
      <c r="D365" s="16" t="s">
        <v>1150</v>
      </c>
      <c r="E365" s="16">
        <v>24.83048370195376</v>
      </c>
      <c r="F365" s="16">
        <v>188</v>
      </c>
      <c r="G365" s="19">
        <v>0.19170978090250501</v>
      </c>
      <c r="H365" s="16">
        <f t="shared" si="15"/>
        <v>36.041438809670943</v>
      </c>
      <c r="I365" s="21">
        <v>364</v>
      </c>
      <c r="J365" s="28">
        <f t="shared" si="16"/>
        <v>4029.9013241512748</v>
      </c>
      <c r="K365" s="28">
        <f t="shared" si="17"/>
        <v>13477.909451695243</v>
      </c>
      <c r="L365" s="34" t="e">
        <f>IF(ISNUMBER(INDEX('08W Project List'!$J:$J,MATCH('HFTD CPZ'!$B365,'08W Project List'!$G:$G,0))),$K365,#N/A)</f>
        <v>#N/A</v>
      </c>
      <c r="M365" s="34" t="e">
        <f>IF(ISNUMBER(L365),#N/A,IF(ISNUMBER(INDEX('Approved CPZ List'!$I:$I,MATCH('HFTD CPZ'!$B365,'Approved CPZ List'!$B:$B,0))),$K365,#N/A))</f>
        <v>#N/A</v>
      </c>
    </row>
    <row r="366" spans="1:13" ht="15.75" x14ac:dyDescent="0.25">
      <c r="A366" s="17">
        <v>8426</v>
      </c>
      <c r="B366" s="16" t="s">
        <v>1383</v>
      </c>
      <c r="C366" s="16">
        <v>42851121</v>
      </c>
      <c r="D366" s="16" t="s">
        <v>1374</v>
      </c>
      <c r="E366" s="16">
        <v>1.6117687844330455E-2</v>
      </c>
      <c r="F366" s="16">
        <v>1</v>
      </c>
      <c r="G366" s="19">
        <v>0.19151996048860401</v>
      </c>
      <c r="H366" s="16">
        <f t="shared" si="15"/>
        <v>0.19151996048860401</v>
      </c>
      <c r="I366" s="21">
        <v>365</v>
      </c>
      <c r="J366" s="28">
        <f t="shared" si="16"/>
        <v>4029.917441839119</v>
      </c>
      <c r="K366" s="28">
        <f t="shared" si="17"/>
        <v>13477.717931734755</v>
      </c>
      <c r="L366" s="34" t="e">
        <f>IF(ISNUMBER(INDEX('08W Project List'!$J:$J,MATCH('HFTD CPZ'!$B366,'08W Project List'!$G:$G,0))),$K366,#N/A)</f>
        <v>#N/A</v>
      </c>
      <c r="M366" s="34" t="e">
        <f>IF(ISNUMBER(L366),#N/A,IF(ISNUMBER(INDEX('Approved CPZ List'!$I:$I,MATCH('HFTD CPZ'!$B366,'Approved CPZ List'!$B:$B,0))),$K366,#N/A))</f>
        <v>#N/A</v>
      </c>
    </row>
    <row r="367" spans="1:13" ht="15.75" x14ac:dyDescent="0.25">
      <c r="A367" s="17">
        <v>8629</v>
      </c>
      <c r="B367" s="16" t="s">
        <v>1324</v>
      </c>
      <c r="C367" s="16">
        <v>182951101</v>
      </c>
      <c r="D367" s="16" t="s">
        <v>1321</v>
      </c>
      <c r="E367" s="16">
        <v>0.48143424790716532</v>
      </c>
      <c r="F367" s="16">
        <v>14</v>
      </c>
      <c r="G367" s="19">
        <v>0.191344603388615</v>
      </c>
      <c r="H367" s="16">
        <f t="shared" si="15"/>
        <v>2.67882444744061</v>
      </c>
      <c r="I367" s="21">
        <v>366</v>
      </c>
      <c r="J367" s="28">
        <f t="shared" si="16"/>
        <v>4030.3988760870261</v>
      </c>
      <c r="K367" s="28">
        <f t="shared" si="17"/>
        <v>13475.039107287314</v>
      </c>
      <c r="L367" s="34" t="e">
        <f>IF(ISNUMBER(INDEX('08W Project List'!$J:$J,MATCH('HFTD CPZ'!$B367,'08W Project List'!$G:$G,0))),$K367,#N/A)</f>
        <v>#N/A</v>
      </c>
      <c r="M367" s="34" t="e">
        <f>IF(ISNUMBER(L367),#N/A,IF(ISNUMBER(INDEX('Approved CPZ List'!$I:$I,MATCH('HFTD CPZ'!$B367,'Approved CPZ List'!$B:$B,0))),$K367,#N/A))</f>
        <v>#N/A</v>
      </c>
    </row>
    <row r="368" spans="1:13" ht="15.75" x14ac:dyDescent="0.25">
      <c r="A368" s="17">
        <v>7469</v>
      </c>
      <c r="B368" s="16" t="s">
        <v>2825</v>
      </c>
      <c r="C368" s="16">
        <v>183031101</v>
      </c>
      <c r="D368" s="16" t="s">
        <v>2826</v>
      </c>
      <c r="E368" s="16">
        <v>6.0153503620516586</v>
      </c>
      <c r="F368" s="16">
        <v>34</v>
      </c>
      <c r="G368" s="19">
        <v>0.19124172086395699</v>
      </c>
      <c r="H368" s="16">
        <f t="shared" si="15"/>
        <v>6.5022185093745382</v>
      </c>
      <c r="I368" s="21">
        <v>367</v>
      </c>
      <c r="J368" s="28">
        <f t="shared" si="16"/>
        <v>4036.4142264490779</v>
      </c>
      <c r="K368" s="28">
        <f t="shared" si="17"/>
        <v>13468.536888777939</v>
      </c>
      <c r="L368" s="34" t="e">
        <f>IF(ISNUMBER(INDEX('08W Project List'!$J:$J,MATCH('HFTD CPZ'!$B368,'08W Project List'!$G:$G,0))),$K368,#N/A)</f>
        <v>#N/A</v>
      </c>
      <c r="M368" s="34" t="e">
        <f>IF(ISNUMBER(L368),#N/A,IF(ISNUMBER(INDEX('Approved CPZ List'!$I:$I,MATCH('HFTD CPZ'!$B368,'Approved CPZ List'!$B:$B,0))),$K368,#N/A))</f>
        <v>#N/A</v>
      </c>
    </row>
    <row r="369" spans="1:13" ht="15.75" x14ac:dyDescent="0.25">
      <c r="A369" s="17">
        <v>5366</v>
      </c>
      <c r="B369" s="16" t="s">
        <v>4438</v>
      </c>
      <c r="C369" s="16">
        <v>102911109</v>
      </c>
      <c r="D369" s="16" t="s">
        <v>4433</v>
      </c>
      <c r="E369" s="16">
        <v>4.5158139120698753</v>
      </c>
      <c r="F369" s="16">
        <v>71</v>
      </c>
      <c r="G369" s="19">
        <v>0.191147135394615</v>
      </c>
      <c r="H369" s="16">
        <f t="shared" si="15"/>
        <v>13.571446613017665</v>
      </c>
      <c r="I369" s="21">
        <v>368</v>
      </c>
      <c r="J369" s="28">
        <f t="shared" si="16"/>
        <v>4040.9300403611478</v>
      </c>
      <c r="K369" s="28">
        <f t="shared" si="17"/>
        <v>13454.965442164921</v>
      </c>
      <c r="L369" s="34" t="e">
        <f>IF(ISNUMBER(INDEX('08W Project List'!$J:$J,MATCH('HFTD CPZ'!$B369,'08W Project List'!$G:$G,0))),$K369,#N/A)</f>
        <v>#N/A</v>
      </c>
      <c r="M369" s="34" t="e">
        <f>IF(ISNUMBER(L369),#N/A,IF(ISNUMBER(INDEX('Approved CPZ List'!$I:$I,MATCH('HFTD CPZ'!$B369,'Approved CPZ List'!$B:$B,0))),$K369,#N/A))</f>
        <v>#N/A</v>
      </c>
    </row>
    <row r="370" spans="1:13" ht="15.75" x14ac:dyDescent="0.25">
      <c r="A370" s="17">
        <v>9473</v>
      </c>
      <c r="B370" s="16" t="s">
        <v>1699</v>
      </c>
      <c r="C370" s="16">
        <v>43211102</v>
      </c>
      <c r="D370" s="16" t="s">
        <v>1698</v>
      </c>
      <c r="E370" s="16">
        <v>0.24826303362413921</v>
      </c>
      <c r="F370" s="16">
        <v>31</v>
      </c>
      <c r="G370" s="19">
        <v>0.190149553374105</v>
      </c>
      <c r="H370" s="16">
        <f t="shared" si="15"/>
        <v>5.8946361545972552</v>
      </c>
      <c r="I370" s="21">
        <v>369</v>
      </c>
      <c r="J370" s="28">
        <f t="shared" si="16"/>
        <v>4041.1783033947718</v>
      </c>
      <c r="K370" s="28">
        <f t="shared" si="17"/>
        <v>13449.070806010324</v>
      </c>
      <c r="L370" s="34" t="e">
        <f>IF(ISNUMBER(INDEX('08W Project List'!$J:$J,MATCH('HFTD CPZ'!$B370,'08W Project List'!$G:$G,0))),$K370,#N/A)</f>
        <v>#N/A</v>
      </c>
      <c r="M370" s="34" t="e">
        <f>IF(ISNUMBER(L370),#N/A,IF(ISNUMBER(INDEX('Approved CPZ List'!$I:$I,MATCH('HFTD CPZ'!$B370,'Approved CPZ List'!$B:$B,0))),$K370,#N/A))</f>
        <v>#N/A</v>
      </c>
    </row>
    <row r="371" spans="1:13" ht="15.75" x14ac:dyDescent="0.25">
      <c r="A371" s="17">
        <v>6494</v>
      </c>
      <c r="B371" s="16" t="s">
        <v>4363</v>
      </c>
      <c r="C371" s="16">
        <v>152271102</v>
      </c>
      <c r="D371" s="16" t="s">
        <v>4358</v>
      </c>
      <c r="E371" s="16">
        <v>13.284203993359478</v>
      </c>
      <c r="F371" s="16">
        <v>145</v>
      </c>
      <c r="G371" s="19">
        <v>0.189915622618435</v>
      </c>
      <c r="H371" s="16">
        <f t="shared" si="15"/>
        <v>27.537765279673074</v>
      </c>
      <c r="I371" s="21">
        <v>370</v>
      </c>
      <c r="J371" s="28">
        <f t="shared" si="16"/>
        <v>4054.4625073881311</v>
      </c>
      <c r="K371" s="28">
        <f t="shared" si="17"/>
        <v>13421.533040730652</v>
      </c>
      <c r="L371" s="34" t="e">
        <f>IF(ISNUMBER(INDEX('08W Project List'!$J:$J,MATCH('HFTD CPZ'!$B371,'08W Project List'!$G:$G,0))),$K371,#N/A)</f>
        <v>#N/A</v>
      </c>
      <c r="M371" s="34" t="e">
        <f>IF(ISNUMBER(L371),#N/A,IF(ISNUMBER(INDEX('Approved CPZ List'!$I:$I,MATCH('HFTD CPZ'!$B371,'Approved CPZ List'!$B:$B,0))),$K371,#N/A))</f>
        <v>#N/A</v>
      </c>
    </row>
    <row r="372" spans="1:13" ht="15.75" x14ac:dyDescent="0.25">
      <c r="A372" s="17">
        <v>4257</v>
      </c>
      <c r="B372" s="16" t="s">
        <v>3288</v>
      </c>
      <c r="C372" s="16">
        <v>43191102</v>
      </c>
      <c r="D372" s="16" t="s">
        <v>3282</v>
      </c>
      <c r="E372" s="16">
        <v>17.493117227591981</v>
      </c>
      <c r="F372" s="16">
        <v>170</v>
      </c>
      <c r="G372" s="19">
        <v>0.18972820593255599</v>
      </c>
      <c r="H372" s="16">
        <f t="shared" si="15"/>
        <v>32.253795008534517</v>
      </c>
      <c r="I372" s="21">
        <v>371</v>
      </c>
      <c r="J372" s="28">
        <f t="shared" si="16"/>
        <v>4071.9556246157231</v>
      </c>
      <c r="K372" s="28">
        <f t="shared" si="17"/>
        <v>13389.279245722117</v>
      </c>
      <c r="L372" s="34" t="e">
        <f>IF(ISNUMBER(INDEX('08W Project List'!$J:$J,MATCH('HFTD CPZ'!$B372,'08W Project List'!$G:$G,0))),$K372,#N/A)</f>
        <v>#N/A</v>
      </c>
      <c r="M372" s="34" t="e">
        <f>IF(ISNUMBER(L372),#N/A,IF(ISNUMBER(INDEX('Approved CPZ List'!$I:$I,MATCH('HFTD CPZ'!$B372,'Approved CPZ List'!$B:$B,0))),$K372,#N/A))</f>
        <v>#N/A</v>
      </c>
    </row>
    <row r="373" spans="1:13" ht="15.75" x14ac:dyDescent="0.25">
      <c r="A373" s="17">
        <v>9558</v>
      </c>
      <c r="B373" s="16" t="s">
        <v>367</v>
      </c>
      <c r="C373" s="16">
        <v>14592105</v>
      </c>
      <c r="D373" s="16" t="s">
        <v>366</v>
      </c>
      <c r="E373" s="16">
        <v>0.65121169868876316</v>
      </c>
      <c r="F373" s="16">
        <v>5</v>
      </c>
      <c r="G373" s="19">
        <v>0.189090407425416</v>
      </c>
      <c r="H373" s="16">
        <f t="shared" si="15"/>
        <v>0.94545203712708004</v>
      </c>
      <c r="I373" s="21">
        <v>372</v>
      </c>
      <c r="J373" s="28">
        <f t="shared" si="16"/>
        <v>4072.6068363144118</v>
      </c>
      <c r="K373" s="28">
        <f t="shared" si="17"/>
        <v>13388.333793684989</v>
      </c>
      <c r="L373" s="34" t="e">
        <f>IF(ISNUMBER(INDEX('08W Project List'!$J:$J,MATCH('HFTD CPZ'!$B373,'08W Project List'!$G:$G,0))),$K373,#N/A)</f>
        <v>#N/A</v>
      </c>
      <c r="M373" s="34" t="e">
        <f>IF(ISNUMBER(L373),#N/A,IF(ISNUMBER(INDEX('Approved CPZ List'!$I:$I,MATCH('HFTD CPZ'!$B373,'Approved CPZ List'!$B:$B,0))),$K373,#N/A))</f>
        <v>#N/A</v>
      </c>
    </row>
    <row r="374" spans="1:13" ht="15.75" x14ac:dyDescent="0.25">
      <c r="A374" s="17">
        <v>10458</v>
      </c>
      <c r="B374" s="16" t="s">
        <v>1018</v>
      </c>
      <c r="C374" s="16">
        <v>152582109</v>
      </c>
      <c r="D374" s="16" t="s">
        <v>1014</v>
      </c>
      <c r="E374" s="16">
        <v>0.29664539753241576</v>
      </c>
      <c r="F374" s="16">
        <v>6</v>
      </c>
      <c r="G374" s="19">
        <v>0.18904341575063699</v>
      </c>
      <c r="H374" s="16">
        <f t="shared" si="15"/>
        <v>1.1342604945038219</v>
      </c>
      <c r="I374" s="21">
        <v>373</v>
      </c>
      <c r="J374" s="28">
        <f t="shared" si="16"/>
        <v>4072.9034817119441</v>
      </c>
      <c r="K374" s="28">
        <f t="shared" si="17"/>
        <v>13387.199533190485</v>
      </c>
      <c r="L374" s="34" t="e">
        <f>IF(ISNUMBER(INDEX('08W Project List'!$J:$J,MATCH('HFTD CPZ'!$B374,'08W Project List'!$G:$G,0))),$K374,#N/A)</f>
        <v>#N/A</v>
      </c>
      <c r="M374" s="34" t="e">
        <f>IF(ISNUMBER(L374),#N/A,IF(ISNUMBER(INDEX('Approved CPZ List'!$I:$I,MATCH('HFTD CPZ'!$B374,'Approved CPZ List'!$B:$B,0))),$K374,#N/A))</f>
        <v>#N/A</v>
      </c>
    </row>
    <row r="375" spans="1:13" ht="15.75" x14ac:dyDescent="0.25">
      <c r="A375" s="17">
        <v>2068</v>
      </c>
      <c r="B375" s="16" t="s">
        <v>2739</v>
      </c>
      <c r="C375" s="16">
        <v>163541102</v>
      </c>
      <c r="D375" s="16" t="s">
        <v>2738</v>
      </c>
      <c r="E375" s="16">
        <v>10.845194173938346</v>
      </c>
      <c r="F375" s="16">
        <v>368</v>
      </c>
      <c r="G375" s="19">
        <v>0.18877190419783299</v>
      </c>
      <c r="H375" s="16">
        <f t="shared" si="15"/>
        <v>69.468060744802543</v>
      </c>
      <c r="I375" s="21">
        <v>374</v>
      </c>
      <c r="J375" s="28">
        <f t="shared" si="16"/>
        <v>4083.7486758858822</v>
      </c>
      <c r="K375" s="28">
        <f t="shared" si="17"/>
        <v>13317.731472445683</v>
      </c>
      <c r="L375" s="34" t="e">
        <f>IF(ISNUMBER(INDEX('08W Project List'!$J:$J,MATCH('HFTD CPZ'!$B375,'08W Project List'!$G:$G,0))),$K375,#N/A)</f>
        <v>#N/A</v>
      </c>
      <c r="M375" s="34" t="e">
        <f>IF(ISNUMBER(L375),#N/A,IF(ISNUMBER(INDEX('Approved CPZ List'!$I:$I,MATCH('HFTD CPZ'!$B375,'Approved CPZ List'!$B:$B,0))),$K375,#N/A))</f>
        <v>#N/A</v>
      </c>
    </row>
    <row r="376" spans="1:13" ht="15.75" x14ac:dyDescent="0.25">
      <c r="A376" s="17">
        <v>2280</v>
      </c>
      <c r="B376" s="16" t="s">
        <v>1043</v>
      </c>
      <c r="C376" s="16">
        <v>103351101</v>
      </c>
      <c r="D376" s="16" t="s">
        <v>1042</v>
      </c>
      <c r="E376" s="16">
        <v>47.461713836910818</v>
      </c>
      <c r="F376" s="16">
        <v>383</v>
      </c>
      <c r="G376" s="19">
        <v>0.18779353461412901</v>
      </c>
      <c r="H376" s="16">
        <f t="shared" si="15"/>
        <v>71.924923757211417</v>
      </c>
      <c r="I376" s="21">
        <v>375</v>
      </c>
      <c r="J376" s="28">
        <f t="shared" si="16"/>
        <v>4131.2103897227935</v>
      </c>
      <c r="K376" s="28">
        <f t="shared" si="17"/>
        <v>13245.806548688472</v>
      </c>
      <c r="L376" s="34" t="e">
        <f>IF(ISNUMBER(INDEX('08W Project List'!$J:$J,MATCH('HFTD CPZ'!$B376,'08W Project List'!$G:$G,0))),$K376,#N/A)</f>
        <v>#N/A</v>
      </c>
      <c r="M376" s="34" t="e">
        <f>IF(ISNUMBER(L376),#N/A,IF(ISNUMBER(INDEX('Approved CPZ List'!$I:$I,MATCH('HFTD CPZ'!$B376,'Approved CPZ List'!$B:$B,0))),$K376,#N/A))</f>
        <v>#N/A</v>
      </c>
    </row>
    <row r="377" spans="1:13" ht="15.75" x14ac:dyDescent="0.25">
      <c r="A377" s="17">
        <v>6271</v>
      </c>
      <c r="B377" s="16" t="s">
        <v>939</v>
      </c>
      <c r="C377" s="16">
        <v>102931101</v>
      </c>
      <c r="D377" s="16" t="s">
        <v>937</v>
      </c>
      <c r="E377" s="16">
        <v>4.6621686335341019</v>
      </c>
      <c r="F377" s="16">
        <v>111</v>
      </c>
      <c r="G377" s="19">
        <v>0.187594402265678</v>
      </c>
      <c r="H377" s="16">
        <f t="shared" si="15"/>
        <v>20.822978651490256</v>
      </c>
      <c r="I377" s="21">
        <v>376</v>
      </c>
      <c r="J377" s="28">
        <f t="shared" si="16"/>
        <v>4135.8725583563273</v>
      </c>
      <c r="K377" s="28">
        <f t="shared" si="17"/>
        <v>13224.983570036982</v>
      </c>
      <c r="L377" s="34" t="e">
        <f>IF(ISNUMBER(INDEX('08W Project List'!$J:$J,MATCH('HFTD CPZ'!$B377,'08W Project List'!$G:$G,0))),$K377,#N/A)</f>
        <v>#N/A</v>
      </c>
      <c r="M377" s="34" t="e">
        <f>IF(ISNUMBER(L377),#N/A,IF(ISNUMBER(INDEX('Approved CPZ List'!$I:$I,MATCH('HFTD CPZ'!$B377,'Approved CPZ List'!$B:$B,0))),$K377,#N/A))</f>
        <v>#N/A</v>
      </c>
    </row>
    <row r="378" spans="1:13" ht="15.75" x14ac:dyDescent="0.25">
      <c r="A378" s="17">
        <v>449</v>
      </c>
      <c r="B378" s="16" t="s">
        <v>777</v>
      </c>
      <c r="C378" s="16">
        <v>12022212</v>
      </c>
      <c r="D378" s="16" t="s">
        <v>772</v>
      </c>
      <c r="E378" s="16">
        <v>19.399195081280546</v>
      </c>
      <c r="F378" s="16">
        <v>174</v>
      </c>
      <c r="G378" s="19">
        <v>0.18754525481800599</v>
      </c>
      <c r="H378" s="16">
        <f t="shared" si="15"/>
        <v>32.632874338333039</v>
      </c>
      <c r="I378" s="21">
        <v>377</v>
      </c>
      <c r="J378" s="28">
        <f t="shared" si="16"/>
        <v>4155.2717534376079</v>
      </c>
      <c r="K378" s="28">
        <f t="shared" si="17"/>
        <v>13192.350695698649</v>
      </c>
      <c r="L378" s="34">
        <f>IF(ISNUMBER(INDEX('08W Project List'!$J:$J,MATCH('HFTD CPZ'!$B378,'08W Project List'!$G:$G,0))),$K378,#N/A)</f>
        <v>13192.350695698649</v>
      </c>
      <c r="M378" s="34" t="e">
        <f>IF(ISNUMBER(L378),#N/A,IF(ISNUMBER(INDEX('Approved CPZ List'!$I:$I,MATCH('HFTD CPZ'!$B378,'Approved CPZ List'!$B:$B,0))),$K378,#N/A))</f>
        <v>#N/A</v>
      </c>
    </row>
    <row r="379" spans="1:13" ht="15.75" x14ac:dyDescent="0.25">
      <c r="A379" s="17">
        <v>9225</v>
      </c>
      <c r="B379" s="16" t="s">
        <v>458</v>
      </c>
      <c r="C379" s="16">
        <v>102211102</v>
      </c>
      <c r="D379" s="16" t="s">
        <v>459</v>
      </c>
      <c r="E379" s="16">
        <v>29.583188006362086</v>
      </c>
      <c r="F379" s="16">
        <v>121</v>
      </c>
      <c r="G379" s="19">
        <v>0.187299695435723</v>
      </c>
      <c r="H379" s="16">
        <f t="shared" si="15"/>
        <v>22.663263147722482</v>
      </c>
      <c r="I379" s="21">
        <v>378</v>
      </c>
      <c r="J379" s="28">
        <f t="shared" si="16"/>
        <v>4184.8549414439703</v>
      </c>
      <c r="K379" s="28">
        <f t="shared" si="17"/>
        <v>13169.687432550927</v>
      </c>
      <c r="L379" s="34" t="e">
        <f>IF(ISNUMBER(INDEX('08W Project List'!$J:$J,MATCH('HFTD CPZ'!$B379,'08W Project List'!$G:$G,0))),$K379,#N/A)</f>
        <v>#N/A</v>
      </c>
      <c r="M379" s="34" t="e">
        <f>IF(ISNUMBER(L379),#N/A,IF(ISNUMBER(INDEX('Approved CPZ List'!$I:$I,MATCH('HFTD CPZ'!$B379,'Approved CPZ List'!$B:$B,0))),$K379,#N/A))</f>
        <v>#N/A</v>
      </c>
    </row>
    <row r="380" spans="1:13" ht="15.75" x14ac:dyDescent="0.25">
      <c r="A380" s="17">
        <v>4556</v>
      </c>
      <c r="B380" s="16" t="s">
        <v>2186</v>
      </c>
      <c r="C380" s="16">
        <v>254452102</v>
      </c>
      <c r="D380" s="16" t="s">
        <v>2182</v>
      </c>
      <c r="E380" s="16">
        <v>85.290460314257302</v>
      </c>
      <c r="F380" s="16">
        <v>678</v>
      </c>
      <c r="G380" s="19">
        <v>0.18717561424960399</v>
      </c>
      <c r="H380" s="16">
        <f t="shared" si="15"/>
        <v>126.90506646123151</v>
      </c>
      <c r="I380" s="21">
        <v>379</v>
      </c>
      <c r="J380" s="28">
        <f t="shared" si="16"/>
        <v>4270.1454017582273</v>
      </c>
      <c r="K380" s="28">
        <f t="shared" si="17"/>
        <v>13042.782366089696</v>
      </c>
      <c r="L380" s="34" t="e">
        <f>IF(ISNUMBER(INDEX('08W Project List'!$J:$J,MATCH('HFTD CPZ'!$B380,'08W Project List'!$G:$G,0))),$K380,#N/A)</f>
        <v>#N/A</v>
      </c>
      <c r="M380" s="34" t="e">
        <f>IF(ISNUMBER(L380),#N/A,IF(ISNUMBER(INDEX('Approved CPZ List'!$I:$I,MATCH('HFTD CPZ'!$B380,'Approved CPZ List'!$B:$B,0))),$K380,#N/A))</f>
        <v>#N/A</v>
      </c>
    </row>
    <row r="381" spans="1:13" ht="15.75" x14ac:dyDescent="0.25">
      <c r="A381" s="17">
        <v>9851</v>
      </c>
      <c r="B381" s="16" t="s">
        <v>2838</v>
      </c>
      <c r="C381" s="16">
        <v>103461101</v>
      </c>
      <c r="D381" s="16" t="s">
        <v>2837</v>
      </c>
      <c r="E381" s="16">
        <v>2.0047033893109631</v>
      </c>
      <c r="F381" s="16">
        <v>23</v>
      </c>
      <c r="G381" s="19">
        <v>0.18704600453640199</v>
      </c>
      <c r="H381" s="16">
        <f t="shared" si="15"/>
        <v>4.3020581043372461</v>
      </c>
      <c r="I381" s="21">
        <v>380</v>
      </c>
      <c r="J381" s="28">
        <f t="shared" si="16"/>
        <v>4272.1501051475379</v>
      </c>
      <c r="K381" s="28">
        <f t="shared" si="17"/>
        <v>13038.480307985359</v>
      </c>
      <c r="L381" s="34" t="e">
        <f>IF(ISNUMBER(INDEX('08W Project List'!$J:$J,MATCH('HFTD CPZ'!$B381,'08W Project List'!$G:$G,0))),$K381,#N/A)</f>
        <v>#N/A</v>
      </c>
      <c r="M381" s="34" t="e">
        <f>IF(ISNUMBER(L381),#N/A,IF(ISNUMBER(INDEX('Approved CPZ List'!$I:$I,MATCH('HFTD CPZ'!$B381,'Approved CPZ List'!$B:$B,0))),$K381,#N/A))</f>
        <v>#N/A</v>
      </c>
    </row>
    <row r="382" spans="1:13" ht="15.75" x14ac:dyDescent="0.25">
      <c r="A382" s="17">
        <v>1129</v>
      </c>
      <c r="B382" s="16" t="s">
        <v>3019</v>
      </c>
      <c r="C382" s="16">
        <v>42631109</v>
      </c>
      <c r="D382" s="16" t="s">
        <v>3020</v>
      </c>
      <c r="E382" s="16">
        <v>34.931864158358792</v>
      </c>
      <c r="F382" s="16">
        <v>269</v>
      </c>
      <c r="G382" s="19">
        <v>0.186866514054294</v>
      </c>
      <c r="H382" s="16">
        <f t="shared" si="15"/>
        <v>50.267092280605084</v>
      </c>
      <c r="I382" s="21">
        <v>381</v>
      </c>
      <c r="J382" s="28">
        <f t="shared" si="16"/>
        <v>4307.0819693058966</v>
      </c>
      <c r="K382" s="28">
        <f t="shared" si="17"/>
        <v>12988.213215704754</v>
      </c>
      <c r="L382" s="34" t="e">
        <f>IF(ISNUMBER(INDEX('08W Project List'!$J:$J,MATCH('HFTD CPZ'!$B382,'08W Project List'!$G:$G,0))),$K382,#N/A)</f>
        <v>#N/A</v>
      </c>
      <c r="M382" s="34" t="e">
        <f>IF(ISNUMBER(L382),#N/A,IF(ISNUMBER(INDEX('Approved CPZ List'!$I:$I,MATCH('HFTD CPZ'!$B382,'Approved CPZ List'!$B:$B,0))),$K382,#N/A))</f>
        <v>#N/A</v>
      </c>
    </row>
    <row r="383" spans="1:13" ht="15.75" x14ac:dyDescent="0.25">
      <c r="A383" s="17">
        <v>5974</v>
      </c>
      <c r="B383" s="16" t="s">
        <v>1098</v>
      </c>
      <c r="C383" s="16">
        <v>153741101</v>
      </c>
      <c r="D383" s="16" t="s">
        <v>1095</v>
      </c>
      <c r="E383" s="16">
        <v>6.6335791530940948</v>
      </c>
      <c r="F383" s="16">
        <v>68</v>
      </c>
      <c r="G383" s="19">
        <v>0.18675445374555599</v>
      </c>
      <c r="H383" s="16">
        <f t="shared" si="15"/>
        <v>12.699302854697807</v>
      </c>
      <c r="I383" s="21">
        <v>382</v>
      </c>
      <c r="J383" s="28">
        <f t="shared" si="16"/>
        <v>4313.7155484589903</v>
      </c>
      <c r="K383" s="28">
        <f t="shared" si="17"/>
        <v>12975.513912850056</v>
      </c>
      <c r="L383" s="34" t="e">
        <f>IF(ISNUMBER(INDEX('08W Project List'!$J:$J,MATCH('HFTD CPZ'!$B383,'08W Project List'!$G:$G,0))),$K383,#N/A)</f>
        <v>#N/A</v>
      </c>
      <c r="M383" s="34" t="e">
        <f>IF(ISNUMBER(L383),#N/A,IF(ISNUMBER(INDEX('Approved CPZ List'!$I:$I,MATCH('HFTD CPZ'!$B383,'Approved CPZ List'!$B:$B,0))),$K383,#N/A))</f>
        <v>#N/A</v>
      </c>
    </row>
    <row r="384" spans="1:13" ht="15.75" x14ac:dyDescent="0.25">
      <c r="A384" s="17">
        <v>6088</v>
      </c>
      <c r="B384" s="16" t="s">
        <v>4090</v>
      </c>
      <c r="C384" s="16">
        <v>103571105</v>
      </c>
      <c r="D384" s="16" t="s">
        <v>4088</v>
      </c>
      <c r="E384" s="16">
        <v>31.133013621424798</v>
      </c>
      <c r="F384" s="16">
        <v>217</v>
      </c>
      <c r="G384" s="19">
        <v>0.18633250433927101</v>
      </c>
      <c r="H384" s="16">
        <f t="shared" si="15"/>
        <v>40.43415344162181</v>
      </c>
      <c r="I384" s="21">
        <v>383</v>
      </c>
      <c r="J384" s="28">
        <f t="shared" si="16"/>
        <v>4344.8485620804149</v>
      </c>
      <c r="K384" s="28">
        <f t="shared" si="17"/>
        <v>12935.079759408434</v>
      </c>
      <c r="L384" s="34" t="e">
        <f>IF(ISNUMBER(INDEX('08W Project List'!$J:$J,MATCH('HFTD CPZ'!$B384,'08W Project List'!$G:$G,0))),$K384,#N/A)</f>
        <v>#N/A</v>
      </c>
      <c r="M384" s="34" t="e">
        <f>IF(ISNUMBER(L384),#N/A,IF(ISNUMBER(INDEX('Approved CPZ List'!$I:$I,MATCH('HFTD CPZ'!$B384,'Approved CPZ List'!$B:$B,0))),$K384,#N/A))</f>
        <v>#N/A</v>
      </c>
    </row>
    <row r="385" spans="1:13" ht="15.75" x14ac:dyDescent="0.25">
      <c r="A385" s="17">
        <v>6487</v>
      </c>
      <c r="B385" s="16" t="s">
        <v>3940</v>
      </c>
      <c r="C385" s="16">
        <v>103561102</v>
      </c>
      <c r="D385" s="16" t="s">
        <v>3938</v>
      </c>
      <c r="E385" s="16">
        <v>10.596993095983095</v>
      </c>
      <c r="F385" s="16">
        <v>123</v>
      </c>
      <c r="G385" s="19">
        <v>0.18561411215878201</v>
      </c>
      <c r="H385" s="16">
        <f t="shared" si="15"/>
        <v>22.830535795530189</v>
      </c>
      <c r="I385" s="21">
        <v>384</v>
      </c>
      <c r="J385" s="28">
        <f t="shared" si="16"/>
        <v>4355.4455551763976</v>
      </c>
      <c r="K385" s="28">
        <f t="shared" si="17"/>
        <v>12912.249223612904</v>
      </c>
      <c r="L385" s="34" t="e">
        <f>IF(ISNUMBER(INDEX('08W Project List'!$J:$J,MATCH('HFTD CPZ'!$B385,'08W Project List'!$G:$G,0))),$K385,#N/A)</f>
        <v>#N/A</v>
      </c>
      <c r="M385" s="34" t="e">
        <f>IF(ISNUMBER(L385),#N/A,IF(ISNUMBER(INDEX('Approved CPZ List'!$I:$I,MATCH('HFTD CPZ'!$B385,'Approved CPZ List'!$B:$B,0))),$K385,#N/A))</f>
        <v>#N/A</v>
      </c>
    </row>
    <row r="386" spans="1:13" ht="15.75" x14ac:dyDescent="0.25">
      <c r="A386" s="17">
        <v>7029</v>
      </c>
      <c r="B386" s="16" t="s">
        <v>2956</v>
      </c>
      <c r="C386" s="16">
        <v>152561106</v>
      </c>
      <c r="D386" s="16" t="s">
        <v>2957</v>
      </c>
      <c r="E386" s="16">
        <v>1.0001230827122871</v>
      </c>
      <c r="F386" s="16">
        <v>11</v>
      </c>
      <c r="G386" s="19">
        <v>0.18554156352149201</v>
      </c>
      <c r="H386" s="16">
        <f t="shared" ref="H386:H449" si="18">IFERROR(G386*F386,0)</f>
        <v>2.0409571987364119</v>
      </c>
      <c r="I386" s="21">
        <v>385</v>
      </c>
      <c r="J386" s="28">
        <f t="shared" si="16"/>
        <v>4356.4456782591096</v>
      </c>
      <c r="K386" s="28">
        <f t="shared" si="17"/>
        <v>12910.208266414167</v>
      </c>
      <c r="L386" s="34" t="e">
        <f>IF(ISNUMBER(INDEX('08W Project List'!$J:$J,MATCH('HFTD CPZ'!$B386,'08W Project List'!$G:$G,0))),$K386,#N/A)</f>
        <v>#N/A</v>
      </c>
      <c r="M386" s="34" t="e">
        <f>IF(ISNUMBER(L386),#N/A,IF(ISNUMBER(INDEX('Approved CPZ List'!$I:$I,MATCH('HFTD CPZ'!$B386,'Approved CPZ List'!$B:$B,0))),$K386,#N/A))</f>
        <v>#N/A</v>
      </c>
    </row>
    <row r="387" spans="1:13" ht="15.75" x14ac:dyDescent="0.25">
      <c r="A387" s="17">
        <v>7958</v>
      </c>
      <c r="B387" s="16" t="s">
        <v>1527</v>
      </c>
      <c r="C387" s="16">
        <v>42891101</v>
      </c>
      <c r="D387" s="16" t="s">
        <v>1516</v>
      </c>
      <c r="E387" s="16">
        <v>39.565925792162091</v>
      </c>
      <c r="F387" s="16">
        <v>157</v>
      </c>
      <c r="G387" s="19">
        <v>0.18551350180312801</v>
      </c>
      <c r="H387" s="16">
        <f t="shared" si="18"/>
        <v>29.125619783091096</v>
      </c>
      <c r="I387" s="21">
        <v>386</v>
      </c>
      <c r="J387" s="28">
        <f t="shared" si="16"/>
        <v>4396.0116040512721</v>
      </c>
      <c r="K387" s="28">
        <f t="shared" si="17"/>
        <v>12881.082646631075</v>
      </c>
      <c r="L387" s="34" t="e">
        <f>IF(ISNUMBER(INDEX('08W Project List'!$J:$J,MATCH('HFTD CPZ'!$B387,'08W Project List'!$G:$G,0))),$K387,#N/A)</f>
        <v>#N/A</v>
      </c>
      <c r="M387" s="34" t="e">
        <f>IF(ISNUMBER(L387),#N/A,IF(ISNUMBER(INDEX('Approved CPZ List'!$I:$I,MATCH('HFTD CPZ'!$B387,'Approved CPZ List'!$B:$B,0))),$K387,#N/A))</f>
        <v>#N/A</v>
      </c>
    </row>
    <row r="388" spans="1:13" ht="15.75" x14ac:dyDescent="0.25">
      <c r="A388" s="17">
        <v>2772</v>
      </c>
      <c r="B388" s="16" t="s">
        <v>4434</v>
      </c>
      <c r="C388" s="16">
        <v>102911109</v>
      </c>
      <c r="D388" s="16" t="s">
        <v>4433</v>
      </c>
      <c r="E388" s="16">
        <v>19.565060807989934</v>
      </c>
      <c r="F388" s="16">
        <v>213</v>
      </c>
      <c r="G388" s="19">
        <v>0.18514438167199099</v>
      </c>
      <c r="H388" s="16">
        <f t="shared" si="18"/>
        <v>39.435753296134081</v>
      </c>
      <c r="I388" s="21">
        <v>387</v>
      </c>
      <c r="J388" s="28">
        <f t="shared" ref="J388:J451" si="19">J387+E388</f>
        <v>4415.5766648592617</v>
      </c>
      <c r="K388" s="28">
        <f t="shared" ref="K388:K451" si="20">K387-H388</f>
        <v>12841.646893334941</v>
      </c>
      <c r="L388" s="34" t="e">
        <f>IF(ISNUMBER(INDEX('08W Project List'!$J:$J,MATCH('HFTD CPZ'!$B388,'08W Project List'!$G:$G,0))),$K388,#N/A)</f>
        <v>#N/A</v>
      </c>
      <c r="M388" s="34" t="e">
        <f>IF(ISNUMBER(L388),#N/A,IF(ISNUMBER(INDEX('Approved CPZ List'!$I:$I,MATCH('HFTD CPZ'!$B388,'Approved CPZ List'!$B:$B,0))),$K388,#N/A))</f>
        <v>#N/A</v>
      </c>
    </row>
    <row r="389" spans="1:13" ht="15.75" x14ac:dyDescent="0.25">
      <c r="A389" s="17">
        <v>9699</v>
      </c>
      <c r="B389" s="16" t="s">
        <v>2075</v>
      </c>
      <c r="C389" s="16">
        <v>103142102</v>
      </c>
      <c r="D389" s="16" t="s">
        <v>2076</v>
      </c>
      <c r="E389" s="16">
        <v>3.7072265910366746</v>
      </c>
      <c r="F389" s="16">
        <v>12</v>
      </c>
      <c r="G389" s="19">
        <v>0.18504913874484299</v>
      </c>
      <c r="H389" s="16">
        <f t="shared" si="18"/>
        <v>2.220589664938116</v>
      </c>
      <c r="I389" s="21">
        <v>388</v>
      </c>
      <c r="J389" s="28">
        <f t="shared" si="19"/>
        <v>4419.2838914502981</v>
      </c>
      <c r="K389" s="28">
        <f t="shared" si="20"/>
        <v>12839.426303670003</v>
      </c>
      <c r="L389" s="34" t="e">
        <f>IF(ISNUMBER(INDEX('08W Project List'!$J:$J,MATCH('HFTD CPZ'!$B389,'08W Project List'!$G:$G,0))),$K389,#N/A)</f>
        <v>#N/A</v>
      </c>
      <c r="M389" s="34" t="e">
        <f>IF(ISNUMBER(L389),#N/A,IF(ISNUMBER(INDEX('Approved CPZ List'!$I:$I,MATCH('HFTD CPZ'!$B389,'Approved CPZ List'!$B:$B,0))),$K389,#N/A))</f>
        <v>#N/A</v>
      </c>
    </row>
    <row r="390" spans="1:13" ht="15.75" x14ac:dyDescent="0.25">
      <c r="A390" s="17">
        <v>2290</v>
      </c>
      <c r="B390" s="16" t="s">
        <v>1895</v>
      </c>
      <c r="C390" s="16">
        <v>103441102</v>
      </c>
      <c r="D390" s="16" t="s">
        <v>1894</v>
      </c>
      <c r="E390" s="16">
        <v>19.27251335989099</v>
      </c>
      <c r="F390" s="16">
        <v>237</v>
      </c>
      <c r="G390" s="19">
        <v>0.183958918935164</v>
      </c>
      <c r="H390" s="16">
        <f t="shared" si="18"/>
        <v>43.598263787633869</v>
      </c>
      <c r="I390" s="21">
        <v>389</v>
      </c>
      <c r="J390" s="28">
        <f t="shared" si="19"/>
        <v>4438.5564048101887</v>
      </c>
      <c r="K390" s="28">
        <f t="shared" si="20"/>
        <v>12795.82803988237</v>
      </c>
      <c r="L390" s="34" t="e">
        <f>IF(ISNUMBER(INDEX('08W Project List'!$J:$J,MATCH('HFTD CPZ'!$B390,'08W Project List'!$G:$G,0))),$K390,#N/A)</f>
        <v>#N/A</v>
      </c>
      <c r="M390" s="34" t="e">
        <f>IF(ISNUMBER(L390),#N/A,IF(ISNUMBER(INDEX('Approved CPZ List'!$I:$I,MATCH('HFTD CPZ'!$B390,'Approved CPZ List'!$B:$B,0))),$K390,#N/A))</f>
        <v>#N/A</v>
      </c>
    </row>
    <row r="391" spans="1:13" ht="15.75" x14ac:dyDescent="0.25">
      <c r="A391" s="17">
        <v>881</v>
      </c>
      <c r="B391" s="16" t="s">
        <v>3259</v>
      </c>
      <c r="C391" s="16">
        <v>103541101</v>
      </c>
      <c r="D391" s="16" t="s">
        <v>3258</v>
      </c>
      <c r="E391" s="16">
        <v>38.489796377326165</v>
      </c>
      <c r="F391" s="16">
        <v>411</v>
      </c>
      <c r="G391" s="19">
        <v>0.18357123427662</v>
      </c>
      <c r="H391" s="16">
        <f t="shared" si="18"/>
        <v>75.447777287690826</v>
      </c>
      <c r="I391" s="21">
        <v>390</v>
      </c>
      <c r="J391" s="28">
        <f t="shared" si="19"/>
        <v>4477.0462011875152</v>
      </c>
      <c r="K391" s="28">
        <f t="shared" si="20"/>
        <v>12720.380262594679</v>
      </c>
      <c r="L391" s="34" t="e">
        <f>IF(ISNUMBER(INDEX('08W Project List'!$J:$J,MATCH('HFTD CPZ'!$B391,'08W Project List'!$G:$G,0))),$K391,#N/A)</f>
        <v>#N/A</v>
      </c>
      <c r="M391" s="34" t="e">
        <f>IF(ISNUMBER(L391),#N/A,IF(ISNUMBER(INDEX('Approved CPZ List'!$I:$I,MATCH('HFTD CPZ'!$B391,'Approved CPZ List'!$B:$B,0))),$K391,#N/A))</f>
        <v>#N/A</v>
      </c>
    </row>
    <row r="392" spans="1:13" ht="15.75" x14ac:dyDescent="0.25">
      <c r="A392" s="17">
        <v>11061</v>
      </c>
      <c r="B392" s="16" t="s">
        <v>3486</v>
      </c>
      <c r="C392" s="16">
        <v>182631103</v>
      </c>
      <c r="D392" s="16" t="s">
        <v>3484</v>
      </c>
      <c r="E392" s="16">
        <v>0.3802727705555084</v>
      </c>
      <c r="F392" s="16">
        <v>2</v>
      </c>
      <c r="G392" s="19">
        <v>0.18298581740425701</v>
      </c>
      <c r="H392" s="16">
        <f t="shared" si="18"/>
        <v>0.36597163480851402</v>
      </c>
      <c r="I392" s="21">
        <v>391</v>
      </c>
      <c r="J392" s="28">
        <f t="shared" si="19"/>
        <v>4477.4264739580703</v>
      </c>
      <c r="K392" s="28">
        <f t="shared" si="20"/>
        <v>12720.014290959871</v>
      </c>
      <c r="L392" s="34" t="e">
        <f>IF(ISNUMBER(INDEX('08W Project List'!$J:$J,MATCH('HFTD CPZ'!$B392,'08W Project List'!$G:$G,0))),$K392,#N/A)</f>
        <v>#N/A</v>
      </c>
      <c r="M392" s="34" t="e">
        <f>IF(ISNUMBER(L392),#N/A,IF(ISNUMBER(INDEX('Approved CPZ List'!$I:$I,MATCH('HFTD CPZ'!$B392,'Approved CPZ List'!$B:$B,0))),$K392,#N/A))</f>
        <v>#N/A</v>
      </c>
    </row>
    <row r="393" spans="1:13" ht="15.75" x14ac:dyDescent="0.25">
      <c r="A393" s="17">
        <v>6935</v>
      </c>
      <c r="B393" s="16" t="s">
        <v>695</v>
      </c>
      <c r="C393" s="16">
        <v>103321101</v>
      </c>
      <c r="D393" s="16" t="s">
        <v>690</v>
      </c>
      <c r="E393" s="16">
        <v>15.42189396109913</v>
      </c>
      <c r="F393" s="16">
        <v>127</v>
      </c>
      <c r="G393" s="19">
        <v>0.18254495034697299</v>
      </c>
      <c r="H393" s="16">
        <f t="shared" si="18"/>
        <v>23.18320869406557</v>
      </c>
      <c r="I393" s="21">
        <v>392</v>
      </c>
      <c r="J393" s="28">
        <f t="shared" si="19"/>
        <v>4492.8483679191695</v>
      </c>
      <c r="K393" s="28">
        <f t="shared" si="20"/>
        <v>12696.831082265806</v>
      </c>
      <c r="L393" s="34" t="e">
        <f>IF(ISNUMBER(INDEX('08W Project List'!$J:$J,MATCH('HFTD CPZ'!$B393,'08W Project List'!$G:$G,0))),$K393,#N/A)</f>
        <v>#N/A</v>
      </c>
      <c r="M393" s="34" t="e">
        <f>IF(ISNUMBER(L393),#N/A,IF(ISNUMBER(INDEX('Approved CPZ List'!$I:$I,MATCH('HFTD CPZ'!$B393,'Approved CPZ List'!$B:$B,0))),$K393,#N/A))</f>
        <v>#N/A</v>
      </c>
    </row>
    <row r="394" spans="1:13" ht="15.75" x14ac:dyDescent="0.25">
      <c r="A394" s="17">
        <v>3564</v>
      </c>
      <c r="B394" s="16" t="s">
        <v>1871</v>
      </c>
      <c r="C394" s="16">
        <v>63801105</v>
      </c>
      <c r="D394" s="16" t="s">
        <v>1870</v>
      </c>
      <c r="E394" s="16">
        <v>16.183512948250776</v>
      </c>
      <c r="F394" s="16">
        <v>294</v>
      </c>
      <c r="G394" s="19">
        <v>0.18222551439996601</v>
      </c>
      <c r="H394" s="16">
        <f t="shared" si="18"/>
        <v>53.574301233590006</v>
      </c>
      <c r="I394" s="21">
        <v>393</v>
      </c>
      <c r="J394" s="28">
        <f t="shared" si="19"/>
        <v>4509.0318808674201</v>
      </c>
      <c r="K394" s="28">
        <f t="shared" si="20"/>
        <v>12643.256781032216</v>
      </c>
      <c r="L394" s="34" t="e">
        <f>IF(ISNUMBER(INDEX('08W Project List'!$J:$J,MATCH('HFTD CPZ'!$B394,'08W Project List'!$G:$G,0))),$K394,#N/A)</f>
        <v>#N/A</v>
      </c>
      <c r="M394" s="34" t="e">
        <f>IF(ISNUMBER(L394),#N/A,IF(ISNUMBER(INDEX('Approved CPZ List'!$I:$I,MATCH('HFTD CPZ'!$B394,'Approved CPZ List'!$B:$B,0))),$K394,#N/A))</f>
        <v>#N/A</v>
      </c>
    </row>
    <row r="395" spans="1:13" ht="15.75" x14ac:dyDescent="0.25">
      <c r="A395" s="17">
        <v>2550</v>
      </c>
      <c r="B395" s="16" t="s">
        <v>951</v>
      </c>
      <c r="C395" s="16">
        <v>102931103</v>
      </c>
      <c r="D395" s="16" t="s">
        <v>948</v>
      </c>
      <c r="E395" s="16">
        <v>20.578739557578313</v>
      </c>
      <c r="F395" s="16">
        <v>174</v>
      </c>
      <c r="G395" s="19">
        <v>0.18214130193563899</v>
      </c>
      <c r="H395" s="16">
        <f t="shared" si="18"/>
        <v>31.692586536801183</v>
      </c>
      <c r="I395" s="21">
        <v>394</v>
      </c>
      <c r="J395" s="28">
        <f t="shared" si="19"/>
        <v>4529.6106204249982</v>
      </c>
      <c r="K395" s="28">
        <f t="shared" si="20"/>
        <v>12611.564194495415</v>
      </c>
      <c r="L395" s="34" t="e">
        <f>IF(ISNUMBER(INDEX('08W Project List'!$J:$J,MATCH('HFTD CPZ'!$B395,'08W Project List'!$G:$G,0))),$K395,#N/A)</f>
        <v>#N/A</v>
      </c>
      <c r="M395" s="34" t="e">
        <f>IF(ISNUMBER(L395),#N/A,IF(ISNUMBER(INDEX('Approved CPZ List'!$I:$I,MATCH('HFTD CPZ'!$B395,'Approved CPZ List'!$B:$B,0))),$K395,#N/A))</f>
        <v>#N/A</v>
      </c>
    </row>
    <row r="396" spans="1:13" ht="15.75" x14ac:dyDescent="0.25">
      <c r="A396" s="17">
        <v>2265</v>
      </c>
      <c r="B396" s="16" t="s">
        <v>237</v>
      </c>
      <c r="C396" s="16">
        <v>152701108</v>
      </c>
      <c r="D396" s="16" t="s">
        <v>231</v>
      </c>
      <c r="E396" s="16">
        <v>0</v>
      </c>
      <c r="F396" s="16">
        <v>83</v>
      </c>
      <c r="G396" s="19">
        <v>0.18212873899229001</v>
      </c>
      <c r="H396" s="16">
        <f t="shared" si="18"/>
        <v>15.116685336360071</v>
      </c>
      <c r="I396" s="21">
        <v>395</v>
      </c>
      <c r="J396" s="28">
        <f t="shared" si="19"/>
        <v>4529.6106204249982</v>
      </c>
      <c r="K396" s="28">
        <f t="shared" si="20"/>
        <v>12596.447509159056</v>
      </c>
      <c r="L396" s="34" t="e">
        <f>IF(ISNUMBER(INDEX('08W Project List'!$J:$J,MATCH('HFTD CPZ'!$B396,'08W Project List'!$G:$G,0))),$K396,#N/A)</f>
        <v>#N/A</v>
      </c>
      <c r="M396" s="34" t="e">
        <f>IF(ISNUMBER(L396),#N/A,IF(ISNUMBER(INDEX('Approved CPZ List'!$I:$I,MATCH('HFTD CPZ'!$B396,'Approved CPZ List'!$B:$B,0))),$K396,#N/A))</f>
        <v>#N/A</v>
      </c>
    </row>
    <row r="397" spans="1:13" ht="15.75" x14ac:dyDescent="0.25">
      <c r="A397" s="17">
        <v>6694</v>
      </c>
      <c r="B397" s="16" t="s">
        <v>3173</v>
      </c>
      <c r="C397" s="16">
        <v>42281105</v>
      </c>
      <c r="D397" s="16" t="s">
        <v>3172</v>
      </c>
      <c r="E397" s="16">
        <v>2.6299628309033189</v>
      </c>
      <c r="F397" s="16">
        <v>82</v>
      </c>
      <c r="G397" s="19">
        <v>0.18107226660363299</v>
      </c>
      <c r="H397" s="16">
        <f t="shared" si="18"/>
        <v>14.847925861497904</v>
      </c>
      <c r="I397" s="21">
        <v>396</v>
      </c>
      <c r="J397" s="28">
        <f t="shared" si="19"/>
        <v>4532.2405832559016</v>
      </c>
      <c r="K397" s="28">
        <f t="shared" si="20"/>
        <v>12581.599583297559</v>
      </c>
      <c r="L397" s="34" t="e">
        <f>IF(ISNUMBER(INDEX('08W Project List'!$J:$J,MATCH('HFTD CPZ'!$B397,'08W Project List'!$G:$G,0))),$K397,#N/A)</f>
        <v>#N/A</v>
      </c>
      <c r="M397" s="34" t="e">
        <f>IF(ISNUMBER(L397),#N/A,IF(ISNUMBER(INDEX('Approved CPZ List'!$I:$I,MATCH('HFTD CPZ'!$B397,'Approved CPZ List'!$B:$B,0))),$K397,#N/A))</f>
        <v>#N/A</v>
      </c>
    </row>
    <row r="398" spans="1:13" ht="15.75" x14ac:dyDescent="0.25">
      <c r="A398" s="17">
        <v>2442</v>
      </c>
      <c r="B398" s="16" t="s">
        <v>884</v>
      </c>
      <c r="C398" s="16">
        <v>162991101</v>
      </c>
      <c r="D398" s="16" t="s">
        <v>882</v>
      </c>
      <c r="E398" s="16">
        <v>19.32346238252828</v>
      </c>
      <c r="F398" s="16">
        <v>195</v>
      </c>
      <c r="G398" s="19">
        <v>0.180951227840076</v>
      </c>
      <c r="H398" s="16">
        <f t="shared" si="18"/>
        <v>35.28548942881482</v>
      </c>
      <c r="I398" s="21">
        <v>397</v>
      </c>
      <c r="J398" s="28">
        <f t="shared" si="19"/>
        <v>4551.5640456384299</v>
      </c>
      <c r="K398" s="28">
        <f t="shared" si="20"/>
        <v>12546.314093868743</v>
      </c>
      <c r="L398" s="34" t="e">
        <f>IF(ISNUMBER(INDEX('08W Project List'!$J:$J,MATCH('HFTD CPZ'!$B398,'08W Project List'!$G:$G,0))),$K398,#N/A)</f>
        <v>#N/A</v>
      </c>
      <c r="M398" s="34" t="e">
        <f>IF(ISNUMBER(L398),#N/A,IF(ISNUMBER(INDEX('Approved CPZ List'!$I:$I,MATCH('HFTD CPZ'!$B398,'Approved CPZ List'!$B:$B,0))),$K398,#N/A))</f>
        <v>#N/A</v>
      </c>
    </row>
    <row r="399" spans="1:13" ht="15.75" x14ac:dyDescent="0.25">
      <c r="A399" s="17">
        <v>2325</v>
      </c>
      <c r="B399" s="16" t="s">
        <v>936</v>
      </c>
      <c r="C399" s="16">
        <v>102931101</v>
      </c>
      <c r="D399" s="16" t="s">
        <v>937</v>
      </c>
      <c r="E399" s="16">
        <v>0.38123171075925422</v>
      </c>
      <c r="F399" s="16">
        <v>35</v>
      </c>
      <c r="G399" s="19">
        <v>0.18088252039813901</v>
      </c>
      <c r="H399" s="16">
        <f t="shared" si="18"/>
        <v>6.3308882139348652</v>
      </c>
      <c r="I399" s="21">
        <v>398</v>
      </c>
      <c r="J399" s="28">
        <f t="shared" si="19"/>
        <v>4551.9452773491894</v>
      </c>
      <c r="K399" s="28">
        <f t="shared" si="20"/>
        <v>12539.983205654808</v>
      </c>
      <c r="L399" s="34" t="e">
        <f>IF(ISNUMBER(INDEX('08W Project List'!$J:$J,MATCH('HFTD CPZ'!$B399,'08W Project List'!$G:$G,0))),$K399,#N/A)</f>
        <v>#N/A</v>
      </c>
      <c r="M399" s="34" t="e">
        <f>IF(ISNUMBER(L399),#N/A,IF(ISNUMBER(INDEX('Approved CPZ List'!$I:$I,MATCH('HFTD CPZ'!$B399,'Approved CPZ List'!$B:$B,0))),$K399,#N/A))</f>
        <v>#N/A</v>
      </c>
    </row>
    <row r="400" spans="1:13" ht="15.75" x14ac:dyDescent="0.25">
      <c r="A400" s="17">
        <v>6987</v>
      </c>
      <c r="B400" s="16" t="s">
        <v>4048</v>
      </c>
      <c r="C400" s="16">
        <v>183052113</v>
      </c>
      <c r="D400" s="16" t="s">
        <v>4047</v>
      </c>
      <c r="E400" s="16">
        <v>39.70123684905618</v>
      </c>
      <c r="F400" s="16">
        <v>278</v>
      </c>
      <c r="G400" s="19">
        <v>0.18079402956740401</v>
      </c>
      <c r="H400" s="16">
        <f t="shared" si="18"/>
        <v>50.260740219738317</v>
      </c>
      <c r="I400" s="21">
        <v>399</v>
      </c>
      <c r="J400" s="28">
        <f t="shared" si="19"/>
        <v>4591.6465141982453</v>
      </c>
      <c r="K400" s="28">
        <f t="shared" si="20"/>
        <v>12489.722465435068</v>
      </c>
      <c r="L400" s="34" t="e">
        <f>IF(ISNUMBER(INDEX('08W Project List'!$J:$J,MATCH('HFTD CPZ'!$B400,'08W Project List'!$G:$G,0))),$K400,#N/A)</f>
        <v>#N/A</v>
      </c>
      <c r="M400" s="34" t="e">
        <f>IF(ISNUMBER(L400),#N/A,IF(ISNUMBER(INDEX('Approved CPZ List'!$I:$I,MATCH('HFTD CPZ'!$B400,'Approved CPZ List'!$B:$B,0))),$K400,#N/A))</f>
        <v>#N/A</v>
      </c>
    </row>
    <row r="401" spans="1:13" ht="15.75" x14ac:dyDescent="0.25">
      <c r="A401" s="17">
        <v>1077</v>
      </c>
      <c r="B401" s="16" t="s">
        <v>779</v>
      </c>
      <c r="C401" s="16">
        <v>12022212</v>
      </c>
      <c r="D401" s="16" t="s">
        <v>772</v>
      </c>
      <c r="E401" s="16">
        <v>11.708038963232195</v>
      </c>
      <c r="F401" s="16">
        <v>112</v>
      </c>
      <c r="G401" s="19">
        <v>0.180210721261542</v>
      </c>
      <c r="H401" s="16">
        <f t="shared" si="18"/>
        <v>20.183600781292704</v>
      </c>
      <c r="I401" s="21">
        <v>400</v>
      </c>
      <c r="J401" s="28">
        <f t="shared" si="19"/>
        <v>4603.3545531614773</v>
      </c>
      <c r="K401" s="28">
        <f t="shared" si="20"/>
        <v>12469.538864653776</v>
      </c>
      <c r="L401" s="34" t="e">
        <f>IF(ISNUMBER(INDEX('08W Project List'!$J:$J,MATCH('HFTD CPZ'!$B401,'08W Project List'!$G:$G,0))),$K401,#N/A)</f>
        <v>#N/A</v>
      </c>
      <c r="M401" s="34" t="e">
        <f>IF(ISNUMBER(L401),#N/A,IF(ISNUMBER(INDEX('Approved CPZ List'!$I:$I,MATCH('HFTD CPZ'!$B401,'Approved CPZ List'!$B:$B,0))),$K401,#N/A))</f>
        <v>#N/A</v>
      </c>
    </row>
    <row r="402" spans="1:13" ht="15.75" x14ac:dyDescent="0.25">
      <c r="A402" s="17">
        <v>6538</v>
      </c>
      <c r="B402" s="16" t="s">
        <v>1143</v>
      </c>
      <c r="C402" s="16">
        <v>254061102</v>
      </c>
      <c r="D402" s="16" t="s">
        <v>1141</v>
      </c>
      <c r="E402" s="16">
        <v>17.874577828525481</v>
      </c>
      <c r="F402" s="16">
        <v>162</v>
      </c>
      <c r="G402" s="19">
        <v>0.18019405210276301</v>
      </c>
      <c r="H402" s="16">
        <f t="shared" si="18"/>
        <v>29.191436440647607</v>
      </c>
      <c r="I402" s="21">
        <v>401</v>
      </c>
      <c r="J402" s="28">
        <f t="shared" si="19"/>
        <v>4621.2291309900029</v>
      </c>
      <c r="K402" s="28">
        <f t="shared" si="20"/>
        <v>12440.347428213128</v>
      </c>
      <c r="L402" s="34" t="e">
        <f>IF(ISNUMBER(INDEX('08W Project List'!$J:$J,MATCH('HFTD CPZ'!$B402,'08W Project List'!$G:$G,0))),$K402,#N/A)</f>
        <v>#N/A</v>
      </c>
      <c r="M402" s="34" t="e">
        <f>IF(ISNUMBER(L402),#N/A,IF(ISNUMBER(INDEX('Approved CPZ List'!$I:$I,MATCH('HFTD CPZ'!$B402,'Approved CPZ List'!$B:$B,0))),$K402,#N/A))</f>
        <v>#N/A</v>
      </c>
    </row>
    <row r="403" spans="1:13" ht="15.75" x14ac:dyDescent="0.25">
      <c r="A403" s="17">
        <v>8223</v>
      </c>
      <c r="B403" s="16" t="s">
        <v>3165</v>
      </c>
      <c r="C403" s="16">
        <v>253642104</v>
      </c>
      <c r="D403" s="16" t="s">
        <v>3166</v>
      </c>
      <c r="E403" s="16">
        <v>5.0668327317483595</v>
      </c>
      <c r="F403" s="16">
        <v>30</v>
      </c>
      <c r="G403" s="19">
        <v>0.17977305114306</v>
      </c>
      <c r="H403" s="16">
        <f t="shared" si="18"/>
        <v>5.3931915342918</v>
      </c>
      <c r="I403" s="21">
        <v>402</v>
      </c>
      <c r="J403" s="28">
        <f t="shared" si="19"/>
        <v>4626.2959637217509</v>
      </c>
      <c r="K403" s="28">
        <f t="shared" si="20"/>
        <v>12434.954236678837</v>
      </c>
      <c r="L403" s="34" t="e">
        <f>IF(ISNUMBER(INDEX('08W Project List'!$J:$J,MATCH('HFTD CPZ'!$B403,'08W Project List'!$G:$G,0))),$K403,#N/A)</f>
        <v>#N/A</v>
      </c>
      <c r="M403" s="34" t="e">
        <f>IF(ISNUMBER(L403),#N/A,IF(ISNUMBER(INDEX('Approved CPZ List'!$I:$I,MATCH('HFTD CPZ'!$B403,'Approved CPZ List'!$B:$B,0))),$K403,#N/A))</f>
        <v>#N/A</v>
      </c>
    </row>
    <row r="404" spans="1:13" ht="15.75" x14ac:dyDescent="0.25">
      <c r="A404" s="17">
        <v>7847</v>
      </c>
      <c r="B404" s="16" t="s">
        <v>2699</v>
      </c>
      <c r="C404" s="16">
        <v>182391103</v>
      </c>
      <c r="D404" s="16" t="s">
        <v>2700</v>
      </c>
      <c r="E404" s="16">
        <v>2.6245475760300994</v>
      </c>
      <c r="F404" s="16">
        <v>16</v>
      </c>
      <c r="G404" s="19">
        <v>0.17909991112111101</v>
      </c>
      <c r="H404" s="16">
        <f t="shared" si="18"/>
        <v>2.8655985779377762</v>
      </c>
      <c r="I404" s="21">
        <v>403</v>
      </c>
      <c r="J404" s="28">
        <f t="shared" si="19"/>
        <v>4628.9205112977806</v>
      </c>
      <c r="K404" s="28">
        <f t="shared" si="20"/>
        <v>12432.0886381009</v>
      </c>
      <c r="L404" s="34" t="e">
        <f>IF(ISNUMBER(INDEX('08W Project List'!$J:$J,MATCH('HFTD CPZ'!$B404,'08W Project List'!$G:$G,0))),$K404,#N/A)</f>
        <v>#N/A</v>
      </c>
      <c r="M404" s="34" t="e">
        <f>IF(ISNUMBER(L404),#N/A,IF(ISNUMBER(INDEX('Approved CPZ List'!$I:$I,MATCH('HFTD CPZ'!$B404,'Approved CPZ List'!$B:$B,0))),$K404,#N/A))</f>
        <v>#N/A</v>
      </c>
    </row>
    <row r="405" spans="1:13" ht="15.75" x14ac:dyDescent="0.25">
      <c r="A405" s="17">
        <v>1905</v>
      </c>
      <c r="B405" s="16" t="s">
        <v>4075</v>
      </c>
      <c r="C405" s="16">
        <v>252941107</v>
      </c>
      <c r="D405" s="16" t="s">
        <v>4068</v>
      </c>
      <c r="E405" s="16">
        <v>19.28478479523617</v>
      </c>
      <c r="F405" s="16">
        <v>145</v>
      </c>
      <c r="G405" s="19">
        <v>0.17887788367448801</v>
      </c>
      <c r="H405" s="16">
        <f t="shared" si="18"/>
        <v>25.937293132800761</v>
      </c>
      <c r="I405" s="21">
        <v>404</v>
      </c>
      <c r="J405" s="28">
        <f t="shared" si="19"/>
        <v>4648.2052960930168</v>
      </c>
      <c r="K405" s="28">
        <f t="shared" si="20"/>
        <v>12406.151344968099</v>
      </c>
      <c r="L405" s="34" t="e">
        <f>IF(ISNUMBER(INDEX('08W Project List'!$J:$J,MATCH('HFTD CPZ'!$B405,'08W Project List'!$G:$G,0))),$K405,#N/A)</f>
        <v>#N/A</v>
      </c>
      <c r="M405" s="34" t="e">
        <f>IF(ISNUMBER(L405),#N/A,IF(ISNUMBER(INDEX('Approved CPZ List'!$I:$I,MATCH('HFTD CPZ'!$B405,'Approved CPZ List'!$B:$B,0))),$K405,#N/A))</f>
        <v>#N/A</v>
      </c>
    </row>
    <row r="406" spans="1:13" ht="15.75" x14ac:dyDescent="0.25">
      <c r="A406" s="17">
        <v>3840</v>
      </c>
      <c r="B406" s="16" t="s">
        <v>3603</v>
      </c>
      <c r="C406" s="16">
        <v>254601103</v>
      </c>
      <c r="D406" s="16" t="s">
        <v>3602</v>
      </c>
      <c r="E406" s="16">
        <v>17.557906160919206</v>
      </c>
      <c r="F406" s="16">
        <v>103</v>
      </c>
      <c r="G406" s="19">
        <v>0.17873471371392999</v>
      </c>
      <c r="H406" s="16">
        <f t="shared" si="18"/>
        <v>18.40967551253479</v>
      </c>
      <c r="I406" s="21">
        <v>405</v>
      </c>
      <c r="J406" s="28">
        <f t="shared" si="19"/>
        <v>4665.7632022539365</v>
      </c>
      <c r="K406" s="28">
        <f t="shared" si="20"/>
        <v>12387.741669455563</v>
      </c>
      <c r="L406" s="34" t="e">
        <f>IF(ISNUMBER(INDEX('08W Project List'!$J:$J,MATCH('HFTD CPZ'!$B406,'08W Project List'!$G:$G,0))),$K406,#N/A)</f>
        <v>#N/A</v>
      </c>
      <c r="M406" s="34" t="e">
        <f>IF(ISNUMBER(L406),#N/A,IF(ISNUMBER(INDEX('Approved CPZ List'!$I:$I,MATCH('HFTD CPZ'!$B406,'Approved CPZ List'!$B:$B,0))),$K406,#N/A))</f>
        <v>#N/A</v>
      </c>
    </row>
    <row r="407" spans="1:13" ht="15.75" x14ac:dyDescent="0.25">
      <c r="A407" s="17">
        <v>1011</v>
      </c>
      <c r="B407" s="16" t="s">
        <v>525</v>
      </c>
      <c r="C407" s="16">
        <v>42711101</v>
      </c>
      <c r="D407" s="16" t="s">
        <v>517</v>
      </c>
      <c r="E407" s="16">
        <v>24.370225684629954</v>
      </c>
      <c r="F407" s="16">
        <v>203</v>
      </c>
      <c r="G407" s="19">
        <v>0.17857377145815501</v>
      </c>
      <c r="H407" s="16">
        <f t="shared" si="18"/>
        <v>36.250475606005466</v>
      </c>
      <c r="I407" s="21">
        <v>406</v>
      </c>
      <c r="J407" s="28">
        <f t="shared" si="19"/>
        <v>4690.1334279385665</v>
      </c>
      <c r="K407" s="28">
        <f t="shared" si="20"/>
        <v>12351.491193849557</v>
      </c>
      <c r="L407" s="34" t="e">
        <f>IF(ISNUMBER(INDEX('08W Project List'!$J:$J,MATCH('HFTD CPZ'!$B407,'08W Project List'!$G:$G,0))),$K407,#N/A)</f>
        <v>#N/A</v>
      </c>
      <c r="M407" s="34" t="e">
        <f>IF(ISNUMBER(L407),#N/A,IF(ISNUMBER(INDEX('Approved CPZ List'!$I:$I,MATCH('HFTD CPZ'!$B407,'Approved CPZ List'!$B:$B,0))),$K407,#N/A))</f>
        <v>#N/A</v>
      </c>
    </row>
    <row r="408" spans="1:13" ht="15.75" x14ac:dyDescent="0.25">
      <c r="A408" s="17">
        <v>1851</v>
      </c>
      <c r="B408" s="16" t="s">
        <v>1955</v>
      </c>
      <c r="C408" s="16">
        <v>43311102</v>
      </c>
      <c r="D408" s="16" t="s">
        <v>1944</v>
      </c>
      <c r="E408" s="16">
        <v>3.9318435434355439</v>
      </c>
      <c r="F408" s="16">
        <v>97</v>
      </c>
      <c r="G408" s="19">
        <v>0.17790226066440801</v>
      </c>
      <c r="H408" s="16">
        <f t="shared" si="18"/>
        <v>17.256519284447577</v>
      </c>
      <c r="I408" s="21">
        <v>407</v>
      </c>
      <c r="J408" s="28">
        <f t="shared" si="19"/>
        <v>4694.0652714820017</v>
      </c>
      <c r="K408" s="28">
        <f t="shared" si="20"/>
        <v>12334.23467456511</v>
      </c>
      <c r="L408" s="34" t="e">
        <f>IF(ISNUMBER(INDEX('08W Project List'!$J:$J,MATCH('HFTD CPZ'!$B408,'08W Project List'!$G:$G,0))),$K408,#N/A)</f>
        <v>#N/A</v>
      </c>
      <c r="M408" s="34" t="e">
        <f>IF(ISNUMBER(L408),#N/A,IF(ISNUMBER(INDEX('Approved CPZ List'!$I:$I,MATCH('HFTD CPZ'!$B408,'Approved CPZ List'!$B:$B,0))),$K408,#N/A))</f>
        <v>#N/A</v>
      </c>
    </row>
    <row r="409" spans="1:13" ht="15.75" x14ac:dyDescent="0.25">
      <c r="A409" s="17">
        <v>7708</v>
      </c>
      <c r="B409" s="16" t="s">
        <v>860</v>
      </c>
      <c r="C409" s="16">
        <v>152471101</v>
      </c>
      <c r="D409" s="16" t="s">
        <v>856</v>
      </c>
      <c r="E409" s="16">
        <v>8.3299770561562454</v>
      </c>
      <c r="F409" s="16">
        <v>77</v>
      </c>
      <c r="G409" s="19">
        <v>0.17712079773963299</v>
      </c>
      <c r="H409" s="16">
        <f t="shared" si="18"/>
        <v>13.63830142595174</v>
      </c>
      <c r="I409" s="21">
        <v>408</v>
      </c>
      <c r="J409" s="28">
        <f t="shared" si="19"/>
        <v>4702.3952485381578</v>
      </c>
      <c r="K409" s="28">
        <f t="shared" si="20"/>
        <v>12320.596373139158</v>
      </c>
      <c r="L409" s="34" t="e">
        <f>IF(ISNUMBER(INDEX('08W Project List'!$J:$J,MATCH('HFTD CPZ'!$B409,'08W Project List'!$G:$G,0))),$K409,#N/A)</f>
        <v>#N/A</v>
      </c>
      <c r="M409" s="34" t="e">
        <f>IF(ISNUMBER(L409),#N/A,IF(ISNUMBER(INDEX('Approved CPZ List'!$I:$I,MATCH('HFTD CPZ'!$B409,'Approved CPZ List'!$B:$B,0))),$K409,#N/A))</f>
        <v>#N/A</v>
      </c>
    </row>
    <row r="410" spans="1:13" ht="15.75" x14ac:dyDescent="0.25">
      <c r="A410" s="17">
        <v>10514</v>
      </c>
      <c r="B410" s="16" t="s">
        <v>3690</v>
      </c>
      <c r="C410" s="16">
        <v>258131101</v>
      </c>
      <c r="D410" s="16" t="s">
        <v>3691</v>
      </c>
      <c r="E410" s="16">
        <v>1.1573238270008079</v>
      </c>
      <c r="F410" s="16">
        <v>2</v>
      </c>
      <c r="G410" s="19">
        <v>0.17664833350996501</v>
      </c>
      <c r="H410" s="16">
        <f t="shared" si="18"/>
        <v>0.35329666701993001</v>
      </c>
      <c r="I410" s="21">
        <v>409</v>
      </c>
      <c r="J410" s="28">
        <f t="shared" si="19"/>
        <v>4703.552572365159</v>
      </c>
      <c r="K410" s="28">
        <f t="shared" si="20"/>
        <v>12320.243076472139</v>
      </c>
      <c r="L410" s="34" t="e">
        <f>IF(ISNUMBER(INDEX('08W Project List'!$J:$J,MATCH('HFTD CPZ'!$B410,'08W Project List'!$G:$G,0))),$K410,#N/A)</f>
        <v>#N/A</v>
      </c>
      <c r="M410" s="34" t="e">
        <f>IF(ISNUMBER(L410),#N/A,IF(ISNUMBER(INDEX('Approved CPZ List'!$I:$I,MATCH('HFTD CPZ'!$B410,'Approved CPZ List'!$B:$B,0))),$K410,#N/A))</f>
        <v>#N/A</v>
      </c>
    </row>
    <row r="411" spans="1:13" ht="15.75" x14ac:dyDescent="0.25">
      <c r="A411" s="17">
        <v>5375</v>
      </c>
      <c r="B411" s="16" t="s">
        <v>4011</v>
      </c>
      <c r="C411" s="16">
        <v>14662109</v>
      </c>
      <c r="D411" s="16" t="s">
        <v>4012</v>
      </c>
      <c r="E411" s="16">
        <v>1.9336004615508453</v>
      </c>
      <c r="F411" s="16">
        <v>12</v>
      </c>
      <c r="G411" s="19">
        <v>0.17606792152977199</v>
      </c>
      <c r="H411" s="16">
        <f t="shared" si="18"/>
        <v>2.1128150583572638</v>
      </c>
      <c r="I411" s="21">
        <v>410</v>
      </c>
      <c r="J411" s="28">
        <f t="shared" si="19"/>
        <v>4705.4861728267097</v>
      </c>
      <c r="K411" s="28">
        <f t="shared" si="20"/>
        <v>12318.130261413782</v>
      </c>
      <c r="L411" s="34" t="e">
        <f>IF(ISNUMBER(INDEX('08W Project List'!$J:$J,MATCH('HFTD CPZ'!$B411,'08W Project List'!$G:$G,0))),$K411,#N/A)</f>
        <v>#N/A</v>
      </c>
      <c r="M411" s="34" t="e">
        <f>IF(ISNUMBER(L411),#N/A,IF(ISNUMBER(INDEX('Approved CPZ List'!$I:$I,MATCH('HFTD CPZ'!$B411,'Approved CPZ List'!$B:$B,0))),$K411,#N/A))</f>
        <v>#N/A</v>
      </c>
    </row>
    <row r="412" spans="1:13" ht="15.75" x14ac:dyDescent="0.25">
      <c r="A412" s="17">
        <v>8181</v>
      </c>
      <c r="B412" s="16" t="s">
        <v>116</v>
      </c>
      <c r="C412" s="16">
        <v>153662102</v>
      </c>
      <c r="D412" s="16" t="s">
        <v>109</v>
      </c>
      <c r="E412" s="16">
        <v>5.5425116848999698</v>
      </c>
      <c r="F412" s="16">
        <v>56</v>
      </c>
      <c r="G412" s="19">
        <v>0.175812184778321</v>
      </c>
      <c r="H412" s="16">
        <f t="shared" si="18"/>
        <v>9.8454823475859765</v>
      </c>
      <c r="I412" s="21">
        <v>411</v>
      </c>
      <c r="J412" s="28">
        <f t="shared" si="19"/>
        <v>4711.0286845116098</v>
      </c>
      <c r="K412" s="28">
        <f t="shared" si="20"/>
        <v>12308.284779066196</v>
      </c>
      <c r="L412" s="34" t="e">
        <f>IF(ISNUMBER(INDEX('08W Project List'!$J:$J,MATCH('HFTD CPZ'!$B412,'08W Project List'!$G:$G,0))),$K412,#N/A)</f>
        <v>#N/A</v>
      </c>
      <c r="M412" s="34" t="e">
        <f>IF(ISNUMBER(L412),#N/A,IF(ISNUMBER(INDEX('Approved CPZ List'!$I:$I,MATCH('HFTD CPZ'!$B412,'Approved CPZ List'!$B:$B,0))),$K412,#N/A))</f>
        <v>#N/A</v>
      </c>
    </row>
    <row r="413" spans="1:13" ht="15.75" x14ac:dyDescent="0.25">
      <c r="A413" s="17">
        <v>3827</v>
      </c>
      <c r="B413" s="16" t="s">
        <v>1757</v>
      </c>
      <c r="C413" s="16">
        <v>152691109</v>
      </c>
      <c r="D413" s="16" t="s">
        <v>1755</v>
      </c>
      <c r="E413" s="16">
        <v>14.343719528965568</v>
      </c>
      <c r="F413" s="16">
        <v>155</v>
      </c>
      <c r="G413" s="19">
        <v>0.17562542644604001</v>
      </c>
      <c r="H413" s="16">
        <f t="shared" si="18"/>
        <v>27.221941099136203</v>
      </c>
      <c r="I413" s="21">
        <v>412</v>
      </c>
      <c r="J413" s="28">
        <f t="shared" si="19"/>
        <v>4725.372404040575</v>
      </c>
      <c r="K413" s="28">
        <f t="shared" si="20"/>
        <v>12281.06283796706</v>
      </c>
      <c r="L413" s="34" t="e">
        <f>IF(ISNUMBER(INDEX('08W Project List'!$J:$J,MATCH('HFTD CPZ'!$B413,'08W Project List'!$G:$G,0))),$K413,#N/A)</f>
        <v>#N/A</v>
      </c>
      <c r="M413" s="34" t="e">
        <f>IF(ISNUMBER(L413),#N/A,IF(ISNUMBER(INDEX('Approved CPZ List'!$I:$I,MATCH('HFTD CPZ'!$B413,'Approved CPZ List'!$B:$B,0))),$K413,#N/A))</f>
        <v>#N/A</v>
      </c>
    </row>
    <row r="414" spans="1:13" ht="15.75" x14ac:dyDescent="0.25">
      <c r="A414" s="17">
        <v>329</v>
      </c>
      <c r="B414" s="16" t="s">
        <v>874</v>
      </c>
      <c r="C414" s="16">
        <v>103331102</v>
      </c>
      <c r="D414" s="16" t="s">
        <v>873</v>
      </c>
      <c r="E414" s="16">
        <v>31.823898492015537</v>
      </c>
      <c r="F414" s="16">
        <v>123</v>
      </c>
      <c r="G414" s="19">
        <v>0.17543949260762901</v>
      </c>
      <c r="H414" s="16">
        <f t="shared" si="18"/>
        <v>21.579057590738369</v>
      </c>
      <c r="I414" s="21">
        <v>413</v>
      </c>
      <c r="J414" s="28">
        <f t="shared" si="19"/>
        <v>4757.1963025325904</v>
      </c>
      <c r="K414" s="28">
        <f t="shared" si="20"/>
        <v>12259.483780376322</v>
      </c>
      <c r="L414" s="34">
        <f>IF(ISNUMBER(INDEX('08W Project List'!$J:$J,MATCH('HFTD CPZ'!$B414,'08W Project List'!$G:$G,0))),$K414,#N/A)</f>
        <v>12259.483780376322</v>
      </c>
      <c r="M414" s="34" t="e">
        <f>IF(ISNUMBER(L414),#N/A,IF(ISNUMBER(INDEX('Approved CPZ List'!$I:$I,MATCH('HFTD CPZ'!$B414,'Approved CPZ List'!$B:$B,0))),$K414,#N/A))</f>
        <v>#N/A</v>
      </c>
    </row>
    <row r="415" spans="1:13" ht="15.75" x14ac:dyDescent="0.25">
      <c r="A415" s="17">
        <v>6969</v>
      </c>
      <c r="B415" s="16" t="s">
        <v>3008</v>
      </c>
      <c r="C415" s="16">
        <v>42631108</v>
      </c>
      <c r="D415" s="16" t="s">
        <v>3009</v>
      </c>
      <c r="E415" s="16">
        <v>12.478524924360533</v>
      </c>
      <c r="F415" s="16">
        <v>95</v>
      </c>
      <c r="G415" s="19">
        <v>0.17539948080773099</v>
      </c>
      <c r="H415" s="16">
        <f t="shared" si="18"/>
        <v>16.662950676734443</v>
      </c>
      <c r="I415" s="21">
        <v>414</v>
      </c>
      <c r="J415" s="28">
        <f t="shared" si="19"/>
        <v>4769.6748274569509</v>
      </c>
      <c r="K415" s="28">
        <f t="shared" si="20"/>
        <v>12242.820829699587</v>
      </c>
      <c r="L415" s="34" t="e">
        <f>IF(ISNUMBER(INDEX('08W Project List'!$J:$J,MATCH('HFTD CPZ'!$B415,'08W Project List'!$G:$G,0))),$K415,#N/A)</f>
        <v>#N/A</v>
      </c>
      <c r="M415" s="34" t="e">
        <f>IF(ISNUMBER(L415),#N/A,IF(ISNUMBER(INDEX('Approved CPZ List'!$I:$I,MATCH('HFTD CPZ'!$B415,'Approved CPZ List'!$B:$B,0))),$K415,#N/A))</f>
        <v>#N/A</v>
      </c>
    </row>
    <row r="416" spans="1:13" ht="15.75" x14ac:dyDescent="0.25">
      <c r="A416" s="17">
        <v>8229</v>
      </c>
      <c r="B416" s="16" t="s">
        <v>1490</v>
      </c>
      <c r="C416" s="16">
        <v>192221101</v>
      </c>
      <c r="D416" s="16" t="s">
        <v>1486</v>
      </c>
      <c r="E416" s="16">
        <v>6.3520353660587316</v>
      </c>
      <c r="F416" s="16">
        <v>26</v>
      </c>
      <c r="G416" s="19">
        <v>0.17512139666711801</v>
      </c>
      <c r="H416" s="16">
        <f t="shared" si="18"/>
        <v>4.5531563133450685</v>
      </c>
      <c r="I416" s="21">
        <v>415</v>
      </c>
      <c r="J416" s="28">
        <f t="shared" si="19"/>
        <v>4776.0268628230097</v>
      </c>
      <c r="K416" s="28">
        <f t="shared" si="20"/>
        <v>12238.267673386243</v>
      </c>
      <c r="L416" s="34" t="e">
        <f>IF(ISNUMBER(INDEX('08W Project List'!$J:$J,MATCH('HFTD CPZ'!$B416,'08W Project List'!$G:$G,0))),$K416,#N/A)</f>
        <v>#N/A</v>
      </c>
      <c r="M416" s="34" t="e">
        <f>IF(ISNUMBER(L416),#N/A,IF(ISNUMBER(INDEX('Approved CPZ List'!$I:$I,MATCH('HFTD CPZ'!$B416,'Approved CPZ List'!$B:$B,0))),$K416,#N/A))</f>
        <v>#N/A</v>
      </c>
    </row>
    <row r="417" spans="1:13" ht="15.75" x14ac:dyDescent="0.25">
      <c r="A417" s="17">
        <v>8173</v>
      </c>
      <c r="B417" s="16" t="s">
        <v>4446</v>
      </c>
      <c r="C417" s="16">
        <v>182681101</v>
      </c>
      <c r="D417" s="16" t="s">
        <v>4447</v>
      </c>
      <c r="E417" s="16">
        <v>7.4782343867743934</v>
      </c>
      <c r="F417" s="16">
        <v>60</v>
      </c>
      <c r="G417" s="19">
        <v>0.17499092633246699</v>
      </c>
      <c r="H417" s="16">
        <f t="shared" si="18"/>
        <v>10.49945557994802</v>
      </c>
      <c r="I417" s="21">
        <v>416</v>
      </c>
      <c r="J417" s="28">
        <f t="shared" si="19"/>
        <v>4783.5050972097843</v>
      </c>
      <c r="K417" s="28">
        <f t="shared" si="20"/>
        <v>12227.768217806295</v>
      </c>
      <c r="L417" s="34" t="e">
        <f>IF(ISNUMBER(INDEX('08W Project List'!$J:$J,MATCH('HFTD CPZ'!$B417,'08W Project List'!$G:$G,0))),$K417,#N/A)</f>
        <v>#N/A</v>
      </c>
      <c r="M417" s="34" t="e">
        <f>IF(ISNUMBER(L417),#N/A,IF(ISNUMBER(INDEX('Approved CPZ List'!$I:$I,MATCH('HFTD CPZ'!$B417,'Approved CPZ List'!$B:$B,0))),$K417,#N/A))</f>
        <v>#N/A</v>
      </c>
    </row>
    <row r="418" spans="1:13" ht="15.75" x14ac:dyDescent="0.25">
      <c r="A418" s="17">
        <v>5131</v>
      </c>
      <c r="B418" s="16" t="s">
        <v>3027</v>
      </c>
      <c r="C418" s="16">
        <v>42601101</v>
      </c>
      <c r="D418" s="16" t="s">
        <v>3028</v>
      </c>
      <c r="E418" s="16">
        <v>18.120599717113489</v>
      </c>
      <c r="F418" s="16">
        <v>116</v>
      </c>
      <c r="G418" s="19">
        <v>0.17471847398828999</v>
      </c>
      <c r="H418" s="16">
        <f t="shared" si="18"/>
        <v>20.26734298264164</v>
      </c>
      <c r="I418" s="21">
        <v>417</v>
      </c>
      <c r="J418" s="28">
        <f t="shared" si="19"/>
        <v>4801.6256969268979</v>
      </c>
      <c r="K418" s="28">
        <f t="shared" si="20"/>
        <v>12207.500874823654</v>
      </c>
      <c r="L418" s="34" t="e">
        <f>IF(ISNUMBER(INDEX('08W Project List'!$J:$J,MATCH('HFTD CPZ'!$B418,'08W Project List'!$G:$G,0))),$K418,#N/A)</f>
        <v>#N/A</v>
      </c>
      <c r="M418" s="34" t="e">
        <f>IF(ISNUMBER(L418),#N/A,IF(ISNUMBER(INDEX('Approved CPZ List'!$I:$I,MATCH('HFTD CPZ'!$B418,'Approved CPZ List'!$B:$B,0))),$K418,#N/A))</f>
        <v>#N/A</v>
      </c>
    </row>
    <row r="419" spans="1:13" ht="15.75" x14ac:dyDescent="0.25">
      <c r="A419" s="17">
        <v>908</v>
      </c>
      <c r="B419" s="16" t="s">
        <v>3221</v>
      </c>
      <c r="C419" s="16">
        <v>63681102</v>
      </c>
      <c r="D419" s="16" t="s">
        <v>3218</v>
      </c>
      <c r="E419" s="16">
        <v>5.3351334714513543</v>
      </c>
      <c r="F419" s="16">
        <v>84</v>
      </c>
      <c r="G419" s="19">
        <v>0.174689397729759</v>
      </c>
      <c r="H419" s="16">
        <f t="shared" si="18"/>
        <v>14.673909409299757</v>
      </c>
      <c r="I419" s="21">
        <v>418</v>
      </c>
      <c r="J419" s="28">
        <f t="shared" si="19"/>
        <v>4806.9608303983496</v>
      </c>
      <c r="K419" s="28">
        <f t="shared" si="20"/>
        <v>12192.826965414355</v>
      </c>
      <c r="L419" s="34" t="e">
        <f>IF(ISNUMBER(INDEX('08W Project List'!$J:$J,MATCH('HFTD CPZ'!$B419,'08W Project List'!$G:$G,0))),$K419,#N/A)</f>
        <v>#N/A</v>
      </c>
      <c r="M419" s="34" t="e">
        <f>IF(ISNUMBER(L419),#N/A,IF(ISNUMBER(INDEX('Approved CPZ List'!$I:$I,MATCH('HFTD CPZ'!$B419,'Approved CPZ List'!$B:$B,0))),$K419,#N/A))</f>
        <v>#N/A</v>
      </c>
    </row>
    <row r="420" spans="1:13" ht="15.75" x14ac:dyDescent="0.25">
      <c r="A420" s="17">
        <v>9983</v>
      </c>
      <c r="B420" s="16" t="s">
        <v>1872</v>
      </c>
      <c r="C420" s="16">
        <v>63801105</v>
      </c>
      <c r="D420" s="16" t="s">
        <v>1870</v>
      </c>
      <c r="E420" s="16">
        <v>0.10711801301201988</v>
      </c>
      <c r="F420" s="16">
        <v>14</v>
      </c>
      <c r="G420" s="19">
        <v>0.17456989257707001</v>
      </c>
      <c r="H420" s="16">
        <f t="shared" si="18"/>
        <v>2.4439784960789801</v>
      </c>
      <c r="I420" s="21">
        <v>419</v>
      </c>
      <c r="J420" s="28">
        <f t="shared" si="19"/>
        <v>4807.0679484113616</v>
      </c>
      <c r="K420" s="28">
        <f t="shared" si="20"/>
        <v>12190.382986918275</v>
      </c>
      <c r="L420" s="34" t="e">
        <f>IF(ISNUMBER(INDEX('08W Project List'!$J:$J,MATCH('HFTD CPZ'!$B420,'08W Project List'!$G:$G,0))),$K420,#N/A)</f>
        <v>#N/A</v>
      </c>
      <c r="M420" s="34" t="e">
        <f>IF(ISNUMBER(L420),#N/A,IF(ISNUMBER(INDEX('Approved CPZ List'!$I:$I,MATCH('HFTD CPZ'!$B420,'Approved CPZ List'!$B:$B,0))),$K420,#N/A))</f>
        <v>#N/A</v>
      </c>
    </row>
    <row r="421" spans="1:13" ht="15.75" x14ac:dyDescent="0.25">
      <c r="A421" s="17">
        <v>6899</v>
      </c>
      <c r="B421" s="16" t="s">
        <v>1386</v>
      </c>
      <c r="C421" s="16">
        <v>192321121</v>
      </c>
      <c r="D421" s="16" t="s">
        <v>1385</v>
      </c>
      <c r="E421" s="16">
        <v>10.800312431657364</v>
      </c>
      <c r="F421" s="16">
        <v>77</v>
      </c>
      <c r="G421" s="19">
        <v>0.17449028217505699</v>
      </c>
      <c r="H421" s="16">
        <f t="shared" si="18"/>
        <v>13.435751727479389</v>
      </c>
      <c r="I421" s="21">
        <v>420</v>
      </c>
      <c r="J421" s="28">
        <f t="shared" si="19"/>
        <v>4817.868260843019</v>
      </c>
      <c r="K421" s="28">
        <f t="shared" si="20"/>
        <v>12176.947235190795</v>
      </c>
      <c r="L421" s="34" t="e">
        <f>IF(ISNUMBER(INDEX('08W Project List'!$J:$J,MATCH('HFTD CPZ'!$B421,'08W Project List'!$G:$G,0))),$K421,#N/A)</f>
        <v>#N/A</v>
      </c>
      <c r="M421" s="34" t="e">
        <f>IF(ISNUMBER(L421),#N/A,IF(ISNUMBER(INDEX('Approved CPZ List'!$I:$I,MATCH('HFTD CPZ'!$B421,'Approved CPZ List'!$B:$B,0))),$K421,#N/A))</f>
        <v>#N/A</v>
      </c>
    </row>
    <row r="422" spans="1:13" ht="15.75" x14ac:dyDescent="0.25">
      <c r="A422" s="17">
        <v>2810</v>
      </c>
      <c r="B422" s="16" t="s">
        <v>2590</v>
      </c>
      <c r="C422" s="16">
        <v>254421101</v>
      </c>
      <c r="D422" s="16" t="s">
        <v>2591</v>
      </c>
      <c r="E422" s="16">
        <v>44.088589532269609</v>
      </c>
      <c r="F422" s="16">
        <v>435</v>
      </c>
      <c r="G422" s="19">
        <v>0.174369116723151</v>
      </c>
      <c r="H422" s="16">
        <f t="shared" si="18"/>
        <v>75.850565774570683</v>
      </c>
      <c r="I422" s="21">
        <v>421</v>
      </c>
      <c r="J422" s="28">
        <f t="shared" si="19"/>
        <v>4861.9568503752889</v>
      </c>
      <c r="K422" s="28">
        <f t="shared" si="20"/>
        <v>12101.096669416225</v>
      </c>
      <c r="L422" s="34">
        <f>IF(ISNUMBER(INDEX('08W Project List'!$J:$J,MATCH('HFTD CPZ'!$B422,'08W Project List'!$G:$G,0))),$K422,#N/A)</f>
        <v>12101.096669416225</v>
      </c>
      <c r="M422" s="34" t="e">
        <f>IF(ISNUMBER(L422),#N/A,IF(ISNUMBER(INDEX('Approved CPZ List'!$I:$I,MATCH('HFTD CPZ'!$B422,'Approved CPZ List'!$B:$B,0))),$K422,#N/A))</f>
        <v>#N/A</v>
      </c>
    </row>
    <row r="423" spans="1:13" ht="15.75" x14ac:dyDescent="0.25">
      <c r="A423" s="17">
        <v>8488</v>
      </c>
      <c r="B423" s="16" t="s">
        <v>386</v>
      </c>
      <c r="C423" s="16">
        <v>152921101</v>
      </c>
      <c r="D423" s="16" t="s">
        <v>381</v>
      </c>
      <c r="E423" s="16">
        <v>2.2618788516244748</v>
      </c>
      <c r="F423" s="16">
        <v>17</v>
      </c>
      <c r="G423" s="19">
        <v>0.174299986815559</v>
      </c>
      <c r="H423" s="16">
        <f t="shared" si="18"/>
        <v>2.963099775864503</v>
      </c>
      <c r="I423" s="21">
        <v>422</v>
      </c>
      <c r="J423" s="28">
        <f t="shared" si="19"/>
        <v>4864.2187292269136</v>
      </c>
      <c r="K423" s="28">
        <f t="shared" si="20"/>
        <v>12098.13356964036</v>
      </c>
      <c r="L423" s="34" t="e">
        <f>IF(ISNUMBER(INDEX('08W Project List'!$J:$J,MATCH('HFTD CPZ'!$B423,'08W Project List'!$G:$G,0))),$K423,#N/A)</f>
        <v>#N/A</v>
      </c>
      <c r="M423" s="34" t="e">
        <f>IF(ISNUMBER(L423),#N/A,IF(ISNUMBER(INDEX('Approved CPZ List'!$I:$I,MATCH('HFTD CPZ'!$B423,'Approved CPZ List'!$B:$B,0))),$K423,#N/A))</f>
        <v>#N/A</v>
      </c>
    </row>
    <row r="424" spans="1:13" ht="15.75" x14ac:dyDescent="0.25">
      <c r="A424" s="17">
        <v>1886</v>
      </c>
      <c r="B424" s="16" t="s">
        <v>3274</v>
      </c>
      <c r="C424" s="16">
        <v>43191101</v>
      </c>
      <c r="D424" s="16" t="s">
        <v>3275</v>
      </c>
      <c r="E424" s="16">
        <v>20.582064966754938</v>
      </c>
      <c r="F424" s="16">
        <v>282</v>
      </c>
      <c r="G424" s="19">
        <v>0.17388536896568699</v>
      </c>
      <c r="H424" s="16">
        <f t="shared" si="18"/>
        <v>49.035674048323727</v>
      </c>
      <c r="I424" s="21">
        <v>423</v>
      </c>
      <c r="J424" s="28">
        <f t="shared" si="19"/>
        <v>4884.8007941936685</v>
      </c>
      <c r="K424" s="28">
        <f t="shared" si="20"/>
        <v>12049.097895592036</v>
      </c>
      <c r="L424" s="34" t="e">
        <f>IF(ISNUMBER(INDEX('08W Project List'!$J:$J,MATCH('HFTD CPZ'!$B424,'08W Project List'!$G:$G,0))),$K424,#N/A)</f>
        <v>#N/A</v>
      </c>
      <c r="M424" s="34" t="e">
        <f>IF(ISNUMBER(L424),#N/A,IF(ISNUMBER(INDEX('Approved CPZ List'!$I:$I,MATCH('HFTD CPZ'!$B424,'Approved CPZ List'!$B:$B,0))),$K424,#N/A))</f>
        <v>#N/A</v>
      </c>
    </row>
    <row r="425" spans="1:13" ht="15.75" x14ac:dyDescent="0.25">
      <c r="A425" s="17">
        <v>7655</v>
      </c>
      <c r="B425" s="16" t="s">
        <v>3730</v>
      </c>
      <c r="C425" s="16">
        <v>153652108</v>
      </c>
      <c r="D425" s="16" t="s">
        <v>3726</v>
      </c>
      <c r="E425" s="16">
        <v>4.9262442503496393</v>
      </c>
      <c r="F425" s="16">
        <v>74</v>
      </c>
      <c r="G425" s="19">
        <v>0.173596985941813</v>
      </c>
      <c r="H425" s="16">
        <f t="shared" si="18"/>
        <v>12.846176959694162</v>
      </c>
      <c r="I425" s="21">
        <v>424</v>
      </c>
      <c r="J425" s="28">
        <f t="shared" si="19"/>
        <v>4889.727038444018</v>
      </c>
      <c r="K425" s="28">
        <f t="shared" si="20"/>
        <v>12036.251718632342</v>
      </c>
      <c r="L425" s="34" t="e">
        <f>IF(ISNUMBER(INDEX('08W Project List'!$J:$J,MATCH('HFTD CPZ'!$B425,'08W Project List'!$G:$G,0))),$K425,#N/A)</f>
        <v>#N/A</v>
      </c>
      <c r="M425" s="34" t="e">
        <f>IF(ISNUMBER(L425),#N/A,IF(ISNUMBER(INDEX('Approved CPZ List'!$I:$I,MATCH('HFTD CPZ'!$B425,'Approved CPZ List'!$B:$B,0))),$K425,#N/A))</f>
        <v>#N/A</v>
      </c>
    </row>
    <row r="426" spans="1:13" ht="15.75" x14ac:dyDescent="0.25">
      <c r="A426" s="17">
        <v>6143</v>
      </c>
      <c r="B426" s="16" t="s">
        <v>2712</v>
      </c>
      <c r="C426" s="16">
        <v>182391103</v>
      </c>
      <c r="D426" s="16" t="s">
        <v>2700</v>
      </c>
      <c r="E426" s="16">
        <v>11.013871837461156</v>
      </c>
      <c r="F426" s="16">
        <v>101</v>
      </c>
      <c r="G426" s="19">
        <v>0.17314246779468001</v>
      </c>
      <c r="H426" s="16">
        <f t="shared" si="18"/>
        <v>17.48738924726268</v>
      </c>
      <c r="I426" s="21">
        <v>425</v>
      </c>
      <c r="J426" s="28">
        <f t="shared" si="19"/>
        <v>4900.740910281479</v>
      </c>
      <c r="K426" s="28">
        <f t="shared" si="20"/>
        <v>12018.76432938508</v>
      </c>
      <c r="L426" s="34" t="e">
        <f>IF(ISNUMBER(INDEX('08W Project List'!$J:$J,MATCH('HFTD CPZ'!$B426,'08W Project List'!$G:$G,0))),$K426,#N/A)</f>
        <v>#N/A</v>
      </c>
      <c r="M426" s="34" t="e">
        <f>IF(ISNUMBER(L426),#N/A,IF(ISNUMBER(INDEX('Approved CPZ List'!$I:$I,MATCH('HFTD CPZ'!$B426,'Approved CPZ List'!$B:$B,0))),$K426,#N/A))</f>
        <v>#N/A</v>
      </c>
    </row>
    <row r="427" spans="1:13" ht="15.75" x14ac:dyDescent="0.25">
      <c r="A427" s="17">
        <v>3312</v>
      </c>
      <c r="B427" s="16" t="s">
        <v>2727</v>
      </c>
      <c r="C427" s="16">
        <v>163541101</v>
      </c>
      <c r="D427" s="16" t="s">
        <v>2726</v>
      </c>
      <c r="E427" s="16">
        <v>14.197256249916034</v>
      </c>
      <c r="F427" s="16">
        <v>116</v>
      </c>
      <c r="G427" s="19">
        <v>0.17295057569481001</v>
      </c>
      <c r="H427" s="16">
        <f t="shared" si="18"/>
        <v>20.062266780597962</v>
      </c>
      <c r="I427" s="21">
        <v>426</v>
      </c>
      <c r="J427" s="28">
        <f t="shared" si="19"/>
        <v>4914.9381665313949</v>
      </c>
      <c r="K427" s="28">
        <f t="shared" si="20"/>
        <v>11998.702062604481</v>
      </c>
      <c r="L427" s="34" t="e">
        <f>IF(ISNUMBER(INDEX('08W Project List'!$J:$J,MATCH('HFTD CPZ'!$B427,'08W Project List'!$G:$G,0))),$K427,#N/A)</f>
        <v>#N/A</v>
      </c>
      <c r="M427" s="34" t="e">
        <f>IF(ISNUMBER(L427),#N/A,IF(ISNUMBER(INDEX('Approved CPZ List'!$I:$I,MATCH('HFTD CPZ'!$B427,'Approved CPZ List'!$B:$B,0))),$K427,#N/A))</f>
        <v>#N/A</v>
      </c>
    </row>
    <row r="428" spans="1:13" ht="15.75" x14ac:dyDescent="0.25">
      <c r="A428" s="17">
        <v>10420</v>
      </c>
      <c r="B428" s="16" t="s">
        <v>3637</v>
      </c>
      <c r="C428" s="16">
        <v>182721101</v>
      </c>
      <c r="D428" s="16" t="s">
        <v>3636</v>
      </c>
      <c r="E428" s="16">
        <v>0.10651258734838222</v>
      </c>
      <c r="F428" s="16">
        <v>4</v>
      </c>
      <c r="G428" s="19">
        <v>0.17293872395943799</v>
      </c>
      <c r="H428" s="16">
        <f t="shared" si="18"/>
        <v>0.69175489583775196</v>
      </c>
      <c r="I428" s="21">
        <v>427</v>
      </c>
      <c r="J428" s="28">
        <f t="shared" si="19"/>
        <v>4915.0446791187433</v>
      </c>
      <c r="K428" s="28">
        <f t="shared" si="20"/>
        <v>11998.010307708644</v>
      </c>
      <c r="L428" s="34" t="e">
        <f>IF(ISNUMBER(INDEX('08W Project List'!$J:$J,MATCH('HFTD CPZ'!$B428,'08W Project List'!$G:$G,0))),$K428,#N/A)</f>
        <v>#N/A</v>
      </c>
      <c r="M428" s="34" t="e">
        <f>IF(ISNUMBER(L428),#N/A,IF(ISNUMBER(INDEX('Approved CPZ List'!$I:$I,MATCH('HFTD CPZ'!$B428,'Approved CPZ List'!$B:$B,0))),$K428,#N/A))</f>
        <v>#N/A</v>
      </c>
    </row>
    <row r="429" spans="1:13" ht="15.75" x14ac:dyDescent="0.25">
      <c r="A429" s="17">
        <v>50</v>
      </c>
      <c r="B429" s="16" t="s">
        <v>2172</v>
      </c>
      <c r="C429" s="16">
        <v>254452101</v>
      </c>
      <c r="D429" s="16" t="s">
        <v>2167</v>
      </c>
      <c r="E429" s="16">
        <v>17.463498213538905</v>
      </c>
      <c r="F429" s="16">
        <v>146</v>
      </c>
      <c r="G429" s="19">
        <v>0.172855942744846</v>
      </c>
      <c r="H429" s="16">
        <f t="shared" si="18"/>
        <v>25.236967640747515</v>
      </c>
      <c r="I429" s="21">
        <v>428</v>
      </c>
      <c r="J429" s="28">
        <f t="shared" si="19"/>
        <v>4932.5081773322818</v>
      </c>
      <c r="K429" s="28">
        <f t="shared" si="20"/>
        <v>11972.773340067897</v>
      </c>
      <c r="L429" s="34">
        <f>IF(ISNUMBER(INDEX('08W Project List'!$J:$J,MATCH('HFTD CPZ'!$B429,'08W Project List'!$G:$G,0))),$K429,#N/A)</f>
        <v>11972.773340067897</v>
      </c>
      <c r="M429" s="34" t="e">
        <f>IF(ISNUMBER(L429),#N/A,IF(ISNUMBER(INDEX('Approved CPZ List'!$I:$I,MATCH('HFTD CPZ'!$B429,'Approved CPZ List'!$B:$B,0))),$K429,#N/A))</f>
        <v>#N/A</v>
      </c>
    </row>
    <row r="430" spans="1:13" ht="15.75" x14ac:dyDescent="0.25">
      <c r="A430" s="17">
        <v>6824</v>
      </c>
      <c r="B430" s="16" t="s">
        <v>2183</v>
      </c>
      <c r="C430" s="16">
        <v>254452102</v>
      </c>
      <c r="D430" s="16" t="s">
        <v>2182</v>
      </c>
      <c r="E430" s="16">
        <v>24.671672121475822</v>
      </c>
      <c r="F430" s="16">
        <v>223</v>
      </c>
      <c r="G430" s="19">
        <v>0.17241628189791</v>
      </c>
      <c r="H430" s="16">
        <f t="shared" si="18"/>
        <v>38.44883086323393</v>
      </c>
      <c r="I430" s="21">
        <v>429</v>
      </c>
      <c r="J430" s="28">
        <f t="shared" si="19"/>
        <v>4957.1798494537579</v>
      </c>
      <c r="K430" s="28">
        <f t="shared" si="20"/>
        <v>11934.324509204664</v>
      </c>
      <c r="L430" s="34" t="e">
        <f>IF(ISNUMBER(INDEX('08W Project List'!$J:$J,MATCH('HFTD CPZ'!$B430,'08W Project List'!$G:$G,0))),$K430,#N/A)</f>
        <v>#N/A</v>
      </c>
      <c r="M430" s="34" t="e">
        <f>IF(ISNUMBER(L430),#N/A,IF(ISNUMBER(INDEX('Approved CPZ List'!$I:$I,MATCH('HFTD CPZ'!$B430,'Approved CPZ List'!$B:$B,0))),$K430,#N/A))</f>
        <v>#N/A</v>
      </c>
    </row>
    <row r="431" spans="1:13" ht="15.75" x14ac:dyDescent="0.25">
      <c r="A431" s="17">
        <v>7293</v>
      </c>
      <c r="B431" s="16" t="s">
        <v>4360</v>
      </c>
      <c r="C431" s="16">
        <v>152271102</v>
      </c>
      <c r="D431" s="16" t="s">
        <v>4358</v>
      </c>
      <c r="E431" s="16">
        <v>15.133618011807272</v>
      </c>
      <c r="F431" s="16">
        <v>179</v>
      </c>
      <c r="G431" s="19">
        <v>0.17197763652666401</v>
      </c>
      <c r="H431" s="16">
        <f t="shared" si="18"/>
        <v>30.783996938272857</v>
      </c>
      <c r="I431" s="21">
        <v>430</v>
      </c>
      <c r="J431" s="28">
        <f t="shared" si="19"/>
        <v>4972.3134674655648</v>
      </c>
      <c r="K431" s="28">
        <f t="shared" si="20"/>
        <v>11903.540512266391</v>
      </c>
      <c r="L431" s="34" t="e">
        <f>IF(ISNUMBER(INDEX('08W Project List'!$J:$J,MATCH('HFTD CPZ'!$B431,'08W Project List'!$G:$G,0))),$K431,#N/A)</f>
        <v>#N/A</v>
      </c>
      <c r="M431" s="34" t="e">
        <f>IF(ISNUMBER(L431),#N/A,IF(ISNUMBER(INDEX('Approved CPZ List'!$I:$I,MATCH('HFTD CPZ'!$B431,'Approved CPZ List'!$B:$B,0))),$K431,#N/A))</f>
        <v>#N/A</v>
      </c>
    </row>
    <row r="432" spans="1:13" ht="15.75" x14ac:dyDescent="0.25">
      <c r="A432" s="17">
        <v>6103</v>
      </c>
      <c r="B432" s="16" t="s">
        <v>549</v>
      </c>
      <c r="C432" s="16">
        <v>43411102</v>
      </c>
      <c r="D432" s="16" t="s">
        <v>546</v>
      </c>
      <c r="E432" s="16">
        <v>1.0045427328724363</v>
      </c>
      <c r="F432" s="16">
        <v>38</v>
      </c>
      <c r="G432" s="19">
        <v>0.171269834617438</v>
      </c>
      <c r="H432" s="16">
        <f t="shared" si="18"/>
        <v>6.5082537154626436</v>
      </c>
      <c r="I432" s="21">
        <v>431</v>
      </c>
      <c r="J432" s="28">
        <f t="shared" si="19"/>
        <v>4973.3180101984372</v>
      </c>
      <c r="K432" s="28">
        <f t="shared" si="20"/>
        <v>11897.032258550928</v>
      </c>
      <c r="L432" s="34" t="e">
        <f>IF(ISNUMBER(INDEX('08W Project List'!$J:$J,MATCH('HFTD CPZ'!$B432,'08W Project List'!$G:$G,0))),$K432,#N/A)</f>
        <v>#N/A</v>
      </c>
      <c r="M432" s="34" t="e">
        <f>IF(ISNUMBER(L432),#N/A,IF(ISNUMBER(INDEX('Approved CPZ List'!$I:$I,MATCH('HFTD CPZ'!$B432,'Approved CPZ List'!$B:$B,0))),$K432,#N/A))</f>
        <v>#N/A</v>
      </c>
    </row>
    <row r="433" spans="1:13" ht="15.75" x14ac:dyDescent="0.25">
      <c r="A433" s="17">
        <v>8262</v>
      </c>
      <c r="B433" s="16" t="s">
        <v>1046</v>
      </c>
      <c r="C433" s="16">
        <v>103351101</v>
      </c>
      <c r="D433" s="16" t="s">
        <v>1042</v>
      </c>
      <c r="E433" s="16">
        <v>3.1940877325007646</v>
      </c>
      <c r="F433" s="16">
        <v>55</v>
      </c>
      <c r="G433" s="19">
        <v>0.17083508563525099</v>
      </c>
      <c r="H433" s="16">
        <f t="shared" si="18"/>
        <v>9.3959297099388035</v>
      </c>
      <c r="I433" s="21">
        <v>432</v>
      </c>
      <c r="J433" s="28">
        <f t="shared" si="19"/>
        <v>4976.5120979309377</v>
      </c>
      <c r="K433" s="28">
        <f t="shared" si="20"/>
        <v>11887.636328840988</v>
      </c>
      <c r="L433" s="34" t="e">
        <f>IF(ISNUMBER(INDEX('08W Project List'!$J:$J,MATCH('HFTD CPZ'!$B433,'08W Project List'!$G:$G,0))),$K433,#N/A)</f>
        <v>#N/A</v>
      </c>
      <c r="M433" s="34" t="e">
        <f>IF(ISNUMBER(L433),#N/A,IF(ISNUMBER(INDEX('Approved CPZ List'!$I:$I,MATCH('HFTD CPZ'!$B433,'Approved CPZ List'!$B:$B,0))),$K433,#N/A))</f>
        <v>#N/A</v>
      </c>
    </row>
    <row r="434" spans="1:13" ht="15.75" x14ac:dyDescent="0.25">
      <c r="A434" s="17">
        <v>3350</v>
      </c>
      <c r="B434" s="16" t="s">
        <v>2601</v>
      </c>
      <c r="C434" s="16">
        <v>254421103</v>
      </c>
      <c r="D434" s="16" t="s">
        <v>2599</v>
      </c>
      <c r="E434" s="16">
        <v>9.596523065919266</v>
      </c>
      <c r="F434" s="16">
        <v>92</v>
      </c>
      <c r="G434" s="19">
        <v>0.170527396036118</v>
      </c>
      <c r="H434" s="16">
        <f t="shared" si="18"/>
        <v>15.688520435322856</v>
      </c>
      <c r="I434" s="21">
        <v>433</v>
      </c>
      <c r="J434" s="28">
        <f t="shared" si="19"/>
        <v>4986.1086209968571</v>
      </c>
      <c r="K434" s="28">
        <f t="shared" si="20"/>
        <v>11871.947808405666</v>
      </c>
      <c r="L434" s="34" t="e">
        <f>IF(ISNUMBER(INDEX('08W Project List'!$J:$J,MATCH('HFTD CPZ'!$B434,'08W Project List'!$G:$G,0))),$K434,#N/A)</f>
        <v>#N/A</v>
      </c>
      <c r="M434" s="34" t="e">
        <f>IF(ISNUMBER(L434),#N/A,IF(ISNUMBER(INDEX('Approved CPZ List'!$I:$I,MATCH('HFTD CPZ'!$B434,'Approved CPZ List'!$B:$B,0))),$K434,#N/A))</f>
        <v>#N/A</v>
      </c>
    </row>
    <row r="435" spans="1:13" ht="15.75" x14ac:dyDescent="0.25">
      <c r="A435" s="17">
        <v>7252</v>
      </c>
      <c r="B435" s="16" t="s">
        <v>2707</v>
      </c>
      <c r="C435" s="16">
        <v>182391103</v>
      </c>
      <c r="D435" s="16" t="s">
        <v>2700</v>
      </c>
      <c r="E435" s="16">
        <v>3.7273551209231388</v>
      </c>
      <c r="F435" s="16">
        <v>30</v>
      </c>
      <c r="G435" s="19">
        <v>0.170167182993474</v>
      </c>
      <c r="H435" s="16">
        <f t="shared" si="18"/>
        <v>5.1050154898042202</v>
      </c>
      <c r="I435" s="21">
        <v>434</v>
      </c>
      <c r="J435" s="28">
        <f t="shared" si="19"/>
        <v>4989.8359761177799</v>
      </c>
      <c r="K435" s="28">
        <f t="shared" si="20"/>
        <v>11866.842792915862</v>
      </c>
      <c r="L435" s="34" t="e">
        <f>IF(ISNUMBER(INDEX('08W Project List'!$J:$J,MATCH('HFTD CPZ'!$B435,'08W Project List'!$G:$G,0))),$K435,#N/A)</f>
        <v>#N/A</v>
      </c>
      <c r="M435" s="34" t="e">
        <f>IF(ISNUMBER(L435),#N/A,IF(ISNUMBER(INDEX('Approved CPZ List'!$I:$I,MATCH('HFTD CPZ'!$B435,'Approved CPZ List'!$B:$B,0))),$K435,#N/A))</f>
        <v>#N/A</v>
      </c>
    </row>
    <row r="436" spans="1:13" ht="15.75" x14ac:dyDescent="0.25">
      <c r="A436" s="17">
        <v>2738</v>
      </c>
      <c r="B436" s="16" t="s">
        <v>3422</v>
      </c>
      <c r="C436" s="16">
        <v>182742101</v>
      </c>
      <c r="D436" s="16" t="s">
        <v>3423</v>
      </c>
      <c r="E436" s="16">
        <v>4.3859097570454013</v>
      </c>
      <c r="F436" s="16">
        <v>39</v>
      </c>
      <c r="G436" s="19">
        <v>0.17016403022701501</v>
      </c>
      <c r="H436" s="16">
        <f t="shared" si="18"/>
        <v>6.6363971788535858</v>
      </c>
      <c r="I436" s="21">
        <v>435</v>
      </c>
      <c r="J436" s="28">
        <f t="shared" si="19"/>
        <v>4994.2218858748256</v>
      </c>
      <c r="K436" s="28">
        <f t="shared" si="20"/>
        <v>11860.206395737008</v>
      </c>
      <c r="L436" s="34" t="e">
        <f>IF(ISNUMBER(INDEX('08W Project List'!$J:$J,MATCH('HFTD CPZ'!$B436,'08W Project List'!$G:$G,0))),$K436,#N/A)</f>
        <v>#N/A</v>
      </c>
      <c r="M436" s="34" t="e">
        <f>IF(ISNUMBER(L436),#N/A,IF(ISNUMBER(INDEX('Approved CPZ List'!$I:$I,MATCH('HFTD CPZ'!$B436,'Approved CPZ List'!$B:$B,0))),$K436,#N/A))</f>
        <v>#N/A</v>
      </c>
    </row>
    <row r="437" spans="1:13" ht="15.75" x14ac:dyDescent="0.25">
      <c r="A437" s="17">
        <v>10162</v>
      </c>
      <c r="B437" s="16" t="s">
        <v>2156</v>
      </c>
      <c r="C437" s="16">
        <v>63172101</v>
      </c>
      <c r="D437" s="16" t="s">
        <v>2155</v>
      </c>
      <c r="E437" s="16">
        <v>3.8235921211216906</v>
      </c>
      <c r="F437" s="16">
        <v>5</v>
      </c>
      <c r="G437" s="19">
        <v>0.17013834719366</v>
      </c>
      <c r="H437" s="16">
        <f t="shared" si="18"/>
        <v>0.85069173596829994</v>
      </c>
      <c r="I437" s="21">
        <v>436</v>
      </c>
      <c r="J437" s="28">
        <f t="shared" si="19"/>
        <v>4998.0454779959473</v>
      </c>
      <c r="K437" s="28">
        <f t="shared" si="20"/>
        <v>11859.35570400104</v>
      </c>
      <c r="L437" s="34" t="e">
        <f>IF(ISNUMBER(INDEX('08W Project List'!$J:$J,MATCH('HFTD CPZ'!$B437,'08W Project List'!$G:$G,0))),$K437,#N/A)</f>
        <v>#N/A</v>
      </c>
      <c r="M437" s="34" t="e">
        <f>IF(ISNUMBER(L437),#N/A,IF(ISNUMBER(INDEX('Approved CPZ List'!$I:$I,MATCH('HFTD CPZ'!$B437,'Approved CPZ List'!$B:$B,0))),$K437,#N/A))</f>
        <v>#N/A</v>
      </c>
    </row>
    <row r="438" spans="1:13" ht="15.75" x14ac:dyDescent="0.25">
      <c r="A438" s="17">
        <v>4788</v>
      </c>
      <c r="B438" s="16" t="s">
        <v>953</v>
      </c>
      <c r="C438" s="16">
        <v>102931103</v>
      </c>
      <c r="D438" s="16" t="s">
        <v>948</v>
      </c>
      <c r="E438" s="16">
        <v>28.80293399989888</v>
      </c>
      <c r="F438" s="16">
        <v>279</v>
      </c>
      <c r="G438" s="19">
        <v>0.16979802133447799</v>
      </c>
      <c r="H438" s="16">
        <f t="shared" si="18"/>
        <v>47.373647952319359</v>
      </c>
      <c r="I438" s="21">
        <v>437</v>
      </c>
      <c r="J438" s="28">
        <f t="shared" si="19"/>
        <v>5026.8484119958466</v>
      </c>
      <c r="K438" s="28">
        <f t="shared" si="20"/>
        <v>11811.982056048721</v>
      </c>
      <c r="L438" s="34" t="e">
        <f>IF(ISNUMBER(INDEX('08W Project List'!$J:$J,MATCH('HFTD CPZ'!$B438,'08W Project List'!$G:$G,0))),$K438,#N/A)</f>
        <v>#N/A</v>
      </c>
      <c r="M438" s="34" t="e">
        <f>IF(ISNUMBER(L438),#N/A,IF(ISNUMBER(INDEX('Approved CPZ List'!$I:$I,MATCH('HFTD CPZ'!$B438,'Approved CPZ List'!$B:$B,0))),$K438,#N/A))</f>
        <v>#N/A</v>
      </c>
    </row>
    <row r="439" spans="1:13" ht="15.75" x14ac:dyDescent="0.25">
      <c r="A439" s="17">
        <v>10660</v>
      </c>
      <c r="B439" s="16" t="s">
        <v>774</v>
      </c>
      <c r="C439" s="16">
        <v>12022212</v>
      </c>
      <c r="D439" s="16" t="s">
        <v>772</v>
      </c>
      <c r="E439" s="16">
        <v>5.5899836070093849E-2</v>
      </c>
      <c r="F439" s="16">
        <v>2</v>
      </c>
      <c r="G439" s="19">
        <v>0.16960905502239099</v>
      </c>
      <c r="H439" s="16">
        <f t="shared" si="18"/>
        <v>0.33921811004478197</v>
      </c>
      <c r="I439" s="21">
        <v>438</v>
      </c>
      <c r="J439" s="28">
        <f t="shared" si="19"/>
        <v>5026.9043118319169</v>
      </c>
      <c r="K439" s="28">
        <f t="shared" si="20"/>
        <v>11811.642837938676</v>
      </c>
      <c r="L439" s="34" t="e">
        <f>IF(ISNUMBER(INDEX('08W Project List'!$J:$J,MATCH('HFTD CPZ'!$B439,'08W Project List'!$G:$G,0))),$K439,#N/A)</f>
        <v>#N/A</v>
      </c>
      <c r="M439" s="34" t="e">
        <f>IF(ISNUMBER(L439),#N/A,IF(ISNUMBER(INDEX('Approved CPZ List'!$I:$I,MATCH('HFTD CPZ'!$B439,'Approved CPZ List'!$B:$B,0))),$K439,#N/A))</f>
        <v>#N/A</v>
      </c>
    </row>
    <row r="440" spans="1:13" ht="15.75" x14ac:dyDescent="0.25">
      <c r="A440" s="17">
        <v>5708</v>
      </c>
      <c r="B440" s="16" t="s">
        <v>1690</v>
      </c>
      <c r="C440" s="16">
        <v>43211101</v>
      </c>
      <c r="D440" s="16" t="s">
        <v>1685</v>
      </c>
      <c r="E440" s="16">
        <v>2.8347543119424801</v>
      </c>
      <c r="F440" s="16">
        <v>136</v>
      </c>
      <c r="G440" s="19">
        <v>0.16942633825159401</v>
      </c>
      <c r="H440" s="16">
        <f t="shared" si="18"/>
        <v>23.041982002216784</v>
      </c>
      <c r="I440" s="21">
        <v>439</v>
      </c>
      <c r="J440" s="28">
        <f t="shared" si="19"/>
        <v>5029.7390661438594</v>
      </c>
      <c r="K440" s="28">
        <f t="shared" si="20"/>
        <v>11788.60085593646</v>
      </c>
      <c r="L440" s="34" t="e">
        <f>IF(ISNUMBER(INDEX('08W Project List'!$J:$J,MATCH('HFTD CPZ'!$B440,'08W Project List'!$G:$G,0))),$K440,#N/A)</f>
        <v>#N/A</v>
      </c>
      <c r="M440" s="34" t="e">
        <f>IF(ISNUMBER(L440),#N/A,IF(ISNUMBER(INDEX('Approved CPZ List'!$I:$I,MATCH('HFTD CPZ'!$B440,'Approved CPZ List'!$B:$B,0))),$K440,#N/A))</f>
        <v>#N/A</v>
      </c>
    </row>
    <row r="441" spans="1:13" ht="15.75" x14ac:dyDescent="0.25">
      <c r="A441" s="17">
        <v>52</v>
      </c>
      <c r="B441" s="16" t="s">
        <v>1780</v>
      </c>
      <c r="C441" s="16">
        <v>43361103</v>
      </c>
      <c r="D441" s="16" t="s">
        <v>1777</v>
      </c>
      <c r="E441" s="16">
        <v>46.689400852175019</v>
      </c>
      <c r="F441" s="16">
        <v>437</v>
      </c>
      <c r="G441" s="19">
        <v>0.16914536262834201</v>
      </c>
      <c r="H441" s="16">
        <f t="shared" si="18"/>
        <v>73.916523468585453</v>
      </c>
      <c r="I441" s="21">
        <v>440</v>
      </c>
      <c r="J441" s="28">
        <f t="shared" si="19"/>
        <v>5076.4284669960343</v>
      </c>
      <c r="K441" s="28">
        <f t="shared" si="20"/>
        <v>11714.684332467874</v>
      </c>
      <c r="L441" s="34" t="e">
        <f>IF(ISNUMBER(INDEX('08W Project List'!$J:$J,MATCH('HFTD CPZ'!$B441,'08W Project List'!$G:$G,0))),$K441,#N/A)</f>
        <v>#N/A</v>
      </c>
      <c r="M441" s="34" t="e">
        <f>IF(ISNUMBER(L441),#N/A,IF(ISNUMBER(INDEX('Approved CPZ List'!$I:$I,MATCH('HFTD CPZ'!$B441,'Approved CPZ List'!$B:$B,0))),$K441,#N/A))</f>
        <v>#N/A</v>
      </c>
    </row>
    <row r="442" spans="1:13" ht="15.75" x14ac:dyDescent="0.25">
      <c r="A442" s="17">
        <v>5485</v>
      </c>
      <c r="B442" s="16" t="s">
        <v>4450</v>
      </c>
      <c r="C442" s="16">
        <v>182681102</v>
      </c>
      <c r="D442" s="16" t="s">
        <v>4451</v>
      </c>
      <c r="E442" s="16">
        <v>15.67826833985724</v>
      </c>
      <c r="F442" s="16">
        <v>190</v>
      </c>
      <c r="G442" s="19">
        <v>0.16907805261572001</v>
      </c>
      <c r="H442" s="16">
        <f t="shared" si="18"/>
        <v>32.124829996986804</v>
      </c>
      <c r="I442" s="21">
        <v>441</v>
      </c>
      <c r="J442" s="28">
        <f t="shared" si="19"/>
        <v>5092.1067353358912</v>
      </c>
      <c r="K442" s="28">
        <f t="shared" si="20"/>
        <v>11682.559502470887</v>
      </c>
      <c r="L442" s="34" t="e">
        <f>IF(ISNUMBER(INDEX('08W Project List'!$J:$J,MATCH('HFTD CPZ'!$B442,'08W Project List'!$G:$G,0))),$K442,#N/A)</f>
        <v>#N/A</v>
      </c>
      <c r="M442" s="34" t="e">
        <f>IF(ISNUMBER(L442),#N/A,IF(ISNUMBER(INDEX('Approved CPZ List'!$I:$I,MATCH('HFTD CPZ'!$B442,'Approved CPZ List'!$B:$B,0))),$K442,#N/A))</f>
        <v>#N/A</v>
      </c>
    </row>
    <row r="443" spans="1:13" ht="15.75" x14ac:dyDescent="0.25">
      <c r="A443" s="17">
        <v>2709</v>
      </c>
      <c r="B443" s="16" t="s">
        <v>718</v>
      </c>
      <c r="C443" s="16">
        <v>182562102</v>
      </c>
      <c r="D443" s="16" t="s">
        <v>715</v>
      </c>
      <c r="E443" s="16">
        <v>21.42672215819416</v>
      </c>
      <c r="F443" s="16">
        <v>156</v>
      </c>
      <c r="G443" s="19">
        <v>0.16893105472582601</v>
      </c>
      <c r="H443" s="16">
        <f t="shared" si="18"/>
        <v>26.353244537228857</v>
      </c>
      <c r="I443" s="21">
        <v>442</v>
      </c>
      <c r="J443" s="28">
        <f t="shared" si="19"/>
        <v>5113.5334574940853</v>
      </c>
      <c r="K443" s="28">
        <f t="shared" si="20"/>
        <v>11656.206257933658</v>
      </c>
      <c r="L443" s="34" t="e">
        <f>IF(ISNUMBER(INDEX('08W Project List'!$J:$J,MATCH('HFTD CPZ'!$B443,'08W Project List'!$G:$G,0))),$K443,#N/A)</f>
        <v>#N/A</v>
      </c>
      <c r="M443" s="34" t="e">
        <f>IF(ISNUMBER(L443),#N/A,IF(ISNUMBER(INDEX('Approved CPZ List'!$I:$I,MATCH('HFTD CPZ'!$B443,'Approved CPZ List'!$B:$B,0))),$K443,#N/A))</f>
        <v>#N/A</v>
      </c>
    </row>
    <row r="444" spans="1:13" ht="15.75" x14ac:dyDescent="0.25">
      <c r="A444" s="17">
        <v>2509</v>
      </c>
      <c r="B444" s="16" t="s">
        <v>1764</v>
      </c>
      <c r="C444" s="16">
        <v>152691110</v>
      </c>
      <c r="D444" s="16" t="s">
        <v>1762</v>
      </c>
      <c r="E444" s="16">
        <v>3.9178648596800185</v>
      </c>
      <c r="F444" s="16">
        <v>32</v>
      </c>
      <c r="G444" s="19">
        <v>0.1688325797679</v>
      </c>
      <c r="H444" s="16">
        <f t="shared" si="18"/>
        <v>5.4026425525728001</v>
      </c>
      <c r="I444" s="21">
        <v>443</v>
      </c>
      <c r="J444" s="28">
        <f t="shared" si="19"/>
        <v>5117.4513223537651</v>
      </c>
      <c r="K444" s="28">
        <f t="shared" si="20"/>
        <v>11650.803615381084</v>
      </c>
      <c r="L444" s="34" t="e">
        <f>IF(ISNUMBER(INDEX('08W Project List'!$J:$J,MATCH('HFTD CPZ'!$B444,'08W Project List'!$G:$G,0))),$K444,#N/A)</f>
        <v>#N/A</v>
      </c>
      <c r="M444" s="34" t="e">
        <f>IF(ISNUMBER(L444),#N/A,IF(ISNUMBER(INDEX('Approved CPZ List'!$I:$I,MATCH('HFTD CPZ'!$B444,'Approved CPZ List'!$B:$B,0))),$K444,#N/A))</f>
        <v>#N/A</v>
      </c>
    </row>
    <row r="445" spans="1:13" ht="15.75" x14ac:dyDescent="0.25">
      <c r="A445" s="17">
        <v>3144</v>
      </c>
      <c r="B445" s="16" t="s">
        <v>2476</v>
      </c>
      <c r="C445" s="16">
        <v>83242105</v>
      </c>
      <c r="D445" s="16" t="s">
        <v>2467</v>
      </c>
      <c r="E445" s="16">
        <v>5.6723786477029332</v>
      </c>
      <c r="F445" s="16">
        <v>81</v>
      </c>
      <c r="G445" s="19">
        <v>0.16792358448792</v>
      </c>
      <c r="H445" s="16">
        <f t="shared" si="18"/>
        <v>13.601810343521519</v>
      </c>
      <c r="I445" s="21">
        <v>444</v>
      </c>
      <c r="J445" s="28">
        <f t="shared" si="19"/>
        <v>5123.1237010014684</v>
      </c>
      <c r="K445" s="28">
        <f t="shared" si="20"/>
        <v>11637.201805037563</v>
      </c>
      <c r="L445" s="34" t="e">
        <f>IF(ISNUMBER(INDEX('08W Project List'!$J:$J,MATCH('HFTD CPZ'!$B445,'08W Project List'!$G:$G,0))),$K445,#N/A)</f>
        <v>#N/A</v>
      </c>
      <c r="M445" s="34" t="e">
        <f>IF(ISNUMBER(L445),#N/A,IF(ISNUMBER(INDEX('Approved CPZ List'!$I:$I,MATCH('HFTD CPZ'!$B445,'Approved CPZ List'!$B:$B,0))),$K445,#N/A))</f>
        <v>#N/A</v>
      </c>
    </row>
    <row r="446" spans="1:13" ht="15.75" x14ac:dyDescent="0.25">
      <c r="A446" s="17">
        <v>8832</v>
      </c>
      <c r="B446" s="16" t="s">
        <v>2980</v>
      </c>
      <c r="C446" s="16">
        <v>163781704</v>
      </c>
      <c r="D446" s="16" t="s">
        <v>2976</v>
      </c>
      <c r="E446" s="16">
        <v>0.54663896808570478</v>
      </c>
      <c r="F446" s="16">
        <v>10</v>
      </c>
      <c r="G446" s="19">
        <v>0.16726324918110599</v>
      </c>
      <c r="H446" s="16">
        <f t="shared" si="18"/>
        <v>1.67263249181106</v>
      </c>
      <c r="I446" s="21">
        <v>445</v>
      </c>
      <c r="J446" s="28">
        <f t="shared" si="19"/>
        <v>5123.6703399695543</v>
      </c>
      <c r="K446" s="28">
        <f t="shared" si="20"/>
        <v>11635.529172545752</v>
      </c>
      <c r="L446" s="34" t="e">
        <f>IF(ISNUMBER(INDEX('08W Project List'!$J:$J,MATCH('HFTD CPZ'!$B446,'08W Project List'!$G:$G,0))),$K446,#N/A)</f>
        <v>#N/A</v>
      </c>
      <c r="M446" s="34" t="e">
        <f>IF(ISNUMBER(L446),#N/A,IF(ISNUMBER(INDEX('Approved CPZ List'!$I:$I,MATCH('HFTD CPZ'!$B446,'Approved CPZ List'!$B:$B,0))),$K446,#N/A))</f>
        <v>#N/A</v>
      </c>
    </row>
    <row r="447" spans="1:13" ht="15.75" x14ac:dyDescent="0.25">
      <c r="A447" s="17">
        <v>6712</v>
      </c>
      <c r="B447" s="16" t="s">
        <v>868</v>
      </c>
      <c r="C447" s="16">
        <v>103331101</v>
      </c>
      <c r="D447" s="16" t="s">
        <v>866</v>
      </c>
      <c r="E447" s="16">
        <v>4.7401066216981791</v>
      </c>
      <c r="F447" s="16">
        <v>61</v>
      </c>
      <c r="G447" s="19">
        <v>0.16626327911488101</v>
      </c>
      <c r="H447" s="16">
        <f t="shared" si="18"/>
        <v>10.142060026007741</v>
      </c>
      <c r="I447" s="21">
        <v>446</v>
      </c>
      <c r="J447" s="28">
        <f t="shared" si="19"/>
        <v>5128.4104465912524</v>
      </c>
      <c r="K447" s="28">
        <f t="shared" si="20"/>
        <v>11625.387112519744</v>
      </c>
      <c r="L447" s="34" t="e">
        <f>IF(ISNUMBER(INDEX('08W Project List'!$J:$J,MATCH('HFTD CPZ'!$B447,'08W Project List'!$G:$G,0))),$K447,#N/A)</f>
        <v>#N/A</v>
      </c>
      <c r="M447" s="34" t="e">
        <f>IF(ISNUMBER(L447),#N/A,IF(ISNUMBER(INDEX('Approved CPZ List'!$I:$I,MATCH('HFTD CPZ'!$B447,'Approved CPZ List'!$B:$B,0))),$K447,#N/A))</f>
        <v>#N/A</v>
      </c>
    </row>
    <row r="448" spans="1:13" ht="15.75" x14ac:dyDescent="0.25">
      <c r="A448" s="17">
        <v>3069</v>
      </c>
      <c r="B448" s="16" t="s">
        <v>2541</v>
      </c>
      <c r="C448" s="16">
        <v>153132105</v>
      </c>
      <c r="D448" s="16" t="s">
        <v>2540</v>
      </c>
      <c r="E448" s="16">
        <v>20.961558188295278</v>
      </c>
      <c r="F448" s="16">
        <v>199</v>
      </c>
      <c r="G448" s="19">
        <v>0.165951369838404</v>
      </c>
      <c r="H448" s="16">
        <f t="shared" si="18"/>
        <v>33.024322597842399</v>
      </c>
      <c r="I448" s="21">
        <v>447</v>
      </c>
      <c r="J448" s="28">
        <f t="shared" si="19"/>
        <v>5149.3720047795478</v>
      </c>
      <c r="K448" s="28">
        <f t="shared" si="20"/>
        <v>11592.362789921901</v>
      </c>
      <c r="L448" s="34" t="e">
        <f>IF(ISNUMBER(INDEX('08W Project List'!$J:$J,MATCH('HFTD CPZ'!$B448,'08W Project List'!$G:$G,0))),$K448,#N/A)</f>
        <v>#N/A</v>
      </c>
      <c r="M448" s="34" t="e">
        <f>IF(ISNUMBER(L448),#N/A,IF(ISNUMBER(INDEX('Approved CPZ List'!$I:$I,MATCH('HFTD CPZ'!$B448,'Approved CPZ List'!$B:$B,0))),$K448,#N/A))</f>
        <v>#N/A</v>
      </c>
    </row>
    <row r="449" spans="1:13" ht="15.75" x14ac:dyDescent="0.25">
      <c r="A449" s="17">
        <v>10116</v>
      </c>
      <c r="B449" s="16" t="s">
        <v>3644</v>
      </c>
      <c r="C449" s="16">
        <v>182721104</v>
      </c>
      <c r="D449" s="16" t="s">
        <v>3645</v>
      </c>
      <c r="E449" s="16">
        <v>0.18542491683758858</v>
      </c>
      <c r="F449" s="16">
        <v>5</v>
      </c>
      <c r="G449" s="19">
        <v>0.165637333108556</v>
      </c>
      <c r="H449" s="16">
        <f t="shared" si="18"/>
        <v>0.82818666554277998</v>
      </c>
      <c r="I449" s="21">
        <v>448</v>
      </c>
      <c r="J449" s="28">
        <f t="shared" si="19"/>
        <v>5149.557429696385</v>
      </c>
      <c r="K449" s="28">
        <f t="shared" si="20"/>
        <v>11591.534603256358</v>
      </c>
      <c r="L449" s="34" t="e">
        <f>IF(ISNUMBER(INDEX('08W Project List'!$J:$J,MATCH('HFTD CPZ'!$B449,'08W Project List'!$G:$G,0))),$K449,#N/A)</f>
        <v>#N/A</v>
      </c>
      <c r="M449" s="34" t="e">
        <f>IF(ISNUMBER(L449),#N/A,IF(ISNUMBER(INDEX('Approved CPZ List'!$I:$I,MATCH('HFTD CPZ'!$B449,'Approved CPZ List'!$B:$B,0))),$K449,#N/A))</f>
        <v>#N/A</v>
      </c>
    </row>
    <row r="450" spans="1:13" ht="15.75" x14ac:dyDescent="0.25">
      <c r="A450" s="17">
        <v>10070</v>
      </c>
      <c r="B450" s="16" t="s">
        <v>3756</v>
      </c>
      <c r="C450" s="16">
        <v>43432102</v>
      </c>
      <c r="D450" s="16" t="s">
        <v>3750</v>
      </c>
      <c r="E450" s="16">
        <v>2.3505590465820387</v>
      </c>
      <c r="F450" s="16">
        <v>19</v>
      </c>
      <c r="G450" s="19">
        <v>0.165085669634843</v>
      </c>
      <c r="H450" s="16">
        <f t="shared" ref="H450:H513" si="21">IFERROR(G450*F450,0)</f>
        <v>3.1366277230620172</v>
      </c>
      <c r="I450" s="21">
        <v>449</v>
      </c>
      <c r="J450" s="28">
        <f t="shared" si="19"/>
        <v>5151.9079887429671</v>
      </c>
      <c r="K450" s="28">
        <f t="shared" si="20"/>
        <v>11588.397975533295</v>
      </c>
      <c r="L450" s="34" t="e">
        <f>IF(ISNUMBER(INDEX('08W Project List'!$J:$J,MATCH('HFTD CPZ'!$B450,'08W Project List'!$G:$G,0))),$K450,#N/A)</f>
        <v>#N/A</v>
      </c>
      <c r="M450" s="34" t="e">
        <f>IF(ISNUMBER(L450),#N/A,IF(ISNUMBER(INDEX('Approved CPZ List'!$I:$I,MATCH('HFTD CPZ'!$B450,'Approved CPZ List'!$B:$B,0))),$K450,#N/A))</f>
        <v>#N/A</v>
      </c>
    </row>
    <row r="451" spans="1:13" ht="15.75" x14ac:dyDescent="0.25">
      <c r="A451" s="17">
        <v>6113</v>
      </c>
      <c r="B451" s="16" t="s">
        <v>2271</v>
      </c>
      <c r="C451" s="16">
        <v>43141101</v>
      </c>
      <c r="D451" s="16" t="s">
        <v>2268</v>
      </c>
      <c r="E451" s="16">
        <v>1.2289607291450217</v>
      </c>
      <c r="F451" s="16">
        <v>18</v>
      </c>
      <c r="G451" s="19">
        <v>0.16479437287752399</v>
      </c>
      <c r="H451" s="16">
        <f t="shared" si="21"/>
        <v>2.966298711795432</v>
      </c>
      <c r="I451" s="21">
        <v>450</v>
      </c>
      <c r="J451" s="28">
        <f t="shared" si="19"/>
        <v>5153.1369494721121</v>
      </c>
      <c r="K451" s="28">
        <f t="shared" si="20"/>
        <v>11585.431676821499</v>
      </c>
      <c r="L451" s="34" t="e">
        <f>IF(ISNUMBER(INDEX('08W Project List'!$J:$J,MATCH('HFTD CPZ'!$B451,'08W Project List'!$G:$G,0))),$K451,#N/A)</f>
        <v>#N/A</v>
      </c>
      <c r="M451" s="34" t="e">
        <f>IF(ISNUMBER(L451),#N/A,IF(ISNUMBER(INDEX('Approved CPZ List'!$I:$I,MATCH('HFTD CPZ'!$B451,'Approved CPZ List'!$B:$B,0))),$K451,#N/A))</f>
        <v>#N/A</v>
      </c>
    </row>
    <row r="452" spans="1:13" ht="15.75" x14ac:dyDescent="0.25">
      <c r="A452" s="17">
        <v>1940</v>
      </c>
      <c r="B452" s="16" t="s">
        <v>2567</v>
      </c>
      <c r="C452" s="16">
        <v>163231101</v>
      </c>
      <c r="D452" s="16" t="s">
        <v>2563</v>
      </c>
      <c r="E452" s="16">
        <v>17.613740374973773</v>
      </c>
      <c r="F452" s="16">
        <v>147</v>
      </c>
      <c r="G452" s="19">
        <v>0.16462324632272901</v>
      </c>
      <c r="H452" s="16">
        <f t="shared" si="21"/>
        <v>24.199617209441165</v>
      </c>
      <c r="I452" s="21">
        <v>451</v>
      </c>
      <c r="J452" s="28">
        <f t="shared" ref="J452:J515" si="22">J451+E452</f>
        <v>5170.7506898470856</v>
      </c>
      <c r="K452" s="28">
        <f t="shared" ref="K452:K515" si="23">K451-H452</f>
        <v>11561.232059612059</v>
      </c>
      <c r="L452" s="34" t="e">
        <f>IF(ISNUMBER(INDEX('08W Project List'!$J:$J,MATCH('HFTD CPZ'!$B452,'08W Project List'!$G:$G,0))),$K452,#N/A)</f>
        <v>#N/A</v>
      </c>
      <c r="M452" s="34" t="e">
        <f>IF(ISNUMBER(L452),#N/A,IF(ISNUMBER(INDEX('Approved CPZ List'!$I:$I,MATCH('HFTD CPZ'!$B452,'Approved CPZ List'!$B:$B,0))),$K452,#N/A))</f>
        <v>#N/A</v>
      </c>
    </row>
    <row r="453" spans="1:13" ht="15.75" x14ac:dyDescent="0.25">
      <c r="A453" s="17">
        <v>7043</v>
      </c>
      <c r="B453" s="16" t="s">
        <v>72</v>
      </c>
      <c r="C453" s="16">
        <v>103261101</v>
      </c>
      <c r="D453" s="16" t="s">
        <v>70</v>
      </c>
      <c r="E453" s="16">
        <v>1.0313963862526476</v>
      </c>
      <c r="F453" s="16">
        <v>5</v>
      </c>
      <c r="G453" s="19">
        <v>0.16404741485181901</v>
      </c>
      <c r="H453" s="16">
        <f t="shared" si="21"/>
        <v>0.82023707425909498</v>
      </c>
      <c r="I453" s="21">
        <v>452</v>
      </c>
      <c r="J453" s="28">
        <f t="shared" si="22"/>
        <v>5171.7820862333383</v>
      </c>
      <c r="K453" s="28">
        <f t="shared" si="23"/>
        <v>11560.411822537801</v>
      </c>
      <c r="L453" s="34" t="e">
        <f>IF(ISNUMBER(INDEX('08W Project List'!$J:$J,MATCH('HFTD CPZ'!$B453,'08W Project List'!$G:$G,0))),$K453,#N/A)</f>
        <v>#N/A</v>
      </c>
      <c r="M453" s="34" t="e">
        <f>IF(ISNUMBER(L453),#N/A,IF(ISNUMBER(INDEX('Approved CPZ List'!$I:$I,MATCH('HFTD CPZ'!$B453,'Approved CPZ List'!$B:$B,0))),$K453,#N/A))</f>
        <v>#N/A</v>
      </c>
    </row>
    <row r="454" spans="1:13" ht="15.75" x14ac:dyDescent="0.25">
      <c r="A454" s="17">
        <v>7318</v>
      </c>
      <c r="B454" s="16" t="s">
        <v>3192</v>
      </c>
      <c r="C454" s="16">
        <v>43292102</v>
      </c>
      <c r="D454" s="16" t="s">
        <v>3193</v>
      </c>
      <c r="E454" s="16">
        <v>0.85269906790584216</v>
      </c>
      <c r="F454" s="16">
        <v>7</v>
      </c>
      <c r="G454" s="19">
        <v>0.164026230913624</v>
      </c>
      <c r="H454" s="16">
        <f t="shared" si="21"/>
        <v>1.148183616395368</v>
      </c>
      <c r="I454" s="21">
        <v>453</v>
      </c>
      <c r="J454" s="28">
        <f t="shared" si="22"/>
        <v>5172.6347853012439</v>
      </c>
      <c r="K454" s="28">
        <f t="shared" si="23"/>
        <v>11559.263638921406</v>
      </c>
      <c r="L454" s="34" t="e">
        <f>IF(ISNUMBER(INDEX('08W Project List'!$J:$J,MATCH('HFTD CPZ'!$B454,'08W Project List'!$G:$G,0))),$K454,#N/A)</f>
        <v>#N/A</v>
      </c>
      <c r="M454" s="34" t="e">
        <f>IF(ISNUMBER(L454),#N/A,IF(ISNUMBER(INDEX('Approved CPZ List'!$I:$I,MATCH('HFTD CPZ'!$B454,'Approved CPZ List'!$B:$B,0))),$K454,#N/A))</f>
        <v>#N/A</v>
      </c>
    </row>
    <row r="455" spans="1:13" ht="15.75" x14ac:dyDescent="0.25">
      <c r="A455" s="17">
        <v>9693</v>
      </c>
      <c r="B455" s="16" t="s">
        <v>4297</v>
      </c>
      <c r="C455" s="16">
        <v>103611101</v>
      </c>
      <c r="D455" s="16" t="s">
        <v>4293</v>
      </c>
      <c r="E455" s="16">
        <v>5.0282955426263083</v>
      </c>
      <c r="F455" s="16">
        <v>25</v>
      </c>
      <c r="G455" s="19">
        <v>0.16401737980679501</v>
      </c>
      <c r="H455" s="16">
        <f t="shared" si="21"/>
        <v>4.1004344951698757</v>
      </c>
      <c r="I455" s="21">
        <v>454</v>
      </c>
      <c r="J455" s="28">
        <f t="shared" si="22"/>
        <v>5177.6630808438704</v>
      </c>
      <c r="K455" s="28">
        <f t="shared" si="23"/>
        <v>11555.163204426235</v>
      </c>
      <c r="L455" s="34" t="e">
        <f>IF(ISNUMBER(INDEX('08W Project List'!$J:$J,MATCH('HFTD CPZ'!$B455,'08W Project List'!$G:$G,0))),$K455,#N/A)</f>
        <v>#N/A</v>
      </c>
      <c r="M455" s="34" t="e">
        <f>IF(ISNUMBER(L455),#N/A,IF(ISNUMBER(INDEX('Approved CPZ List'!$I:$I,MATCH('HFTD CPZ'!$B455,'Approved CPZ List'!$B:$B,0))),$K455,#N/A))</f>
        <v>#N/A</v>
      </c>
    </row>
    <row r="456" spans="1:13" ht="15.75" x14ac:dyDescent="0.25">
      <c r="A456" s="17">
        <v>8907</v>
      </c>
      <c r="B456" s="16" t="s">
        <v>3716</v>
      </c>
      <c r="C456" s="16">
        <v>153651103</v>
      </c>
      <c r="D456" s="16" t="s">
        <v>3715</v>
      </c>
      <c r="E456" s="16">
        <v>6.6178430872218774</v>
      </c>
      <c r="F456" s="16">
        <v>143</v>
      </c>
      <c r="G456" s="19">
        <v>0.16377605470177201</v>
      </c>
      <c r="H456" s="16">
        <f t="shared" si="21"/>
        <v>23.419975822353397</v>
      </c>
      <c r="I456" s="21">
        <v>455</v>
      </c>
      <c r="J456" s="28">
        <f t="shared" si="22"/>
        <v>5184.2809239310918</v>
      </c>
      <c r="K456" s="28">
        <f t="shared" si="23"/>
        <v>11531.743228603882</v>
      </c>
      <c r="L456" s="34" t="e">
        <f>IF(ISNUMBER(INDEX('08W Project List'!$J:$J,MATCH('HFTD CPZ'!$B456,'08W Project List'!$G:$G,0))),$K456,#N/A)</f>
        <v>#N/A</v>
      </c>
      <c r="M456" s="34" t="e">
        <f>IF(ISNUMBER(L456),#N/A,IF(ISNUMBER(INDEX('Approved CPZ List'!$I:$I,MATCH('HFTD CPZ'!$B456,'Approved CPZ List'!$B:$B,0))),$K456,#N/A))</f>
        <v>#N/A</v>
      </c>
    </row>
    <row r="457" spans="1:13" ht="15.75" x14ac:dyDescent="0.25">
      <c r="A457" s="17">
        <v>3737</v>
      </c>
      <c r="B457" s="16" t="s">
        <v>1935</v>
      </c>
      <c r="C457" s="16">
        <v>103451101</v>
      </c>
      <c r="D457" s="16" t="s">
        <v>1932</v>
      </c>
      <c r="E457" s="16">
        <v>10.520811164000062</v>
      </c>
      <c r="F457" s="16">
        <v>125</v>
      </c>
      <c r="G457" s="19">
        <v>0.163546430292032</v>
      </c>
      <c r="H457" s="16">
        <f t="shared" si="21"/>
        <v>20.443303786504</v>
      </c>
      <c r="I457" s="21">
        <v>456</v>
      </c>
      <c r="J457" s="28">
        <f t="shared" si="22"/>
        <v>5194.8017350950922</v>
      </c>
      <c r="K457" s="28">
        <f t="shared" si="23"/>
        <v>11511.299924817378</v>
      </c>
      <c r="L457" s="34" t="e">
        <f>IF(ISNUMBER(INDEX('08W Project List'!$J:$J,MATCH('HFTD CPZ'!$B457,'08W Project List'!$G:$G,0))),$K457,#N/A)</f>
        <v>#N/A</v>
      </c>
      <c r="M457" s="34" t="e">
        <f>IF(ISNUMBER(L457),#N/A,IF(ISNUMBER(INDEX('Approved CPZ List'!$I:$I,MATCH('HFTD CPZ'!$B457,'Approved CPZ List'!$B:$B,0))),$K457,#N/A))</f>
        <v>#N/A</v>
      </c>
    </row>
    <row r="458" spans="1:13" ht="15.75" x14ac:dyDescent="0.25">
      <c r="A458" s="17">
        <v>9178</v>
      </c>
      <c r="B458" s="16" t="s">
        <v>876</v>
      </c>
      <c r="C458" s="16">
        <v>103331102</v>
      </c>
      <c r="D458" s="16" t="s">
        <v>873</v>
      </c>
      <c r="E458" s="16">
        <v>2.2279860864430079</v>
      </c>
      <c r="F458" s="16">
        <v>27</v>
      </c>
      <c r="G458" s="19">
        <v>0.16318500201783101</v>
      </c>
      <c r="H458" s="16">
        <f t="shared" si="21"/>
        <v>4.405995054481437</v>
      </c>
      <c r="I458" s="21">
        <v>457</v>
      </c>
      <c r="J458" s="28">
        <f t="shared" si="22"/>
        <v>5197.029721181535</v>
      </c>
      <c r="K458" s="28">
        <f t="shared" si="23"/>
        <v>11506.893929762897</v>
      </c>
      <c r="L458" s="34" t="e">
        <f>IF(ISNUMBER(INDEX('08W Project List'!$J:$J,MATCH('HFTD CPZ'!$B458,'08W Project List'!$G:$G,0))),$K458,#N/A)</f>
        <v>#N/A</v>
      </c>
      <c r="M458" s="34" t="e">
        <f>IF(ISNUMBER(L458),#N/A,IF(ISNUMBER(INDEX('Approved CPZ List'!$I:$I,MATCH('HFTD CPZ'!$B458,'Approved CPZ List'!$B:$B,0))),$K458,#N/A))</f>
        <v>#N/A</v>
      </c>
    </row>
    <row r="459" spans="1:13" ht="15.75" x14ac:dyDescent="0.25">
      <c r="A459" s="17">
        <v>9985</v>
      </c>
      <c r="B459" s="16" t="s">
        <v>355</v>
      </c>
      <c r="C459" s="16">
        <v>42261101</v>
      </c>
      <c r="D459" s="16" t="s">
        <v>349</v>
      </c>
      <c r="E459" s="16">
        <v>10.96592022760286</v>
      </c>
      <c r="F459" s="16">
        <v>23</v>
      </c>
      <c r="G459" s="19">
        <v>0.162726602603494</v>
      </c>
      <c r="H459" s="16">
        <f t="shared" si="21"/>
        <v>3.7427118598803619</v>
      </c>
      <c r="I459" s="21">
        <v>458</v>
      </c>
      <c r="J459" s="28">
        <f t="shared" si="22"/>
        <v>5207.9956414091375</v>
      </c>
      <c r="K459" s="28">
        <f t="shared" si="23"/>
        <v>11503.151217903016</v>
      </c>
      <c r="L459" s="34" t="e">
        <f>IF(ISNUMBER(INDEX('08W Project List'!$J:$J,MATCH('HFTD CPZ'!$B459,'08W Project List'!$G:$G,0))),$K459,#N/A)</f>
        <v>#N/A</v>
      </c>
      <c r="M459" s="34" t="e">
        <f>IF(ISNUMBER(L459),#N/A,IF(ISNUMBER(INDEX('Approved CPZ List'!$I:$I,MATCH('HFTD CPZ'!$B459,'Approved CPZ List'!$B:$B,0))),$K459,#N/A))</f>
        <v>#N/A</v>
      </c>
    </row>
    <row r="460" spans="1:13" ht="15.75" x14ac:dyDescent="0.25">
      <c r="A460" s="17">
        <v>10086</v>
      </c>
      <c r="B460" s="16" t="s">
        <v>2524</v>
      </c>
      <c r="C460" s="16">
        <v>42021102</v>
      </c>
      <c r="D460" s="16" t="s">
        <v>2523</v>
      </c>
      <c r="E460" s="16">
        <v>0.8375048921110877</v>
      </c>
      <c r="F460" s="16">
        <v>15</v>
      </c>
      <c r="G460" s="19">
        <v>0.16260173581641599</v>
      </c>
      <c r="H460" s="16">
        <f t="shared" si="21"/>
        <v>2.43902603724624</v>
      </c>
      <c r="I460" s="21">
        <v>459</v>
      </c>
      <c r="J460" s="28">
        <f t="shared" si="22"/>
        <v>5208.8331463012482</v>
      </c>
      <c r="K460" s="28">
        <f t="shared" si="23"/>
        <v>11500.71219186577</v>
      </c>
      <c r="L460" s="34" t="e">
        <f>IF(ISNUMBER(INDEX('08W Project List'!$J:$J,MATCH('HFTD CPZ'!$B460,'08W Project List'!$G:$G,0))),$K460,#N/A)</f>
        <v>#N/A</v>
      </c>
      <c r="M460" s="34" t="e">
        <f>IF(ISNUMBER(L460),#N/A,IF(ISNUMBER(INDEX('Approved CPZ List'!$I:$I,MATCH('HFTD CPZ'!$B460,'Approved CPZ List'!$B:$B,0))),$K460,#N/A))</f>
        <v>#N/A</v>
      </c>
    </row>
    <row r="461" spans="1:13" ht="15.75" x14ac:dyDescent="0.25">
      <c r="A461" s="17">
        <v>7995</v>
      </c>
      <c r="B461" s="16" t="s">
        <v>1820</v>
      </c>
      <c r="C461" s="16">
        <v>42251101</v>
      </c>
      <c r="D461" s="16" t="s">
        <v>1814</v>
      </c>
      <c r="E461" s="16">
        <v>13.885450390759479</v>
      </c>
      <c r="F461" s="16">
        <v>112</v>
      </c>
      <c r="G461" s="19">
        <v>0.16259536112207101</v>
      </c>
      <c r="H461" s="16">
        <f t="shared" si="21"/>
        <v>18.210680445671954</v>
      </c>
      <c r="I461" s="21">
        <v>460</v>
      </c>
      <c r="J461" s="28">
        <f t="shared" si="22"/>
        <v>5222.7185966920078</v>
      </c>
      <c r="K461" s="28">
        <f t="shared" si="23"/>
        <v>11482.501511420098</v>
      </c>
      <c r="L461" s="34" t="e">
        <f>IF(ISNUMBER(INDEX('08W Project List'!$J:$J,MATCH('HFTD CPZ'!$B461,'08W Project List'!$G:$G,0))),$K461,#N/A)</f>
        <v>#N/A</v>
      </c>
      <c r="M461" s="34" t="e">
        <f>IF(ISNUMBER(L461),#N/A,IF(ISNUMBER(INDEX('Approved CPZ List'!$I:$I,MATCH('HFTD CPZ'!$B461,'Approved CPZ List'!$B:$B,0))),$K461,#N/A))</f>
        <v>#N/A</v>
      </c>
    </row>
    <row r="462" spans="1:13" ht="15.75" x14ac:dyDescent="0.25">
      <c r="A462" s="17">
        <v>5192</v>
      </c>
      <c r="B462" s="16" t="s">
        <v>1783</v>
      </c>
      <c r="C462" s="16">
        <v>43361103</v>
      </c>
      <c r="D462" s="16" t="s">
        <v>1777</v>
      </c>
      <c r="E462" s="16">
        <v>10.595529494865879</v>
      </c>
      <c r="F462" s="16">
        <v>144</v>
      </c>
      <c r="G462" s="19">
        <v>0.16237984879560199</v>
      </c>
      <c r="H462" s="16">
        <f t="shared" si="21"/>
        <v>23.382698226566689</v>
      </c>
      <c r="I462" s="21">
        <v>461</v>
      </c>
      <c r="J462" s="28">
        <f t="shared" si="22"/>
        <v>5233.3141261868741</v>
      </c>
      <c r="K462" s="28">
        <f t="shared" si="23"/>
        <v>11459.118813193531</v>
      </c>
      <c r="L462" s="34" t="e">
        <f>IF(ISNUMBER(INDEX('08W Project List'!$J:$J,MATCH('HFTD CPZ'!$B462,'08W Project List'!$G:$G,0))),$K462,#N/A)</f>
        <v>#N/A</v>
      </c>
      <c r="M462" s="34" t="e">
        <f>IF(ISNUMBER(L462),#N/A,IF(ISNUMBER(INDEX('Approved CPZ List'!$I:$I,MATCH('HFTD CPZ'!$B462,'Approved CPZ List'!$B:$B,0))),$K462,#N/A))</f>
        <v>#N/A</v>
      </c>
    </row>
    <row r="463" spans="1:13" ht="15.75" x14ac:dyDescent="0.25">
      <c r="A463" s="17">
        <v>10927</v>
      </c>
      <c r="B463" s="16" t="s">
        <v>3688</v>
      </c>
      <c r="C463" s="16">
        <v>188071701</v>
      </c>
      <c r="D463" s="16" t="s">
        <v>3689</v>
      </c>
      <c r="E463" s="16">
        <v>2.2454205590378062E-3</v>
      </c>
      <c r="F463" s="16">
        <v>1</v>
      </c>
      <c r="G463" s="19">
        <v>0.16185021132611899</v>
      </c>
      <c r="H463" s="16">
        <f t="shared" si="21"/>
        <v>0.16185021132611899</v>
      </c>
      <c r="I463" s="21">
        <v>462</v>
      </c>
      <c r="J463" s="28">
        <f t="shared" si="22"/>
        <v>5233.3163716074332</v>
      </c>
      <c r="K463" s="28">
        <f t="shared" si="23"/>
        <v>11458.956962982204</v>
      </c>
      <c r="L463" s="34" t="e">
        <f>IF(ISNUMBER(INDEX('08W Project List'!$J:$J,MATCH('HFTD CPZ'!$B463,'08W Project List'!$G:$G,0))),$K463,#N/A)</f>
        <v>#N/A</v>
      </c>
      <c r="M463" s="34" t="e">
        <f>IF(ISNUMBER(L463),#N/A,IF(ISNUMBER(INDEX('Approved CPZ List'!$I:$I,MATCH('HFTD CPZ'!$B463,'Approved CPZ List'!$B:$B,0))),$K463,#N/A))</f>
        <v>#N/A</v>
      </c>
    </row>
    <row r="464" spans="1:13" ht="15.75" x14ac:dyDescent="0.25">
      <c r="A464" s="17">
        <v>1961</v>
      </c>
      <c r="B464" s="16" t="s">
        <v>2544</v>
      </c>
      <c r="C464" s="16">
        <v>153132105</v>
      </c>
      <c r="D464" s="16" t="s">
        <v>2540</v>
      </c>
      <c r="E464" s="16">
        <v>15.743845435054753</v>
      </c>
      <c r="F464" s="16">
        <v>156</v>
      </c>
      <c r="G464" s="19">
        <v>0.16138319185984501</v>
      </c>
      <c r="H464" s="16">
        <f t="shared" si="21"/>
        <v>25.175777930135823</v>
      </c>
      <c r="I464" s="21">
        <v>463</v>
      </c>
      <c r="J464" s="28">
        <f t="shared" si="22"/>
        <v>5249.0602170424881</v>
      </c>
      <c r="K464" s="28">
        <f t="shared" si="23"/>
        <v>11433.781185052068</v>
      </c>
      <c r="L464" s="34" t="e">
        <f>IF(ISNUMBER(INDEX('08W Project List'!$J:$J,MATCH('HFTD CPZ'!$B464,'08W Project List'!$G:$G,0))),$K464,#N/A)</f>
        <v>#N/A</v>
      </c>
      <c r="M464" s="34" t="e">
        <f>IF(ISNUMBER(L464),#N/A,IF(ISNUMBER(INDEX('Approved CPZ List'!$I:$I,MATCH('HFTD CPZ'!$B464,'Approved CPZ List'!$B:$B,0))),$K464,#N/A))</f>
        <v>#N/A</v>
      </c>
    </row>
    <row r="465" spans="1:13" ht="15.75" x14ac:dyDescent="0.25">
      <c r="A465" s="17">
        <v>11018</v>
      </c>
      <c r="B465" s="16" t="s">
        <v>769</v>
      </c>
      <c r="C465" s="16">
        <v>163341103</v>
      </c>
      <c r="D465" s="16" t="s">
        <v>763</v>
      </c>
      <c r="E465" s="16">
        <v>2.8960415329705343E-2</v>
      </c>
      <c r="F465" s="16">
        <v>1</v>
      </c>
      <c r="G465" s="19">
        <v>0.16135462541197801</v>
      </c>
      <c r="H465" s="16">
        <f t="shared" si="21"/>
        <v>0.16135462541197801</v>
      </c>
      <c r="I465" s="21">
        <v>464</v>
      </c>
      <c r="J465" s="28">
        <f t="shared" si="22"/>
        <v>5249.0891774578176</v>
      </c>
      <c r="K465" s="28">
        <f t="shared" si="23"/>
        <v>11433.619830426656</v>
      </c>
      <c r="L465" s="34" t="e">
        <f>IF(ISNUMBER(INDEX('08W Project List'!$J:$J,MATCH('HFTD CPZ'!$B465,'08W Project List'!$G:$G,0))),$K465,#N/A)</f>
        <v>#N/A</v>
      </c>
      <c r="M465" s="34" t="e">
        <f>IF(ISNUMBER(L465),#N/A,IF(ISNUMBER(INDEX('Approved CPZ List'!$I:$I,MATCH('HFTD CPZ'!$B465,'Approved CPZ List'!$B:$B,0))),$K465,#N/A))</f>
        <v>#N/A</v>
      </c>
    </row>
    <row r="466" spans="1:13" ht="15.75" x14ac:dyDescent="0.25">
      <c r="A466" s="17">
        <v>5283</v>
      </c>
      <c r="B466" s="16" t="s">
        <v>69</v>
      </c>
      <c r="C466" s="16">
        <v>103261101</v>
      </c>
      <c r="D466" s="16" t="s">
        <v>70</v>
      </c>
      <c r="E466" s="16">
        <v>8.4222481523243626</v>
      </c>
      <c r="F466" s="16">
        <v>96</v>
      </c>
      <c r="G466" s="19">
        <v>0.16095978826906199</v>
      </c>
      <c r="H466" s="16">
        <f t="shared" si="21"/>
        <v>15.452139673829951</v>
      </c>
      <c r="I466" s="21">
        <v>465</v>
      </c>
      <c r="J466" s="28">
        <f t="shared" si="22"/>
        <v>5257.5114256101424</v>
      </c>
      <c r="K466" s="28">
        <f t="shared" si="23"/>
        <v>11418.167690752827</v>
      </c>
      <c r="L466" s="34" t="e">
        <f>IF(ISNUMBER(INDEX('08W Project List'!$J:$J,MATCH('HFTD CPZ'!$B466,'08W Project List'!$G:$G,0))),$K466,#N/A)</f>
        <v>#N/A</v>
      </c>
      <c r="M466" s="34" t="e">
        <f>IF(ISNUMBER(L466),#N/A,IF(ISNUMBER(INDEX('Approved CPZ List'!$I:$I,MATCH('HFTD CPZ'!$B466,'Approved CPZ List'!$B:$B,0))),$K466,#N/A))</f>
        <v>#N/A</v>
      </c>
    </row>
    <row r="467" spans="1:13" ht="15.75" x14ac:dyDescent="0.25">
      <c r="A467" s="17">
        <v>4672</v>
      </c>
      <c r="B467" s="16" t="s">
        <v>2127</v>
      </c>
      <c r="C467" s="16">
        <v>192411101</v>
      </c>
      <c r="D467" s="16" t="s">
        <v>2126</v>
      </c>
      <c r="E467" s="16">
        <v>16.282002198083219</v>
      </c>
      <c r="F467" s="16">
        <v>129</v>
      </c>
      <c r="G467" s="19">
        <v>0.16072532453007299</v>
      </c>
      <c r="H467" s="16">
        <f t="shared" si="21"/>
        <v>20.733566864379416</v>
      </c>
      <c r="I467" s="21">
        <v>466</v>
      </c>
      <c r="J467" s="28">
        <f t="shared" si="22"/>
        <v>5273.7934278082257</v>
      </c>
      <c r="K467" s="28">
        <f t="shared" si="23"/>
        <v>11397.434123888448</v>
      </c>
      <c r="L467" s="34" t="e">
        <f>IF(ISNUMBER(INDEX('08W Project List'!$J:$J,MATCH('HFTD CPZ'!$B467,'08W Project List'!$G:$G,0))),$K467,#N/A)</f>
        <v>#N/A</v>
      </c>
      <c r="M467" s="34" t="e">
        <f>IF(ISNUMBER(L467),#N/A,IF(ISNUMBER(INDEX('Approved CPZ List'!$I:$I,MATCH('HFTD CPZ'!$B467,'Approved CPZ List'!$B:$B,0))),$K467,#N/A))</f>
        <v>#N/A</v>
      </c>
    </row>
    <row r="468" spans="1:13" ht="15.75" x14ac:dyDescent="0.25">
      <c r="A468" s="17">
        <v>1841</v>
      </c>
      <c r="B468" s="16" t="s">
        <v>2546</v>
      </c>
      <c r="C468" s="16">
        <v>153132105</v>
      </c>
      <c r="D468" s="16" t="s">
        <v>2540</v>
      </c>
      <c r="E468" s="16">
        <v>18.585875244690989</v>
      </c>
      <c r="F468" s="16">
        <v>197</v>
      </c>
      <c r="G468" s="19">
        <v>0.160431797172261</v>
      </c>
      <c r="H468" s="16">
        <f t="shared" si="21"/>
        <v>31.605064042935417</v>
      </c>
      <c r="I468" s="21">
        <v>467</v>
      </c>
      <c r="J468" s="28">
        <f t="shared" si="22"/>
        <v>5292.3793030529168</v>
      </c>
      <c r="K468" s="28">
        <f t="shared" si="23"/>
        <v>11365.829059845513</v>
      </c>
      <c r="L468" s="34" t="e">
        <f>IF(ISNUMBER(INDEX('08W Project List'!$J:$J,MATCH('HFTD CPZ'!$B468,'08W Project List'!$G:$G,0))),$K468,#N/A)</f>
        <v>#N/A</v>
      </c>
      <c r="M468" s="34" t="e">
        <f>IF(ISNUMBER(L468),#N/A,IF(ISNUMBER(INDEX('Approved CPZ List'!$I:$I,MATCH('HFTD CPZ'!$B468,'Approved CPZ List'!$B:$B,0))),$K468,#N/A))</f>
        <v>#N/A</v>
      </c>
    </row>
    <row r="469" spans="1:13" ht="15.75" x14ac:dyDescent="0.25">
      <c r="A469" s="17">
        <v>652</v>
      </c>
      <c r="B469" s="16" t="s">
        <v>2274</v>
      </c>
      <c r="C469" s="16">
        <v>43141101</v>
      </c>
      <c r="D469" s="16" t="s">
        <v>2268</v>
      </c>
      <c r="E469" s="16">
        <v>10.699357953170976</v>
      </c>
      <c r="F469" s="16">
        <v>110</v>
      </c>
      <c r="G469" s="19">
        <v>0.16029749815409</v>
      </c>
      <c r="H469" s="16">
        <f t="shared" si="21"/>
        <v>17.632724796949901</v>
      </c>
      <c r="I469" s="21">
        <v>468</v>
      </c>
      <c r="J469" s="28">
        <f t="shared" si="22"/>
        <v>5303.0786610060877</v>
      </c>
      <c r="K469" s="28">
        <f t="shared" si="23"/>
        <v>11348.196335048564</v>
      </c>
      <c r="L469" s="34">
        <f>IF(ISNUMBER(INDEX('08W Project List'!$J:$J,MATCH('HFTD CPZ'!$B469,'08W Project List'!$G:$G,0))),$K469,#N/A)</f>
        <v>11348.196335048564</v>
      </c>
      <c r="M469" s="34" t="e">
        <f>IF(ISNUMBER(L469),#N/A,IF(ISNUMBER(INDEX('Approved CPZ List'!$I:$I,MATCH('HFTD CPZ'!$B469,'Approved CPZ List'!$B:$B,0))),$K469,#N/A))</f>
        <v>#N/A</v>
      </c>
    </row>
    <row r="470" spans="1:13" ht="15.75" x14ac:dyDescent="0.25">
      <c r="A470" s="17">
        <v>1128</v>
      </c>
      <c r="B470" s="16" t="s">
        <v>3529</v>
      </c>
      <c r="C470" s="16">
        <v>182661106</v>
      </c>
      <c r="D470" s="16" t="s">
        <v>3528</v>
      </c>
      <c r="E470" s="16">
        <v>20.743248291242761</v>
      </c>
      <c r="F470" s="16">
        <v>119</v>
      </c>
      <c r="G470" s="19">
        <v>0.159976895621116</v>
      </c>
      <c r="H470" s="16">
        <f t="shared" si="21"/>
        <v>19.037250578912804</v>
      </c>
      <c r="I470" s="21">
        <v>469</v>
      </c>
      <c r="J470" s="28">
        <f t="shared" si="22"/>
        <v>5323.8219092973304</v>
      </c>
      <c r="K470" s="28">
        <f t="shared" si="23"/>
        <v>11329.159084469651</v>
      </c>
      <c r="L470" s="34" t="e">
        <f>IF(ISNUMBER(INDEX('08W Project List'!$J:$J,MATCH('HFTD CPZ'!$B470,'08W Project List'!$G:$G,0))),$K470,#N/A)</f>
        <v>#N/A</v>
      </c>
      <c r="M470" s="34" t="e">
        <f>IF(ISNUMBER(L470),#N/A,IF(ISNUMBER(INDEX('Approved CPZ List'!$I:$I,MATCH('HFTD CPZ'!$B470,'Approved CPZ List'!$B:$B,0))),$K470,#N/A))</f>
        <v>#N/A</v>
      </c>
    </row>
    <row r="471" spans="1:13" ht="15.75" x14ac:dyDescent="0.25">
      <c r="A471" s="17">
        <v>3473</v>
      </c>
      <c r="B471" s="16" t="s">
        <v>938</v>
      </c>
      <c r="C471" s="16">
        <v>102931101</v>
      </c>
      <c r="D471" s="16" t="s">
        <v>937</v>
      </c>
      <c r="E471" s="16">
        <v>38.422582785207268</v>
      </c>
      <c r="F471" s="16">
        <v>295</v>
      </c>
      <c r="G471" s="19">
        <v>0.15995769802298701</v>
      </c>
      <c r="H471" s="16">
        <f t="shared" si="21"/>
        <v>47.187520916781168</v>
      </c>
      <c r="I471" s="21">
        <v>470</v>
      </c>
      <c r="J471" s="28">
        <f t="shared" si="22"/>
        <v>5362.2444920825374</v>
      </c>
      <c r="K471" s="28">
        <f t="shared" si="23"/>
        <v>11281.97156355287</v>
      </c>
      <c r="L471" s="34" t="e">
        <f>IF(ISNUMBER(INDEX('08W Project List'!$J:$J,MATCH('HFTD CPZ'!$B471,'08W Project List'!$G:$G,0))),$K471,#N/A)</f>
        <v>#N/A</v>
      </c>
      <c r="M471" s="34" t="e">
        <f>IF(ISNUMBER(L471),#N/A,IF(ISNUMBER(INDEX('Approved CPZ List'!$I:$I,MATCH('HFTD CPZ'!$B471,'Approved CPZ List'!$B:$B,0))),$K471,#N/A))</f>
        <v>#N/A</v>
      </c>
    </row>
    <row r="472" spans="1:13" ht="15.75" x14ac:dyDescent="0.25">
      <c r="A472" s="17">
        <v>1571</v>
      </c>
      <c r="B472" s="16" t="s">
        <v>3527</v>
      </c>
      <c r="C472" s="16">
        <v>182661106</v>
      </c>
      <c r="D472" s="16" t="s">
        <v>3528</v>
      </c>
      <c r="E472" s="16">
        <v>14.712919313139404</v>
      </c>
      <c r="F472" s="16">
        <v>73</v>
      </c>
      <c r="G472" s="19">
        <v>0.15993146988852699</v>
      </c>
      <c r="H472" s="16">
        <f t="shared" si="21"/>
        <v>11.67499730186247</v>
      </c>
      <c r="I472" s="21">
        <v>471</v>
      </c>
      <c r="J472" s="28">
        <f t="shared" si="22"/>
        <v>5376.9574113956769</v>
      </c>
      <c r="K472" s="28">
        <f t="shared" si="23"/>
        <v>11270.296566251007</v>
      </c>
      <c r="L472" s="34" t="e">
        <f>IF(ISNUMBER(INDEX('08W Project List'!$J:$J,MATCH('HFTD CPZ'!$B472,'08W Project List'!$G:$G,0))),$K472,#N/A)</f>
        <v>#N/A</v>
      </c>
      <c r="M472" s="34" t="e">
        <f>IF(ISNUMBER(L472),#N/A,IF(ISNUMBER(INDEX('Approved CPZ List'!$I:$I,MATCH('HFTD CPZ'!$B472,'Approved CPZ List'!$B:$B,0))),$K472,#N/A))</f>
        <v>#N/A</v>
      </c>
    </row>
    <row r="473" spans="1:13" ht="15.75" x14ac:dyDescent="0.25">
      <c r="A473" s="17">
        <v>6359</v>
      </c>
      <c r="B473" s="16" t="s">
        <v>1424</v>
      </c>
      <c r="C473" s="16">
        <v>163451702</v>
      </c>
      <c r="D473" s="16" t="s">
        <v>1414</v>
      </c>
      <c r="E473" s="16">
        <v>1.6422225504777939</v>
      </c>
      <c r="F473" s="16">
        <v>20</v>
      </c>
      <c r="G473" s="19">
        <v>0.15963074925697901</v>
      </c>
      <c r="H473" s="16">
        <f t="shared" si="21"/>
        <v>3.1926149851395804</v>
      </c>
      <c r="I473" s="21">
        <v>472</v>
      </c>
      <c r="J473" s="28">
        <f t="shared" si="22"/>
        <v>5378.5996339461544</v>
      </c>
      <c r="K473" s="28">
        <f t="shared" si="23"/>
        <v>11267.103951265868</v>
      </c>
      <c r="L473" s="34" t="e">
        <f>IF(ISNUMBER(INDEX('08W Project List'!$J:$J,MATCH('HFTD CPZ'!$B473,'08W Project List'!$G:$G,0))),$K473,#N/A)</f>
        <v>#N/A</v>
      </c>
      <c r="M473" s="34" t="e">
        <f>IF(ISNUMBER(L473),#N/A,IF(ISNUMBER(INDEX('Approved CPZ List'!$I:$I,MATCH('HFTD CPZ'!$B473,'Approved CPZ List'!$B:$B,0))),$K473,#N/A))</f>
        <v>#N/A</v>
      </c>
    </row>
    <row r="474" spans="1:13" ht="15.75" x14ac:dyDescent="0.25">
      <c r="A474" s="17">
        <v>7337</v>
      </c>
      <c r="B474" s="16" t="s">
        <v>4427</v>
      </c>
      <c r="C474" s="16">
        <v>102911107</v>
      </c>
      <c r="D474" s="16" t="s">
        <v>4424</v>
      </c>
      <c r="E474" s="16">
        <v>16.860353615420944</v>
      </c>
      <c r="F474" s="16">
        <v>181</v>
      </c>
      <c r="G474" s="19">
        <v>0.159467991930244</v>
      </c>
      <c r="H474" s="16">
        <f t="shared" si="21"/>
        <v>28.863706539374164</v>
      </c>
      <c r="I474" s="21">
        <v>473</v>
      </c>
      <c r="J474" s="28">
        <f t="shared" si="22"/>
        <v>5395.459987561575</v>
      </c>
      <c r="K474" s="28">
        <f t="shared" si="23"/>
        <v>11238.240244726494</v>
      </c>
      <c r="L474" s="34" t="e">
        <f>IF(ISNUMBER(INDEX('08W Project List'!$J:$J,MATCH('HFTD CPZ'!$B474,'08W Project List'!$G:$G,0))),$K474,#N/A)</f>
        <v>#N/A</v>
      </c>
      <c r="M474" s="34" t="e">
        <f>IF(ISNUMBER(L474),#N/A,IF(ISNUMBER(INDEX('Approved CPZ List'!$I:$I,MATCH('HFTD CPZ'!$B474,'Approved CPZ List'!$B:$B,0))),$K474,#N/A))</f>
        <v>#N/A</v>
      </c>
    </row>
    <row r="475" spans="1:13" ht="15.75" x14ac:dyDescent="0.25">
      <c r="A475" s="17">
        <v>932</v>
      </c>
      <c r="B475" s="16" t="s">
        <v>2275</v>
      </c>
      <c r="C475" s="16">
        <v>43141101</v>
      </c>
      <c r="D475" s="16" t="s">
        <v>2268</v>
      </c>
      <c r="E475" s="16">
        <v>27.408190713785519</v>
      </c>
      <c r="F475" s="16">
        <v>298</v>
      </c>
      <c r="G475" s="19">
        <v>0.15935492646737101</v>
      </c>
      <c r="H475" s="16">
        <f t="shared" si="21"/>
        <v>47.487768087276564</v>
      </c>
      <c r="I475" s="21">
        <v>474</v>
      </c>
      <c r="J475" s="28">
        <f t="shared" si="22"/>
        <v>5422.8681782753602</v>
      </c>
      <c r="K475" s="28">
        <f t="shared" si="23"/>
        <v>11190.752476639218</v>
      </c>
      <c r="L475" s="34">
        <f>IF(ISNUMBER(INDEX('08W Project List'!$J:$J,MATCH('HFTD CPZ'!$B475,'08W Project List'!$G:$G,0))),$K475,#N/A)</f>
        <v>11190.752476639218</v>
      </c>
      <c r="M475" s="34" t="e">
        <f>IF(ISNUMBER(L475),#N/A,IF(ISNUMBER(INDEX('Approved CPZ List'!$I:$I,MATCH('HFTD CPZ'!$B475,'Approved CPZ List'!$B:$B,0))),$K475,#N/A))</f>
        <v>#N/A</v>
      </c>
    </row>
    <row r="476" spans="1:13" ht="15.75" x14ac:dyDescent="0.25">
      <c r="A476" s="17">
        <v>9379</v>
      </c>
      <c r="B476" s="16" t="s">
        <v>3963</v>
      </c>
      <c r="C476" s="16">
        <v>14241101</v>
      </c>
      <c r="D476" s="16" t="s">
        <v>3962</v>
      </c>
      <c r="E476" s="16">
        <v>2.7351397907323309</v>
      </c>
      <c r="F476" s="16">
        <v>29</v>
      </c>
      <c r="G476" s="19">
        <v>0.15930236996338101</v>
      </c>
      <c r="H476" s="16">
        <f t="shared" si="21"/>
        <v>4.6197687289380491</v>
      </c>
      <c r="I476" s="21">
        <v>475</v>
      </c>
      <c r="J476" s="28">
        <f t="shared" si="22"/>
        <v>5425.6033180660925</v>
      </c>
      <c r="K476" s="28">
        <f t="shared" si="23"/>
        <v>11186.132707910279</v>
      </c>
      <c r="L476" s="34" t="e">
        <f>IF(ISNUMBER(INDEX('08W Project List'!$J:$J,MATCH('HFTD CPZ'!$B476,'08W Project List'!$G:$G,0))),$K476,#N/A)</f>
        <v>#N/A</v>
      </c>
      <c r="M476" s="34" t="e">
        <f>IF(ISNUMBER(L476),#N/A,IF(ISNUMBER(INDEX('Approved CPZ List'!$I:$I,MATCH('HFTD CPZ'!$B476,'Approved CPZ List'!$B:$B,0))),$K476,#N/A))</f>
        <v>#N/A</v>
      </c>
    </row>
    <row r="477" spans="1:13" ht="15.75" x14ac:dyDescent="0.25">
      <c r="A477" s="17">
        <v>1763</v>
      </c>
      <c r="B477" s="16" t="s">
        <v>3269</v>
      </c>
      <c r="C477" s="16">
        <v>103541104</v>
      </c>
      <c r="D477" s="16" t="s">
        <v>3265</v>
      </c>
      <c r="E477" s="16">
        <v>39.240359698397015</v>
      </c>
      <c r="F477" s="16">
        <v>335</v>
      </c>
      <c r="G477" s="19">
        <v>0.15925653991149499</v>
      </c>
      <c r="H477" s="16">
        <f t="shared" si="21"/>
        <v>53.350940870350826</v>
      </c>
      <c r="I477" s="21">
        <v>476</v>
      </c>
      <c r="J477" s="28">
        <f t="shared" si="22"/>
        <v>5464.8436777644893</v>
      </c>
      <c r="K477" s="28">
        <f t="shared" si="23"/>
        <v>11132.781767039929</v>
      </c>
      <c r="L477" s="34" t="e">
        <f>IF(ISNUMBER(INDEX('08W Project List'!$J:$J,MATCH('HFTD CPZ'!$B477,'08W Project List'!$G:$G,0))),$K477,#N/A)</f>
        <v>#N/A</v>
      </c>
      <c r="M477" s="34" t="e">
        <f>IF(ISNUMBER(L477),#N/A,IF(ISNUMBER(INDEX('Approved CPZ List'!$I:$I,MATCH('HFTD CPZ'!$B477,'Approved CPZ List'!$B:$B,0))),$K477,#N/A))</f>
        <v>#N/A</v>
      </c>
    </row>
    <row r="478" spans="1:13" ht="15.75" x14ac:dyDescent="0.25">
      <c r="A478" s="17">
        <v>1814</v>
      </c>
      <c r="B478" s="16" t="s">
        <v>805</v>
      </c>
      <c r="C478" s="16">
        <v>42821101</v>
      </c>
      <c r="D478" s="16" t="s">
        <v>800</v>
      </c>
      <c r="E478" s="16">
        <v>16.136581905340648</v>
      </c>
      <c r="F478" s="16">
        <v>127</v>
      </c>
      <c r="G478" s="19">
        <v>0.158575577659682</v>
      </c>
      <c r="H478" s="16">
        <f t="shared" si="21"/>
        <v>20.139098362779613</v>
      </c>
      <c r="I478" s="21">
        <v>477</v>
      </c>
      <c r="J478" s="28">
        <f t="shared" si="22"/>
        <v>5480.98025966983</v>
      </c>
      <c r="K478" s="28">
        <f t="shared" si="23"/>
        <v>11112.64266867715</v>
      </c>
      <c r="L478" s="34" t="e">
        <f>IF(ISNUMBER(INDEX('08W Project List'!$J:$J,MATCH('HFTD CPZ'!$B478,'08W Project List'!$G:$G,0))),$K478,#N/A)</f>
        <v>#N/A</v>
      </c>
      <c r="M478" s="34" t="e">
        <f>IF(ISNUMBER(L478),#N/A,IF(ISNUMBER(INDEX('Approved CPZ List'!$I:$I,MATCH('HFTD CPZ'!$B478,'Approved CPZ List'!$B:$B,0))),$K478,#N/A))</f>
        <v>#N/A</v>
      </c>
    </row>
    <row r="479" spans="1:13" ht="15.75" x14ac:dyDescent="0.25">
      <c r="A479" s="17">
        <v>4306</v>
      </c>
      <c r="B479" s="16" t="s">
        <v>3255</v>
      </c>
      <c r="C479" s="16">
        <v>103531103</v>
      </c>
      <c r="D479" s="16" t="s">
        <v>3256</v>
      </c>
      <c r="E479" s="16">
        <v>4.5380563150242015</v>
      </c>
      <c r="F479" s="16">
        <v>18</v>
      </c>
      <c r="G479" s="19">
        <v>0.15819067550407401</v>
      </c>
      <c r="H479" s="16">
        <f t="shared" si="21"/>
        <v>2.8474321590733322</v>
      </c>
      <c r="I479" s="21">
        <v>478</v>
      </c>
      <c r="J479" s="28">
        <f t="shared" si="22"/>
        <v>5485.5183159848539</v>
      </c>
      <c r="K479" s="28">
        <f t="shared" si="23"/>
        <v>11109.795236518077</v>
      </c>
      <c r="L479" s="34" t="e">
        <f>IF(ISNUMBER(INDEX('08W Project List'!$J:$J,MATCH('HFTD CPZ'!$B479,'08W Project List'!$G:$G,0))),$K479,#N/A)</f>
        <v>#N/A</v>
      </c>
      <c r="M479" s="34" t="e">
        <f>IF(ISNUMBER(L479),#N/A,IF(ISNUMBER(INDEX('Approved CPZ List'!$I:$I,MATCH('HFTD CPZ'!$B479,'Approved CPZ List'!$B:$B,0))),$K479,#N/A))</f>
        <v>#N/A</v>
      </c>
    </row>
    <row r="480" spans="1:13" ht="15.75" x14ac:dyDescent="0.25">
      <c r="A480" s="17">
        <v>8922</v>
      </c>
      <c r="B480" s="16" t="s">
        <v>806</v>
      </c>
      <c r="C480" s="16">
        <v>42821101</v>
      </c>
      <c r="D480" s="16" t="s">
        <v>800</v>
      </c>
      <c r="E480" s="16">
        <v>5.0444777300805344</v>
      </c>
      <c r="F480" s="16">
        <v>31</v>
      </c>
      <c r="G480" s="19">
        <v>0.15802572736520101</v>
      </c>
      <c r="H480" s="16">
        <f t="shared" si="21"/>
        <v>4.8987975483212312</v>
      </c>
      <c r="I480" s="21">
        <v>479</v>
      </c>
      <c r="J480" s="28">
        <f t="shared" si="22"/>
        <v>5490.5627937149347</v>
      </c>
      <c r="K480" s="28">
        <f t="shared" si="23"/>
        <v>11104.896438969756</v>
      </c>
      <c r="L480" s="34" t="e">
        <f>IF(ISNUMBER(INDEX('08W Project List'!$J:$J,MATCH('HFTD CPZ'!$B480,'08W Project List'!$G:$G,0))),$K480,#N/A)</f>
        <v>#N/A</v>
      </c>
      <c r="M480" s="34" t="e">
        <f>IF(ISNUMBER(L480),#N/A,IF(ISNUMBER(INDEX('Approved CPZ List'!$I:$I,MATCH('HFTD CPZ'!$B480,'Approved CPZ List'!$B:$B,0))),$K480,#N/A))</f>
        <v>#N/A</v>
      </c>
    </row>
    <row r="481" spans="1:13" ht="15.75" x14ac:dyDescent="0.25">
      <c r="A481" s="17">
        <v>7447</v>
      </c>
      <c r="B481" s="16" t="s">
        <v>240</v>
      </c>
      <c r="C481" s="16">
        <v>152701109</v>
      </c>
      <c r="D481" s="16" t="s">
        <v>239</v>
      </c>
      <c r="E481" s="16">
        <v>0.30133103710867187</v>
      </c>
      <c r="F481" s="16">
        <v>53</v>
      </c>
      <c r="G481" s="19">
        <v>0.15793987893945199</v>
      </c>
      <c r="H481" s="16">
        <f t="shared" si="21"/>
        <v>8.3708135837909552</v>
      </c>
      <c r="I481" s="21">
        <v>480</v>
      </c>
      <c r="J481" s="28">
        <f t="shared" si="22"/>
        <v>5490.8641247520436</v>
      </c>
      <c r="K481" s="28">
        <f t="shared" si="23"/>
        <v>11096.525625385964</v>
      </c>
      <c r="L481" s="34" t="e">
        <f>IF(ISNUMBER(INDEX('08W Project List'!$J:$J,MATCH('HFTD CPZ'!$B481,'08W Project List'!$G:$G,0))),$K481,#N/A)</f>
        <v>#N/A</v>
      </c>
      <c r="M481" s="34" t="e">
        <f>IF(ISNUMBER(L481),#N/A,IF(ISNUMBER(INDEX('Approved CPZ List'!$I:$I,MATCH('HFTD CPZ'!$B481,'Approved CPZ List'!$B:$B,0))),$K481,#N/A))</f>
        <v>#N/A</v>
      </c>
    </row>
    <row r="482" spans="1:13" ht="15.75" x14ac:dyDescent="0.25">
      <c r="A482" s="17">
        <v>5391</v>
      </c>
      <c r="B482" s="16" t="s">
        <v>1302</v>
      </c>
      <c r="C482" s="16">
        <v>42751113</v>
      </c>
      <c r="D482" s="16" t="s">
        <v>1300</v>
      </c>
      <c r="E482" s="16">
        <v>5.4964920301106721</v>
      </c>
      <c r="F482" s="16">
        <v>49</v>
      </c>
      <c r="G482" s="19">
        <v>0.15750404075906799</v>
      </c>
      <c r="H482" s="16">
        <f t="shared" si="21"/>
        <v>7.7176979971943318</v>
      </c>
      <c r="I482" s="21">
        <v>481</v>
      </c>
      <c r="J482" s="28">
        <f t="shared" si="22"/>
        <v>5496.3606167821545</v>
      </c>
      <c r="K482" s="28">
        <f t="shared" si="23"/>
        <v>11088.807927388771</v>
      </c>
      <c r="L482" s="34">
        <f>IF(ISNUMBER(INDEX('08W Project List'!$J:$J,MATCH('HFTD CPZ'!$B482,'08W Project List'!$G:$G,0))),$K482,#N/A)</f>
        <v>11088.807927388771</v>
      </c>
      <c r="M482" s="34" t="e">
        <f>IF(ISNUMBER(L482),#N/A,IF(ISNUMBER(INDEX('Approved CPZ List'!$I:$I,MATCH('HFTD CPZ'!$B482,'Approved CPZ List'!$B:$B,0))),$K482,#N/A))</f>
        <v>#N/A</v>
      </c>
    </row>
    <row r="483" spans="1:13" ht="15.75" x14ac:dyDescent="0.25">
      <c r="A483" s="17">
        <v>6800</v>
      </c>
      <c r="B483" s="16" t="s">
        <v>1525</v>
      </c>
      <c r="C483" s="16">
        <v>42891101</v>
      </c>
      <c r="D483" s="16" t="s">
        <v>1516</v>
      </c>
      <c r="E483" s="16">
        <v>6.1467211627252079</v>
      </c>
      <c r="F483" s="16">
        <v>46</v>
      </c>
      <c r="G483" s="19">
        <v>0.15746440813219001</v>
      </c>
      <c r="H483" s="16">
        <f t="shared" si="21"/>
        <v>7.2433627740807403</v>
      </c>
      <c r="I483" s="21">
        <v>482</v>
      </c>
      <c r="J483" s="28">
        <f t="shared" si="22"/>
        <v>5502.5073379448795</v>
      </c>
      <c r="K483" s="28">
        <f t="shared" si="23"/>
        <v>11081.56456461469</v>
      </c>
      <c r="L483" s="34" t="e">
        <f>IF(ISNUMBER(INDEX('08W Project List'!$J:$J,MATCH('HFTD CPZ'!$B483,'08W Project List'!$G:$G,0))),$K483,#N/A)</f>
        <v>#N/A</v>
      </c>
      <c r="M483" s="34" t="e">
        <f>IF(ISNUMBER(L483),#N/A,IF(ISNUMBER(INDEX('Approved CPZ List'!$I:$I,MATCH('HFTD CPZ'!$B483,'Approved CPZ List'!$B:$B,0))),$K483,#N/A))</f>
        <v>#N/A</v>
      </c>
    </row>
    <row r="484" spans="1:13" ht="15.75" x14ac:dyDescent="0.25">
      <c r="A484" s="17">
        <v>29</v>
      </c>
      <c r="B484" s="16" t="s">
        <v>541</v>
      </c>
      <c r="C484" s="16">
        <v>43411101</v>
      </c>
      <c r="D484" s="16" t="s">
        <v>538</v>
      </c>
      <c r="E484" s="16">
        <v>33.535239649151151</v>
      </c>
      <c r="F484" s="16">
        <v>311</v>
      </c>
      <c r="G484" s="19">
        <v>0.15746192311458801</v>
      </c>
      <c r="H484" s="16">
        <f t="shared" si="21"/>
        <v>48.970658088636874</v>
      </c>
      <c r="I484" s="21">
        <v>483</v>
      </c>
      <c r="J484" s="28">
        <f t="shared" si="22"/>
        <v>5536.0425775940303</v>
      </c>
      <c r="K484" s="28">
        <f t="shared" si="23"/>
        <v>11032.593906526052</v>
      </c>
      <c r="L484" s="34" t="e">
        <f>IF(ISNUMBER(INDEX('08W Project List'!$J:$J,MATCH('HFTD CPZ'!$B484,'08W Project List'!$G:$G,0))),$K484,#N/A)</f>
        <v>#N/A</v>
      </c>
      <c r="M484" s="34" t="e">
        <f>IF(ISNUMBER(L484),#N/A,IF(ISNUMBER(INDEX('Approved CPZ List'!$I:$I,MATCH('HFTD CPZ'!$B484,'Approved CPZ List'!$B:$B,0))),$K484,#N/A))</f>
        <v>#N/A</v>
      </c>
    </row>
    <row r="485" spans="1:13" ht="15.75" x14ac:dyDescent="0.25">
      <c r="A485" s="17">
        <v>9538</v>
      </c>
      <c r="B485" s="16" t="s">
        <v>3072</v>
      </c>
      <c r="C485" s="16">
        <v>103721101</v>
      </c>
      <c r="D485" s="16" t="s">
        <v>3068</v>
      </c>
      <c r="E485" s="16">
        <v>6.5477760055943444</v>
      </c>
      <c r="F485" s="16">
        <v>40</v>
      </c>
      <c r="G485" s="19">
        <v>0.15705427571775599</v>
      </c>
      <c r="H485" s="16">
        <f t="shared" si="21"/>
        <v>6.2821710287102395</v>
      </c>
      <c r="I485" s="21">
        <v>484</v>
      </c>
      <c r="J485" s="28">
        <f t="shared" si="22"/>
        <v>5542.5903535996249</v>
      </c>
      <c r="K485" s="28">
        <f t="shared" si="23"/>
        <v>11026.311735497342</v>
      </c>
      <c r="L485" s="34" t="e">
        <f>IF(ISNUMBER(INDEX('08W Project List'!$J:$J,MATCH('HFTD CPZ'!$B485,'08W Project List'!$G:$G,0))),$K485,#N/A)</f>
        <v>#N/A</v>
      </c>
      <c r="M485" s="34" t="e">
        <f>IF(ISNUMBER(L485),#N/A,IF(ISNUMBER(INDEX('Approved CPZ List'!$I:$I,MATCH('HFTD CPZ'!$B485,'Approved CPZ List'!$B:$B,0))),$K485,#N/A))</f>
        <v>#N/A</v>
      </c>
    </row>
    <row r="486" spans="1:13" ht="15.75" x14ac:dyDescent="0.25">
      <c r="A486" s="17">
        <v>7813</v>
      </c>
      <c r="B486" s="16" t="s">
        <v>812</v>
      </c>
      <c r="C486" s="16">
        <v>42821102</v>
      </c>
      <c r="D486" s="16" t="s">
        <v>808</v>
      </c>
      <c r="E486" s="16">
        <v>14.646749981067931</v>
      </c>
      <c r="F486" s="16">
        <v>53</v>
      </c>
      <c r="G486" s="19">
        <v>0.156868932869103</v>
      </c>
      <c r="H486" s="16">
        <f t="shared" si="21"/>
        <v>8.314053442062459</v>
      </c>
      <c r="I486" s="21">
        <v>485</v>
      </c>
      <c r="J486" s="28">
        <f t="shared" si="22"/>
        <v>5557.2371035806927</v>
      </c>
      <c r="K486" s="28">
        <f t="shared" si="23"/>
        <v>11017.99768205528</v>
      </c>
      <c r="L486" s="34" t="e">
        <f>IF(ISNUMBER(INDEX('08W Project List'!$J:$J,MATCH('HFTD CPZ'!$B486,'08W Project List'!$G:$G,0))),$K486,#N/A)</f>
        <v>#N/A</v>
      </c>
      <c r="M486" s="34" t="e">
        <f>IF(ISNUMBER(L486),#N/A,IF(ISNUMBER(INDEX('Approved CPZ List'!$I:$I,MATCH('HFTD CPZ'!$B486,'Approved CPZ List'!$B:$B,0))),$K486,#N/A))</f>
        <v>#N/A</v>
      </c>
    </row>
    <row r="487" spans="1:13" ht="15.75" x14ac:dyDescent="0.25">
      <c r="A487" s="17">
        <v>8188</v>
      </c>
      <c r="B487" s="16" t="s">
        <v>1963</v>
      </c>
      <c r="C487" s="16">
        <v>43371102</v>
      </c>
      <c r="D487" s="16" t="s">
        <v>1964</v>
      </c>
      <c r="E487" s="16">
        <v>1.9262864639951089</v>
      </c>
      <c r="F487" s="16">
        <v>13</v>
      </c>
      <c r="G487" s="19">
        <v>0.15680979530000899</v>
      </c>
      <c r="H487" s="16">
        <f t="shared" si="21"/>
        <v>2.0385273389001171</v>
      </c>
      <c r="I487" s="21">
        <v>486</v>
      </c>
      <c r="J487" s="28">
        <f t="shared" si="22"/>
        <v>5559.1633900446877</v>
      </c>
      <c r="K487" s="28">
        <f t="shared" si="23"/>
        <v>11015.95915471638</v>
      </c>
      <c r="L487" s="34" t="e">
        <f>IF(ISNUMBER(INDEX('08W Project List'!$J:$J,MATCH('HFTD CPZ'!$B487,'08W Project List'!$G:$G,0))),$K487,#N/A)</f>
        <v>#N/A</v>
      </c>
      <c r="M487" s="34" t="e">
        <f>IF(ISNUMBER(L487),#N/A,IF(ISNUMBER(INDEX('Approved CPZ List'!$I:$I,MATCH('HFTD CPZ'!$B487,'Approved CPZ List'!$B:$B,0))),$K487,#N/A))</f>
        <v>#N/A</v>
      </c>
    </row>
    <row r="488" spans="1:13" ht="15.75" x14ac:dyDescent="0.25">
      <c r="A488" s="17">
        <v>5065</v>
      </c>
      <c r="B488" s="16" t="s">
        <v>4372</v>
      </c>
      <c r="C488" s="16">
        <v>43021101</v>
      </c>
      <c r="D488" s="16" t="s">
        <v>4371</v>
      </c>
      <c r="E488" s="16">
        <v>3.8256449161451584</v>
      </c>
      <c r="F488" s="16">
        <v>46</v>
      </c>
      <c r="G488" s="19">
        <v>0.15595540914349701</v>
      </c>
      <c r="H488" s="16">
        <f t="shared" si="21"/>
        <v>7.1739488206008621</v>
      </c>
      <c r="I488" s="21">
        <v>487</v>
      </c>
      <c r="J488" s="28">
        <f t="shared" si="22"/>
        <v>5562.9890349608331</v>
      </c>
      <c r="K488" s="28">
        <f t="shared" si="23"/>
        <v>11008.78520589578</v>
      </c>
      <c r="L488" s="34" t="e">
        <f>IF(ISNUMBER(INDEX('08W Project List'!$J:$J,MATCH('HFTD CPZ'!$B488,'08W Project List'!$G:$G,0))),$K488,#N/A)</f>
        <v>#N/A</v>
      </c>
      <c r="M488" s="34" t="e">
        <f>IF(ISNUMBER(L488),#N/A,IF(ISNUMBER(INDEX('Approved CPZ List'!$I:$I,MATCH('HFTD CPZ'!$B488,'Approved CPZ List'!$B:$B,0))),$K488,#N/A))</f>
        <v>#N/A</v>
      </c>
    </row>
    <row r="489" spans="1:13" ht="15.75" x14ac:dyDescent="0.25">
      <c r="A489" s="17">
        <v>5726</v>
      </c>
      <c r="B489" s="16" t="s">
        <v>3152</v>
      </c>
      <c r="C489" s="16">
        <v>82931101</v>
      </c>
      <c r="D489" s="16" t="s">
        <v>3142</v>
      </c>
      <c r="E489" s="16">
        <v>1.8013509431341206</v>
      </c>
      <c r="F489" s="16">
        <v>11</v>
      </c>
      <c r="G489" s="19">
        <v>0.15579314969365801</v>
      </c>
      <c r="H489" s="16">
        <f t="shared" si="21"/>
        <v>1.713724646630238</v>
      </c>
      <c r="I489" s="21">
        <v>488</v>
      </c>
      <c r="J489" s="28">
        <f t="shared" si="22"/>
        <v>5564.790385903967</v>
      </c>
      <c r="K489" s="28">
        <f t="shared" si="23"/>
        <v>11007.07148124915</v>
      </c>
      <c r="L489" s="34" t="e">
        <f>IF(ISNUMBER(INDEX('08W Project List'!$J:$J,MATCH('HFTD CPZ'!$B489,'08W Project List'!$G:$G,0))),$K489,#N/A)</f>
        <v>#N/A</v>
      </c>
      <c r="M489" s="34" t="e">
        <f>IF(ISNUMBER(L489),#N/A,IF(ISNUMBER(INDEX('Approved CPZ List'!$I:$I,MATCH('HFTD CPZ'!$B489,'Approved CPZ List'!$B:$B,0))),$K489,#N/A))</f>
        <v>#N/A</v>
      </c>
    </row>
    <row r="490" spans="1:13" ht="15.75" x14ac:dyDescent="0.25">
      <c r="A490" s="17">
        <v>3142</v>
      </c>
      <c r="B490" s="16" t="s">
        <v>2371</v>
      </c>
      <c r="C490" s="16">
        <v>42571102</v>
      </c>
      <c r="D490" s="16" t="s">
        <v>2359</v>
      </c>
      <c r="E490" s="16">
        <v>3.7836954144523118</v>
      </c>
      <c r="F490" s="16">
        <v>73</v>
      </c>
      <c r="G490" s="19">
        <v>0.155507495875091</v>
      </c>
      <c r="H490" s="16">
        <f t="shared" si="21"/>
        <v>11.352047198881642</v>
      </c>
      <c r="I490" s="21">
        <v>489</v>
      </c>
      <c r="J490" s="28">
        <f t="shared" si="22"/>
        <v>5568.5740813184193</v>
      </c>
      <c r="K490" s="28">
        <f t="shared" si="23"/>
        <v>10995.719434050268</v>
      </c>
      <c r="L490" s="34" t="e">
        <f>IF(ISNUMBER(INDEX('08W Project List'!$J:$J,MATCH('HFTD CPZ'!$B490,'08W Project List'!$G:$G,0))),$K490,#N/A)</f>
        <v>#N/A</v>
      </c>
      <c r="M490" s="34" t="e">
        <f>IF(ISNUMBER(L490),#N/A,IF(ISNUMBER(INDEX('Approved CPZ List'!$I:$I,MATCH('HFTD CPZ'!$B490,'Approved CPZ List'!$B:$B,0))),$K490,#N/A))</f>
        <v>#N/A</v>
      </c>
    </row>
    <row r="491" spans="1:13" ht="15.75" x14ac:dyDescent="0.25">
      <c r="A491" s="17">
        <v>10072</v>
      </c>
      <c r="B491" s="16" t="s">
        <v>181</v>
      </c>
      <c r="C491" s="16">
        <v>252501101</v>
      </c>
      <c r="D491" s="16" t="s">
        <v>180</v>
      </c>
      <c r="E491" s="16">
        <v>4.1665207722820385</v>
      </c>
      <c r="F491" s="16">
        <v>14</v>
      </c>
      <c r="G491" s="19">
        <v>0.15538596413397901</v>
      </c>
      <c r="H491" s="16">
        <f t="shared" si="21"/>
        <v>2.1754034978757062</v>
      </c>
      <c r="I491" s="21">
        <v>490</v>
      </c>
      <c r="J491" s="28">
        <f t="shared" si="22"/>
        <v>5572.740602090701</v>
      </c>
      <c r="K491" s="28">
        <f t="shared" si="23"/>
        <v>10993.544030552393</v>
      </c>
      <c r="L491" s="34" t="e">
        <f>IF(ISNUMBER(INDEX('08W Project List'!$J:$J,MATCH('HFTD CPZ'!$B491,'08W Project List'!$G:$G,0))),$K491,#N/A)</f>
        <v>#N/A</v>
      </c>
      <c r="M491" s="34" t="e">
        <f>IF(ISNUMBER(L491),#N/A,IF(ISNUMBER(INDEX('Approved CPZ List'!$I:$I,MATCH('HFTD CPZ'!$B491,'Approved CPZ List'!$B:$B,0))),$K491,#N/A))</f>
        <v>#N/A</v>
      </c>
    </row>
    <row r="492" spans="1:13" ht="15.75" x14ac:dyDescent="0.25">
      <c r="A492" s="17">
        <v>1776</v>
      </c>
      <c r="B492" s="16" t="s">
        <v>4073</v>
      </c>
      <c r="C492" s="16">
        <v>252941107</v>
      </c>
      <c r="D492" s="16" t="s">
        <v>4068</v>
      </c>
      <c r="E492" s="16">
        <v>29.739527637980792</v>
      </c>
      <c r="F492" s="16">
        <v>197</v>
      </c>
      <c r="G492" s="19">
        <v>0.15534203127935001</v>
      </c>
      <c r="H492" s="16">
        <f t="shared" si="21"/>
        <v>30.602380162031952</v>
      </c>
      <c r="I492" s="21">
        <v>491</v>
      </c>
      <c r="J492" s="28">
        <f t="shared" si="22"/>
        <v>5602.4801297286822</v>
      </c>
      <c r="K492" s="28">
        <f t="shared" si="23"/>
        <v>10962.941650390361</v>
      </c>
      <c r="L492" s="34" t="e">
        <f>IF(ISNUMBER(INDEX('08W Project List'!$J:$J,MATCH('HFTD CPZ'!$B492,'08W Project List'!$G:$G,0))),$K492,#N/A)</f>
        <v>#N/A</v>
      </c>
      <c r="M492" s="34" t="e">
        <f>IF(ISNUMBER(L492),#N/A,IF(ISNUMBER(INDEX('Approved CPZ List'!$I:$I,MATCH('HFTD CPZ'!$B492,'Approved CPZ List'!$B:$B,0))),$K492,#N/A))</f>
        <v>#N/A</v>
      </c>
    </row>
    <row r="493" spans="1:13" ht="15.75" x14ac:dyDescent="0.25">
      <c r="A493" s="17">
        <v>9099</v>
      </c>
      <c r="B493" s="16" t="s">
        <v>241</v>
      </c>
      <c r="C493" s="16">
        <v>152701110</v>
      </c>
      <c r="D493" s="16" t="s">
        <v>242</v>
      </c>
      <c r="E493" s="16">
        <v>0.21901257735005594</v>
      </c>
      <c r="F493" s="16">
        <v>27</v>
      </c>
      <c r="G493" s="19">
        <v>0.15488665516066799</v>
      </c>
      <c r="H493" s="16">
        <f t="shared" si="21"/>
        <v>4.1819396893380354</v>
      </c>
      <c r="I493" s="21">
        <v>492</v>
      </c>
      <c r="J493" s="28">
        <f t="shared" si="22"/>
        <v>5602.6991423060326</v>
      </c>
      <c r="K493" s="28">
        <f t="shared" si="23"/>
        <v>10958.759710701022</v>
      </c>
      <c r="L493" s="34" t="e">
        <f>IF(ISNUMBER(INDEX('08W Project List'!$J:$J,MATCH('HFTD CPZ'!$B493,'08W Project List'!$G:$G,0))),$K493,#N/A)</f>
        <v>#N/A</v>
      </c>
      <c r="M493" s="34" t="e">
        <f>IF(ISNUMBER(L493),#N/A,IF(ISNUMBER(INDEX('Approved CPZ List'!$I:$I,MATCH('HFTD CPZ'!$B493,'Approved CPZ List'!$B:$B,0))),$K493,#N/A))</f>
        <v>#N/A</v>
      </c>
    </row>
    <row r="494" spans="1:13" ht="15.75" x14ac:dyDescent="0.25">
      <c r="A494" s="17">
        <v>11045</v>
      </c>
      <c r="B494" s="16" t="s">
        <v>719</v>
      </c>
      <c r="C494" s="16">
        <v>103091101</v>
      </c>
      <c r="D494" s="16" t="s">
        <v>720</v>
      </c>
      <c r="E494" s="16">
        <v>1.7867899615678806E-2</v>
      </c>
      <c r="F494" s="16">
        <v>2</v>
      </c>
      <c r="G494" s="19">
        <v>0.15464255304438199</v>
      </c>
      <c r="H494" s="16">
        <f t="shared" si="21"/>
        <v>0.30928510608876397</v>
      </c>
      <c r="I494" s="21">
        <v>493</v>
      </c>
      <c r="J494" s="28">
        <f t="shared" si="22"/>
        <v>5602.717010205648</v>
      </c>
      <c r="K494" s="28">
        <f t="shared" si="23"/>
        <v>10958.450425594934</v>
      </c>
      <c r="L494" s="34" t="e">
        <f>IF(ISNUMBER(INDEX('08W Project List'!$J:$J,MATCH('HFTD CPZ'!$B494,'08W Project List'!$G:$G,0))),$K494,#N/A)</f>
        <v>#N/A</v>
      </c>
      <c r="M494" s="34" t="e">
        <f>IF(ISNUMBER(L494),#N/A,IF(ISNUMBER(INDEX('Approved CPZ List'!$I:$I,MATCH('HFTD CPZ'!$B494,'Approved CPZ List'!$B:$B,0))),$K494,#N/A))</f>
        <v>#N/A</v>
      </c>
    </row>
    <row r="495" spans="1:13" ht="15.75" x14ac:dyDescent="0.25">
      <c r="A495" s="17">
        <v>1243</v>
      </c>
      <c r="B495" s="16" t="s">
        <v>3717</v>
      </c>
      <c r="C495" s="16">
        <v>153651104</v>
      </c>
      <c r="D495" s="16" t="s">
        <v>3718</v>
      </c>
      <c r="E495" s="16">
        <v>44.970148061099195</v>
      </c>
      <c r="F495" s="16">
        <v>672</v>
      </c>
      <c r="G495" s="19">
        <v>0.15446708847336699</v>
      </c>
      <c r="H495" s="16">
        <f t="shared" si="21"/>
        <v>103.80188345410261</v>
      </c>
      <c r="I495" s="21">
        <v>494</v>
      </c>
      <c r="J495" s="28">
        <f t="shared" si="22"/>
        <v>5647.6871582667472</v>
      </c>
      <c r="K495" s="28">
        <f t="shared" si="23"/>
        <v>10854.648542140832</v>
      </c>
      <c r="L495" s="34" t="e">
        <f>IF(ISNUMBER(INDEX('08W Project List'!$J:$J,MATCH('HFTD CPZ'!$B495,'08W Project List'!$G:$G,0))),$K495,#N/A)</f>
        <v>#N/A</v>
      </c>
      <c r="M495" s="34" t="e">
        <f>IF(ISNUMBER(L495),#N/A,IF(ISNUMBER(INDEX('Approved CPZ List'!$I:$I,MATCH('HFTD CPZ'!$B495,'Approved CPZ List'!$B:$B,0))),$K495,#N/A))</f>
        <v>#N/A</v>
      </c>
    </row>
    <row r="496" spans="1:13" ht="15.75" x14ac:dyDescent="0.25">
      <c r="A496" s="17">
        <v>3579</v>
      </c>
      <c r="B496" s="16" t="s">
        <v>4301</v>
      </c>
      <c r="C496" s="16">
        <v>42661102</v>
      </c>
      <c r="D496" s="16" t="s">
        <v>4300</v>
      </c>
      <c r="E496" s="16">
        <v>5.3142386376963335</v>
      </c>
      <c r="F496" s="16">
        <v>114</v>
      </c>
      <c r="G496" s="19">
        <v>0.15411831845783699</v>
      </c>
      <c r="H496" s="16">
        <f t="shared" si="21"/>
        <v>17.569488304193417</v>
      </c>
      <c r="I496" s="21">
        <v>495</v>
      </c>
      <c r="J496" s="28">
        <f t="shared" si="22"/>
        <v>5653.0013969044439</v>
      </c>
      <c r="K496" s="28">
        <f t="shared" si="23"/>
        <v>10837.079053836638</v>
      </c>
      <c r="L496" s="34" t="e">
        <f>IF(ISNUMBER(INDEX('08W Project List'!$J:$J,MATCH('HFTD CPZ'!$B496,'08W Project List'!$G:$G,0))),$K496,#N/A)</f>
        <v>#N/A</v>
      </c>
      <c r="M496" s="34" t="e">
        <f>IF(ISNUMBER(L496),#N/A,IF(ISNUMBER(INDEX('Approved CPZ List'!$I:$I,MATCH('HFTD CPZ'!$B496,'Approved CPZ List'!$B:$B,0))),$K496,#N/A))</f>
        <v>#N/A</v>
      </c>
    </row>
    <row r="497" spans="1:13" ht="15.75" x14ac:dyDescent="0.25">
      <c r="A497" s="17">
        <v>6413</v>
      </c>
      <c r="B497" s="16" t="s">
        <v>4104</v>
      </c>
      <c r="C497" s="16">
        <v>42771114</v>
      </c>
      <c r="D497" s="16" t="s">
        <v>4102</v>
      </c>
      <c r="E497" s="16">
        <v>37.318968856146796</v>
      </c>
      <c r="F497" s="16">
        <v>280</v>
      </c>
      <c r="G497" s="19">
        <v>0.15401298724524601</v>
      </c>
      <c r="H497" s="16">
        <f t="shared" si="21"/>
        <v>43.123636428668881</v>
      </c>
      <c r="I497" s="21">
        <v>496</v>
      </c>
      <c r="J497" s="28">
        <f t="shared" si="22"/>
        <v>5690.3203657605909</v>
      </c>
      <c r="K497" s="28">
        <f t="shared" si="23"/>
        <v>10793.955417407969</v>
      </c>
      <c r="L497" s="34" t="e">
        <f>IF(ISNUMBER(INDEX('08W Project List'!$J:$J,MATCH('HFTD CPZ'!$B497,'08W Project List'!$G:$G,0))),$K497,#N/A)</f>
        <v>#N/A</v>
      </c>
      <c r="M497" s="34" t="e">
        <f>IF(ISNUMBER(L497),#N/A,IF(ISNUMBER(INDEX('Approved CPZ List'!$I:$I,MATCH('HFTD CPZ'!$B497,'Approved CPZ List'!$B:$B,0))),$K497,#N/A))</f>
        <v>#N/A</v>
      </c>
    </row>
    <row r="498" spans="1:13" ht="15.75" x14ac:dyDescent="0.25">
      <c r="A498" s="17">
        <v>4125</v>
      </c>
      <c r="B498" s="16" t="s">
        <v>3606</v>
      </c>
      <c r="C498" s="16">
        <v>254601103</v>
      </c>
      <c r="D498" s="16" t="s">
        <v>3602</v>
      </c>
      <c r="E498" s="16">
        <v>23.195068062839027</v>
      </c>
      <c r="F498" s="16">
        <v>263</v>
      </c>
      <c r="G498" s="19">
        <v>0.15397474447953099</v>
      </c>
      <c r="H498" s="16">
        <f t="shared" si="21"/>
        <v>40.49535779811665</v>
      </c>
      <c r="I498" s="21">
        <v>497</v>
      </c>
      <c r="J498" s="28">
        <f t="shared" si="22"/>
        <v>5713.5154338234297</v>
      </c>
      <c r="K498" s="28">
        <f t="shared" si="23"/>
        <v>10753.460059609853</v>
      </c>
      <c r="L498" s="34" t="e">
        <f>IF(ISNUMBER(INDEX('08W Project List'!$J:$J,MATCH('HFTD CPZ'!$B498,'08W Project List'!$G:$G,0))),$K498,#N/A)</f>
        <v>#N/A</v>
      </c>
      <c r="M498" s="34" t="e">
        <f>IF(ISNUMBER(L498),#N/A,IF(ISNUMBER(INDEX('Approved CPZ List'!$I:$I,MATCH('HFTD CPZ'!$B498,'Approved CPZ List'!$B:$B,0))),$K498,#N/A))</f>
        <v>#N/A</v>
      </c>
    </row>
    <row r="499" spans="1:13" ht="15.75" x14ac:dyDescent="0.25">
      <c r="A499" s="17">
        <v>6897</v>
      </c>
      <c r="B499" s="16" t="s">
        <v>3402</v>
      </c>
      <c r="C499" s="16">
        <v>43161101</v>
      </c>
      <c r="D499" s="16" t="s">
        <v>3398</v>
      </c>
      <c r="E499" s="16">
        <v>7.9521021713197015</v>
      </c>
      <c r="F499" s="16">
        <v>116</v>
      </c>
      <c r="G499" s="19">
        <v>0.153515999604912</v>
      </c>
      <c r="H499" s="16">
        <f t="shared" si="21"/>
        <v>17.807855954169792</v>
      </c>
      <c r="I499" s="21">
        <v>498</v>
      </c>
      <c r="J499" s="28">
        <f t="shared" si="22"/>
        <v>5721.4675359947496</v>
      </c>
      <c r="K499" s="28">
        <f t="shared" si="23"/>
        <v>10735.652203655683</v>
      </c>
      <c r="L499" s="34" t="e">
        <f>IF(ISNUMBER(INDEX('08W Project List'!$J:$J,MATCH('HFTD CPZ'!$B499,'08W Project List'!$G:$G,0))),$K499,#N/A)</f>
        <v>#N/A</v>
      </c>
      <c r="M499" s="34" t="e">
        <f>IF(ISNUMBER(L499),#N/A,IF(ISNUMBER(INDEX('Approved CPZ List'!$I:$I,MATCH('HFTD CPZ'!$B499,'Approved CPZ List'!$B:$B,0))),$K499,#N/A))</f>
        <v>#N/A</v>
      </c>
    </row>
    <row r="500" spans="1:13" ht="15.75" x14ac:dyDescent="0.25">
      <c r="A500" s="17">
        <v>4452</v>
      </c>
      <c r="B500" s="16" t="s">
        <v>3758</v>
      </c>
      <c r="C500" s="16">
        <v>43432102</v>
      </c>
      <c r="D500" s="16" t="s">
        <v>3750</v>
      </c>
      <c r="E500" s="16">
        <v>3.1315394756698138</v>
      </c>
      <c r="F500" s="16">
        <v>99</v>
      </c>
      <c r="G500" s="19">
        <v>0.15348027240152301</v>
      </c>
      <c r="H500" s="16">
        <f t="shared" si="21"/>
        <v>15.194546967750778</v>
      </c>
      <c r="I500" s="21">
        <v>499</v>
      </c>
      <c r="J500" s="28">
        <f t="shared" si="22"/>
        <v>5724.5990754704198</v>
      </c>
      <c r="K500" s="28">
        <f t="shared" si="23"/>
        <v>10720.457656687933</v>
      </c>
      <c r="L500" s="34" t="e">
        <f>IF(ISNUMBER(INDEX('08W Project List'!$J:$J,MATCH('HFTD CPZ'!$B500,'08W Project List'!$G:$G,0))),$K500,#N/A)</f>
        <v>#N/A</v>
      </c>
      <c r="M500" s="34" t="e">
        <f>IF(ISNUMBER(L500),#N/A,IF(ISNUMBER(INDEX('Approved CPZ List'!$I:$I,MATCH('HFTD CPZ'!$B500,'Approved CPZ List'!$B:$B,0))),$K500,#N/A))</f>
        <v>#N/A</v>
      </c>
    </row>
    <row r="501" spans="1:13" ht="15.75" x14ac:dyDescent="0.25">
      <c r="A501" s="17">
        <v>59</v>
      </c>
      <c r="B501" s="16" t="s">
        <v>4143</v>
      </c>
      <c r="C501" s="16">
        <v>63601111</v>
      </c>
      <c r="D501" s="16" t="s">
        <v>4140</v>
      </c>
      <c r="E501" s="16">
        <v>7.3196924925160349</v>
      </c>
      <c r="F501" s="16">
        <v>154</v>
      </c>
      <c r="G501" s="19">
        <v>0.153362069546949</v>
      </c>
      <c r="H501" s="16">
        <f t="shared" si="21"/>
        <v>23.617758710230145</v>
      </c>
      <c r="I501" s="21">
        <v>500</v>
      </c>
      <c r="J501" s="28">
        <f t="shared" si="22"/>
        <v>5731.9187679629358</v>
      </c>
      <c r="K501" s="28">
        <f t="shared" si="23"/>
        <v>10696.839897977703</v>
      </c>
      <c r="L501" s="34" t="e">
        <f>IF(ISNUMBER(INDEX('08W Project List'!$J:$J,MATCH('HFTD CPZ'!$B501,'08W Project List'!$G:$G,0))),$K501,#N/A)</f>
        <v>#N/A</v>
      </c>
      <c r="M501" s="34" t="e">
        <f>IF(ISNUMBER(L501),#N/A,IF(ISNUMBER(INDEX('Approved CPZ List'!$I:$I,MATCH('HFTD CPZ'!$B501,'Approved CPZ List'!$B:$B,0))),$K501,#N/A))</f>
        <v>#N/A</v>
      </c>
    </row>
    <row r="502" spans="1:13" ht="15.75" x14ac:dyDescent="0.25">
      <c r="A502" s="17">
        <v>5605</v>
      </c>
      <c r="B502" s="16" t="s">
        <v>3639</v>
      </c>
      <c r="C502" s="16">
        <v>182721101</v>
      </c>
      <c r="D502" s="16" t="s">
        <v>3636</v>
      </c>
      <c r="E502" s="16">
        <v>19.595530815496396</v>
      </c>
      <c r="F502" s="16">
        <v>141</v>
      </c>
      <c r="G502" s="19">
        <v>0.15332193312860301</v>
      </c>
      <c r="H502" s="16">
        <f t="shared" si="21"/>
        <v>21.618392571133025</v>
      </c>
      <c r="I502" s="21">
        <v>501</v>
      </c>
      <c r="J502" s="28">
        <f t="shared" si="22"/>
        <v>5751.514298778432</v>
      </c>
      <c r="K502" s="28">
        <f t="shared" si="23"/>
        <v>10675.221505406569</v>
      </c>
      <c r="L502" s="34" t="e">
        <f>IF(ISNUMBER(INDEX('08W Project List'!$J:$J,MATCH('HFTD CPZ'!$B502,'08W Project List'!$G:$G,0))),$K502,#N/A)</f>
        <v>#N/A</v>
      </c>
      <c r="M502" s="34" t="e">
        <f>IF(ISNUMBER(L502),#N/A,IF(ISNUMBER(INDEX('Approved CPZ List'!$I:$I,MATCH('HFTD CPZ'!$B502,'Approved CPZ List'!$B:$B,0))),$K502,#N/A))</f>
        <v>#N/A</v>
      </c>
    </row>
    <row r="503" spans="1:13" ht="15.75" x14ac:dyDescent="0.25">
      <c r="A503" s="17">
        <v>4437</v>
      </c>
      <c r="B503" s="16" t="s">
        <v>3941</v>
      </c>
      <c r="C503" s="16">
        <v>103561102</v>
      </c>
      <c r="D503" s="16" t="s">
        <v>3938</v>
      </c>
      <c r="E503" s="16">
        <v>25.047445281514669</v>
      </c>
      <c r="F503" s="16">
        <v>275</v>
      </c>
      <c r="G503" s="19">
        <v>0.153179043298491</v>
      </c>
      <c r="H503" s="16">
        <f t="shared" si="21"/>
        <v>42.124236907085027</v>
      </c>
      <c r="I503" s="21">
        <v>502</v>
      </c>
      <c r="J503" s="28">
        <f t="shared" si="22"/>
        <v>5776.5617440599462</v>
      </c>
      <c r="K503" s="28">
        <f t="shared" si="23"/>
        <v>10633.097268499485</v>
      </c>
      <c r="L503" s="34" t="e">
        <f>IF(ISNUMBER(INDEX('08W Project List'!$J:$J,MATCH('HFTD CPZ'!$B503,'08W Project List'!$G:$G,0))),$K503,#N/A)</f>
        <v>#N/A</v>
      </c>
      <c r="M503" s="34" t="e">
        <f>IF(ISNUMBER(L503),#N/A,IF(ISNUMBER(INDEX('Approved CPZ List'!$I:$I,MATCH('HFTD CPZ'!$B503,'Approved CPZ List'!$B:$B,0))),$K503,#N/A))</f>
        <v>#N/A</v>
      </c>
    </row>
    <row r="504" spans="1:13" ht="15.75" x14ac:dyDescent="0.25">
      <c r="A504" s="17">
        <v>3264</v>
      </c>
      <c r="B504" s="16" t="s">
        <v>221</v>
      </c>
      <c r="C504" s="16">
        <v>252192105</v>
      </c>
      <c r="D504" s="16" t="s">
        <v>214</v>
      </c>
      <c r="E504" s="16">
        <v>12.412304345279987</v>
      </c>
      <c r="F504" s="16">
        <v>80</v>
      </c>
      <c r="G504" s="19">
        <v>0.153137007047386</v>
      </c>
      <c r="H504" s="16">
        <f t="shared" si="21"/>
        <v>12.25096056379088</v>
      </c>
      <c r="I504" s="21">
        <v>503</v>
      </c>
      <c r="J504" s="28">
        <f t="shared" si="22"/>
        <v>5788.9740484052263</v>
      </c>
      <c r="K504" s="28">
        <f t="shared" si="23"/>
        <v>10620.846307935693</v>
      </c>
      <c r="L504" s="34" t="e">
        <f>IF(ISNUMBER(INDEX('08W Project List'!$J:$J,MATCH('HFTD CPZ'!$B504,'08W Project List'!$G:$G,0))),$K504,#N/A)</f>
        <v>#N/A</v>
      </c>
      <c r="M504" s="34" t="e">
        <f>IF(ISNUMBER(L504),#N/A,IF(ISNUMBER(INDEX('Approved CPZ List'!$I:$I,MATCH('HFTD CPZ'!$B504,'Approved CPZ List'!$B:$B,0))),$K504,#N/A))</f>
        <v>#N/A</v>
      </c>
    </row>
    <row r="505" spans="1:13" ht="15.75" x14ac:dyDescent="0.25">
      <c r="A505" s="17">
        <v>1519</v>
      </c>
      <c r="B505" s="16" t="s">
        <v>1416</v>
      </c>
      <c r="C505" s="16">
        <v>163451702</v>
      </c>
      <c r="D505" s="16" t="s">
        <v>1414</v>
      </c>
      <c r="E505" s="16">
        <v>18.06525604857228</v>
      </c>
      <c r="F505" s="16">
        <v>156</v>
      </c>
      <c r="G505" s="19">
        <v>0.15282149961993799</v>
      </c>
      <c r="H505" s="16">
        <f t="shared" si="21"/>
        <v>23.840153940710326</v>
      </c>
      <c r="I505" s="21">
        <v>504</v>
      </c>
      <c r="J505" s="28">
        <f t="shared" si="22"/>
        <v>5807.0393044537986</v>
      </c>
      <c r="K505" s="28">
        <f t="shared" si="23"/>
        <v>10597.006153994984</v>
      </c>
      <c r="L505" s="34" t="e">
        <f>IF(ISNUMBER(INDEX('08W Project List'!$J:$J,MATCH('HFTD CPZ'!$B505,'08W Project List'!$G:$G,0))),$K505,#N/A)</f>
        <v>#N/A</v>
      </c>
      <c r="M505" s="34" t="e">
        <f>IF(ISNUMBER(L505),#N/A,IF(ISNUMBER(INDEX('Approved CPZ List'!$I:$I,MATCH('HFTD CPZ'!$B505,'Approved CPZ List'!$B:$B,0))),$K505,#N/A))</f>
        <v>#N/A</v>
      </c>
    </row>
    <row r="506" spans="1:13" ht="15.75" x14ac:dyDescent="0.25">
      <c r="A506" s="17">
        <v>1732</v>
      </c>
      <c r="B506" s="16" t="s">
        <v>2531</v>
      </c>
      <c r="C506" s="16">
        <v>153132102</v>
      </c>
      <c r="D506" s="16" t="s">
        <v>2532</v>
      </c>
      <c r="E506" s="16">
        <v>27.486909433401181</v>
      </c>
      <c r="F506" s="16">
        <v>266</v>
      </c>
      <c r="G506" s="19">
        <v>0.152347451838833</v>
      </c>
      <c r="H506" s="16">
        <f t="shared" si="21"/>
        <v>40.524422189129581</v>
      </c>
      <c r="I506" s="21">
        <v>505</v>
      </c>
      <c r="J506" s="28">
        <f t="shared" si="22"/>
        <v>5834.5262138871994</v>
      </c>
      <c r="K506" s="28">
        <f t="shared" si="23"/>
        <v>10556.481731805854</v>
      </c>
      <c r="L506" s="34" t="e">
        <f>IF(ISNUMBER(INDEX('08W Project List'!$J:$J,MATCH('HFTD CPZ'!$B506,'08W Project List'!$G:$G,0))),$K506,#N/A)</f>
        <v>#N/A</v>
      </c>
      <c r="M506" s="34" t="e">
        <f>IF(ISNUMBER(L506),#N/A,IF(ISNUMBER(INDEX('Approved CPZ List'!$I:$I,MATCH('HFTD CPZ'!$B506,'Approved CPZ List'!$B:$B,0))),$K506,#N/A))</f>
        <v>#N/A</v>
      </c>
    </row>
    <row r="507" spans="1:13" ht="15.75" x14ac:dyDescent="0.25">
      <c r="A507" s="17">
        <v>2529</v>
      </c>
      <c r="B507" s="16" t="s">
        <v>1456</v>
      </c>
      <c r="C507" s="16">
        <v>42561102</v>
      </c>
      <c r="D507" s="16" t="s">
        <v>1457</v>
      </c>
      <c r="E507" s="16">
        <v>20.440346840403169</v>
      </c>
      <c r="F507" s="16">
        <v>258</v>
      </c>
      <c r="G507" s="19">
        <v>0.152162185672545</v>
      </c>
      <c r="H507" s="16">
        <f t="shared" si="21"/>
        <v>39.257843903516608</v>
      </c>
      <c r="I507" s="21">
        <v>506</v>
      </c>
      <c r="J507" s="28">
        <f t="shared" si="22"/>
        <v>5854.9665607276029</v>
      </c>
      <c r="K507" s="28">
        <f t="shared" si="23"/>
        <v>10517.223887902337</v>
      </c>
      <c r="L507" s="34" t="e">
        <f>IF(ISNUMBER(INDEX('08W Project List'!$J:$J,MATCH('HFTD CPZ'!$B507,'08W Project List'!$G:$G,0))),$K507,#N/A)</f>
        <v>#N/A</v>
      </c>
      <c r="M507" s="34" t="e">
        <f>IF(ISNUMBER(L507),#N/A,IF(ISNUMBER(INDEX('Approved CPZ List'!$I:$I,MATCH('HFTD CPZ'!$B507,'Approved CPZ List'!$B:$B,0))),$K507,#N/A))</f>
        <v>#N/A</v>
      </c>
    </row>
    <row r="508" spans="1:13" ht="15.75" x14ac:dyDescent="0.25">
      <c r="A508" s="17">
        <v>9038</v>
      </c>
      <c r="B508" s="16" t="s">
        <v>2792</v>
      </c>
      <c r="C508" s="16">
        <v>182941102</v>
      </c>
      <c r="D508" s="16" t="s">
        <v>2791</v>
      </c>
      <c r="E508" s="16">
        <v>9.2068681520878179</v>
      </c>
      <c r="F508" s="16">
        <v>64</v>
      </c>
      <c r="G508" s="19">
        <v>0.15189237669807701</v>
      </c>
      <c r="H508" s="16">
        <f t="shared" si="21"/>
        <v>9.7211121086769285</v>
      </c>
      <c r="I508" s="21">
        <v>507</v>
      </c>
      <c r="J508" s="28">
        <f t="shared" si="22"/>
        <v>5864.1734288796906</v>
      </c>
      <c r="K508" s="28">
        <f t="shared" si="23"/>
        <v>10507.50277579366</v>
      </c>
      <c r="L508" s="34" t="e">
        <f>IF(ISNUMBER(INDEX('08W Project List'!$J:$J,MATCH('HFTD CPZ'!$B508,'08W Project List'!$G:$G,0))),$K508,#N/A)</f>
        <v>#N/A</v>
      </c>
      <c r="M508" s="34" t="e">
        <f>IF(ISNUMBER(L508),#N/A,IF(ISNUMBER(INDEX('Approved CPZ List'!$I:$I,MATCH('HFTD CPZ'!$B508,'Approved CPZ List'!$B:$B,0))),$K508,#N/A))</f>
        <v>#N/A</v>
      </c>
    </row>
    <row r="509" spans="1:13" ht="15.75" x14ac:dyDescent="0.25">
      <c r="A509" s="17">
        <v>6205</v>
      </c>
      <c r="B509" s="16" t="s">
        <v>2710</v>
      </c>
      <c r="C509" s="16">
        <v>182391103</v>
      </c>
      <c r="D509" s="16" t="s">
        <v>2700</v>
      </c>
      <c r="E509" s="16">
        <v>47.671641474115162</v>
      </c>
      <c r="F509" s="16">
        <v>292</v>
      </c>
      <c r="G509" s="19">
        <v>0.15187989742925001</v>
      </c>
      <c r="H509" s="16">
        <f t="shared" si="21"/>
        <v>44.348930049341</v>
      </c>
      <c r="I509" s="21">
        <v>508</v>
      </c>
      <c r="J509" s="28">
        <f t="shared" si="22"/>
        <v>5911.8450703538056</v>
      </c>
      <c r="K509" s="28">
        <f t="shared" si="23"/>
        <v>10463.15384574432</v>
      </c>
      <c r="L509" s="34" t="e">
        <f>IF(ISNUMBER(INDEX('08W Project List'!$J:$J,MATCH('HFTD CPZ'!$B509,'08W Project List'!$G:$G,0))),$K509,#N/A)</f>
        <v>#N/A</v>
      </c>
      <c r="M509" s="34" t="e">
        <f>IF(ISNUMBER(L509),#N/A,IF(ISNUMBER(INDEX('Approved CPZ List'!$I:$I,MATCH('HFTD CPZ'!$B509,'Approved CPZ List'!$B:$B,0))),$K509,#N/A))</f>
        <v>#N/A</v>
      </c>
    </row>
    <row r="510" spans="1:13" ht="15.75" x14ac:dyDescent="0.25">
      <c r="A510" s="17">
        <v>6912</v>
      </c>
      <c r="B510" s="16" t="s">
        <v>190</v>
      </c>
      <c r="C510" s="16">
        <v>103191101</v>
      </c>
      <c r="D510" s="16" t="s">
        <v>187</v>
      </c>
      <c r="E510" s="16">
        <v>2.6349512308453571</v>
      </c>
      <c r="F510" s="16">
        <v>90</v>
      </c>
      <c r="G510" s="19">
        <v>0.15164870856844101</v>
      </c>
      <c r="H510" s="16">
        <f t="shared" si="21"/>
        <v>13.648383771159692</v>
      </c>
      <c r="I510" s="21">
        <v>509</v>
      </c>
      <c r="J510" s="28">
        <f t="shared" si="22"/>
        <v>5914.4800215846508</v>
      </c>
      <c r="K510" s="28">
        <f t="shared" si="23"/>
        <v>10449.50546197316</v>
      </c>
      <c r="L510" s="34" t="e">
        <f>IF(ISNUMBER(INDEX('08W Project List'!$J:$J,MATCH('HFTD CPZ'!$B510,'08W Project List'!$G:$G,0))),$K510,#N/A)</f>
        <v>#N/A</v>
      </c>
      <c r="M510" s="34" t="e">
        <f>IF(ISNUMBER(L510),#N/A,IF(ISNUMBER(INDEX('Approved CPZ List'!$I:$I,MATCH('HFTD CPZ'!$B510,'Approved CPZ List'!$B:$B,0))),$K510,#N/A))</f>
        <v>#N/A</v>
      </c>
    </row>
    <row r="511" spans="1:13" ht="15.75" x14ac:dyDescent="0.25">
      <c r="A511" s="17">
        <v>10865</v>
      </c>
      <c r="B511" s="16" t="s">
        <v>2885</v>
      </c>
      <c r="C511" s="16">
        <v>182611103</v>
      </c>
      <c r="D511" s="16" t="s">
        <v>2880</v>
      </c>
      <c r="E511" s="16">
        <v>0.53423501244633254</v>
      </c>
      <c r="F511" s="16">
        <v>4</v>
      </c>
      <c r="G511" s="19">
        <v>0.15160355540630199</v>
      </c>
      <c r="H511" s="16">
        <f t="shared" si="21"/>
        <v>0.60641422162520797</v>
      </c>
      <c r="I511" s="21">
        <v>510</v>
      </c>
      <c r="J511" s="28">
        <f t="shared" si="22"/>
        <v>5915.0142565970973</v>
      </c>
      <c r="K511" s="28">
        <f t="shared" si="23"/>
        <v>10448.899047751534</v>
      </c>
      <c r="L511" s="34" t="e">
        <f>IF(ISNUMBER(INDEX('08W Project List'!$J:$J,MATCH('HFTD CPZ'!$B511,'08W Project List'!$G:$G,0))),$K511,#N/A)</f>
        <v>#N/A</v>
      </c>
      <c r="M511" s="34" t="e">
        <f>IF(ISNUMBER(L511),#N/A,IF(ISNUMBER(INDEX('Approved CPZ List'!$I:$I,MATCH('HFTD CPZ'!$B511,'Approved CPZ List'!$B:$B,0))),$K511,#N/A))</f>
        <v>#N/A</v>
      </c>
    </row>
    <row r="512" spans="1:13" ht="15.75" x14ac:dyDescent="0.25">
      <c r="A512" s="17">
        <v>10126</v>
      </c>
      <c r="B512" s="16" t="s">
        <v>4351</v>
      </c>
      <c r="C512" s="16">
        <v>43501103</v>
      </c>
      <c r="D512" s="16" t="s">
        <v>4349</v>
      </c>
      <c r="E512" s="16">
        <v>0.74024625138037292</v>
      </c>
      <c r="F512" s="16">
        <v>12</v>
      </c>
      <c r="G512" s="19">
        <v>0.15159222624273899</v>
      </c>
      <c r="H512" s="16">
        <f t="shared" si="21"/>
        <v>1.8191067149128679</v>
      </c>
      <c r="I512" s="21">
        <v>511</v>
      </c>
      <c r="J512" s="28">
        <f t="shared" si="22"/>
        <v>5915.7545028484774</v>
      </c>
      <c r="K512" s="28">
        <f t="shared" si="23"/>
        <v>10447.079941036622</v>
      </c>
      <c r="L512" s="34" t="e">
        <f>IF(ISNUMBER(INDEX('08W Project List'!$J:$J,MATCH('HFTD CPZ'!$B512,'08W Project List'!$G:$G,0))),$K512,#N/A)</f>
        <v>#N/A</v>
      </c>
      <c r="M512" s="34" t="e">
        <f>IF(ISNUMBER(L512),#N/A,IF(ISNUMBER(INDEX('Approved CPZ List'!$I:$I,MATCH('HFTD CPZ'!$B512,'Approved CPZ List'!$B:$B,0))),$K512,#N/A))</f>
        <v>#N/A</v>
      </c>
    </row>
    <row r="513" spans="1:13" ht="15.75" x14ac:dyDescent="0.25">
      <c r="A513" s="17">
        <v>2118</v>
      </c>
      <c r="B513" s="16" t="s">
        <v>2135</v>
      </c>
      <c r="C513" s="16">
        <v>43351103</v>
      </c>
      <c r="D513" s="16" t="s">
        <v>2136</v>
      </c>
      <c r="E513" s="16">
        <v>8.0384197649499676</v>
      </c>
      <c r="F513" s="16">
        <v>238</v>
      </c>
      <c r="G513" s="19">
        <v>0.151195455027621</v>
      </c>
      <c r="H513" s="16">
        <f t="shared" si="21"/>
        <v>35.984518296573796</v>
      </c>
      <c r="I513" s="21">
        <v>512</v>
      </c>
      <c r="J513" s="28">
        <f t="shared" si="22"/>
        <v>5923.7929226134274</v>
      </c>
      <c r="K513" s="28">
        <f t="shared" si="23"/>
        <v>10411.095422740047</v>
      </c>
      <c r="L513" s="34" t="e">
        <f>IF(ISNUMBER(INDEX('08W Project List'!$J:$J,MATCH('HFTD CPZ'!$B513,'08W Project List'!$G:$G,0))),$K513,#N/A)</f>
        <v>#N/A</v>
      </c>
      <c r="M513" s="34" t="e">
        <f>IF(ISNUMBER(L513),#N/A,IF(ISNUMBER(INDEX('Approved CPZ List'!$I:$I,MATCH('HFTD CPZ'!$B513,'Approved CPZ List'!$B:$B,0))),$K513,#N/A))</f>
        <v>#N/A</v>
      </c>
    </row>
    <row r="514" spans="1:13" ht="15.75" x14ac:dyDescent="0.25">
      <c r="A514" s="17">
        <v>7467</v>
      </c>
      <c r="B514" s="16" t="s">
        <v>890</v>
      </c>
      <c r="C514" s="16">
        <v>162991102</v>
      </c>
      <c r="D514" s="16" t="s">
        <v>889</v>
      </c>
      <c r="E514" s="16">
        <v>10.135811405456804</v>
      </c>
      <c r="F514" s="16">
        <v>101</v>
      </c>
      <c r="G514" s="19">
        <v>0.15083606466024599</v>
      </c>
      <c r="H514" s="16">
        <f t="shared" ref="H514:H577" si="24">IFERROR(G514*F514,0)</f>
        <v>15.234442530684845</v>
      </c>
      <c r="I514" s="21">
        <v>513</v>
      </c>
      <c r="J514" s="28">
        <f t="shared" si="22"/>
        <v>5933.9287340188839</v>
      </c>
      <c r="K514" s="28">
        <f t="shared" si="23"/>
        <v>10395.860980209362</v>
      </c>
      <c r="L514" s="34" t="e">
        <f>IF(ISNUMBER(INDEX('08W Project List'!$J:$J,MATCH('HFTD CPZ'!$B514,'08W Project List'!$G:$G,0))),$K514,#N/A)</f>
        <v>#N/A</v>
      </c>
      <c r="M514" s="34" t="e">
        <f>IF(ISNUMBER(L514),#N/A,IF(ISNUMBER(INDEX('Approved CPZ List'!$I:$I,MATCH('HFTD CPZ'!$B514,'Approved CPZ List'!$B:$B,0))),$K514,#N/A))</f>
        <v>#N/A</v>
      </c>
    </row>
    <row r="515" spans="1:13" ht="15.75" x14ac:dyDescent="0.25">
      <c r="A515" s="17">
        <v>2447</v>
      </c>
      <c r="B515" s="16" t="s">
        <v>3487</v>
      </c>
      <c r="C515" s="16">
        <v>182631103</v>
      </c>
      <c r="D515" s="16" t="s">
        <v>3484</v>
      </c>
      <c r="E515" s="16">
        <v>9.4379558153427592</v>
      </c>
      <c r="F515" s="16">
        <v>123</v>
      </c>
      <c r="G515" s="19">
        <v>0.150765142824173</v>
      </c>
      <c r="H515" s="16">
        <f t="shared" si="24"/>
        <v>18.544112567373279</v>
      </c>
      <c r="I515" s="21">
        <v>514</v>
      </c>
      <c r="J515" s="28">
        <f t="shared" si="22"/>
        <v>5943.3666898342262</v>
      </c>
      <c r="K515" s="28">
        <f t="shared" si="23"/>
        <v>10377.316867641988</v>
      </c>
      <c r="L515" s="34" t="e">
        <f>IF(ISNUMBER(INDEX('08W Project List'!$J:$J,MATCH('HFTD CPZ'!$B515,'08W Project List'!$G:$G,0))),$K515,#N/A)</f>
        <v>#N/A</v>
      </c>
      <c r="M515" s="34" t="e">
        <f>IF(ISNUMBER(L515),#N/A,IF(ISNUMBER(INDEX('Approved CPZ List'!$I:$I,MATCH('HFTD CPZ'!$B515,'Approved CPZ List'!$B:$B,0))),$K515,#N/A))</f>
        <v>#N/A</v>
      </c>
    </row>
    <row r="516" spans="1:13" ht="15.75" x14ac:dyDescent="0.25">
      <c r="A516" s="17">
        <v>9162</v>
      </c>
      <c r="B516" s="16" t="s">
        <v>3230</v>
      </c>
      <c r="C516" s="16">
        <v>63681105</v>
      </c>
      <c r="D516" s="16" t="s">
        <v>3228</v>
      </c>
      <c r="E516" s="16">
        <v>0.74961189675292106</v>
      </c>
      <c r="F516" s="16">
        <v>26</v>
      </c>
      <c r="G516" s="19">
        <v>0.15028499507335299</v>
      </c>
      <c r="H516" s="16">
        <f t="shared" si="24"/>
        <v>3.9074098719071779</v>
      </c>
      <c r="I516" s="21">
        <v>515</v>
      </c>
      <c r="J516" s="28">
        <f t="shared" ref="J516:J579" si="25">J515+E516</f>
        <v>5944.1163017309791</v>
      </c>
      <c r="K516" s="28">
        <f t="shared" ref="K516:K579" si="26">K515-H516</f>
        <v>10373.409457770082</v>
      </c>
      <c r="L516" s="34" t="e">
        <f>IF(ISNUMBER(INDEX('08W Project List'!$J:$J,MATCH('HFTD CPZ'!$B516,'08W Project List'!$G:$G,0))),$K516,#N/A)</f>
        <v>#N/A</v>
      </c>
      <c r="M516" s="34" t="e">
        <f>IF(ISNUMBER(L516),#N/A,IF(ISNUMBER(INDEX('Approved CPZ List'!$I:$I,MATCH('HFTD CPZ'!$B516,'Approved CPZ List'!$B:$B,0))),$K516,#N/A))</f>
        <v>#N/A</v>
      </c>
    </row>
    <row r="517" spans="1:13" ht="15.75" x14ac:dyDescent="0.25">
      <c r="A517" s="17">
        <v>6146</v>
      </c>
      <c r="B517" s="16" t="s">
        <v>3015</v>
      </c>
      <c r="C517" s="16">
        <v>42631108</v>
      </c>
      <c r="D517" s="16" t="s">
        <v>3009</v>
      </c>
      <c r="E517" s="16">
        <v>8.6328527611639529</v>
      </c>
      <c r="F517" s="16">
        <v>119</v>
      </c>
      <c r="G517" s="19">
        <v>0.14999814646727899</v>
      </c>
      <c r="H517" s="16">
        <f t="shared" si="24"/>
        <v>17.849779429606201</v>
      </c>
      <c r="I517" s="21">
        <v>516</v>
      </c>
      <c r="J517" s="28">
        <f t="shared" si="25"/>
        <v>5952.7491544921431</v>
      </c>
      <c r="K517" s="28">
        <f t="shared" si="26"/>
        <v>10355.559678340476</v>
      </c>
      <c r="L517" s="34" t="e">
        <f>IF(ISNUMBER(INDEX('08W Project List'!$J:$J,MATCH('HFTD CPZ'!$B517,'08W Project List'!$G:$G,0))),$K517,#N/A)</f>
        <v>#N/A</v>
      </c>
      <c r="M517" s="34" t="e">
        <f>IF(ISNUMBER(L517),#N/A,IF(ISNUMBER(INDEX('Approved CPZ List'!$I:$I,MATCH('HFTD CPZ'!$B517,'Approved CPZ List'!$B:$B,0))),$K517,#N/A))</f>
        <v>#N/A</v>
      </c>
    </row>
    <row r="518" spans="1:13" ht="15.75" x14ac:dyDescent="0.25">
      <c r="A518" s="17">
        <v>7759</v>
      </c>
      <c r="B518" s="16" t="s">
        <v>467</v>
      </c>
      <c r="C518" s="16">
        <v>183041101</v>
      </c>
      <c r="D518" s="16" t="s">
        <v>465</v>
      </c>
      <c r="E518" s="16">
        <v>15.171652267054569</v>
      </c>
      <c r="F518" s="16">
        <v>133</v>
      </c>
      <c r="G518" s="19">
        <v>0.14946248723234601</v>
      </c>
      <c r="H518" s="16">
        <f t="shared" si="24"/>
        <v>19.878510801902021</v>
      </c>
      <c r="I518" s="21">
        <v>517</v>
      </c>
      <c r="J518" s="28">
        <f t="shared" si="25"/>
        <v>5967.9208067591981</v>
      </c>
      <c r="K518" s="28">
        <f t="shared" si="26"/>
        <v>10335.681167538574</v>
      </c>
      <c r="L518" s="34" t="e">
        <f>IF(ISNUMBER(INDEX('08W Project List'!$J:$J,MATCH('HFTD CPZ'!$B518,'08W Project List'!$G:$G,0))),$K518,#N/A)</f>
        <v>#N/A</v>
      </c>
      <c r="M518" s="34" t="e">
        <f>IF(ISNUMBER(L518),#N/A,IF(ISNUMBER(INDEX('Approved CPZ List'!$I:$I,MATCH('HFTD CPZ'!$B518,'Approved CPZ List'!$B:$B,0))),$K518,#N/A))</f>
        <v>#N/A</v>
      </c>
    </row>
    <row r="519" spans="1:13" ht="15.75" x14ac:dyDescent="0.25">
      <c r="A519" s="17">
        <v>8614</v>
      </c>
      <c r="B519" s="16" t="s">
        <v>4330</v>
      </c>
      <c r="C519" s="16">
        <v>192171102</v>
      </c>
      <c r="D519" s="16" t="s">
        <v>4331</v>
      </c>
      <c r="E519" s="16">
        <v>2.2478231231650589</v>
      </c>
      <c r="F519" s="16">
        <v>9</v>
      </c>
      <c r="G519" s="19">
        <v>0.14938031755617601</v>
      </c>
      <c r="H519" s="16">
        <f t="shared" si="24"/>
        <v>1.3444228580055841</v>
      </c>
      <c r="I519" s="21">
        <v>518</v>
      </c>
      <c r="J519" s="28">
        <f t="shared" si="25"/>
        <v>5970.1686298823633</v>
      </c>
      <c r="K519" s="28">
        <f t="shared" si="26"/>
        <v>10334.33674468057</v>
      </c>
      <c r="L519" s="34" t="e">
        <f>IF(ISNUMBER(INDEX('08W Project List'!$J:$J,MATCH('HFTD CPZ'!$B519,'08W Project List'!$G:$G,0))),$K519,#N/A)</f>
        <v>#N/A</v>
      </c>
      <c r="M519" s="34" t="e">
        <f>IF(ISNUMBER(L519),#N/A,IF(ISNUMBER(INDEX('Approved CPZ List'!$I:$I,MATCH('HFTD CPZ'!$B519,'Approved CPZ List'!$B:$B,0))),$K519,#N/A))</f>
        <v>#N/A</v>
      </c>
    </row>
    <row r="520" spans="1:13" ht="15.75" x14ac:dyDescent="0.25">
      <c r="A520" s="17">
        <v>1351</v>
      </c>
      <c r="B520" s="16" t="s">
        <v>1458</v>
      </c>
      <c r="C520" s="16">
        <v>42561102</v>
      </c>
      <c r="D520" s="16" t="s">
        <v>1457</v>
      </c>
      <c r="E520" s="16">
        <v>8.8122739973727775</v>
      </c>
      <c r="F520" s="16">
        <v>128</v>
      </c>
      <c r="G520" s="19">
        <v>0.149189469856848</v>
      </c>
      <c r="H520" s="16">
        <f t="shared" si="24"/>
        <v>19.096252141676544</v>
      </c>
      <c r="I520" s="21">
        <v>519</v>
      </c>
      <c r="J520" s="28">
        <f t="shared" si="25"/>
        <v>5978.9809038797357</v>
      </c>
      <c r="K520" s="28">
        <f t="shared" si="26"/>
        <v>10315.240492538893</v>
      </c>
      <c r="L520" s="34" t="e">
        <f>IF(ISNUMBER(INDEX('08W Project List'!$J:$J,MATCH('HFTD CPZ'!$B520,'08W Project List'!$G:$G,0))),$K520,#N/A)</f>
        <v>#N/A</v>
      </c>
      <c r="M520" s="34" t="e">
        <f>IF(ISNUMBER(L520),#N/A,IF(ISNUMBER(INDEX('Approved CPZ List'!$I:$I,MATCH('HFTD CPZ'!$B520,'Approved CPZ List'!$B:$B,0))),$K520,#N/A))</f>
        <v>#N/A</v>
      </c>
    </row>
    <row r="521" spans="1:13" ht="15.75" x14ac:dyDescent="0.25">
      <c r="A521" s="17">
        <v>5116</v>
      </c>
      <c r="B521" s="16" t="s">
        <v>111</v>
      </c>
      <c r="C521" s="16">
        <v>153662102</v>
      </c>
      <c r="D521" s="16" t="s">
        <v>109</v>
      </c>
      <c r="E521" s="16">
        <v>9.3568534513023618</v>
      </c>
      <c r="F521" s="16">
        <v>99</v>
      </c>
      <c r="G521" s="19">
        <v>0.149137116011996</v>
      </c>
      <c r="H521" s="16">
        <f t="shared" si="24"/>
        <v>14.764574485187604</v>
      </c>
      <c r="I521" s="21">
        <v>520</v>
      </c>
      <c r="J521" s="28">
        <f t="shared" si="25"/>
        <v>5988.3377573310381</v>
      </c>
      <c r="K521" s="28">
        <f t="shared" si="26"/>
        <v>10300.475918053706</v>
      </c>
      <c r="L521" s="34" t="e">
        <f>IF(ISNUMBER(INDEX('08W Project List'!$J:$J,MATCH('HFTD CPZ'!$B521,'08W Project List'!$G:$G,0))),$K521,#N/A)</f>
        <v>#N/A</v>
      </c>
      <c r="M521" s="34" t="e">
        <f>IF(ISNUMBER(L521),#N/A,IF(ISNUMBER(INDEX('Approved CPZ List'!$I:$I,MATCH('HFTD CPZ'!$B521,'Approved CPZ List'!$B:$B,0))),$K521,#N/A))</f>
        <v>#N/A</v>
      </c>
    </row>
    <row r="522" spans="1:13" ht="15.75" x14ac:dyDescent="0.25">
      <c r="A522" s="17">
        <v>2803</v>
      </c>
      <c r="B522" s="16" t="s">
        <v>4453</v>
      </c>
      <c r="C522" s="16">
        <v>182681102</v>
      </c>
      <c r="D522" s="16" t="s">
        <v>4451</v>
      </c>
      <c r="E522" s="16">
        <v>4.3905029228240338</v>
      </c>
      <c r="F522" s="16">
        <v>157</v>
      </c>
      <c r="G522" s="19">
        <v>0.14907045039193001</v>
      </c>
      <c r="H522" s="16">
        <f t="shared" si="24"/>
        <v>23.404060711533013</v>
      </c>
      <c r="I522" s="21">
        <v>521</v>
      </c>
      <c r="J522" s="28">
        <f t="shared" si="25"/>
        <v>5992.7282602538626</v>
      </c>
      <c r="K522" s="28">
        <f t="shared" si="26"/>
        <v>10277.071857342173</v>
      </c>
      <c r="L522" s="34" t="e">
        <f>IF(ISNUMBER(INDEX('08W Project List'!$J:$J,MATCH('HFTD CPZ'!$B522,'08W Project List'!$G:$G,0))),$K522,#N/A)</f>
        <v>#N/A</v>
      </c>
      <c r="M522" s="34" t="e">
        <f>IF(ISNUMBER(L522),#N/A,IF(ISNUMBER(INDEX('Approved CPZ List'!$I:$I,MATCH('HFTD CPZ'!$B522,'Approved CPZ List'!$B:$B,0))),$K522,#N/A))</f>
        <v>#N/A</v>
      </c>
    </row>
    <row r="523" spans="1:13" ht="15.75" x14ac:dyDescent="0.25">
      <c r="A523" s="17">
        <v>453</v>
      </c>
      <c r="B523" s="16" t="s">
        <v>1487</v>
      </c>
      <c r="C523" s="16">
        <v>192221101</v>
      </c>
      <c r="D523" s="16" t="s">
        <v>1486</v>
      </c>
      <c r="E523" s="16">
        <v>4.1851645247039899</v>
      </c>
      <c r="F523" s="16">
        <v>166</v>
      </c>
      <c r="G523" s="19">
        <v>0.14904761214506801</v>
      </c>
      <c r="H523" s="16">
        <f t="shared" si="24"/>
        <v>24.741903616081288</v>
      </c>
      <c r="I523" s="21">
        <v>522</v>
      </c>
      <c r="J523" s="28">
        <f t="shared" si="25"/>
        <v>5996.9134247785669</v>
      </c>
      <c r="K523" s="28">
        <f t="shared" si="26"/>
        <v>10252.329953726092</v>
      </c>
      <c r="L523" s="34" t="e">
        <f>IF(ISNUMBER(INDEX('08W Project List'!$J:$J,MATCH('HFTD CPZ'!$B523,'08W Project List'!$G:$G,0))),$K523,#N/A)</f>
        <v>#N/A</v>
      </c>
      <c r="M523" s="34" t="e">
        <f>IF(ISNUMBER(L523),#N/A,IF(ISNUMBER(INDEX('Approved CPZ List'!$I:$I,MATCH('HFTD CPZ'!$B523,'Approved CPZ List'!$B:$B,0))),$K523,#N/A))</f>
        <v>#N/A</v>
      </c>
    </row>
    <row r="524" spans="1:13" ht="15.75" x14ac:dyDescent="0.25">
      <c r="A524" s="17">
        <v>10386</v>
      </c>
      <c r="B524" s="16" t="s">
        <v>522</v>
      </c>
      <c r="C524" s="16">
        <v>42711101</v>
      </c>
      <c r="D524" s="16" t="s">
        <v>517</v>
      </c>
      <c r="E524" s="16">
        <v>0.57369561640572031</v>
      </c>
      <c r="F524" s="16">
        <v>14</v>
      </c>
      <c r="G524" s="19">
        <v>0.14902270460389799</v>
      </c>
      <c r="H524" s="16">
        <f t="shared" si="24"/>
        <v>2.0863178644545721</v>
      </c>
      <c r="I524" s="21">
        <v>523</v>
      </c>
      <c r="J524" s="28">
        <f t="shared" si="25"/>
        <v>5997.4871203949724</v>
      </c>
      <c r="K524" s="28">
        <f t="shared" si="26"/>
        <v>10250.243635861638</v>
      </c>
      <c r="L524" s="34" t="e">
        <f>IF(ISNUMBER(INDEX('08W Project List'!$J:$J,MATCH('HFTD CPZ'!$B524,'08W Project List'!$G:$G,0))),$K524,#N/A)</f>
        <v>#N/A</v>
      </c>
      <c r="M524" s="34" t="e">
        <f>IF(ISNUMBER(L524),#N/A,IF(ISNUMBER(INDEX('Approved CPZ List'!$I:$I,MATCH('HFTD CPZ'!$B524,'Approved CPZ List'!$B:$B,0))),$K524,#N/A))</f>
        <v>#N/A</v>
      </c>
    </row>
    <row r="525" spans="1:13" ht="15.75" x14ac:dyDescent="0.25">
      <c r="A525" s="17">
        <v>1087</v>
      </c>
      <c r="B525" s="16" t="s">
        <v>1578</v>
      </c>
      <c r="C525" s="16">
        <v>152031103</v>
      </c>
      <c r="D525" s="16" t="s">
        <v>1576</v>
      </c>
      <c r="E525" s="16">
        <v>44.196436556124617</v>
      </c>
      <c r="F525" s="16">
        <v>444</v>
      </c>
      <c r="G525" s="19">
        <v>0.14870224664708701</v>
      </c>
      <c r="H525" s="16">
        <f t="shared" si="24"/>
        <v>66.023797511306626</v>
      </c>
      <c r="I525" s="21">
        <v>524</v>
      </c>
      <c r="J525" s="28">
        <f t="shared" si="25"/>
        <v>6041.6835569510968</v>
      </c>
      <c r="K525" s="28">
        <f t="shared" si="26"/>
        <v>10184.219838350331</v>
      </c>
      <c r="L525" s="34" t="e">
        <f>IF(ISNUMBER(INDEX('08W Project List'!$J:$J,MATCH('HFTD CPZ'!$B525,'08W Project List'!$G:$G,0))),$K525,#N/A)</f>
        <v>#N/A</v>
      </c>
      <c r="M525" s="34" t="e">
        <f>IF(ISNUMBER(L525),#N/A,IF(ISNUMBER(INDEX('Approved CPZ List'!$I:$I,MATCH('HFTD CPZ'!$B525,'Approved CPZ List'!$B:$B,0))),$K525,#N/A))</f>
        <v>#N/A</v>
      </c>
    </row>
    <row r="526" spans="1:13" ht="15.75" x14ac:dyDescent="0.25">
      <c r="A526" s="17">
        <v>6232</v>
      </c>
      <c r="B526" s="16" t="s">
        <v>3158</v>
      </c>
      <c r="C526" s="16">
        <v>253642101</v>
      </c>
      <c r="D526" s="16" t="s">
        <v>3157</v>
      </c>
      <c r="E526" s="16">
        <v>16.853100270164759</v>
      </c>
      <c r="F526" s="16">
        <v>120</v>
      </c>
      <c r="G526" s="19">
        <v>0.14868803239943201</v>
      </c>
      <c r="H526" s="16">
        <f t="shared" si="24"/>
        <v>17.842563887931842</v>
      </c>
      <c r="I526" s="21">
        <v>525</v>
      </c>
      <c r="J526" s="28">
        <f t="shared" si="25"/>
        <v>6058.5366572212615</v>
      </c>
      <c r="K526" s="28">
        <f t="shared" si="26"/>
        <v>10166.377274462398</v>
      </c>
      <c r="L526" s="34" t="e">
        <f>IF(ISNUMBER(INDEX('08W Project List'!$J:$J,MATCH('HFTD CPZ'!$B526,'08W Project List'!$G:$G,0))),$K526,#N/A)</f>
        <v>#N/A</v>
      </c>
      <c r="M526" s="34" t="e">
        <f>IF(ISNUMBER(L526),#N/A,IF(ISNUMBER(INDEX('Approved CPZ List'!$I:$I,MATCH('HFTD CPZ'!$B526,'Approved CPZ List'!$B:$B,0))),$K526,#N/A))</f>
        <v>#N/A</v>
      </c>
    </row>
    <row r="527" spans="1:13" ht="15.75" x14ac:dyDescent="0.25">
      <c r="A527" s="17">
        <v>1083</v>
      </c>
      <c r="B527" s="16" t="s">
        <v>721</v>
      </c>
      <c r="C527" s="16">
        <v>103091102</v>
      </c>
      <c r="D527" s="16" t="s">
        <v>722</v>
      </c>
      <c r="E527" s="16">
        <v>8.5077209519259789</v>
      </c>
      <c r="F527" s="16">
        <v>67</v>
      </c>
      <c r="G527" s="19">
        <v>0.14864986907236699</v>
      </c>
      <c r="H527" s="16">
        <f t="shared" si="24"/>
        <v>9.9595412278485878</v>
      </c>
      <c r="I527" s="21">
        <v>526</v>
      </c>
      <c r="J527" s="28">
        <f t="shared" si="25"/>
        <v>6067.0443781731874</v>
      </c>
      <c r="K527" s="28">
        <f t="shared" si="26"/>
        <v>10156.41773323455</v>
      </c>
      <c r="L527" s="34" t="e">
        <f>IF(ISNUMBER(INDEX('08W Project List'!$J:$J,MATCH('HFTD CPZ'!$B527,'08W Project List'!$G:$G,0))),$K527,#N/A)</f>
        <v>#N/A</v>
      </c>
      <c r="M527" s="34" t="e">
        <f>IF(ISNUMBER(L527),#N/A,IF(ISNUMBER(INDEX('Approved CPZ List'!$I:$I,MATCH('HFTD CPZ'!$B527,'Approved CPZ List'!$B:$B,0))),$K527,#N/A))</f>
        <v>#N/A</v>
      </c>
    </row>
    <row r="528" spans="1:13" ht="15.75" x14ac:dyDescent="0.25">
      <c r="A528" s="17">
        <v>1119</v>
      </c>
      <c r="B528" s="16" t="s">
        <v>2254</v>
      </c>
      <c r="C528" s="16">
        <v>252811102</v>
      </c>
      <c r="D528" s="16" t="s">
        <v>2250</v>
      </c>
      <c r="E528" s="16">
        <v>26.619478183420636</v>
      </c>
      <c r="F528" s="16">
        <v>215</v>
      </c>
      <c r="G528" s="19">
        <v>0.14861554315366299</v>
      </c>
      <c r="H528" s="16">
        <f t="shared" si="24"/>
        <v>31.952341778037542</v>
      </c>
      <c r="I528" s="21">
        <v>527</v>
      </c>
      <c r="J528" s="28">
        <f t="shared" si="25"/>
        <v>6093.6638563566084</v>
      </c>
      <c r="K528" s="28">
        <f t="shared" si="26"/>
        <v>10124.465391456511</v>
      </c>
      <c r="L528" s="34" t="e">
        <f>IF(ISNUMBER(INDEX('08W Project List'!$J:$J,MATCH('HFTD CPZ'!$B528,'08W Project List'!$G:$G,0))),$K528,#N/A)</f>
        <v>#N/A</v>
      </c>
      <c r="M528" s="34" t="e">
        <f>IF(ISNUMBER(L528),#N/A,IF(ISNUMBER(INDEX('Approved CPZ List'!$I:$I,MATCH('HFTD CPZ'!$B528,'Approved CPZ List'!$B:$B,0))),$K528,#N/A))</f>
        <v>#N/A</v>
      </c>
    </row>
    <row r="529" spans="1:13" ht="15.75" x14ac:dyDescent="0.25">
      <c r="A529" s="17">
        <v>3359</v>
      </c>
      <c r="B529" s="16" t="s">
        <v>4361</v>
      </c>
      <c r="C529" s="16">
        <v>152271102</v>
      </c>
      <c r="D529" s="16" t="s">
        <v>4358</v>
      </c>
      <c r="E529" s="16">
        <v>31.049563529711435</v>
      </c>
      <c r="F529" s="16">
        <v>279</v>
      </c>
      <c r="G529" s="19">
        <v>0.14840927246834301</v>
      </c>
      <c r="H529" s="16">
        <f t="shared" si="24"/>
        <v>41.406187018667701</v>
      </c>
      <c r="I529" s="21">
        <v>528</v>
      </c>
      <c r="J529" s="28">
        <f t="shared" si="25"/>
        <v>6124.7134198863196</v>
      </c>
      <c r="K529" s="28">
        <f t="shared" si="26"/>
        <v>10083.059204437845</v>
      </c>
      <c r="L529" s="34" t="e">
        <f>IF(ISNUMBER(INDEX('08W Project List'!$J:$J,MATCH('HFTD CPZ'!$B529,'08W Project List'!$G:$G,0))),$K529,#N/A)</f>
        <v>#N/A</v>
      </c>
      <c r="M529" s="34" t="e">
        <f>IF(ISNUMBER(L529),#N/A,IF(ISNUMBER(INDEX('Approved CPZ List'!$I:$I,MATCH('HFTD CPZ'!$B529,'Approved CPZ List'!$B:$B,0))),$K529,#N/A))</f>
        <v>#N/A</v>
      </c>
    </row>
    <row r="530" spans="1:13" ht="15.75" x14ac:dyDescent="0.25">
      <c r="A530" s="17">
        <v>8461</v>
      </c>
      <c r="B530" s="16" t="s">
        <v>3219</v>
      </c>
      <c r="C530" s="16">
        <v>63681102</v>
      </c>
      <c r="D530" s="16" t="s">
        <v>3218</v>
      </c>
      <c r="E530" s="16">
        <v>5.99692262688166</v>
      </c>
      <c r="F530" s="16">
        <v>46</v>
      </c>
      <c r="G530" s="19">
        <v>0.148339408099909</v>
      </c>
      <c r="H530" s="16">
        <f t="shared" si="24"/>
        <v>6.8236127725958138</v>
      </c>
      <c r="I530" s="21">
        <v>529</v>
      </c>
      <c r="J530" s="28">
        <f t="shared" si="25"/>
        <v>6130.7103425132009</v>
      </c>
      <c r="K530" s="28">
        <f t="shared" si="26"/>
        <v>10076.235591665249</v>
      </c>
      <c r="L530" s="34" t="e">
        <f>IF(ISNUMBER(INDEX('08W Project List'!$J:$J,MATCH('HFTD CPZ'!$B530,'08W Project List'!$G:$G,0))),$K530,#N/A)</f>
        <v>#N/A</v>
      </c>
      <c r="M530" s="34" t="e">
        <f>IF(ISNUMBER(L530),#N/A,IF(ISNUMBER(INDEX('Approved CPZ List'!$I:$I,MATCH('HFTD CPZ'!$B530,'Approved CPZ List'!$B:$B,0))),$K530,#N/A))</f>
        <v>#N/A</v>
      </c>
    </row>
    <row r="531" spans="1:13" ht="15.75" x14ac:dyDescent="0.25">
      <c r="A531" s="17">
        <v>7436</v>
      </c>
      <c r="B531" s="16" t="s">
        <v>2238</v>
      </c>
      <c r="C531" s="16">
        <v>24131102</v>
      </c>
      <c r="D531" s="16" t="s">
        <v>2239</v>
      </c>
      <c r="E531" s="16">
        <v>2.4049207571476505</v>
      </c>
      <c r="F531" s="16">
        <v>25</v>
      </c>
      <c r="G531" s="19">
        <v>0.14826041110497301</v>
      </c>
      <c r="H531" s="16">
        <f t="shared" si="24"/>
        <v>3.7065102776243251</v>
      </c>
      <c r="I531" s="21">
        <v>530</v>
      </c>
      <c r="J531" s="28">
        <f t="shared" si="25"/>
        <v>6133.1152632703488</v>
      </c>
      <c r="K531" s="28">
        <f t="shared" si="26"/>
        <v>10072.529081387624</v>
      </c>
      <c r="L531" s="34" t="e">
        <f>IF(ISNUMBER(INDEX('08W Project List'!$J:$J,MATCH('HFTD CPZ'!$B531,'08W Project List'!$G:$G,0))),$K531,#N/A)</f>
        <v>#N/A</v>
      </c>
      <c r="M531" s="34" t="e">
        <f>IF(ISNUMBER(L531),#N/A,IF(ISNUMBER(INDEX('Approved CPZ List'!$I:$I,MATCH('HFTD CPZ'!$B531,'Approved CPZ List'!$B:$B,0))),$K531,#N/A))</f>
        <v>#N/A</v>
      </c>
    </row>
    <row r="532" spans="1:13" ht="15.75" x14ac:dyDescent="0.25">
      <c r="A532" s="17">
        <v>170</v>
      </c>
      <c r="B532" s="16" t="s">
        <v>2564</v>
      </c>
      <c r="C532" s="16">
        <v>163231101</v>
      </c>
      <c r="D532" s="16" t="s">
        <v>2563</v>
      </c>
      <c r="E532" s="16">
        <v>17.888233546837601</v>
      </c>
      <c r="F532" s="16">
        <v>146</v>
      </c>
      <c r="G532" s="19">
        <v>0.14787172154956599</v>
      </c>
      <c r="H532" s="16">
        <f t="shared" si="24"/>
        <v>21.589271346236636</v>
      </c>
      <c r="I532" s="21">
        <v>531</v>
      </c>
      <c r="J532" s="28">
        <f t="shared" si="25"/>
        <v>6151.0034968171867</v>
      </c>
      <c r="K532" s="28">
        <f t="shared" si="26"/>
        <v>10050.939810041387</v>
      </c>
      <c r="L532" s="34" t="e">
        <f>IF(ISNUMBER(INDEX('08W Project List'!$J:$J,MATCH('HFTD CPZ'!$B532,'08W Project List'!$G:$G,0))),$K532,#N/A)</f>
        <v>#N/A</v>
      </c>
      <c r="M532" s="34" t="e">
        <f>IF(ISNUMBER(L532),#N/A,IF(ISNUMBER(INDEX('Approved CPZ List'!$I:$I,MATCH('HFTD CPZ'!$B532,'Approved CPZ List'!$B:$B,0))),$K532,#N/A))</f>
        <v>#N/A</v>
      </c>
    </row>
    <row r="533" spans="1:13" ht="15.75" x14ac:dyDescent="0.25">
      <c r="A533" s="17">
        <v>2440</v>
      </c>
      <c r="B533" s="16" t="s">
        <v>4220</v>
      </c>
      <c r="C533" s="16">
        <v>102541101</v>
      </c>
      <c r="D533" s="16" t="s">
        <v>4213</v>
      </c>
      <c r="E533" s="16">
        <v>31.833757651106836</v>
      </c>
      <c r="F533" s="16">
        <v>254</v>
      </c>
      <c r="G533" s="19">
        <v>0.14786383799613301</v>
      </c>
      <c r="H533" s="16">
        <f t="shared" si="24"/>
        <v>37.557414851017782</v>
      </c>
      <c r="I533" s="21">
        <v>532</v>
      </c>
      <c r="J533" s="28">
        <f t="shared" si="25"/>
        <v>6182.8372544682934</v>
      </c>
      <c r="K533" s="28">
        <f t="shared" si="26"/>
        <v>10013.382395190369</v>
      </c>
      <c r="L533" s="34" t="e">
        <f>IF(ISNUMBER(INDEX('08W Project List'!$J:$J,MATCH('HFTD CPZ'!$B533,'08W Project List'!$G:$G,0))),$K533,#N/A)</f>
        <v>#N/A</v>
      </c>
      <c r="M533" s="34" t="e">
        <f>IF(ISNUMBER(L533),#N/A,IF(ISNUMBER(INDEX('Approved CPZ List'!$I:$I,MATCH('HFTD CPZ'!$B533,'Approved CPZ List'!$B:$B,0))),$K533,#N/A))</f>
        <v>#N/A</v>
      </c>
    </row>
    <row r="534" spans="1:13" ht="15.75" x14ac:dyDescent="0.25">
      <c r="A534" s="17">
        <v>6322</v>
      </c>
      <c r="B534" s="16" t="s">
        <v>3399</v>
      </c>
      <c r="C534" s="16">
        <v>43161101</v>
      </c>
      <c r="D534" s="16" t="s">
        <v>3398</v>
      </c>
      <c r="E534" s="16">
        <v>5.6122223273785083</v>
      </c>
      <c r="F534" s="16">
        <v>36</v>
      </c>
      <c r="G534" s="19">
        <v>0.147548794573297</v>
      </c>
      <c r="H534" s="16">
        <f t="shared" si="24"/>
        <v>5.3117566046386919</v>
      </c>
      <c r="I534" s="21">
        <v>533</v>
      </c>
      <c r="J534" s="28">
        <f t="shared" si="25"/>
        <v>6188.4494767956721</v>
      </c>
      <c r="K534" s="28">
        <f t="shared" si="26"/>
        <v>10008.07063858573</v>
      </c>
      <c r="L534" s="34" t="e">
        <f>IF(ISNUMBER(INDEX('08W Project List'!$J:$J,MATCH('HFTD CPZ'!$B534,'08W Project List'!$G:$G,0))),$K534,#N/A)</f>
        <v>#N/A</v>
      </c>
      <c r="M534" s="34" t="e">
        <f>IF(ISNUMBER(L534),#N/A,IF(ISNUMBER(INDEX('Approved CPZ List'!$I:$I,MATCH('HFTD CPZ'!$B534,'Approved CPZ List'!$B:$B,0))),$K534,#N/A))</f>
        <v>#N/A</v>
      </c>
    </row>
    <row r="535" spans="1:13" ht="15.75" x14ac:dyDescent="0.25">
      <c r="A535" s="17">
        <v>6558</v>
      </c>
      <c r="B535" s="16" t="s">
        <v>2369</v>
      </c>
      <c r="C535" s="16">
        <v>42571102</v>
      </c>
      <c r="D535" s="16" t="s">
        <v>2359</v>
      </c>
      <c r="E535" s="16">
        <v>9.0433222892641396</v>
      </c>
      <c r="F535" s="16">
        <v>98</v>
      </c>
      <c r="G535" s="19">
        <v>0.14746810251779</v>
      </c>
      <c r="H535" s="16">
        <f t="shared" si="24"/>
        <v>14.45187404674342</v>
      </c>
      <c r="I535" s="21">
        <v>534</v>
      </c>
      <c r="J535" s="28">
        <f t="shared" si="25"/>
        <v>6197.4927990849365</v>
      </c>
      <c r="K535" s="28">
        <f t="shared" si="26"/>
        <v>9993.6187645389873</v>
      </c>
      <c r="L535" s="34" t="e">
        <f>IF(ISNUMBER(INDEX('08W Project List'!$J:$J,MATCH('HFTD CPZ'!$B535,'08W Project List'!$G:$G,0))),$K535,#N/A)</f>
        <v>#N/A</v>
      </c>
      <c r="M535" s="34" t="e">
        <f>IF(ISNUMBER(L535),#N/A,IF(ISNUMBER(INDEX('Approved CPZ List'!$I:$I,MATCH('HFTD CPZ'!$B535,'Approved CPZ List'!$B:$B,0))),$K535,#N/A))</f>
        <v>#N/A</v>
      </c>
    </row>
    <row r="536" spans="1:13" ht="15.75" x14ac:dyDescent="0.25">
      <c r="A536" s="17">
        <v>6860</v>
      </c>
      <c r="B536" s="16" t="s">
        <v>1496</v>
      </c>
      <c r="C536" s="16">
        <v>192221101</v>
      </c>
      <c r="D536" s="16" t="s">
        <v>1486</v>
      </c>
      <c r="E536" s="16">
        <v>7.0230327178305156</v>
      </c>
      <c r="F536" s="16">
        <v>87</v>
      </c>
      <c r="G536" s="19">
        <v>0.14742223724159401</v>
      </c>
      <c r="H536" s="16">
        <f t="shared" si="24"/>
        <v>12.825734640018679</v>
      </c>
      <c r="I536" s="21">
        <v>535</v>
      </c>
      <c r="J536" s="28">
        <f t="shared" si="25"/>
        <v>6204.515831802767</v>
      </c>
      <c r="K536" s="28">
        <f t="shared" si="26"/>
        <v>9980.7930298989686</v>
      </c>
      <c r="L536" s="34" t="e">
        <f>IF(ISNUMBER(INDEX('08W Project List'!$J:$J,MATCH('HFTD CPZ'!$B536,'08W Project List'!$G:$G,0))),$K536,#N/A)</f>
        <v>#N/A</v>
      </c>
      <c r="M536" s="34" t="e">
        <f>IF(ISNUMBER(L536),#N/A,IF(ISNUMBER(INDEX('Approved CPZ List'!$I:$I,MATCH('HFTD CPZ'!$B536,'Approved CPZ List'!$B:$B,0))),$K536,#N/A))</f>
        <v>#N/A</v>
      </c>
    </row>
    <row r="537" spans="1:13" ht="15.75" x14ac:dyDescent="0.25">
      <c r="A537" s="17">
        <v>2892</v>
      </c>
      <c r="B537" s="16" t="s">
        <v>4423</v>
      </c>
      <c r="C537" s="16">
        <v>102911107</v>
      </c>
      <c r="D537" s="16" t="s">
        <v>4424</v>
      </c>
      <c r="E537" s="16">
        <v>22.480759570055625</v>
      </c>
      <c r="F537" s="16">
        <v>273</v>
      </c>
      <c r="G537" s="19">
        <v>0.14731764281957699</v>
      </c>
      <c r="H537" s="16">
        <f t="shared" si="24"/>
        <v>40.217716489744518</v>
      </c>
      <c r="I537" s="21">
        <v>536</v>
      </c>
      <c r="J537" s="28">
        <f t="shared" si="25"/>
        <v>6226.9965913728229</v>
      </c>
      <c r="K537" s="28">
        <f t="shared" si="26"/>
        <v>9940.5753134092247</v>
      </c>
      <c r="L537" s="34" t="e">
        <f>IF(ISNUMBER(INDEX('08W Project List'!$J:$J,MATCH('HFTD CPZ'!$B537,'08W Project List'!$G:$G,0))),$K537,#N/A)</f>
        <v>#N/A</v>
      </c>
      <c r="M537" s="34" t="e">
        <f>IF(ISNUMBER(L537),#N/A,IF(ISNUMBER(INDEX('Approved CPZ List'!$I:$I,MATCH('HFTD CPZ'!$B537,'Approved CPZ List'!$B:$B,0))),$K537,#N/A))</f>
        <v>#N/A</v>
      </c>
    </row>
    <row r="538" spans="1:13" ht="15.75" x14ac:dyDescent="0.25">
      <c r="A538" s="17">
        <v>1817</v>
      </c>
      <c r="B538" s="16" t="s">
        <v>843</v>
      </c>
      <c r="C538" s="16">
        <v>254432104</v>
      </c>
      <c r="D538" s="16" t="s">
        <v>842</v>
      </c>
      <c r="E538" s="16">
        <v>49.620993408812801</v>
      </c>
      <c r="F538" s="16">
        <v>518</v>
      </c>
      <c r="G538" s="19">
        <v>0.14710161707907801</v>
      </c>
      <c r="H538" s="16">
        <f t="shared" si="24"/>
        <v>76.19863764696241</v>
      </c>
      <c r="I538" s="21">
        <v>537</v>
      </c>
      <c r="J538" s="28">
        <f t="shared" si="25"/>
        <v>6276.6175847816357</v>
      </c>
      <c r="K538" s="28">
        <f t="shared" si="26"/>
        <v>9864.3766757622616</v>
      </c>
      <c r="L538" s="34" t="e">
        <f>IF(ISNUMBER(INDEX('08W Project List'!$J:$J,MATCH('HFTD CPZ'!$B538,'08W Project List'!$G:$G,0))),$K538,#N/A)</f>
        <v>#N/A</v>
      </c>
      <c r="M538" s="34" t="e">
        <f>IF(ISNUMBER(L538),#N/A,IF(ISNUMBER(INDEX('Approved CPZ List'!$I:$I,MATCH('HFTD CPZ'!$B538,'Approved CPZ List'!$B:$B,0))),$K538,#N/A))</f>
        <v>#N/A</v>
      </c>
    </row>
    <row r="539" spans="1:13" ht="15.75" x14ac:dyDescent="0.25">
      <c r="A539" s="17">
        <v>5315</v>
      </c>
      <c r="B539" s="16" t="s">
        <v>1542</v>
      </c>
      <c r="C539" s="16">
        <v>103401101</v>
      </c>
      <c r="D539" s="16" t="s">
        <v>1541</v>
      </c>
      <c r="E539" s="16">
        <v>18.067855797382972</v>
      </c>
      <c r="F539" s="16">
        <v>200</v>
      </c>
      <c r="G539" s="19">
        <v>0.14693495524230901</v>
      </c>
      <c r="H539" s="16">
        <f t="shared" si="24"/>
        <v>29.386991048461802</v>
      </c>
      <c r="I539" s="21">
        <v>538</v>
      </c>
      <c r="J539" s="28">
        <f t="shared" si="25"/>
        <v>6294.6854405790191</v>
      </c>
      <c r="K539" s="28">
        <f t="shared" si="26"/>
        <v>9834.9896847138007</v>
      </c>
      <c r="L539" s="34" t="e">
        <f>IF(ISNUMBER(INDEX('08W Project List'!$J:$J,MATCH('HFTD CPZ'!$B539,'08W Project List'!$G:$G,0))),$K539,#N/A)</f>
        <v>#N/A</v>
      </c>
      <c r="M539" s="34" t="e">
        <f>IF(ISNUMBER(L539),#N/A,IF(ISNUMBER(INDEX('Approved CPZ List'!$I:$I,MATCH('HFTD CPZ'!$B539,'Approved CPZ List'!$B:$B,0))),$K539,#N/A))</f>
        <v>#N/A</v>
      </c>
    </row>
    <row r="540" spans="1:13" ht="15.75" x14ac:dyDescent="0.25">
      <c r="A540" s="17">
        <v>7739</v>
      </c>
      <c r="B540" s="16" t="s">
        <v>2706</v>
      </c>
      <c r="C540" s="16">
        <v>182391103</v>
      </c>
      <c r="D540" s="16" t="s">
        <v>2700</v>
      </c>
      <c r="E540" s="16">
        <v>2.8763492667600188</v>
      </c>
      <c r="F540" s="16">
        <v>23</v>
      </c>
      <c r="G540" s="19">
        <v>0.14680997193793899</v>
      </c>
      <c r="H540" s="16">
        <f t="shared" si="24"/>
        <v>3.3766293545725965</v>
      </c>
      <c r="I540" s="21">
        <v>539</v>
      </c>
      <c r="J540" s="28">
        <f t="shared" si="25"/>
        <v>6297.5617898457795</v>
      </c>
      <c r="K540" s="28">
        <f t="shared" si="26"/>
        <v>9831.6130553592284</v>
      </c>
      <c r="L540" s="34" t="e">
        <f>IF(ISNUMBER(INDEX('08W Project List'!$J:$J,MATCH('HFTD CPZ'!$B540,'08W Project List'!$G:$G,0))),$K540,#N/A)</f>
        <v>#N/A</v>
      </c>
      <c r="M540" s="34" t="e">
        <f>IF(ISNUMBER(L540),#N/A,IF(ISNUMBER(INDEX('Approved CPZ List'!$I:$I,MATCH('HFTD CPZ'!$B540,'Approved CPZ List'!$B:$B,0))),$K540,#N/A))</f>
        <v>#N/A</v>
      </c>
    </row>
    <row r="541" spans="1:13" ht="15.75" x14ac:dyDescent="0.25">
      <c r="A541" s="17">
        <v>1598</v>
      </c>
      <c r="B541" s="16" t="s">
        <v>949</v>
      </c>
      <c r="C541" s="16">
        <v>102931103</v>
      </c>
      <c r="D541" s="16" t="s">
        <v>948</v>
      </c>
      <c r="E541" s="16">
        <v>29.188717960592601</v>
      </c>
      <c r="F541" s="16">
        <v>357</v>
      </c>
      <c r="G541" s="19">
        <v>0.146661799833504</v>
      </c>
      <c r="H541" s="16">
        <f t="shared" si="24"/>
        <v>52.358262540560929</v>
      </c>
      <c r="I541" s="21">
        <v>540</v>
      </c>
      <c r="J541" s="28">
        <f t="shared" si="25"/>
        <v>6326.7505078063723</v>
      </c>
      <c r="K541" s="28">
        <f t="shared" si="26"/>
        <v>9779.2547928186668</v>
      </c>
      <c r="L541" s="34" t="e">
        <f>IF(ISNUMBER(INDEX('08W Project List'!$J:$J,MATCH('HFTD CPZ'!$B541,'08W Project List'!$G:$G,0))),$K541,#N/A)</f>
        <v>#N/A</v>
      </c>
      <c r="M541" s="34" t="e">
        <f>IF(ISNUMBER(L541),#N/A,IF(ISNUMBER(INDEX('Approved CPZ List'!$I:$I,MATCH('HFTD CPZ'!$B541,'Approved CPZ List'!$B:$B,0))),$K541,#N/A))</f>
        <v>#N/A</v>
      </c>
    </row>
    <row r="542" spans="1:13" ht="15.75" x14ac:dyDescent="0.25">
      <c r="A542" s="17">
        <v>2008</v>
      </c>
      <c r="B542" s="16" t="s">
        <v>2592</v>
      </c>
      <c r="C542" s="16">
        <v>254421101</v>
      </c>
      <c r="D542" s="16" t="s">
        <v>2591</v>
      </c>
      <c r="E542" s="16">
        <v>25.010154842208763</v>
      </c>
      <c r="F542" s="16">
        <v>276</v>
      </c>
      <c r="G542" s="19">
        <v>0.14656557615825999</v>
      </c>
      <c r="H542" s="16">
        <f t="shared" si="24"/>
        <v>40.452099019679757</v>
      </c>
      <c r="I542" s="21">
        <v>541</v>
      </c>
      <c r="J542" s="28">
        <f t="shared" si="25"/>
        <v>6351.7606626485813</v>
      </c>
      <c r="K542" s="28">
        <f t="shared" si="26"/>
        <v>9738.8026937989871</v>
      </c>
      <c r="L542" s="34" t="e">
        <f>IF(ISNUMBER(INDEX('08W Project List'!$J:$J,MATCH('HFTD CPZ'!$B542,'08W Project List'!$G:$G,0))),$K542,#N/A)</f>
        <v>#N/A</v>
      </c>
      <c r="M542" s="34" t="e">
        <f>IF(ISNUMBER(L542),#N/A,IF(ISNUMBER(INDEX('Approved CPZ List'!$I:$I,MATCH('HFTD CPZ'!$B542,'Approved CPZ List'!$B:$B,0))),$K542,#N/A))</f>
        <v>#N/A</v>
      </c>
    </row>
    <row r="543" spans="1:13" ht="15.75" x14ac:dyDescent="0.25">
      <c r="A543" s="17">
        <v>6294</v>
      </c>
      <c r="B543" s="16" t="s">
        <v>2729</v>
      </c>
      <c r="C543" s="16">
        <v>163541101</v>
      </c>
      <c r="D543" s="16" t="s">
        <v>2726</v>
      </c>
      <c r="E543" s="16">
        <v>12.193039663072653</v>
      </c>
      <c r="F543" s="16">
        <v>113</v>
      </c>
      <c r="G543" s="19">
        <v>0.146342766227638</v>
      </c>
      <c r="H543" s="16">
        <f t="shared" si="24"/>
        <v>16.536732583723094</v>
      </c>
      <c r="I543" s="21">
        <v>542</v>
      </c>
      <c r="J543" s="28">
        <f t="shared" si="25"/>
        <v>6363.9537023116536</v>
      </c>
      <c r="K543" s="28">
        <f t="shared" si="26"/>
        <v>9722.2659612152638</v>
      </c>
      <c r="L543" s="34" t="e">
        <f>IF(ISNUMBER(INDEX('08W Project List'!$J:$J,MATCH('HFTD CPZ'!$B543,'08W Project List'!$G:$G,0))),$K543,#N/A)</f>
        <v>#N/A</v>
      </c>
      <c r="M543" s="34" t="e">
        <f>IF(ISNUMBER(L543),#N/A,IF(ISNUMBER(INDEX('Approved CPZ List'!$I:$I,MATCH('HFTD CPZ'!$B543,'Approved CPZ List'!$B:$B,0))),$K543,#N/A))</f>
        <v>#N/A</v>
      </c>
    </row>
    <row r="544" spans="1:13" ht="15.75" x14ac:dyDescent="0.25">
      <c r="A544" s="17">
        <v>6920</v>
      </c>
      <c r="B544" s="16" t="s">
        <v>2041</v>
      </c>
      <c r="C544" s="16">
        <v>42681102</v>
      </c>
      <c r="D544" s="16" t="s">
        <v>2035</v>
      </c>
      <c r="E544" s="16">
        <v>9.1143390025625237</v>
      </c>
      <c r="F544" s="16">
        <v>45</v>
      </c>
      <c r="G544" s="19">
        <v>0.14626574672013901</v>
      </c>
      <c r="H544" s="16">
        <f t="shared" si="24"/>
        <v>6.5819586024062549</v>
      </c>
      <c r="I544" s="21">
        <v>543</v>
      </c>
      <c r="J544" s="28">
        <f t="shared" si="25"/>
        <v>6373.0680413142163</v>
      </c>
      <c r="K544" s="28">
        <f t="shared" si="26"/>
        <v>9715.6840026128575</v>
      </c>
      <c r="L544" s="34" t="e">
        <f>IF(ISNUMBER(INDEX('08W Project List'!$J:$J,MATCH('HFTD CPZ'!$B544,'08W Project List'!$G:$G,0))),$K544,#N/A)</f>
        <v>#N/A</v>
      </c>
      <c r="M544" s="34" t="e">
        <f>IF(ISNUMBER(L544),#N/A,IF(ISNUMBER(INDEX('Approved CPZ List'!$I:$I,MATCH('HFTD CPZ'!$B544,'Approved CPZ List'!$B:$B,0))),$K544,#N/A))</f>
        <v>#N/A</v>
      </c>
    </row>
    <row r="545" spans="1:13" ht="15.75" x14ac:dyDescent="0.25">
      <c r="A545" s="17">
        <v>1698</v>
      </c>
      <c r="B545" s="16" t="s">
        <v>1499</v>
      </c>
      <c r="C545" s="16">
        <v>192221102</v>
      </c>
      <c r="D545" s="16" t="s">
        <v>1498</v>
      </c>
      <c r="E545" s="16">
        <v>6.6674438399308267</v>
      </c>
      <c r="F545" s="16">
        <v>39</v>
      </c>
      <c r="G545" s="19">
        <v>0.145850450773199</v>
      </c>
      <c r="H545" s="16">
        <f t="shared" si="24"/>
        <v>5.6881675801547606</v>
      </c>
      <c r="I545" s="21">
        <v>544</v>
      </c>
      <c r="J545" s="28">
        <f t="shared" si="25"/>
        <v>6379.7354851541468</v>
      </c>
      <c r="K545" s="28">
        <f t="shared" si="26"/>
        <v>9709.9958350327033</v>
      </c>
      <c r="L545" s="34" t="e">
        <f>IF(ISNUMBER(INDEX('08W Project List'!$J:$J,MATCH('HFTD CPZ'!$B545,'08W Project List'!$G:$G,0))),$K545,#N/A)</f>
        <v>#N/A</v>
      </c>
      <c r="M545" s="34" t="e">
        <f>IF(ISNUMBER(L545),#N/A,IF(ISNUMBER(INDEX('Approved CPZ List'!$I:$I,MATCH('HFTD CPZ'!$B545,'Approved CPZ List'!$B:$B,0))),$K545,#N/A))</f>
        <v>#N/A</v>
      </c>
    </row>
    <row r="546" spans="1:13" ht="15.75" x14ac:dyDescent="0.25">
      <c r="A546" s="17">
        <v>2911</v>
      </c>
      <c r="B546" s="16" t="s">
        <v>3727</v>
      </c>
      <c r="C546" s="16">
        <v>153652108</v>
      </c>
      <c r="D546" s="16" t="s">
        <v>3726</v>
      </c>
      <c r="E546" s="16">
        <v>4.3994876291670355</v>
      </c>
      <c r="F546" s="16">
        <v>72</v>
      </c>
      <c r="G546" s="19">
        <v>0.145492426643171</v>
      </c>
      <c r="H546" s="16">
        <f t="shared" si="24"/>
        <v>10.475454718308312</v>
      </c>
      <c r="I546" s="21">
        <v>545</v>
      </c>
      <c r="J546" s="28">
        <f t="shared" si="25"/>
        <v>6384.134972783314</v>
      </c>
      <c r="K546" s="28">
        <f t="shared" si="26"/>
        <v>9699.5203803143959</v>
      </c>
      <c r="L546" s="34" t="e">
        <f>IF(ISNUMBER(INDEX('08W Project List'!$J:$J,MATCH('HFTD CPZ'!$B546,'08W Project List'!$G:$G,0))),$K546,#N/A)</f>
        <v>#N/A</v>
      </c>
      <c r="M546" s="34" t="e">
        <f>IF(ISNUMBER(L546),#N/A,IF(ISNUMBER(INDEX('Approved CPZ List'!$I:$I,MATCH('HFTD CPZ'!$B546,'Approved CPZ List'!$B:$B,0))),$K546,#N/A))</f>
        <v>#N/A</v>
      </c>
    </row>
    <row r="547" spans="1:13" ht="15.75" x14ac:dyDescent="0.25">
      <c r="A547" s="17">
        <v>2598</v>
      </c>
      <c r="B547" s="16" t="s">
        <v>1265</v>
      </c>
      <c r="C547" s="16">
        <v>102781101</v>
      </c>
      <c r="D547" s="16" t="s">
        <v>1263</v>
      </c>
      <c r="E547" s="16">
        <v>5.7339707441875571</v>
      </c>
      <c r="F547" s="16">
        <v>154</v>
      </c>
      <c r="G547" s="19">
        <v>0.14517323518165401</v>
      </c>
      <c r="H547" s="16">
        <f t="shared" si="24"/>
        <v>22.356678217974718</v>
      </c>
      <c r="I547" s="21">
        <v>546</v>
      </c>
      <c r="J547" s="28">
        <f t="shared" si="25"/>
        <v>6389.8689435275019</v>
      </c>
      <c r="K547" s="28">
        <f t="shared" si="26"/>
        <v>9677.1637020964208</v>
      </c>
      <c r="L547" s="34" t="e">
        <f>IF(ISNUMBER(INDEX('08W Project List'!$J:$J,MATCH('HFTD CPZ'!$B547,'08W Project List'!$G:$G,0))),$K547,#N/A)</f>
        <v>#N/A</v>
      </c>
      <c r="M547" s="34" t="e">
        <f>IF(ISNUMBER(L547),#N/A,IF(ISNUMBER(INDEX('Approved CPZ List'!$I:$I,MATCH('HFTD CPZ'!$B547,'Approved CPZ List'!$B:$B,0))),$K547,#N/A))</f>
        <v>#N/A</v>
      </c>
    </row>
    <row r="548" spans="1:13" ht="15.75" x14ac:dyDescent="0.25">
      <c r="A548" s="17">
        <v>2127</v>
      </c>
      <c r="B548" s="16" t="s">
        <v>2708</v>
      </c>
      <c r="C548" s="16">
        <v>182391103</v>
      </c>
      <c r="D548" s="16" t="s">
        <v>2700</v>
      </c>
      <c r="E548" s="16">
        <v>18.152727634152392</v>
      </c>
      <c r="F548" s="16">
        <v>109</v>
      </c>
      <c r="G548" s="19">
        <v>0.14496114024967199</v>
      </c>
      <c r="H548" s="16">
        <f t="shared" si="24"/>
        <v>15.800764287214248</v>
      </c>
      <c r="I548" s="21">
        <v>547</v>
      </c>
      <c r="J548" s="28">
        <f t="shared" si="25"/>
        <v>6408.021671161654</v>
      </c>
      <c r="K548" s="28">
        <f t="shared" si="26"/>
        <v>9661.3629378092064</v>
      </c>
      <c r="L548" s="34" t="e">
        <f>IF(ISNUMBER(INDEX('08W Project List'!$J:$J,MATCH('HFTD CPZ'!$B548,'08W Project List'!$G:$G,0))),$K548,#N/A)</f>
        <v>#N/A</v>
      </c>
      <c r="M548" s="34" t="e">
        <f>IF(ISNUMBER(L548),#N/A,IF(ISNUMBER(INDEX('Approved CPZ List'!$I:$I,MATCH('HFTD CPZ'!$B548,'Approved CPZ List'!$B:$B,0))),$K548,#N/A))</f>
        <v>#N/A</v>
      </c>
    </row>
    <row r="549" spans="1:13" ht="15.75" x14ac:dyDescent="0.25">
      <c r="A549" s="17">
        <v>381</v>
      </c>
      <c r="B549" s="16" t="s">
        <v>2509</v>
      </c>
      <c r="C549" s="16">
        <v>152282101</v>
      </c>
      <c r="D549" s="16" t="s">
        <v>2510</v>
      </c>
      <c r="E549" s="16">
        <v>43.436669674274519</v>
      </c>
      <c r="F549" s="16">
        <v>431</v>
      </c>
      <c r="G549" s="19">
        <v>0.14479063599129499</v>
      </c>
      <c r="H549" s="16">
        <f t="shared" si="24"/>
        <v>62.404764112248138</v>
      </c>
      <c r="I549" s="21">
        <v>548</v>
      </c>
      <c r="J549" s="28">
        <f t="shared" si="25"/>
        <v>6451.4583408359285</v>
      </c>
      <c r="K549" s="28">
        <f t="shared" si="26"/>
        <v>9598.9581736969576</v>
      </c>
      <c r="L549" s="34" t="e">
        <f>IF(ISNUMBER(INDEX('08W Project List'!$J:$J,MATCH('HFTD CPZ'!$B549,'08W Project List'!$G:$G,0))),$K549,#N/A)</f>
        <v>#N/A</v>
      </c>
      <c r="M549" s="34" t="e">
        <f>IF(ISNUMBER(L549),#N/A,IF(ISNUMBER(INDEX('Approved CPZ List'!$I:$I,MATCH('HFTD CPZ'!$B549,'Approved CPZ List'!$B:$B,0))),$K549,#N/A))</f>
        <v>#N/A</v>
      </c>
    </row>
    <row r="550" spans="1:13" ht="15.75" x14ac:dyDescent="0.25">
      <c r="A550" s="17">
        <v>3913</v>
      </c>
      <c r="B550" s="16" t="s">
        <v>867</v>
      </c>
      <c r="C550" s="16">
        <v>103331101</v>
      </c>
      <c r="D550" s="16" t="s">
        <v>866</v>
      </c>
      <c r="E550" s="16">
        <v>13.669185838057986</v>
      </c>
      <c r="F550" s="16">
        <v>170</v>
      </c>
      <c r="G550" s="19">
        <v>0.14440326478722801</v>
      </c>
      <c r="H550" s="16">
        <f t="shared" si="24"/>
        <v>24.548555013828761</v>
      </c>
      <c r="I550" s="21">
        <v>549</v>
      </c>
      <c r="J550" s="28">
        <f t="shared" si="25"/>
        <v>6465.1275266739867</v>
      </c>
      <c r="K550" s="28">
        <f t="shared" si="26"/>
        <v>9574.4096186831284</v>
      </c>
      <c r="L550" s="34" t="e">
        <f>IF(ISNUMBER(INDEX('08W Project List'!$J:$J,MATCH('HFTD CPZ'!$B550,'08W Project List'!$G:$G,0))),$K550,#N/A)</f>
        <v>#N/A</v>
      </c>
      <c r="M550" s="34" t="e">
        <f>IF(ISNUMBER(L550),#N/A,IF(ISNUMBER(INDEX('Approved CPZ List'!$I:$I,MATCH('HFTD CPZ'!$B550,'Approved CPZ List'!$B:$B,0))),$K550,#N/A))</f>
        <v>#N/A</v>
      </c>
    </row>
    <row r="551" spans="1:13" ht="15.75" x14ac:dyDescent="0.25">
      <c r="A551" s="17">
        <v>2481</v>
      </c>
      <c r="B551" s="16" t="s">
        <v>380</v>
      </c>
      <c r="C551" s="16">
        <v>152921101</v>
      </c>
      <c r="D551" s="16" t="s">
        <v>381</v>
      </c>
      <c r="E551" s="16">
        <v>10.900276370648976</v>
      </c>
      <c r="F551" s="16">
        <v>106</v>
      </c>
      <c r="G551" s="19">
        <v>0.144351985946542</v>
      </c>
      <c r="H551" s="16">
        <f t="shared" si="24"/>
        <v>15.301310510333453</v>
      </c>
      <c r="I551" s="21">
        <v>550</v>
      </c>
      <c r="J551" s="28">
        <f t="shared" si="25"/>
        <v>6476.0278030446361</v>
      </c>
      <c r="K551" s="28">
        <f t="shared" si="26"/>
        <v>9559.1083081727957</v>
      </c>
      <c r="L551" s="34" t="e">
        <f>IF(ISNUMBER(INDEX('08W Project List'!$J:$J,MATCH('HFTD CPZ'!$B551,'08W Project List'!$G:$G,0))),$K551,#N/A)</f>
        <v>#N/A</v>
      </c>
      <c r="M551" s="34" t="e">
        <f>IF(ISNUMBER(L551),#N/A,IF(ISNUMBER(INDEX('Approved CPZ List'!$I:$I,MATCH('HFTD CPZ'!$B551,'Approved CPZ List'!$B:$B,0))),$K551,#N/A))</f>
        <v>#N/A</v>
      </c>
    </row>
    <row r="552" spans="1:13" ht="15.75" x14ac:dyDescent="0.25">
      <c r="A552" s="17">
        <v>948</v>
      </c>
      <c r="B552" s="16" t="s">
        <v>2190</v>
      </c>
      <c r="C552" s="16">
        <v>254452102</v>
      </c>
      <c r="D552" s="16" t="s">
        <v>2182</v>
      </c>
      <c r="E552" s="16">
        <v>36.287800311648418</v>
      </c>
      <c r="F552" s="16">
        <v>387</v>
      </c>
      <c r="G552" s="19">
        <v>0.14399922228020801</v>
      </c>
      <c r="H552" s="16">
        <f t="shared" si="24"/>
        <v>55.727699022440497</v>
      </c>
      <c r="I552" s="21">
        <v>551</v>
      </c>
      <c r="J552" s="28">
        <f t="shared" si="25"/>
        <v>6512.3156033562846</v>
      </c>
      <c r="K552" s="28">
        <f t="shared" si="26"/>
        <v>9503.3806091503557</v>
      </c>
      <c r="L552" s="34" t="e">
        <f>IF(ISNUMBER(INDEX('08W Project List'!$J:$J,MATCH('HFTD CPZ'!$B552,'08W Project List'!$G:$G,0))),$K552,#N/A)</f>
        <v>#N/A</v>
      </c>
      <c r="M552" s="34" t="e">
        <f>IF(ISNUMBER(L552),#N/A,IF(ISNUMBER(INDEX('Approved CPZ List'!$I:$I,MATCH('HFTD CPZ'!$B552,'Approved CPZ List'!$B:$B,0))),$K552,#N/A))</f>
        <v>#N/A</v>
      </c>
    </row>
    <row r="553" spans="1:13" ht="15.75" x14ac:dyDescent="0.25">
      <c r="A553" s="17">
        <v>4109</v>
      </c>
      <c r="B553" s="16" t="s">
        <v>4055</v>
      </c>
      <c r="C553" s="16">
        <v>183052113</v>
      </c>
      <c r="D553" s="16" t="s">
        <v>4047</v>
      </c>
      <c r="E553" s="16">
        <v>7.2772500631424482</v>
      </c>
      <c r="F553" s="16">
        <v>88</v>
      </c>
      <c r="G553" s="19">
        <v>0.14391363350081601</v>
      </c>
      <c r="H553" s="16">
        <f t="shared" si="24"/>
        <v>12.664399748071808</v>
      </c>
      <c r="I553" s="21">
        <v>552</v>
      </c>
      <c r="J553" s="28">
        <f t="shared" si="25"/>
        <v>6519.5928534194272</v>
      </c>
      <c r="K553" s="28">
        <f t="shared" si="26"/>
        <v>9490.7162094022842</v>
      </c>
      <c r="L553" s="34" t="e">
        <f>IF(ISNUMBER(INDEX('08W Project List'!$J:$J,MATCH('HFTD CPZ'!$B553,'08W Project List'!$G:$G,0))),$K553,#N/A)</f>
        <v>#N/A</v>
      </c>
      <c r="M553" s="34" t="e">
        <f>IF(ISNUMBER(L553),#N/A,IF(ISNUMBER(INDEX('Approved CPZ List'!$I:$I,MATCH('HFTD CPZ'!$B553,'Approved CPZ List'!$B:$B,0))),$K553,#N/A))</f>
        <v>#N/A</v>
      </c>
    </row>
    <row r="554" spans="1:13" ht="15.75" x14ac:dyDescent="0.25">
      <c r="A554" s="17">
        <v>9361</v>
      </c>
      <c r="B554" s="16" t="s">
        <v>813</v>
      </c>
      <c r="C554" s="16">
        <v>42821102</v>
      </c>
      <c r="D554" s="16" t="s">
        <v>808</v>
      </c>
      <c r="E554" s="16">
        <v>1.9971687718631261</v>
      </c>
      <c r="F554" s="16">
        <v>23</v>
      </c>
      <c r="G554" s="19">
        <v>0.14360386568356001</v>
      </c>
      <c r="H554" s="16">
        <f t="shared" si="24"/>
        <v>3.3028889107218804</v>
      </c>
      <c r="I554" s="21">
        <v>553</v>
      </c>
      <c r="J554" s="28">
        <f t="shared" si="25"/>
        <v>6521.5900221912907</v>
      </c>
      <c r="K554" s="28">
        <f t="shared" si="26"/>
        <v>9487.4133204915615</v>
      </c>
      <c r="L554" s="34" t="e">
        <f>IF(ISNUMBER(INDEX('08W Project List'!$J:$J,MATCH('HFTD CPZ'!$B554,'08W Project List'!$G:$G,0))),$K554,#N/A)</f>
        <v>#N/A</v>
      </c>
      <c r="M554" s="34" t="e">
        <f>IF(ISNUMBER(L554),#N/A,IF(ISNUMBER(INDEX('Approved CPZ List'!$I:$I,MATCH('HFTD CPZ'!$B554,'Approved CPZ List'!$B:$B,0))),$K554,#N/A))</f>
        <v>#N/A</v>
      </c>
    </row>
    <row r="555" spans="1:13" ht="15.75" x14ac:dyDescent="0.25">
      <c r="A555" s="17">
        <v>429</v>
      </c>
      <c r="B555" s="16" t="s">
        <v>943</v>
      </c>
      <c r="C555" s="16">
        <v>102931102</v>
      </c>
      <c r="D555" s="16" t="s">
        <v>944</v>
      </c>
      <c r="E555" s="16">
        <v>30.141968685408017</v>
      </c>
      <c r="F555" s="16">
        <v>269</v>
      </c>
      <c r="G555" s="19">
        <v>0.143549247225013</v>
      </c>
      <c r="H555" s="16">
        <f t="shared" si="24"/>
        <v>38.614747503528498</v>
      </c>
      <c r="I555" s="21">
        <v>554</v>
      </c>
      <c r="J555" s="28">
        <f t="shared" si="25"/>
        <v>6551.7319908766985</v>
      </c>
      <c r="K555" s="28">
        <f t="shared" si="26"/>
        <v>9448.7985729880329</v>
      </c>
      <c r="L555" s="34" t="e">
        <f>IF(ISNUMBER(INDEX('08W Project List'!$J:$J,MATCH('HFTD CPZ'!$B555,'08W Project List'!$G:$G,0))),$K555,#N/A)</f>
        <v>#N/A</v>
      </c>
      <c r="M555" s="34" t="e">
        <f>IF(ISNUMBER(L555),#N/A,IF(ISNUMBER(INDEX('Approved CPZ List'!$I:$I,MATCH('HFTD CPZ'!$B555,'Approved CPZ List'!$B:$B,0))),$K555,#N/A))</f>
        <v>#N/A</v>
      </c>
    </row>
    <row r="556" spans="1:13" ht="15.75" x14ac:dyDescent="0.25">
      <c r="A556" s="17">
        <v>3755</v>
      </c>
      <c r="B556" s="16" t="s">
        <v>1859</v>
      </c>
      <c r="C556" s="16">
        <v>252691104</v>
      </c>
      <c r="D556" s="16" t="s">
        <v>1857</v>
      </c>
      <c r="E556" s="16">
        <v>12.776532814860161</v>
      </c>
      <c r="F556" s="16">
        <v>85</v>
      </c>
      <c r="G556" s="19">
        <v>0.1434719809883</v>
      </c>
      <c r="H556" s="16">
        <f t="shared" si="24"/>
        <v>12.1951183840055</v>
      </c>
      <c r="I556" s="21">
        <v>555</v>
      </c>
      <c r="J556" s="28">
        <f t="shared" si="25"/>
        <v>6564.5085236915584</v>
      </c>
      <c r="K556" s="28">
        <f t="shared" si="26"/>
        <v>9436.6034546040282</v>
      </c>
      <c r="L556" s="34" t="e">
        <f>IF(ISNUMBER(INDEX('08W Project List'!$J:$J,MATCH('HFTD CPZ'!$B556,'08W Project List'!$G:$G,0))),$K556,#N/A)</f>
        <v>#N/A</v>
      </c>
      <c r="M556" s="34" t="e">
        <f>IF(ISNUMBER(L556),#N/A,IF(ISNUMBER(INDEX('Approved CPZ List'!$I:$I,MATCH('HFTD CPZ'!$B556,'Approved CPZ List'!$B:$B,0))),$K556,#N/A))</f>
        <v>#N/A</v>
      </c>
    </row>
    <row r="557" spans="1:13" ht="15.75" x14ac:dyDescent="0.25">
      <c r="A557" s="17">
        <v>5039</v>
      </c>
      <c r="B557" s="16" t="s">
        <v>2751</v>
      </c>
      <c r="C557" s="16">
        <v>103521103</v>
      </c>
      <c r="D557" s="16" t="s">
        <v>2752</v>
      </c>
      <c r="E557" s="16">
        <v>30.755114574257924</v>
      </c>
      <c r="F557" s="16">
        <v>232</v>
      </c>
      <c r="G557" s="19">
        <v>0.14346880953763899</v>
      </c>
      <c r="H557" s="16">
        <f t="shared" si="24"/>
        <v>33.284763812732244</v>
      </c>
      <c r="I557" s="21">
        <v>556</v>
      </c>
      <c r="J557" s="28">
        <f t="shared" si="25"/>
        <v>6595.2636382658166</v>
      </c>
      <c r="K557" s="28">
        <f t="shared" si="26"/>
        <v>9403.3186907912968</v>
      </c>
      <c r="L557" s="34" t="e">
        <f>IF(ISNUMBER(INDEX('08W Project List'!$J:$J,MATCH('HFTD CPZ'!$B557,'08W Project List'!$G:$G,0))),$K557,#N/A)</f>
        <v>#N/A</v>
      </c>
      <c r="M557" s="34" t="e">
        <f>IF(ISNUMBER(L557),#N/A,IF(ISNUMBER(INDEX('Approved CPZ List'!$I:$I,MATCH('HFTD CPZ'!$B557,'Approved CPZ List'!$B:$B,0))),$K557,#N/A))</f>
        <v>#N/A</v>
      </c>
    </row>
    <row r="558" spans="1:13" ht="15.75" x14ac:dyDescent="0.25">
      <c r="A558" s="17">
        <v>5385</v>
      </c>
      <c r="B558" s="16" t="s">
        <v>2431</v>
      </c>
      <c r="C558" s="16">
        <v>43051101</v>
      </c>
      <c r="D558" s="16" t="s">
        <v>2429</v>
      </c>
      <c r="E558" s="16">
        <v>9.3735976896876316</v>
      </c>
      <c r="F558" s="16">
        <v>71</v>
      </c>
      <c r="G558" s="19">
        <v>0.14323894509020399</v>
      </c>
      <c r="H558" s="16">
        <f t="shared" si="24"/>
        <v>10.169965101404483</v>
      </c>
      <c r="I558" s="21">
        <v>557</v>
      </c>
      <c r="J558" s="28">
        <f t="shared" si="25"/>
        <v>6604.6372359555044</v>
      </c>
      <c r="K558" s="28">
        <f t="shared" si="26"/>
        <v>9393.1487256898927</v>
      </c>
      <c r="L558" s="34" t="e">
        <f>IF(ISNUMBER(INDEX('08W Project List'!$J:$J,MATCH('HFTD CPZ'!$B558,'08W Project List'!$G:$G,0))),$K558,#N/A)</f>
        <v>#N/A</v>
      </c>
      <c r="M558" s="34" t="e">
        <f>IF(ISNUMBER(L558),#N/A,IF(ISNUMBER(INDEX('Approved CPZ List'!$I:$I,MATCH('HFTD CPZ'!$B558,'Approved CPZ List'!$B:$B,0))),$K558,#N/A))</f>
        <v>#N/A</v>
      </c>
    </row>
    <row r="559" spans="1:13" ht="15.75" x14ac:dyDescent="0.25">
      <c r="A559" s="17">
        <v>9323</v>
      </c>
      <c r="B559" s="16" t="s">
        <v>3159</v>
      </c>
      <c r="C559" s="16">
        <v>253642101</v>
      </c>
      <c r="D559" s="16" t="s">
        <v>3157</v>
      </c>
      <c r="E559" s="16">
        <v>4.3278636250701181</v>
      </c>
      <c r="F559" s="16">
        <v>25</v>
      </c>
      <c r="G559" s="19">
        <v>0.142974598234821</v>
      </c>
      <c r="H559" s="16">
        <f t="shared" si="24"/>
        <v>3.5743649558705251</v>
      </c>
      <c r="I559" s="21">
        <v>558</v>
      </c>
      <c r="J559" s="28">
        <f t="shared" si="25"/>
        <v>6608.9650995805741</v>
      </c>
      <c r="K559" s="28">
        <f t="shared" si="26"/>
        <v>9389.5743607340228</v>
      </c>
      <c r="L559" s="34" t="e">
        <f>IF(ISNUMBER(INDEX('08W Project List'!$J:$J,MATCH('HFTD CPZ'!$B559,'08W Project List'!$G:$G,0))),$K559,#N/A)</f>
        <v>#N/A</v>
      </c>
      <c r="M559" s="34" t="e">
        <f>IF(ISNUMBER(L559),#N/A,IF(ISNUMBER(INDEX('Approved CPZ List'!$I:$I,MATCH('HFTD CPZ'!$B559,'Approved CPZ List'!$B:$B,0))),$K559,#N/A))</f>
        <v>#N/A</v>
      </c>
    </row>
    <row r="560" spans="1:13" ht="15.75" x14ac:dyDescent="0.25">
      <c r="A560" s="17">
        <v>8609</v>
      </c>
      <c r="B560" s="16" t="s">
        <v>3018</v>
      </c>
      <c r="C560" s="16">
        <v>42631108</v>
      </c>
      <c r="D560" s="16" t="s">
        <v>3009</v>
      </c>
      <c r="E560" s="16">
        <v>9.4337983637758853</v>
      </c>
      <c r="F560" s="16">
        <v>108</v>
      </c>
      <c r="G560" s="19">
        <v>0.14278963872373501</v>
      </c>
      <c r="H560" s="16">
        <f t="shared" si="24"/>
        <v>15.421280982163381</v>
      </c>
      <c r="I560" s="21">
        <v>559</v>
      </c>
      <c r="J560" s="28">
        <f t="shared" si="25"/>
        <v>6618.3988979443502</v>
      </c>
      <c r="K560" s="28">
        <f t="shared" si="26"/>
        <v>9374.153079751859</v>
      </c>
      <c r="L560" s="34" t="e">
        <f>IF(ISNUMBER(INDEX('08W Project List'!$J:$J,MATCH('HFTD CPZ'!$B560,'08W Project List'!$G:$G,0))),$K560,#N/A)</f>
        <v>#N/A</v>
      </c>
      <c r="M560" s="34" t="e">
        <f>IF(ISNUMBER(L560),#N/A,IF(ISNUMBER(INDEX('Approved CPZ List'!$I:$I,MATCH('HFTD CPZ'!$B560,'Approved CPZ List'!$B:$B,0))),$K560,#N/A))</f>
        <v>#N/A</v>
      </c>
    </row>
    <row r="561" spans="1:13" ht="15.75" x14ac:dyDescent="0.25">
      <c r="A561" s="17">
        <v>9301</v>
      </c>
      <c r="B561" s="16" t="s">
        <v>4219</v>
      </c>
      <c r="C561" s="16">
        <v>102541101</v>
      </c>
      <c r="D561" s="16" t="s">
        <v>4213</v>
      </c>
      <c r="E561" s="16">
        <v>10.36009975166532</v>
      </c>
      <c r="F561" s="16">
        <v>34</v>
      </c>
      <c r="G561" s="19">
        <v>0.14229974099863199</v>
      </c>
      <c r="H561" s="16">
        <f t="shared" si="24"/>
        <v>4.8381911939534881</v>
      </c>
      <c r="I561" s="21">
        <v>560</v>
      </c>
      <c r="J561" s="28">
        <f t="shared" si="25"/>
        <v>6628.7589976960153</v>
      </c>
      <c r="K561" s="28">
        <f t="shared" si="26"/>
        <v>9369.3148885579049</v>
      </c>
      <c r="L561" s="34" t="e">
        <f>IF(ISNUMBER(INDEX('08W Project List'!$J:$J,MATCH('HFTD CPZ'!$B561,'08W Project List'!$G:$G,0))),$K561,#N/A)</f>
        <v>#N/A</v>
      </c>
      <c r="M561" s="34" t="e">
        <f>IF(ISNUMBER(L561),#N/A,IF(ISNUMBER(INDEX('Approved CPZ List'!$I:$I,MATCH('HFTD CPZ'!$B561,'Approved CPZ List'!$B:$B,0))),$K561,#N/A))</f>
        <v>#N/A</v>
      </c>
    </row>
    <row r="562" spans="1:13" ht="15.75" x14ac:dyDescent="0.25">
      <c r="A562" s="17">
        <v>10478</v>
      </c>
      <c r="B562" s="16" t="s">
        <v>3944</v>
      </c>
      <c r="C562" s="16">
        <v>252921110</v>
      </c>
      <c r="D562" s="16" t="s">
        <v>3945</v>
      </c>
      <c r="E562" s="16">
        <v>0.82489649922520825</v>
      </c>
      <c r="F562" s="16">
        <v>8</v>
      </c>
      <c r="G562" s="19">
        <v>0.14210744613617901</v>
      </c>
      <c r="H562" s="16">
        <f t="shared" si="24"/>
        <v>1.1368595690894321</v>
      </c>
      <c r="I562" s="21">
        <v>561</v>
      </c>
      <c r="J562" s="28">
        <f t="shared" si="25"/>
        <v>6629.5838941952406</v>
      </c>
      <c r="K562" s="28">
        <f t="shared" si="26"/>
        <v>9368.1780289888156</v>
      </c>
      <c r="L562" s="34" t="e">
        <f>IF(ISNUMBER(INDEX('08W Project List'!$J:$J,MATCH('HFTD CPZ'!$B562,'08W Project List'!$G:$G,0))),$K562,#N/A)</f>
        <v>#N/A</v>
      </c>
      <c r="M562" s="34" t="e">
        <f>IF(ISNUMBER(L562),#N/A,IF(ISNUMBER(INDEX('Approved CPZ List'!$I:$I,MATCH('HFTD CPZ'!$B562,'Approved CPZ List'!$B:$B,0))),$K562,#N/A))</f>
        <v>#N/A</v>
      </c>
    </row>
    <row r="563" spans="1:13" ht="15.75" x14ac:dyDescent="0.25">
      <c r="A563" s="17">
        <v>1096</v>
      </c>
      <c r="B563" s="16" t="s">
        <v>495</v>
      </c>
      <c r="C563" s="16">
        <v>183101103</v>
      </c>
      <c r="D563" s="16" t="s">
        <v>492</v>
      </c>
      <c r="E563" s="16">
        <v>26.539333616499874</v>
      </c>
      <c r="F563" s="16">
        <v>274</v>
      </c>
      <c r="G563" s="19">
        <v>0.14205277628016499</v>
      </c>
      <c r="H563" s="16">
        <f t="shared" si="24"/>
        <v>38.922460700765207</v>
      </c>
      <c r="I563" s="21">
        <v>562</v>
      </c>
      <c r="J563" s="28">
        <f t="shared" si="25"/>
        <v>6656.1232278117404</v>
      </c>
      <c r="K563" s="28">
        <f t="shared" si="26"/>
        <v>9329.2555682880502</v>
      </c>
      <c r="L563" s="34" t="e">
        <f>IF(ISNUMBER(INDEX('08W Project List'!$J:$J,MATCH('HFTD CPZ'!$B563,'08W Project List'!$G:$G,0))),$K563,#N/A)</f>
        <v>#N/A</v>
      </c>
      <c r="M563" s="34" t="e">
        <f>IF(ISNUMBER(L563),#N/A,IF(ISNUMBER(INDEX('Approved CPZ List'!$I:$I,MATCH('HFTD CPZ'!$B563,'Approved CPZ List'!$B:$B,0))),$K563,#N/A))</f>
        <v>#N/A</v>
      </c>
    </row>
    <row r="564" spans="1:13" ht="15.75" x14ac:dyDescent="0.25">
      <c r="A564" s="17">
        <v>9878</v>
      </c>
      <c r="B564" s="16" t="s">
        <v>694</v>
      </c>
      <c r="C564" s="16">
        <v>103321101</v>
      </c>
      <c r="D564" s="16" t="s">
        <v>690</v>
      </c>
      <c r="E564" s="16">
        <v>6.5349297927612182E-2</v>
      </c>
      <c r="F564" s="16">
        <v>2</v>
      </c>
      <c r="G564" s="19">
        <v>0.14172294959262699</v>
      </c>
      <c r="H564" s="16">
        <f t="shared" si="24"/>
        <v>0.28344589918525398</v>
      </c>
      <c r="I564" s="21">
        <v>563</v>
      </c>
      <c r="J564" s="28">
        <f t="shared" si="25"/>
        <v>6656.1885771096677</v>
      </c>
      <c r="K564" s="28">
        <f t="shared" si="26"/>
        <v>9328.9721223888646</v>
      </c>
      <c r="L564" s="34" t="e">
        <f>IF(ISNUMBER(INDEX('08W Project List'!$J:$J,MATCH('HFTD CPZ'!$B564,'08W Project List'!$G:$G,0))),$K564,#N/A)</f>
        <v>#N/A</v>
      </c>
      <c r="M564" s="34" t="e">
        <f>IF(ISNUMBER(L564),#N/A,IF(ISNUMBER(INDEX('Approved CPZ List'!$I:$I,MATCH('HFTD CPZ'!$B564,'Approved CPZ List'!$B:$B,0))),$K564,#N/A))</f>
        <v>#N/A</v>
      </c>
    </row>
    <row r="565" spans="1:13" ht="15.75" x14ac:dyDescent="0.25">
      <c r="A565" s="17">
        <v>9745</v>
      </c>
      <c r="B565" s="16" t="s">
        <v>4016</v>
      </c>
      <c r="C565" s="16">
        <v>14662112</v>
      </c>
      <c r="D565" s="16" t="s">
        <v>4014</v>
      </c>
      <c r="E565" s="16">
        <v>5.4934647687680114</v>
      </c>
      <c r="F565" s="16">
        <v>37</v>
      </c>
      <c r="G565" s="19">
        <v>0.14161996906037899</v>
      </c>
      <c r="H565" s="16">
        <f t="shared" si="24"/>
        <v>5.2399388552340227</v>
      </c>
      <c r="I565" s="21">
        <v>564</v>
      </c>
      <c r="J565" s="28">
        <f t="shared" si="25"/>
        <v>6661.6820418784355</v>
      </c>
      <c r="K565" s="28">
        <f t="shared" si="26"/>
        <v>9323.7321835336297</v>
      </c>
      <c r="L565" s="34" t="e">
        <f>IF(ISNUMBER(INDEX('08W Project List'!$J:$J,MATCH('HFTD CPZ'!$B565,'08W Project List'!$G:$G,0))),$K565,#N/A)</f>
        <v>#N/A</v>
      </c>
      <c r="M565" s="34" t="e">
        <f>IF(ISNUMBER(L565),#N/A,IF(ISNUMBER(INDEX('Approved CPZ List'!$I:$I,MATCH('HFTD CPZ'!$B565,'Approved CPZ List'!$B:$B,0))),$K565,#N/A))</f>
        <v>#N/A</v>
      </c>
    </row>
    <row r="566" spans="1:13" ht="15.75" x14ac:dyDescent="0.25">
      <c r="A566" s="17">
        <v>4697</v>
      </c>
      <c r="B566" s="16" t="s">
        <v>519</v>
      </c>
      <c r="C566" s="16">
        <v>42711101</v>
      </c>
      <c r="D566" s="16" t="s">
        <v>517</v>
      </c>
      <c r="E566" s="16">
        <v>1.3123014416556682</v>
      </c>
      <c r="F566" s="16">
        <v>15</v>
      </c>
      <c r="G566" s="19">
        <v>0.141509651943169</v>
      </c>
      <c r="H566" s="16">
        <f t="shared" si="24"/>
        <v>2.1226447791475351</v>
      </c>
      <c r="I566" s="21">
        <v>565</v>
      </c>
      <c r="J566" s="28">
        <f t="shared" si="25"/>
        <v>6662.9943433200915</v>
      </c>
      <c r="K566" s="28">
        <f t="shared" si="26"/>
        <v>9321.6095387544829</v>
      </c>
      <c r="L566" s="34" t="e">
        <f>IF(ISNUMBER(INDEX('08W Project List'!$J:$J,MATCH('HFTD CPZ'!$B566,'08W Project List'!$G:$G,0))),$K566,#N/A)</f>
        <v>#N/A</v>
      </c>
      <c r="M566" s="34" t="e">
        <f>IF(ISNUMBER(L566),#N/A,IF(ISNUMBER(INDEX('Approved CPZ List'!$I:$I,MATCH('HFTD CPZ'!$B566,'Approved CPZ List'!$B:$B,0))),$K566,#N/A))</f>
        <v>#N/A</v>
      </c>
    </row>
    <row r="567" spans="1:13" ht="15.75" x14ac:dyDescent="0.25">
      <c r="A567" s="17">
        <v>5376</v>
      </c>
      <c r="B567" s="16" t="s">
        <v>1387</v>
      </c>
      <c r="C567" s="16">
        <v>192321121</v>
      </c>
      <c r="D567" s="16" t="s">
        <v>1385</v>
      </c>
      <c r="E567" s="16">
        <v>9.2029350097484777</v>
      </c>
      <c r="F567" s="16">
        <v>54</v>
      </c>
      <c r="G567" s="19">
        <v>0.14139378455606999</v>
      </c>
      <c r="H567" s="16">
        <f t="shared" si="24"/>
        <v>7.6352643660277799</v>
      </c>
      <c r="I567" s="21">
        <v>566</v>
      </c>
      <c r="J567" s="28">
        <f t="shared" si="25"/>
        <v>6672.1972783298397</v>
      </c>
      <c r="K567" s="28">
        <f t="shared" si="26"/>
        <v>9313.9742743884544</v>
      </c>
      <c r="L567" s="34" t="e">
        <f>IF(ISNUMBER(INDEX('08W Project List'!$J:$J,MATCH('HFTD CPZ'!$B567,'08W Project List'!$G:$G,0))),$K567,#N/A)</f>
        <v>#N/A</v>
      </c>
      <c r="M567" s="34" t="e">
        <f>IF(ISNUMBER(L567),#N/A,IF(ISNUMBER(INDEX('Approved CPZ List'!$I:$I,MATCH('HFTD CPZ'!$B567,'Approved CPZ List'!$B:$B,0))),$K567,#N/A))</f>
        <v>#N/A</v>
      </c>
    </row>
    <row r="568" spans="1:13" ht="15.75" x14ac:dyDescent="0.25">
      <c r="A568" s="17">
        <v>4876</v>
      </c>
      <c r="B568" s="16" t="s">
        <v>3794</v>
      </c>
      <c r="C568" s="16">
        <v>182811102</v>
      </c>
      <c r="D568" s="16" t="s">
        <v>3792</v>
      </c>
      <c r="E568" s="16">
        <v>19.81617615724419</v>
      </c>
      <c r="F568" s="16">
        <v>166</v>
      </c>
      <c r="G568" s="19">
        <v>0.14113769127103201</v>
      </c>
      <c r="H568" s="16">
        <f t="shared" si="24"/>
        <v>23.428856750991315</v>
      </c>
      <c r="I568" s="21">
        <v>567</v>
      </c>
      <c r="J568" s="28">
        <f t="shared" si="25"/>
        <v>6692.0134544870843</v>
      </c>
      <c r="K568" s="28">
        <f t="shared" si="26"/>
        <v>9290.5454176374624</v>
      </c>
      <c r="L568" s="34" t="e">
        <f>IF(ISNUMBER(INDEX('08W Project List'!$J:$J,MATCH('HFTD CPZ'!$B568,'08W Project List'!$G:$G,0))),$K568,#N/A)</f>
        <v>#N/A</v>
      </c>
      <c r="M568" s="34" t="e">
        <f>IF(ISNUMBER(L568),#N/A,IF(ISNUMBER(INDEX('Approved CPZ List'!$I:$I,MATCH('HFTD CPZ'!$B568,'Approved CPZ List'!$B:$B,0))),$K568,#N/A))</f>
        <v>#N/A</v>
      </c>
    </row>
    <row r="569" spans="1:13" ht="15.75" x14ac:dyDescent="0.25">
      <c r="A569" s="17">
        <v>4881</v>
      </c>
      <c r="B569" s="16" t="s">
        <v>2047</v>
      </c>
      <c r="C569" s="16">
        <v>153701104</v>
      </c>
      <c r="D569" s="16" t="s">
        <v>2048</v>
      </c>
      <c r="E569" s="16">
        <v>17.99356329323648</v>
      </c>
      <c r="F569" s="16">
        <v>303</v>
      </c>
      <c r="G569" s="19">
        <v>0.14110680214711299</v>
      </c>
      <c r="H569" s="16">
        <f t="shared" si="24"/>
        <v>42.755361050575239</v>
      </c>
      <c r="I569" s="21">
        <v>568</v>
      </c>
      <c r="J569" s="28">
        <f t="shared" si="25"/>
        <v>6710.0070177803209</v>
      </c>
      <c r="K569" s="28">
        <f t="shared" si="26"/>
        <v>9247.7900565868877</v>
      </c>
      <c r="L569" s="34" t="e">
        <f>IF(ISNUMBER(INDEX('08W Project List'!$J:$J,MATCH('HFTD CPZ'!$B569,'08W Project List'!$G:$G,0))),$K569,#N/A)</f>
        <v>#N/A</v>
      </c>
      <c r="M569" s="34" t="e">
        <f>IF(ISNUMBER(L569),#N/A,IF(ISNUMBER(INDEX('Approved CPZ List'!$I:$I,MATCH('HFTD CPZ'!$B569,'Approved CPZ List'!$B:$B,0))),$K569,#N/A))</f>
        <v>#N/A</v>
      </c>
    </row>
    <row r="570" spans="1:13" ht="15.75" x14ac:dyDescent="0.25">
      <c r="A570" s="17">
        <v>8866</v>
      </c>
      <c r="B570" s="16" t="s">
        <v>3582</v>
      </c>
      <c r="C570" s="16">
        <v>14232101</v>
      </c>
      <c r="D570" s="16" t="s">
        <v>3583</v>
      </c>
      <c r="E570" s="16">
        <v>0.79387788640784962</v>
      </c>
      <c r="F570" s="16">
        <v>11</v>
      </c>
      <c r="G570" s="19">
        <v>0.141080905635141</v>
      </c>
      <c r="H570" s="16">
        <f t="shared" si="24"/>
        <v>1.5518899619865509</v>
      </c>
      <c r="I570" s="21">
        <v>569</v>
      </c>
      <c r="J570" s="28">
        <f t="shared" si="25"/>
        <v>6710.800895666729</v>
      </c>
      <c r="K570" s="28">
        <f t="shared" si="26"/>
        <v>9246.2381666249003</v>
      </c>
      <c r="L570" s="34" t="e">
        <f>IF(ISNUMBER(INDEX('08W Project List'!$J:$J,MATCH('HFTD CPZ'!$B570,'08W Project List'!$G:$G,0))),$K570,#N/A)</f>
        <v>#N/A</v>
      </c>
      <c r="M570" s="34" t="e">
        <f>IF(ISNUMBER(L570),#N/A,IF(ISNUMBER(INDEX('Approved CPZ List'!$I:$I,MATCH('HFTD CPZ'!$B570,'Approved CPZ List'!$B:$B,0))),$K570,#N/A))</f>
        <v>#N/A</v>
      </c>
    </row>
    <row r="571" spans="1:13" ht="15.75" x14ac:dyDescent="0.25">
      <c r="A571" s="17">
        <v>10487</v>
      </c>
      <c r="B571" s="16" t="s">
        <v>1751</v>
      </c>
      <c r="C571" s="16">
        <v>152691107</v>
      </c>
      <c r="D571" s="16" t="s">
        <v>1750</v>
      </c>
      <c r="E571" s="16">
        <v>0.81176619120341198</v>
      </c>
      <c r="F571" s="16">
        <v>6</v>
      </c>
      <c r="G571" s="19">
        <v>0.140161672051967</v>
      </c>
      <c r="H571" s="16">
        <f t="shared" si="24"/>
        <v>0.84097003231180201</v>
      </c>
      <c r="I571" s="21">
        <v>570</v>
      </c>
      <c r="J571" s="28">
        <f t="shared" si="25"/>
        <v>6711.6126618579328</v>
      </c>
      <c r="K571" s="28">
        <f t="shared" si="26"/>
        <v>9245.3971965925884</v>
      </c>
      <c r="L571" s="34" t="e">
        <f>IF(ISNUMBER(INDEX('08W Project List'!$J:$J,MATCH('HFTD CPZ'!$B571,'08W Project List'!$G:$G,0))),$K571,#N/A)</f>
        <v>#N/A</v>
      </c>
      <c r="M571" s="34" t="e">
        <f>IF(ISNUMBER(L571),#N/A,IF(ISNUMBER(INDEX('Approved CPZ List'!$I:$I,MATCH('HFTD CPZ'!$B571,'Approved CPZ List'!$B:$B,0))),$K571,#N/A))</f>
        <v>#N/A</v>
      </c>
    </row>
    <row r="572" spans="1:13" ht="15.75" x14ac:dyDescent="0.25">
      <c r="A572" s="17">
        <v>3139</v>
      </c>
      <c r="B572" s="16" t="s">
        <v>4319</v>
      </c>
      <c r="C572" s="16">
        <v>42661104</v>
      </c>
      <c r="D572" s="16" t="s">
        <v>4317</v>
      </c>
      <c r="E572" s="16">
        <v>3.8474132713604661</v>
      </c>
      <c r="F572" s="16">
        <v>80</v>
      </c>
      <c r="G572" s="19">
        <v>0.140071967454416</v>
      </c>
      <c r="H572" s="16">
        <f t="shared" si="24"/>
        <v>11.205757396353279</v>
      </c>
      <c r="I572" s="21">
        <v>571</v>
      </c>
      <c r="J572" s="28">
        <f t="shared" si="25"/>
        <v>6715.4600751292937</v>
      </c>
      <c r="K572" s="28">
        <f t="shared" si="26"/>
        <v>9234.1914391962346</v>
      </c>
      <c r="L572" s="34" t="e">
        <f>IF(ISNUMBER(INDEX('08W Project List'!$J:$J,MATCH('HFTD CPZ'!$B572,'08W Project List'!$G:$G,0))),$K572,#N/A)</f>
        <v>#N/A</v>
      </c>
      <c r="M572" s="34" t="e">
        <f>IF(ISNUMBER(L572),#N/A,IF(ISNUMBER(INDEX('Approved CPZ List'!$I:$I,MATCH('HFTD CPZ'!$B572,'Approved CPZ List'!$B:$B,0))),$K572,#N/A))</f>
        <v>#N/A</v>
      </c>
    </row>
    <row r="573" spans="1:13" ht="15.75" x14ac:dyDescent="0.25">
      <c r="A573" s="17">
        <v>474</v>
      </c>
      <c r="B573" s="16" t="s">
        <v>950</v>
      </c>
      <c r="C573" s="16">
        <v>102931103</v>
      </c>
      <c r="D573" s="16" t="s">
        <v>948</v>
      </c>
      <c r="E573" s="16">
        <v>46.946076696862832</v>
      </c>
      <c r="F573" s="16">
        <v>454</v>
      </c>
      <c r="G573" s="19">
        <v>0.13914878787734</v>
      </c>
      <c r="H573" s="16">
        <f t="shared" si="24"/>
        <v>63.173549696312364</v>
      </c>
      <c r="I573" s="21">
        <v>572</v>
      </c>
      <c r="J573" s="28">
        <f t="shared" si="25"/>
        <v>6762.4061518261569</v>
      </c>
      <c r="K573" s="28">
        <f t="shared" si="26"/>
        <v>9171.0178894999226</v>
      </c>
      <c r="L573" s="34" t="e">
        <f>IF(ISNUMBER(INDEX('08W Project List'!$J:$J,MATCH('HFTD CPZ'!$B573,'08W Project List'!$G:$G,0))),$K573,#N/A)</f>
        <v>#N/A</v>
      </c>
      <c r="M573" s="34" t="e">
        <f>IF(ISNUMBER(L573),#N/A,IF(ISNUMBER(INDEX('Approved CPZ List'!$I:$I,MATCH('HFTD CPZ'!$B573,'Approved CPZ List'!$B:$B,0))),$K573,#N/A))</f>
        <v>#N/A</v>
      </c>
    </row>
    <row r="574" spans="1:13" ht="15.75" x14ac:dyDescent="0.25">
      <c r="A574" s="17">
        <v>4424</v>
      </c>
      <c r="B574" s="16" t="s">
        <v>3160</v>
      </c>
      <c r="C574" s="16">
        <v>253642101</v>
      </c>
      <c r="D574" s="16" t="s">
        <v>3157</v>
      </c>
      <c r="E574" s="16">
        <v>23.531519926717152</v>
      </c>
      <c r="F574" s="16">
        <v>102</v>
      </c>
      <c r="G574" s="19">
        <v>0.138805891509896</v>
      </c>
      <c r="H574" s="16">
        <f t="shared" si="24"/>
        <v>14.158200934009392</v>
      </c>
      <c r="I574" s="21">
        <v>573</v>
      </c>
      <c r="J574" s="28">
        <f t="shared" si="25"/>
        <v>6785.9376717528739</v>
      </c>
      <c r="K574" s="28">
        <f t="shared" si="26"/>
        <v>9156.8596885659135</v>
      </c>
      <c r="L574" s="34" t="e">
        <f>IF(ISNUMBER(INDEX('08W Project List'!$J:$J,MATCH('HFTD CPZ'!$B574,'08W Project List'!$G:$G,0))),$K574,#N/A)</f>
        <v>#N/A</v>
      </c>
      <c r="M574" s="34" t="e">
        <f>IF(ISNUMBER(L574),#N/A,IF(ISNUMBER(INDEX('Approved CPZ List'!$I:$I,MATCH('HFTD CPZ'!$B574,'Approved CPZ List'!$B:$B,0))),$K574,#N/A))</f>
        <v>#N/A</v>
      </c>
    </row>
    <row r="575" spans="1:13" ht="15.75" x14ac:dyDescent="0.25">
      <c r="A575" s="17">
        <v>7546</v>
      </c>
      <c r="B575" s="16" t="s">
        <v>2034</v>
      </c>
      <c r="C575" s="16">
        <v>42681102</v>
      </c>
      <c r="D575" s="16" t="s">
        <v>2035</v>
      </c>
      <c r="E575" s="16">
        <v>17.806139758347172</v>
      </c>
      <c r="F575" s="16">
        <v>80</v>
      </c>
      <c r="G575" s="19">
        <v>0.13859211708161501</v>
      </c>
      <c r="H575" s="16">
        <f t="shared" si="24"/>
        <v>11.087369366529201</v>
      </c>
      <c r="I575" s="21">
        <v>574</v>
      </c>
      <c r="J575" s="28">
        <f t="shared" si="25"/>
        <v>6803.7438115112209</v>
      </c>
      <c r="K575" s="28">
        <f t="shared" si="26"/>
        <v>9145.7723191993846</v>
      </c>
      <c r="L575" s="34" t="e">
        <f>IF(ISNUMBER(INDEX('08W Project List'!$J:$J,MATCH('HFTD CPZ'!$B575,'08W Project List'!$G:$G,0))),$K575,#N/A)</f>
        <v>#N/A</v>
      </c>
      <c r="M575" s="34" t="e">
        <f>IF(ISNUMBER(L575),#N/A,IF(ISNUMBER(INDEX('Approved CPZ List'!$I:$I,MATCH('HFTD CPZ'!$B575,'Approved CPZ List'!$B:$B,0))),$K575,#N/A))</f>
        <v>#N/A</v>
      </c>
    </row>
    <row r="576" spans="1:13" ht="15.75" x14ac:dyDescent="0.25">
      <c r="A576" s="17">
        <v>7849</v>
      </c>
      <c r="B576" s="16" t="s">
        <v>209</v>
      </c>
      <c r="C576" s="16">
        <v>252192101</v>
      </c>
      <c r="D576" s="16" t="s">
        <v>207</v>
      </c>
      <c r="E576" s="16">
        <v>22.824104025440338</v>
      </c>
      <c r="F576" s="16">
        <v>192</v>
      </c>
      <c r="G576" s="19">
        <v>0.138385298776945</v>
      </c>
      <c r="H576" s="16">
        <f t="shared" si="24"/>
        <v>26.56997736517344</v>
      </c>
      <c r="I576" s="21">
        <v>575</v>
      </c>
      <c r="J576" s="28">
        <f t="shared" si="25"/>
        <v>6826.5679155366615</v>
      </c>
      <c r="K576" s="28">
        <f t="shared" si="26"/>
        <v>9119.2023418342105</v>
      </c>
      <c r="L576" s="34" t="e">
        <f>IF(ISNUMBER(INDEX('08W Project List'!$J:$J,MATCH('HFTD CPZ'!$B576,'08W Project List'!$G:$G,0))),$K576,#N/A)</f>
        <v>#N/A</v>
      </c>
      <c r="M576" s="34" t="e">
        <f>IF(ISNUMBER(L576),#N/A,IF(ISNUMBER(INDEX('Approved CPZ List'!$I:$I,MATCH('HFTD CPZ'!$B576,'Approved CPZ List'!$B:$B,0))),$K576,#N/A))</f>
        <v>#N/A</v>
      </c>
    </row>
    <row r="577" spans="1:13" ht="15.75" x14ac:dyDescent="0.25">
      <c r="A577" s="17">
        <v>10064</v>
      </c>
      <c r="B577" s="16" t="s">
        <v>4341</v>
      </c>
      <c r="C577" s="16">
        <v>13911101</v>
      </c>
      <c r="D577" s="16" t="s">
        <v>4342</v>
      </c>
      <c r="E577" s="16">
        <v>0.61050513825293728</v>
      </c>
      <c r="F577" s="16">
        <v>10</v>
      </c>
      <c r="G577" s="19">
        <v>0.13803120251850101</v>
      </c>
      <c r="H577" s="16">
        <f t="shared" si="24"/>
        <v>1.3803120251850101</v>
      </c>
      <c r="I577" s="21">
        <v>576</v>
      </c>
      <c r="J577" s="28">
        <f t="shared" si="25"/>
        <v>6827.1784206749144</v>
      </c>
      <c r="K577" s="28">
        <f t="shared" si="26"/>
        <v>9117.8220298090255</v>
      </c>
      <c r="L577" s="34" t="e">
        <f>IF(ISNUMBER(INDEX('08W Project List'!$J:$J,MATCH('HFTD CPZ'!$B577,'08W Project List'!$G:$G,0))),$K577,#N/A)</f>
        <v>#N/A</v>
      </c>
      <c r="M577" s="34" t="e">
        <f>IF(ISNUMBER(L577),#N/A,IF(ISNUMBER(INDEX('Approved CPZ List'!$I:$I,MATCH('HFTD CPZ'!$B577,'Approved CPZ List'!$B:$B,0))),$K577,#N/A))</f>
        <v>#N/A</v>
      </c>
    </row>
    <row r="578" spans="1:13" ht="15.75" x14ac:dyDescent="0.25">
      <c r="A578" s="17">
        <v>2621</v>
      </c>
      <c r="B578" s="16" t="s">
        <v>2043</v>
      </c>
      <c r="C578" s="16">
        <v>153701101</v>
      </c>
      <c r="D578" s="16" t="s">
        <v>2044</v>
      </c>
      <c r="E578" s="16">
        <v>10.902794494600808</v>
      </c>
      <c r="F578" s="16">
        <v>161</v>
      </c>
      <c r="G578" s="19">
        <v>0.13732015406797801</v>
      </c>
      <c r="H578" s="16">
        <f t="shared" ref="H578:H641" si="27">IFERROR(G578*F578,0)</f>
        <v>22.108544804944462</v>
      </c>
      <c r="I578" s="21">
        <v>577</v>
      </c>
      <c r="J578" s="28">
        <f t="shared" si="25"/>
        <v>6838.0812151695154</v>
      </c>
      <c r="K578" s="28">
        <f t="shared" si="26"/>
        <v>9095.7134850040802</v>
      </c>
      <c r="L578" s="34" t="e">
        <f>IF(ISNUMBER(INDEX('08W Project List'!$J:$J,MATCH('HFTD CPZ'!$B578,'08W Project List'!$G:$G,0))),$K578,#N/A)</f>
        <v>#N/A</v>
      </c>
      <c r="M578" s="34" t="e">
        <f>IF(ISNUMBER(L578),#N/A,IF(ISNUMBER(INDEX('Approved CPZ List'!$I:$I,MATCH('HFTD CPZ'!$B578,'Approved CPZ List'!$B:$B,0))),$K578,#N/A))</f>
        <v>#N/A</v>
      </c>
    </row>
    <row r="579" spans="1:13" ht="15.75" x14ac:dyDescent="0.25">
      <c r="A579" s="17">
        <v>5254</v>
      </c>
      <c r="B579" s="16" t="s">
        <v>3737</v>
      </c>
      <c r="C579" s="16">
        <v>153652109</v>
      </c>
      <c r="D579" s="16" t="s">
        <v>3733</v>
      </c>
      <c r="E579" s="16">
        <v>7.1070625568126164</v>
      </c>
      <c r="F579" s="16">
        <v>70</v>
      </c>
      <c r="G579" s="19">
        <v>0.137318063599601</v>
      </c>
      <c r="H579" s="16">
        <f t="shared" si="27"/>
        <v>9.6122644519720701</v>
      </c>
      <c r="I579" s="21">
        <v>578</v>
      </c>
      <c r="J579" s="28">
        <f t="shared" si="25"/>
        <v>6845.1882777263281</v>
      </c>
      <c r="K579" s="28">
        <f t="shared" si="26"/>
        <v>9086.1012205521074</v>
      </c>
      <c r="L579" s="34" t="e">
        <f>IF(ISNUMBER(INDEX('08W Project List'!$J:$J,MATCH('HFTD CPZ'!$B579,'08W Project List'!$G:$G,0))),$K579,#N/A)</f>
        <v>#N/A</v>
      </c>
      <c r="M579" s="34" t="e">
        <f>IF(ISNUMBER(L579),#N/A,IF(ISNUMBER(INDEX('Approved CPZ List'!$I:$I,MATCH('HFTD CPZ'!$B579,'Approved CPZ List'!$B:$B,0))),$K579,#N/A))</f>
        <v>#N/A</v>
      </c>
    </row>
    <row r="580" spans="1:13" ht="15.75" x14ac:dyDescent="0.25">
      <c r="A580" s="17">
        <v>3959</v>
      </c>
      <c r="B580" s="16" t="s">
        <v>3751</v>
      </c>
      <c r="C580" s="16">
        <v>43432102</v>
      </c>
      <c r="D580" s="16" t="s">
        <v>3750</v>
      </c>
      <c r="E580" s="16">
        <v>25.775808310011623</v>
      </c>
      <c r="F580" s="16">
        <v>205</v>
      </c>
      <c r="G580" s="19">
        <v>0.13656504120634699</v>
      </c>
      <c r="H580" s="16">
        <f t="shared" si="27"/>
        <v>27.995833447301134</v>
      </c>
      <c r="I580" s="21">
        <v>579</v>
      </c>
      <c r="J580" s="28">
        <f t="shared" ref="J580:J643" si="28">J579+E580</f>
        <v>6870.9640860363397</v>
      </c>
      <c r="K580" s="28">
        <f t="shared" ref="K580:K643" si="29">K579-H580</f>
        <v>9058.1053871048061</v>
      </c>
      <c r="L580" s="34" t="e">
        <f>IF(ISNUMBER(INDEX('08W Project List'!$J:$J,MATCH('HFTD CPZ'!$B580,'08W Project List'!$G:$G,0))),$K580,#N/A)</f>
        <v>#N/A</v>
      </c>
      <c r="M580" s="34" t="e">
        <f>IF(ISNUMBER(L580),#N/A,IF(ISNUMBER(INDEX('Approved CPZ List'!$I:$I,MATCH('HFTD CPZ'!$B580,'Approved CPZ List'!$B:$B,0))),$K580,#N/A))</f>
        <v>#N/A</v>
      </c>
    </row>
    <row r="581" spans="1:13" ht="15.75" x14ac:dyDescent="0.25">
      <c r="A581" s="17">
        <v>4389</v>
      </c>
      <c r="B581" s="16" t="s">
        <v>4212</v>
      </c>
      <c r="C581" s="16">
        <v>102541101</v>
      </c>
      <c r="D581" s="16" t="s">
        <v>4213</v>
      </c>
      <c r="E581" s="16">
        <v>25.392544739735612</v>
      </c>
      <c r="F581" s="16">
        <v>123</v>
      </c>
      <c r="G581" s="19">
        <v>0.136155178377976</v>
      </c>
      <c r="H581" s="16">
        <f t="shared" si="27"/>
        <v>16.747086940491048</v>
      </c>
      <c r="I581" s="21">
        <v>580</v>
      </c>
      <c r="J581" s="28">
        <f t="shared" si="28"/>
        <v>6896.3566307760757</v>
      </c>
      <c r="K581" s="28">
        <f t="shared" si="29"/>
        <v>9041.3583001643146</v>
      </c>
      <c r="L581" s="34" t="e">
        <f>IF(ISNUMBER(INDEX('08W Project List'!$J:$J,MATCH('HFTD CPZ'!$B581,'08W Project List'!$G:$G,0))),$K581,#N/A)</f>
        <v>#N/A</v>
      </c>
      <c r="M581" s="34" t="e">
        <f>IF(ISNUMBER(L581),#N/A,IF(ISNUMBER(INDEX('Approved CPZ List'!$I:$I,MATCH('HFTD CPZ'!$B581,'Approved CPZ List'!$B:$B,0))),$K581,#N/A))</f>
        <v>#N/A</v>
      </c>
    </row>
    <row r="582" spans="1:13" ht="15.75" x14ac:dyDescent="0.25">
      <c r="A582" s="17">
        <v>9812</v>
      </c>
      <c r="B582" s="16" t="s">
        <v>997</v>
      </c>
      <c r="C582" s="16">
        <v>163351704</v>
      </c>
      <c r="D582" s="16" t="s">
        <v>996</v>
      </c>
      <c r="E582" s="16">
        <v>3.6747636629242701</v>
      </c>
      <c r="F582" s="16">
        <v>41</v>
      </c>
      <c r="G582" s="19">
        <v>0.13610386277594799</v>
      </c>
      <c r="H582" s="16">
        <f t="shared" si="27"/>
        <v>5.5802583738138676</v>
      </c>
      <c r="I582" s="21">
        <v>581</v>
      </c>
      <c r="J582" s="28">
        <f t="shared" si="28"/>
        <v>6900.031394439</v>
      </c>
      <c r="K582" s="28">
        <f t="shared" si="29"/>
        <v>9035.7780417905014</v>
      </c>
      <c r="L582" s="34" t="e">
        <f>IF(ISNUMBER(INDEX('08W Project List'!$J:$J,MATCH('HFTD CPZ'!$B582,'08W Project List'!$G:$G,0))),$K582,#N/A)</f>
        <v>#N/A</v>
      </c>
      <c r="M582" s="34" t="e">
        <f>IF(ISNUMBER(L582),#N/A,IF(ISNUMBER(INDEX('Approved CPZ List'!$I:$I,MATCH('HFTD CPZ'!$B582,'Approved CPZ List'!$B:$B,0))),$K582,#N/A))</f>
        <v>#N/A</v>
      </c>
    </row>
    <row r="583" spans="1:13" ht="15.75" x14ac:dyDescent="0.25">
      <c r="A583" s="17">
        <v>4676</v>
      </c>
      <c r="B583" s="16" t="s">
        <v>2545</v>
      </c>
      <c r="C583" s="16">
        <v>153132105</v>
      </c>
      <c r="D583" s="16" t="s">
        <v>2540</v>
      </c>
      <c r="E583" s="16">
        <v>9.5278229443958971</v>
      </c>
      <c r="F583" s="16">
        <v>105</v>
      </c>
      <c r="G583" s="19">
        <v>0.13573651207225301</v>
      </c>
      <c r="H583" s="16">
        <f t="shared" si="27"/>
        <v>14.252333767586567</v>
      </c>
      <c r="I583" s="21">
        <v>582</v>
      </c>
      <c r="J583" s="28">
        <f t="shared" si="28"/>
        <v>6909.5592173833957</v>
      </c>
      <c r="K583" s="28">
        <f t="shared" si="29"/>
        <v>9021.5257080229148</v>
      </c>
      <c r="L583" s="34" t="e">
        <f>IF(ISNUMBER(INDEX('08W Project List'!$J:$J,MATCH('HFTD CPZ'!$B583,'08W Project List'!$G:$G,0))),$K583,#N/A)</f>
        <v>#N/A</v>
      </c>
      <c r="M583" s="34" t="e">
        <f>IF(ISNUMBER(L583),#N/A,IF(ISNUMBER(INDEX('Approved CPZ List'!$I:$I,MATCH('HFTD CPZ'!$B583,'Approved CPZ List'!$B:$B,0))),$K583,#N/A))</f>
        <v>#N/A</v>
      </c>
    </row>
    <row r="584" spans="1:13" ht="15.75" x14ac:dyDescent="0.25">
      <c r="A584" s="17">
        <v>430</v>
      </c>
      <c r="B584" s="16" t="s">
        <v>4025</v>
      </c>
      <c r="C584" s="16">
        <v>252931102</v>
      </c>
      <c r="D584" s="16" t="s">
        <v>4022</v>
      </c>
      <c r="E584" s="16">
        <v>11.677209011019949</v>
      </c>
      <c r="F584" s="16">
        <v>154</v>
      </c>
      <c r="G584" s="19">
        <v>0.135301364780995</v>
      </c>
      <c r="H584" s="16">
        <f t="shared" si="27"/>
        <v>20.83641017627323</v>
      </c>
      <c r="I584" s="21">
        <v>583</v>
      </c>
      <c r="J584" s="28">
        <f t="shared" si="28"/>
        <v>6921.2364263944155</v>
      </c>
      <c r="K584" s="28">
        <f t="shared" si="29"/>
        <v>9000.6892978466421</v>
      </c>
      <c r="L584" s="34" t="e">
        <f>IF(ISNUMBER(INDEX('08W Project List'!$J:$J,MATCH('HFTD CPZ'!$B584,'08W Project List'!$G:$G,0))),$K584,#N/A)</f>
        <v>#N/A</v>
      </c>
      <c r="M584" s="34" t="e">
        <f>IF(ISNUMBER(L584),#N/A,IF(ISNUMBER(INDEX('Approved CPZ List'!$I:$I,MATCH('HFTD CPZ'!$B584,'Approved CPZ List'!$B:$B,0))),$K584,#N/A))</f>
        <v>#N/A</v>
      </c>
    </row>
    <row r="585" spans="1:13" ht="15.75" x14ac:dyDescent="0.25">
      <c r="A585" s="17">
        <v>4932</v>
      </c>
      <c r="B585" s="16" t="s">
        <v>2439</v>
      </c>
      <c r="C585" s="16">
        <v>43051101</v>
      </c>
      <c r="D585" s="16" t="s">
        <v>2429</v>
      </c>
      <c r="E585" s="16">
        <v>6.7890972376370415</v>
      </c>
      <c r="F585" s="16">
        <v>70</v>
      </c>
      <c r="G585" s="19">
        <v>0.13529608347435099</v>
      </c>
      <c r="H585" s="16">
        <f t="shared" si="27"/>
        <v>9.4707258432045691</v>
      </c>
      <c r="I585" s="21">
        <v>584</v>
      </c>
      <c r="J585" s="28">
        <f t="shared" si="28"/>
        <v>6928.0255236320527</v>
      </c>
      <c r="K585" s="28">
        <f t="shared" si="29"/>
        <v>8991.2185720034377</v>
      </c>
      <c r="L585" s="34" t="e">
        <f>IF(ISNUMBER(INDEX('08W Project List'!$J:$J,MATCH('HFTD CPZ'!$B585,'08W Project List'!$G:$G,0))),$K585,#N/A)</f>
        <v>#N/A</v>
      </c>
      <c r="M585" s="34" t="e">
        <f>IF(ISNUMBER(L585),#N/A,IF(ISNUMBER(INDEX('Approved CPZ List'!$I:$I,MATCH('HFTD CPZ'!$B585,'Approved CPZ List'!$B:$B,0))),$K585,#N/A))</f>
        <v>#N/A</v>
      </c>
    </row>
    <row r="586" spans="1:13" ht="15.75" x14ac:dyDescent="0.25">
      <c r="A586" s="17">
        <v>6310</v>
      </c>
      <c r="B586" s="16" t="s">
        <v>3339</v>
      </c>
      <c r="C586" s="16">
        <v>192251102</v>
      </c>
      <c r="D586" s="16" t="s">
        <v>3337</v>
      </c>
      <c r="E586" s="16">
        <v>22.900947686024423</v>
      </c>
      <c r="F586" s="16">
        <v>59</v>
      </c>
      <c r="G586" s="19">
        <v>0.135119834819735</v>
      </c>
      <c r="H586" s="16">
        <f t="shared" si="27"/>
        <v>7.9720702543643647</v>
      </c>
      <c r="I586" s="21">
        <v>585</v>
      </c>
      <c r="J586" s="28">
        <f t="shared" si="28"/>
        <v>6950.9264713180773</v>
      </c>
      <c r="K586" s="28">
        <f t="shared" si="29"/>
        <v>8983.246501749074</v>
      </c>
      <c r="L586" s="34">
        <f>IF(ISNUMBER(INDEX('08W Project List'!$J:$J,MATCH('HFTD CPZ'!$B586,'08W Project List'!$G:$G,0))),$K586,#N/A)</f>
        <v>8983.246501749074</v>
      </c>
      <c r="M586" s="34" t="e">
        <f>IF(ISNUMBER(L586),#N/A,IF(ISNUMBER(INDEX('Approved CPZ List'!$I:$I,MATCH('HFTD CPZ'!$B586,'Approved CPZ List'!$B:$B,0))),$K586,#N/A))</f>
        <v>#N/A</v>
      </c>
    </row>
    <row r="587" spans="1:13" ht="15.75" x14ac:dyDescent="0.25">
      <c r="A587" s="17">
        <v>517</v>
      </c>
      <c r="B587" s="16" t="s">
        <v>736</v>
      </c>
      <c r="C587" s="16">
        <v>153612104</v>
      </c>
      <c r="D587" s="16" t="s">
        <v>737</v>
      </c>
      <c r="E587" s="16">
        <v>34.740098802944502</v>
      </c>
      <c r="F587" s="16">
        <v>409</v>
      </c>
      <c r="G587" s="19">
        <v>0.13485774506626599</v>
      </c>
      <c r="H587" s="16">
        <f t="shared" si="27"/>
        <v>55.156817732102795</v>
      </c>
      <c r="I587" s="21">
        <v>586</v>
      </c>
      <c r="J587" s="28">
        <f t="shared" si="28"/>
        <v>6985.6665701210222</v>
      </c>
      <c r="K587" s="28">
        <f t="shared" si="29"/>
        <v>8928.0896840169717</v>
      </c>
      <c r="L587" s="34" t="e">
        <f>IF(ISNUMBER(INDEX('08W Project List'!$J:$J,MATCH('HFTD CPZ'!$B587,'08W Project List'!$G:$G,0))),$K587,#N/A)</f>
        <v>#N/A</v>
      </c>
      <c r="M587" s="34" t="e">
        <f>IF(ISNUMBER(L587),#N/A,IF(ISNUMBER(INDEX('Approved CPZ List'!$I:$I,MATCH('HFTD CPZ'!$B587,'Approved CPZ List'!$B:$B,0))),$K587,#N/A))</f>
        <v>#N/A</v>
      </c>
    </row>
    <row r="588" spans="1:13" ht="15.75" x14ac:dyDescent="0.25">
      <c r="A588" s="17">
        <v>7402</v>
      </c>
      <c r="B588" s="16" t="s">
        <v>2189</v>
      </c>
      <c r="C588" s="16">
        <v>254452102</v>
      </c>
      <c r="D588" s="16" t="s">
        <v>2182</v>
      </c>
      <c r="E588" s="16">
        <v>0.50625486022755439</v>
      </c>
      <c r="F588" s="16">
        <v>60</v>
      </c>
      <c r="G588" s="19">
        <v>0.13461450107460399</v>
      </c>
      <c r="H588" s="16">
        <f t="shared" si="27"/>
        <v>8.076870064476239</v>
      </c>
      <c r="I588" s="21">
        <v>587</v>
      </c>
      <c r="J588" s="28">
        <f t="shared" si="28"/>
        <v>6986.1728249812495</v>
      </c>
      <c r="K588" s="28">
        <f t="shared" si="29"/>
        <v>8920.012813952495</v>
      </c>
      <c r="L588" s="34" t="e">
        <f>IF(ISNUMBER(INDEX('08W Project List'!$J:$J,MATCH('HFTD CPZ'!$B588,'08W Project List'!$G:$G,0))),$K588,#N/A)</f>
        <v>#N/A</v>
      </c>
      <c r="M588" s="34" t="e">
        <f>IF(ISNUMBER(L588),#N/A,IF(ISNUMBER(INDEX('Approved CPZ List'!$I:$I,MATCH('HFTD CPZ'!$B588,'Approved CPZ List'!$B:$B,0))),$K588,#N/A))</f>
        <v>#N/A</v>
      </c>
    </row>
    <row r="589" spans="1:13" ht="15.75" x14ac:dyDescent="0.25">
      <c r="A589" s="17">
        <v>19</v>
      </c>
      <c r="B589" s="16" t="s">
        <v>790</v>
      </c>
      <c r="C589" s="16">
        <v>42141101</v>
      </c>
      <c r="D589" s="16" t="s">
        <v>789</v>
      </c>
      <c r="E589" s="16">
        <v>12.420543032537228</v>
      </c>
      <c r="F589" s="16">
        <v>312</v>
      </c>
      <c r="G589" s="19">
        <v>0.13429839401917501</v>
      </c>
      <c r="H589" s="16">
        <f t="shared" si="27"/>
        <v>41.901098933982603</v>
      </c>
      <c r="I589" s="21">
        <v>588</v>
      </c>
      <c r="J589" s="28">
        <f t="shared" si="28"/>
        <v>6998.5933680137869</v>
      </c>
      <c r="K589" s="28">
        <f t="shared" si="29"/>
        <v>8878.1117150185128</v>
      </c>
      <c r="L589" s="34" t="e">
        <f>IF(ISNUMBER(INDEX('08W Project List'!$J:$J,MATCH('HFTD CPZ'!$B589,'08W Project List'!$G:$G,0))),$K589,#N/A)</f>
        <v>#N/A</v>
      </c>
      <c r="M589" s="34" t="e">
        <f>IF(ISNUMBER(L589),#N/A,IF(ISNUMBER(INDEX('Approved CPZ List'!$I:$I,MATCH('HFTD CPZ'!$B589,'Approved CPZ List'!$B:$B,0))),$K589,#N/A))</f>
        <v>#N/A</v>
      </c>
    </row>
    <row r="590" spans="1:13" ht="15.75" x14ac:dyDescent="0.25">
      <c r="A590" s="17">
        <v>4720</v>
      </c>
      <c r="B590" s="16" t="s">
        <v>1147</v>
      </c>
      <c r="C590" s="16">
        <v>254061102</v>
      </c>
      <c r="D590" s="16" t="s">
        <v>1141</v>
      </c>
      <c r="E590" s="16">
        <v>8.6697541039320072</v>
      </c>
      <c r="F590" s="16">
        <v>61</v>
      </c>
      <c r="G590" s="19">
        <v>0.13395244124070799</v>
      </c>
      <c r="H590" s="16">
        <f t="shared" si="27"/>
        <v>8.1710989156831868</v>
      </c>
      <c r="I590" s="21">
        <v>589</v>
      </c>
      <c r="J590" s="28">
        <f t="shared" si="28"/>
        <v>7007.2631221177189</v>
      </c>
      <c r="K590" s="28">
        <f t="shared" si="29"/>
        <v>8869.9406161028292</v>
      </c>
      <c r="L590" s="34" t="e">
        <f>IF(ISNUMBER(INDEX('08W Project List'!$J:$J,MATCH('HFTD CPZ'!$B590,'08W Project List'!$G:$G,0))),$K590,#N/A)</f>
        <v>#N/A</v>
      </c>
      <c r="M590" s="34" t="e">
        <f>IF(ISNUMBER(L590),#N/A,IF(ISNUMBER(INDEX('Approved CPZ List'!$I:$I,MATCH('HFTD CPZ'!$B590,'Approved CPZ List'!$B:$B,0))),$K590,#N/A))</f>
        <v>#N/A</v>
      </c>
    </row>
    <row r="591" spans="1:13" ht="15.75" x14ac:dyDescent="0.25">
      <c r="A591" s="17">
        <v>6125</v>
      </c>
      <c r="B591" s="16" t="s">
        <v>1904</v>
      </c>
      <c r="C591" s="16">
        <v>103441103</v>
      </c>
      <c r="D591" s="16" t="s">
        <v>1903</v>
      </c>
      <c r="E591" s="16">
        <v>2.0222721833837416</v>
      </c>
      <c r="F591" s="16">
        <v>29</v>
      </c>
      <c r="G591" s="19">
        <v>0.133880104214505</v>
      </c>
      <c r="H591" s="16">
        <f t="shared" si="27"/>
        <v>3.8825230222206448</v>
      </c>
      <c r="I591" s="21">
        <v>590</v>
      </c>
      <c r="J591" s="28">
        <f t="shared" si="28"/>
        <v>7009.2853943011023</v>
      </c>
      <c r="K591" s="28">
        <f t="shared" si="29"/>
        <v>8866.0580930806082</v>
      </c>
      <c r="L591" s="34" t="e">
        <f>IF(ISNUMBER(INDEX('08W Project List'!$J:$J,MATCH('HFTD CPZ'!$B591,'08W Project List'!$G:$G,0))),$K591,#N/A)</f>
        <v>#N/A</v>
      </c>
      <c r="M591" s="34" t="e">
        <f>IF(ISNUMBER(L591),#N/A,IF(ISNUMBER(INDEX('Approved CPZ List'!$I:$I,MATCH('HFTD CPZ'!$B591,'Approved CPZ List'!$B:$B,0))),$K591,#N/A))</f>
        <v>#N/A</v>
      </c>
    </row>
    <row r="592" spans="1:13" ht="15.75" x14ac:dyDescent="0.25">
      <c r="A592" s="17">
        <v>9100</v>
      </c>
      <c r="B592" s="16" t="s">
        <v>196</v>
      </c>
      <c r="C592" s="16">
        <v>103191101</v>
      </c>
      <c r="D592" s="16" t="s">
        <v>187</v>
      </c>
      <c r="E592" s="16">
        <v>5.0876001711752457</v>
      </c>
      <c r="F592" s="16">
        <v>56</v>
      </c>
      <c r="G592" s="19">
        <v>0.133259111295597</v>
      </c>
      <c r="H592" s="16">
        <f t="shared" si="27"/>
        <v>7.4625102325534325</v>
      </c>
      <c r="I592" s="21">
        <v>591</v>
      </c>
      <c r="J592" s="28">
        <f t="shared" si="28"/>
        <v>7014.3729944722772</v>
      </c>
      <c r="K592" s="28">
        <f t="shared" si="29"/>
        <v>8858.5955828480546</v>
      </c>
      <c r="L592" s="34" t="e">
        <f>IF(ISNUMBER(INDEX('08W Project List'!$J:$J,MATCH('HFTD CPZ'!$B592,'08W Project List'!$G:$G,0))),$K592,#N/A)</f>
        <v>#N/A</v>
      </c>
      <c r="M592" s="34" t="e">
        <f>IF(ISNUMBER(L592),#N/A,IF(ISNUMBER(INDEX('Approved CPZ List'!$I:$I,MATCH('HFTD CPZ'!$B592,'Approved CPZ List'!$B:$B,0))),$K592,#N/A))</f>
        <v>#N/A</v>
      </c>
    </row>
    <row r="593" spans="1:13" ht="15.75" x14ac:dyDescent="0.25">
      <c r="A593" s="17">
        <v>7774</v>
      </c>
      <c r="B593" s="16" t="s">
        <v>3260</v>
      </c>
      <c r="C593" s="16">
        <v>103541101</v>
      </c>
      <c r="D593" s="16" t="s">
        <v>3258</v>
      </c>
      <c r="E593" s="16">
        <v>9.3422983977617164</v>
      </c>
      <c r="F593" s="16">
        <v>137</v>
      </c>
      <c r="G593" s="19">
        <v>0.13317959409679</v>
      </c>
      <c r="H593" s="16">
        <f t="shared" si="27"/>
        <v>18.24560439126023</v>
      </c>
      <c r="I593" s="21">
        <v>592</v>
      </c>
      <c r="J593" s="28">
        <f t="shared" si="28"/>
        <v>7023.7152928700389</v>
      </c>
      <c r="K593" s="28">
        <f t="shared" si="29"/>
        <v>8840.3499784567939</v>
      </c>
      <c r="L593" s="34" t="e">
        <f>IF(ISNUMBER(INDEX('08W Project List'!$J:$J,MATCH('HFTD CPZ'!$B593,'08W Project List'!$G:$G,0))),$K593,#N/A)</f>
        <v>#N/A</v>
      </c>
      <c r="M593" s="34" t="e">
        <f>IF(ISNUMBER(L593),#N/A,IF(ISNUMBER(INDEX('Approved CPZ List'!$I:$I,MATCH('HFTD CPZ'!$B593,'Approved CPZ List'!$B:$B,0))),$K593,#N/A))</f>
        <v>#N/A</v>
      </c>
    </row>
    <row r="594" spans="1:13" ht="15.75" x14ac:dyDescent="0.25">
      <c r="A594" s="17">
        <v>5975</v>
      </c>
      <c r="B594" s="16" t="s">
        <v>1684</v>
      </c>
      <c r="C594" s="16">
        <v>43211101</v>
      </c>
      <c r="D594" s="16" t="s">
        <v>1685</v>
      </c>
      <c r="E594" s="16">
        <v>9.4843238239447469</v>
      </c>
      <c r="F594" s="16">
        <v>117</v>
      </c>
      <c r="G594" s="19">
        <v>0.133032647955727</v>
      </c>
      <c r="H594" s="16">
        <f t="shared" si="27"/>
        <v>15.56481981082006</v>
      </c>
      <c r="I594" s="21">
        <v>593</v>
      </c>
      <c r="J594" s="28">
        <f t="shared" si="28"/>
        <v>7033.1996166939834</v>
      </c>
      <c r="K594" s="28">
        <f t="shared" si="29"/>
        <v>8824.7851586459747</v>
      </c>
      <c r="L594" s="34" t="e">
        <f>IF(ISNUMBER(INDEX('08W Project List'!$J:$J,MATCH('HFTD CPZ'!$B594,'08W Project List'!$G:$G,0))),$K594,#N/A)</f>
        <v>#N/A</v>
      </c>
      <c r="M594" s="34" t="e">
        <f>IF(ISNUMBER(L594),#N/A,IF(ISNUMBER(INDEX('Approved CPZ List'!$I:$I,MATCH('HFTD CPZ'!$B594,'Approved CPZ List'!$B:$B,0))),$K594,#N/A))</f>
        <v>#N/A</v>
      </c>
    </row>
    <row r="595" spans="1:13" ht="15.75" x14ac:dyDescent="0.25">
      <c r="A595" s="17">
        <v>3100</v>
      </c>
      <c r="B595" s="16" t="s">
        <v>1502</v>
      </c>
      <c r="C595" s="16">
        <v>192221102</v>
      </c>
      <c r="D595" s="16" t="s">
        <v>1498</v>
      </c>
      <c r="E595" s="16">
        <v>16.23514177878614</v>
      </c>
      <c r="F595" s="16">
        <v>135</v>
      </c>
      <c r="G595" s="19">
        <v>0.132959806896257</v>
      </c>
      <c r="H595" s="16">
        <f t="shared" si="27"/>
        <v>17.949573930994696</v>
      </c>
      <c r="I595" s="21">
        <v>594</v>
      </c>
      <c r="J595" s="28">
        <f t="shared" si="28"/>
        <v>7049.4347584727693</v>
      </c>
      <c r="K595" s="28">
        <f t="shared" si="29"/>
        <v>8806.8355847149796</v>
      </c>
      <c r="L595" s="34" t="e">
        <f>IF(ISNUMBER(INDEX('08W Project List'!$J:$J,MATCH('HFTD CPZ'!$B595,'08W Project List'!$G:$G,0))),$K595,#N/A)</f>
        <v>#N/A</v>
      </c>
      <c r="M595" s="34" t="e">
        <f>IF(ISNUMBER(L595),#N/A,IF(ISNUMBER(INDEX('Approved CPZ List'!$I:$I,MATCH('HFTD CPZ'!$B595,'Approved CPZ List'!$B:$B,0))),$K595,#N/A))</f>
        <v>#N/A</v>
      </c>
    </row>
    <row r="596" spans="1:13" ht="15.75" x14ac:dyDescent="0.25">
      <c r="A596" s="17">
        <v>9542</v>
      </c>
      <c r="B596" s="16" t="s">
        <v>2745</v>
      </c>
      <c r="C596" s="16">
        <v>163541102</v>
      </c>
      <c r="D596" s="16" t="s">
        <v>2738</v>
      </c>
      <c r="E596" s="16">
        <v>0.37080069424969297</v>
      </c>
      <c r="F596" s="16">
        <v>11</v>
      </c>
      <c r="G596" s="19">
        <v>0.13273659918465799</v>
      </c>
      <c r="H596" s="16">
        <f t="shared" si="27"/>
        <v>1.460102591031238</v>
      </c>
      <c r="I596" s="21">
        <v>595</v>
      </c>
      <c r="J596" s="28">
        <f t="shared" si="28"/>
        <v>7049.8055591670191</v>
      </c>
      <c r="K596" s="28">
        <f t="shared" si="29"/>
        <v>8805.375482123949</v>
      </c>
      <c r="L596" s="34" t="e">
        <f>IF(ISNUMBER(INDEX('08W Project List'!$J:$J,MATCH('HFTD CPZ'!$B596,'08W Project List'!$G:$G,0))),$K596,#N/A)</f>
        <v>#N/A</v>
      </c>
      <c r="M596" s="34" t="e">
        <f>IF(ISNUMBER(L596),#N/A,IF(ISNUMBER(INDEX('Approved CPZ List'!$I:$I,MATCH('HFTD CPZ'!$B596,'Approved CPZ List'!$B:$B,0))),$K596,#N/A))</f>
        <v>#N/A</v>
      </c>
    </row>
    <row r="597" spans="1:13" ht="15.75" x14ac:dyDescent="0.25">
      <c r="A597" s="17">
        <v>6900</v>
      </c>
      <c r="B597" s="16" t="s">
        <v>3403</v>
      </c>
      <c r="C597" s="16">
        <v>163692101</v>
      </c>
      <c r="D597" s="16" t="s">
        <v>3404</v>
      </c>
      <c r="E597" s="16">
        <v>0.68999229949499685</v>
      </c>
      <c r="F597" s="16">
        <v>7</v>
      </c>
      <c r="G597" s="19">
        <v>0.13249776107673999</v>
      </c>
      <c r="H597" s="16">
        <f t="shared" si="27"/>
        <v>0.92748432753718002</v>
      </c>
      <c r="I597" s="21">
        <v>596</v>
      </c>
      <c r="J597" s="28">
        <f t="shared" si="28"/>
        <v>7050.4955514665144</v>
      </c>
      <c r="K597" s="28">
        <f t="shared" si="29"/>
        <v>8804.4479977964111</v>
      </c>
      <c r="L597" s="34" t="e">
        <f>IF(ISNUMBER(INDEX('08W Project List'!$J:$J,MATCH('HFTD CPZ'!$B597,'08W Project List'!$G:$G,0))),$K597,#N/A)</f>
        <v>#N/A</v>
      </c>
      <c r="M597" s="34" t="e">
        <f>IF(ISNUMBER(L597),#N/A,IF(ISNUMBER(INDEX('Approved CPZ List'!$I:$I,MATCH('HFTD CPZ'!$B597,'Approved CPZ List'!$B:$B,0))),$K597,#N/A))</f>
        <v>#N/A</v>
      </c>
    </row>
    <row r="598" spans="1:13" ht="15.75" x14ac:dyDescent="0.25">
      <c r="A598" s="17">
        <v>1019</v>
      </c>
      <c r="B598" s="16" t="s">
        <v>1818</v>
      </c>
      <c r="C598" s="16">
        <v>42251101</v>
      </c>
      <c r="D598" s="16" t="s">
        <v>1814</v>
      </c>
      <c r="E598" s="16">
        <v>8.6004946601426973</v>
      </c>
      <c r="F598" s="16">
        <v>110</v>
      </c>
      <c r="G598" s="19">
        <v>0.132165689288369</v>
      </c>
      <c r="H598" s="16">
        <f t="shared" si="27"/>
        <v>14.538225821720589</v>
      </c>
      <c r="I598" s="21">
        <v>597</v>
      </c>
      <c r="J598" s="28">
        <f t="shared" si="28"/>
        <v>7059.0960461266568</v>
      </c>
      <c r="K598" s="28">
        <f t="shared" si="29"/>
        <v>8789.9097719746896</v>
      </c>
      <c r="L598" s="34" t="e">
        <f>IF(ISNUMBER(INDEX('08W Project List'!$J:$J,MATCH('HFTD CPZ'!$B598,'08W Project List'!$G:$G,0))),$K598,#N/A)</f>
        <v>#N/A</v>
      </c>
      <c r="M598" s="34" t="e">
        <f>IF(ISNUMBER(L598),#N/A,IF(ISNUMBER(INDEX('Approved CPZ List'!$I:$I,MATCH('HFTD CPZ'!$B598,'Approved CPZ List'!$B:$B,0))),$K598,#N/A))</f>
        <v>#N/A</v>
      </c>
    </row>
    <row r="599" spans="1:13" ht="15.75" x14ac:dyDescent="0.25">
      <c r="A599" s="17">
        <v>9774</v>
      </c>
      <c r="B599" s="16" t="s">
        <v>4295</v>
      </c>
      <c r="C599" s="16">
        <v>103611101</v>
      </c>
      <c r="D599" s="16" t="s">
        <v>4293</v>
      </c>
      <c r="E599" s="16">
        <v>4.5396852383801498</v>
      </c>
      <c r="F599" s="16">
        <v>8</v>
      </c>
      <c r="G599" s="19">
        <v>0.13183637918239199</v>
      </c>
      <c r="H599" s="16">
        <f t="shared" si="27"/>
        <v>1.054691033459136</v>
      </c>
      <c r="I599" s="21">
        <v>598</v>
      </c>
      <c r="J599" s="28">
        <f t="shared" si="28"/>
        <v>7063.6357313650369</v>
      </c>
      <c r="K599" s="28">
        <f t="shared" si="29"/>
        <v>8788.85508094123</v>
      </c>
      <c r="L599" s="34" t="e">
        <f>IF(ISNUMBER(INDEX('08W Project List'!$J:$J,MATCH('HFTD CPZ'!$B599,'08W Project List'!$G:$G,0))),$K599,#N/A)</f>
        <v>#N/A</v>
      </c>
      <c r="M599" s="34" t="e">
        <f>IF(ISNUMBER(L599),#N/A,IF(ISNUMBER(INDEX('Approved CPZ List'!$I:$I,MATCH('HFTD CPZ'!$B599,'Approved CPZ List'!$B:$B,0))),$K599,#N/A))</f>
        <v>#N/A</v>
      </c>
    </row>
    <row r="600" spans="1:13" ht="15.75" x14ac:dyDescent="0.25">
      <c r="A600" s="17">
        <v>6290</v>
      </c>
      <c r="B600" s="16" t="s">
        <v>4430</v>
      </c>
      <c r="C600" s="16">
        <v>102911107</v>
      </c>
      <c r="D600" s="16" t="s">
        <v>4424</v>
      </c>
      <c r="E600" s="16">
        <v>8.5478713606588563</v>
      </c>
      <c r="F600" s="16">
        <v>124</v>
      </c>
      <c r="G600" s="19">
        <v>0.13124935981316399</v>
      </c>
      <c r="H600" s="16">
        <f t="shared" si="27"/>
        <v>16.274920616832336</v>
      </c>
      <c r="I600" s="21">
        <v>599</v>
      </c>
      <c r="J600" s="28">
        <f t="shared" si="28"/>
        <v>7072.1836027256959</v>
      </c>
      <c r="K600" s="28">
        <f t="shared" si="29"/>
        <v>8772.5801603243981</v>
      </c>
      <c r="L600" s="34" t="e">
        <f>IF(ISNUMBER(INDEX('08W Project List'!$J:$J,MATCH('HFTD CPZ'!$B600,'08W Project List'!$G:$G,0))),$K600,#N/A)</f>
        <v>#N/A</v>
      </c>
      <c r="M600" s="34" t="e">
        <f>IF(ISNUMBER(L600),#N/A,IF(ISNUMBER(INDEX('Approved CPZ List'!$I:$I,MATCH('HFTD CPZ'!$B600,'Approved CPZ List'!$B:$B,0))),$K600,#N/A))</f>
        <v>#N/A</v>
      </c>
    </row>
    <row r="601" spans="1:13" ht="15.75" x14ac:dyDescent="0.25">
      <c r="A601" s="17">
        <v>8217</v>
      </c>
      <c r="B601" s="16" t="s">
        <v>4211</v>
      </c>
      <c r="C601" s="16">
        <v>14502110</v>
      </c>
      <c r="D601" s="16" t="s">
        <v>4210</v>
      </c>
      <c r="E601" s="16">
        <v>5.5901220728649603</v>
      </c>
      <c r="F601" s="16">
        <v>86</v>
      </c>
      <c r="G601" s="19">
        <v>0.13080305529140401</v>
      </c>
      <c r="H601" s="16">
        <f t="shared" si="27"/>
        <v>11.249062755060745</v>
      </c>
      <c r="I601" s="21">
        <v>600</v>
      </c>
      <c r="J601" s="28">
        <f t="shared" si="28"/>
        <v>7077.7737247985606</v>
      </c>
      <c r="K601" s="28">
        <f t="shared" si="29"/>
        <v>8761.3310975693366</v>
      </c>
      <c r="L601" s="34" t="e">
        <f>IF(ISNUMBER(INDEX('08W Project List'!$J:$J,MATCH('HFTD CPZ'!$B601,'08W Project List'!$G:$G,0))),$K601,#N/A)</f>
        <v>#N/A</v>
      </c>
      <c r="M601" s="34" t="e">
        <f>IF(ISNUMBER(L601),#N/A,IF(ISNUMBER(INDEX('Approved CPZ List'!$I:$I,MATCH('HFTD CPZ'!$B601,'Approved CPZ List'!$B:$B,0))),$K601,#N/A))</f>
        <v>#N/A</v>
      </c>
    </row>
    <row r="602" spans="1:13" ht="15.75" x14ac:dyDescent="0.25">
      <c r="A602" s="17">
        <v>7155</v>
      </c>
      <c r="B602" s="16" t="s">
        <v>2974</v>
      </c>
      <c r="C602" s="16">
        <v>163781701</v>
      </c>
      <c r="D602" s="16" t="s">
        <v>2967</v>
      </c>
      <c r="E602" s="16">
        <v>8.7742655778409571</v>
      </c>
      <c r="F602" s="16">
        <v>70</v>
      </c>
      <c r="G602" s="19">
        <v>0.13063135751754501</v>
      </c>
      <c r="H602" s="16">
        <f t="shared" si="27"/>
        <v>9.1441950262281502</v>
      </c>
      <c r="I602" s="21">
        <v>601</v>
      </c>
      <c r="J602" s="28">
        <f t="shared" si="28"/>
        <v>7086.5479903764017</v>
      </c>
      <c r="K602" s="28">
        <f t="shared" si="29"/>
        <v>8752.1869025431079</v>
      </c>
      <c r="L602" s="34" t="e">
        <f>IF(ISNUMBER(INDEX('08W Project List'!$J:$J,MATCH('HFTD CPZ'!$B602,'08W Project List'!$G:$G,0))),$K602,#N/A)</f>
        <v>#N/A</v>
      </c>
      <c r="M602" s="34" t="e">
        <f>IF(ISNUMBER(L602),#N/A,IF(ISNUMBER(INDEX('Approved CPZ List'!$I:$I,MATCH('HFTD CPZ'!$B602,'Approved CPZ List'!$B:$B,0))),$K602,#N/A))</f>
        <v>#N/A</v>
      </c>
    </row>
    <row r="603" spans="1:13" ht="15.75" x14ac:dyDescent="0.25">
      <c r="A603" s="17">
        <v>1707</v>
      </c>
      <c r="B603" s="16" t="s">
        <v>1736</v>
      </c>
      <c r="C603" s="16">
        <v>152691103</v>
      </c>
      <c r="D603" s="16" t="s">
        <v>1734</v>
      </c>
      <c r="E603" s="16">
        <v>2.0547648162311685</v>
      </c>
      <c r="F603" s="16">
        <v>23</v>
      </c>
      <c r="G603" s="19">
        <v>0.13059313583415399</v>
      </c>
      <c r="H603" s="16">
        <f t="shared" si="27"/>
        <v>3.003642124185542</v>
      </c>
      <c r="I603" s="21">
        <v>602</v>
      </c>
      <c r="J603" s="28">
        <f t="shared" si="28"/>
        <v>7088.6027551926327</v>
      </c>
      <c r="K603" s="28">
        <f t="shared" si="29"/>
        <v>8749.1832604189221</v>
      </c>
      <c r="L603" s="34" t="e">
        <f>IF(ISNUMBER(INDEX('08W Project List'!$J:$J,MATCH('HFTD CPZ'!$B603,'08W Project List'!$G:$G,0))),$K603,#N/A)</f>
        <v>#N/A</v>
      </c>
      <c r="M603" s="34" t="e">
        <f>IF(ISNUMBER(L603),#N/A,IF(ISNUMBER(INDEX('Approved CPZ List'!$I:$I,MATCH('HFTD CPZ'!$B603,'Approved CPZ List'!$B:$B,0))),$K603,#N/A))</f>
        <v>#N/A</v>
      </c>
    </row>
    <row r="604" spans="1:13" ht="15.75" x14ac:dyDescent="0.25">
      <c r="A604" s="17">
        <v>10679</v>
      </c>
      <c r="B604" s="16" t="s">
        <v>960</v>
      </c>
      <c r="C604" s="16">
        <v>43061101</v>
      </c>
      <c r="D604" s="16" t="s">
        <v>955</v>
      </c>
      <c r="E604" s="16">
        <v>0.6037988768784015</v>
      </c>
      <c r="F604" s="16">
        <v>14</v>
      </c>
      <c r="G604" s="19">
        <v>0.13024178787082699</v>
      </c>
      <c r="H604" s="16">
        <f t="shared" si="27"/>
        <v>1.8233850301915779</v>
      </c>
      <c r="I604" s="21">
        <v>603</v>
      </c>
      <c r="J604" s="28">
        <f t="shared" si="28"/>
        <v>7089.2065540695112</v>
      </c>
      <c r="K604" s="28">
        <f t="shared" si="29"/>
        <v>8747.3598753887309</v>
      </c>
      <c r="L604" s="34" t="e">
        <f>IF(ISNUMBER(INDEX('08W Project List'!$J:$J,MATCH('HFTD CPZ'!$B604,'08W Project List'!$G:$G,0))),$K604,#N/A)</f>
        <v>#N/A</v>
      </c>
      <c r="M604" s="34" t="e">
        <f>IF(ISNUMBER(L604),#N/A,IF(ISNUMBER(INDEX('Approved CPZ List'!$I:$I,MATCH('HFTD CPZ'!$B604,'Approved CPZ List'!$B:$B,0))),$K604,#N/A))</f>
        <v>#N/A</v>
      </c>
    </row>
    <row r="605" spans="1:13" ht="15.75" x14ac:dyDescent="0.25">
      <c r="A605" s="17">
        <v>2248</v>
      </c>
      <c r="B605" s="16" t="s">
        <v>895</v>
      </c>
      <c r="C605" s="16">
        <v>162991103</v>
      </c>
      <c r="D605" s="16" t="s">
        <v>896</v>
      </c>
      <c r="E605" s="16">
        <v>2.9373063488814664</v>
      </c>
      <c r="F605" s="16">
        <v>99</v>
      </c>
      <c r="G605" s="19">
        <v>0.13001318956483901</v>
      </c>
      <c r="H605" s="16">
        <f t="shared" si="27"/>
        <v>12.871305766919061</v>
      </c>
      <c r="I605" s="21">
        <v>604</v>
      </c>
      <c r="J605" s="28">
        <f t="shared" si="28"/>
        <v>7092.1438604183923</v>
      </c>
      <c r="K605" s="28">
        <f t="shared" si="29"/>
        <v>8734.4885696218116</v>
      </c>
      <c r="L605" s="34" t="e">
        <f>IF(ISNUMBER(INDEX('08W Project List'!$J:$J,MATCH('HFTD CPZ'!$B605,'08W Project List'!$G:$G,0))),$K605,#N/A)</f>
        <v>#N/A</v>
      </c>
      <c r="M605" s="34" t="e">
        <f>IF(ISNUMBER(L605),#N/A,IF(ISNUMBER(INDEX('Approved CPZ List'!$I:$I,MATCH('HFTD CPZ'!$B605,'Approved CPZ List'!$B:$B,0))),$K605,#N/A))</f>
        <v>#N/A</v>
      </c>
    </row>
    <row r="606" spans="1:13" ht="15.75" x14ac:dyDescent="0.25">
      <c r="A606" s="17">
        <v>6056</v>
      </c>
      <c r="B606" s="16" t="s">
        <v>2171</v>
      </c>
      <c r="C606" s="16">
        <v>254452101</v>
      </c>
      <c r="D606" s="16" t="s">
        <v>2167</v>
      </c>
      <c r="E606" s="16">
        <v>3.6908838922587197</v>
      </c>
      <c r="F606" s="16">
        <v>93</v>
      </c>
      <c r="G606" s="19">
        <v>0.12966059211707601</v>
      </c>
      <c r="H606" s="16">
        <f t="shared" si="27"/>
        <v>12.058435066888068</v>
      </c>
      <c r="I606" s="21">
        <v>605</v>
      </c>
      <c r="J606" s="28">
        <f t="shared" si="28"/>
        <v>7095.8347443106513</v>
      </c>
      <c r="K606" s="28">
        <f t="shared" si="29"/>
        <v>8722.4301345549229</v>
      </c>
      <c r="L606" s="34" t="e">
        <f>IF(ISNUMBER(INDEX('08W Project List'!$J:$J,MATCH('HFTD CPZ'!$B606,'08W Project List'!$G:$G,0))),$K606,#N/A)</f>
        <v>#N/A</v>
      </c>
      <c r="M606" s="34" t="e">
        <f>IF(ISNUMBER(L606),#N/A,IF(ISNUMBER(INDEX('Approved CPZ List'!$I:$I,MATCH('HFTD CPZ'!$B606,'Approved CPZ List'!$B:$B,0))),$K606,#N/A))</f>
        <v>#N/A</v>
      </c>
    </row>
    <row r="607" spans="1:13" ht="15.75" x14ac:dyDescent="0.25">
      <c r="A607" s="17">
        <v>5806</v>
      </c>
      <c r="B607" s="16" t="s">
        <v>855</v>
      </c>
      <c r="C607" s="16">
        <v>152471101</v>
      </c>
      <c r="D607" s="16" t="s">
        <v>856</v>
      </c>
      <c r="E607" s="16">
        <v>9.1336080573515233</v>
      </c>
      <c r="F607" s="16">
        <v>76</v>
      </c>
      <c r="G607" s="19">
        <v>0.129220133563656</v>
      </c>
      <c r="H607" s="16">
        <f t="shared" si="27"/>
        <v>9.8207301508378553</v>
      </c>
      <c r="I607" s="21">
        <v>606</v>
      </c>
      <c r="J607" s="28">
        <f t="shared" si="28"/>
        <v>7104.9683523680033</v>
      </c>
      <c r="K607" s="28">
        <f t="shared" si="29"/>
        <v>8712.6094044040856</v>
      </c>
      <c r="L607" s="34">
        <f>IF(ISNUMBER(INDEX('08W Project List'!$J:$J,MATCH('HFTD CPZ'!$B607,'08W Project List'!$G:$G,0))),$K607,#N/A)</f>
        <v>8712.6094044040856</v>
      </c>
      <c r="M607" s="34" t="e">
        <f>IF(ISNUMBER(L607),#N/A,IF(ISNUMBER(INDEX('Approved CPZ List'!$I:$I,MATCH('HFTD CPZ'!$B607,'Approved CPZ List'!$B:$B,0))),$K607,#N/A))</f>
        <v>#N/A</v>
      </c>
    </row>
    <row r="608" spans="1:13" ht="15.75" x14ac:dyDescent="0.25">
      <c r="A608" s="17">
        <v>5628</v>
      </c>
      <c r="B608" s="16" t="s">
        <v>3180</v>
      </c>
      <c r="C608" s="16">
        <v>43291104</v>
      </c>
      <c r="D608" s="16" t="s">
        <v>3181</v>
      </c>
      <c r="E608" s="16">
        <v>19.226659869579304</v>
      </c>
      <c r="F608" s="16">
        <v>175</v>
      </c>
      <c r="G608" s="19">
        <v>0.12901730987971999</v>
      </c>
      <c r="H608" s="16">
        <f t="shared" si="27"/>
        <v>22.578029228950999</v>
      </c>
      <c r="I608" s="21">
        <v>607</v>
      </c>
      <c r="J608" s="28">
        <f t="shared" si="28"/>
        <v>7124.1950122375829</v>
      </c>
      <c r="K608" s="28">
        <f t="shared" si="29"/>
        <v>8690.0313751751346</v>
      </c>
      <c r="L608" s="34" t="e">
        <f>IF(ISNUMBER(INDEX('08W Project List'!$J:$J,MATCH('HFTD CPZ'!$B608,'08W Project List'!$G:$G,0))),$K608,#N/A)</f>
        <v>#N/A</v>
      </c>
      <c r="M608" s="34" t="e">
        <f>IF(ISNUMBER(L608),#N/A,IF(ISNUMBER(INDEX('Approved CPZ List'!$I:$I,MATCH('HFTD CPZ'!$B608,'Approved CPZ List'!$B:$B,0))),$K608,#N/A))</f>
        <v>#N/A</v>
      </c>
    </row>
    <row r="609" spans="1:13" ht="15.75" x14ac:dyDescent="0.25">
      <c r="A609" s="17">
        <v>5578</v>
      </c>
      <c r="B609" s="16" t="s">
        <v>4162</v>
      </c>
      <c r="C609" s="16">
        <v>13751102</v>
      </c>
      <c r="D609" s="16" t="s">
        <v>4163</v>
      </c>
      <c r="E609" s="16">
        <v>6.7796935833959608</v>
      </c>
      <c r="F609" s="16">
        <v>154</v>
      </c>
      <c r="G609" s="19">
        <v>0.12898942662245</v>
      </c>
      <c r="H609" s="16">
        <f t="shared" si="27"/>
        <v>19.864371699857301</v>
      </c>
      <c r="I609" s="21">
        <v>608</v>
      </c>
      <c r="J609" s="28">
        <f t="shared" si="28"/>
        <v>7130.9747058209787</v>
      </c>
      <c r="K609" s="28">
        <f t="shared" si="29"/>
        <v>8670.1670034752769</v>
      </c>
      <c r="L609" s="34" t="e">
        <f>IF(ISNUMBER(INDEX('08W Project List'!$J:$J,MATCH('HFTD CPZ'!$B609,'08W Project List'!$G:$G,0))),$K609,#N/A)</f>
        <v>#N/A</v>
      </c>
      <c r="M609" s="34" t="e">
        <f>IF(ISNUMBER(L609),#N/A,IF(ISNUMBER(INDEX('Approved CPZ List'!$I:$I,MATCH('HFTD CPZ'!$B609,'Approved CPZ List'!$B:$B,0))),$K609,#N/A))</f>
        <v>#N/A</v>
      </c>
    </row>
    <row r="610" spans="1:13" ht="15.75" x14ac:dyDescent="0.25">
      <c r="A610" s="17">
        <v>2390</v>
      </c>
      <c r="B610" s="16" t="s">
        <v>4435</v>
      </c>
      <c r="C610" s="16">
        <v>102911109</v>
      </c>
      <c r="D610" s="16" t="s">
        <v>4433</v>
      </c>
      <c r="E610" s="16">
        <v>4.164261601735606</v>
      </c>
      <c r="F610" s="16">
        <v>230</v>
      </c>
      <c r="G610" s="19">
        <v>0.12870049973665401</v>
      </c>
      <c r="H610" s="16">
        <f t="shared" si="27"/>
        <v>29.601114939430424</v>
      </c>
      <c r="I610" s="21">
        <v>609</v>
      </c>
      <c r="J610" s="28">
        <f t="shared" si="28"/>
        <v>7135.1389674227139</v>
      </c>
      <c r="K610" s="28">
        <f t="shared" si="29"/>
        <v>8640.5658885358462</v>
      </c>
      <c r="L610" s="34" t="e">
        <f>IF(ISNUMBER(INDEX('08W Project List'!$J:$J,MATCH('HFTD CPZ'!$B610,'08W Project List'!$G:$G,0))),$K610,#N/A)</f>
        <v>#N/A</v>
      </c>
      <c r="M610" s="34" t="e">
        <f>IF(ISNUMBER(L610),#N/A,IF(ISNUMBER(INDEX('Approved CPZ List'!$I:$I,MATCH('HFTD CPZ'!$B610,'Approved CPZ List'!$B:$B,0))),$K610,#N/A))</f>
        <v>#N/A</v>
      </c>
    </row>
    <row r="611" spans="1:13" ht="15.75" x14ac:dyDescent="0.25">
      <c r="A611" s="17">
        <v>2104</v>
      </c>
      <c r="B611" s="16" t="s">
        <v>2052</v>
      </c>
      <c r="C611" s="16">
        <v>153701104</v>
      </c>
      <c r="D611" s="16" t="s">
        <v>2048</v>
      </c>
      <c r="E611" s="16">
        <v>0.95101482975206342</v>
      </c>
      <c r="F611" s="16">
        <v>7</v>
      </c>
      <c r="G611" s="19">
        <v>0.128678856770093</v>
      </c>
      <c r="H611" s="16">
        <f t="shared" si="27"/>
        <v>0.90075199739065104</v>
      </c>
      <c r="I611" s="21">
        <v>610</v>
      </c>
      <c r="J611" s="28">
        <f t="shared" si="28"/>
        <v>7136.0899822524661</v>
      </c>
      <c r="K611" s="28">
        <f t="shared" si="29"/>
        <v>8639.665136538455</v>
      </c>
      <c r="L611" s="34" t="e">
        <f>IF(ISNUMBER(INDEX('08W Project List'!$J:$J,MATCH('HFTD CPZ'!$B611,'08W Project List'!$G:$G,0))),$K611,#N/A)</f>
        <v>#N/A</v>
      </c>
      <c r="M611" s="34" t="e">
        <f>IF(ISNUMBER(L611),#N/A,IF(ISNUMBER(INDEX('Approved CPZ List'!$I:$I,MATCH('HFTD CPZ'!$B611,'Approved CPZ List'!$B:$B,0))),$K611,#N/A))</f>
        <v>#N/A</v>
      </c>
    </row>
    <row r="612" spans="1:13" ht="15.75" x14ac:dyDescent="0.25">
      <c r="A612" s="17">
        <v>826</v>
      </c>
      <c r="B612" s="16" t="s">
        <v>4001</v>
      </c>
      <c r="C612" s="16">
        <v>14662104</v>
      </c>
      <c r="D612" s="16" t="s">
        <v>4002</v>
      </c>
      <c r="E612" s="16">
        <v>6.2583721969513357</v>
      </c>
      <c r="F612" s="16">
        <v>89</v>
      </c>
      <c r="G612" s="19">
        <v>0.12861350341591801</v>
      </c>
      <c r="H612" s="16">
        <f t="shared" si="27"/>
        <v>11.446601804016703</v>
      </c>
      <c r="I612" s="21">
        <v>611</v>
      </c>
      <c r="J612" s="28">
        <f t="shared" si="28"/>
        <v>7142.3483544494175</v>
      </c>
      <c r="K612" s="28">
        <f t="shared" si="29"/>
        <v>8628.2185347344384</v>
      </c>
      <c r="L612" s="34" t="e">
        <f>IF(ISNUMBER(INDEX('08W Project List'!$J:$J,MATCH('HFTD CPZ'!$B612,'08W Project List'!$G:$G,0))),$K612,#N/A)</f>
        <v>#N/A</v>
      </c>
      <c r="M612" s="34" t="e">
        <f>IF(ISNUMBER(L612),#N/A,IF(ISNUMBER(INDEX('Approved CPZ List'!$I:$I,MATCH('HFTD CPZ'!$B612,'Approved CPZ List'!$B:$B,0))),$K612,#N/A))</f>
        <v>#N/A</v>
      </c>
    </row>
    <row r="613" spans="1:13" ht="15.75" x14ac:dyDescent="0.25">
      <c r="A613" s="17">
        <v>7172</v>
      </c>
      <c r="B613" s="16" t="s">
        <v>1304</v>
      </c>
      <c r="C613" s="16">
        <v>42751113</v>
      </c>
      <c r="D613" s="16" t="s">
        <v>1300</v>
      </c>
      <c r="E613" s="16">
        <v>10.717929482280361</v>
      </c>
      <c r="F613" s="16">
        <v>136</v>
      </c>
      <c r="G613" s="19">
        <v>0.128472494250952</v>
      </c>
      <c r="H613" s="16">
        <f t="shared" si="27"/>
        <v>17.472259218129473</v>
      </c>
      <c r="I613" s="21">
        <v>612</v>
      </c>
      <c r="J613" s="28">
        <f t="shared" si="28"/>
        <v>7153.0662839316974</v>
      </c>
      <c r="K613" s="28">
        <f t="shared" si="29"/>
        <v>8610.7462755163087</v>
      </c>
      <c r="L613" s="34" t="e">
        <f>IF(ISNUMBER(INDEX('08W Project List'!$J:$J,MATCH('HFTD CPZ'!$B613,'08W Project List'!$G:$G,0))),$K613,#N/A)</f>
        <v>#N/A</v>
      </c>
      <c r="M613" s="34" t="e">
        <f>IF(ISNUMBER(L613),#N/A,IF(ISNUMBER(INDEX('Approved CPZ List'!$I:$I,MATCH('HFTD CPZ'!$B613,'Approved CPZ List'!$B:$B,0))),$K613,#N/A))</f>
        <v>#N/A</v>
      </c>
    </row>
    <row r="614" spans="1:13" ht="15.75" x14ac:dyDescent="0.25">
      <c r="A614" s="17">
        <v>761</v>
      </c>
      <c r="B614" s="16" t="s">
        <v>193</v>
      </c>
      <c r="C614" s="16">
        <v>103191101</v>
      </c>
      <c r="D614" s="16" t="s">
        <v>187</v>
      </c>
      <c r="E614" s="16">
        <v>43.50024497375481</v>
      </c>
      <c r="F614" s="16">
        <v>427</v>
      </c>
      <c r="G614" s="19">
        <v>0.12828202681888001</v>
      </c>
      <c r="H614" s="16">
        <f t="shared" si="27"/>
        <v>54.776425451661765</v>
      </c>
      <c r="I614" s="21">
        <v>613</v>
      </c>
      <c r="J614" s="28">
        <f t="shared" si="28"/>
        <v>7196.5665289054523</v>
      </c>
      <c r="K614" s="28">
        <f t="shared" si="29"/>
        <v>8555.9698500646464</v>
      </c>
      <c r="L614" s="34" t="e">
        <f>IF(ISNUMBER(INDEX('08W Project List'!$J:$J,MATCH('HFTD CPZ'!$B614,'08W Project List'!$G:$G,0))),$K614,#N/A)</f>
        <v>#N/A</v>
      </c>
      <c r="M614" s="34" t="e">
        <f>IF(ISNUMBER(L614),#N/A,IF(ISNUMBER(INDEX('Approved CPZ List'!$I:$I,MATCH('HFTD CPZ'!$B614,'Approved CPZ List'!$B:$B,0))),$K614,#N/A))</f>
        <v>#N/A</v>
      </c>
    </row>
    <row r="615" spans="1:13" ht="15.75" x14ac:dyDescent="0.25">
      <c r="A615" s="17">
        <v>9800</v>
      </c>
      <c r="B615" s="16" t="s">
        <v>520</v>
      </c>
      <c r="C615" s="16">
        <v>42711101</v>
      </c>
      <c r="D615" s="16" t="s">
        <v>517</v>
      </c>
      <c r="E615" s="16">
        <v>3.0794624411629461</v>
      </c>
      <c r="F615" s="16">
        <v>18</v>
      </c>
      <c r="G615" s="19">
        <v>0.12786481241495901</v>
      </c>
      <c r="H615" s="16">
        <f t="shared" si="27"/>
        <v>2.3015666234692622</v>
      </c>
      <c r="I615" s="21">
        <v>614</v>
      </c>
      <c r="J615" s="28">
        <f t="shared" si="28"/>
        <v>7199.6459913466151</v>
      </c>
      <c r="K615" s="28">
        <f t="shared" si="29"/>
        <v>8553.6682834411768</v>
      </c>
      <c r="L615" s="34" t="e">
        <f>IF(ISNUMBER(INDEX('08W Project List'!$J:$J,MATCH('HFTD CPZ'!$B615,'08W Project List'!$G:$G,0))),$K615,#N/A)</f>
        <v>#N/A</v>
      </c>
      <c r="M615" s="34" t="e">
        <f>IF(ISNUMBER(L615),#N/A,IF(ISNUMBER(INDEX('Approved CPZ List'!$I:$I,MATCH('HFTD CPZ'!$B615,'Approved CPZ List'!$B:$B,0))),$K615,#N/A))</f>
        <v>#N/A</v>
      </c>
    </row>
    <row r="616" spans="1:13" ht="15.75" x14ac:dyDescent="0.25">
      <c r="A616" s="17">
        <v>9664</v>
      </c>
      <c r="B616" s="16" t="s">
        <v>2883</v>
      </c>
      <c r="C616" s="16">
        <v>182611103</v>
      </c>
      <c r="D616" s="16" t="s">
        <v>2880</v>
      </c>
      <c r="E616" s="16">
        <v>2.8167764219315976</v>
      </c>
      <c r="F616" s="16">
        <v>30</v>
      </c>
      <c r="G616" s="19">
        <v>0.127164618288931</v>
      </c>
      <c r="H616" s="16">
        <f t="shared" si="27"/>
        <v>3.8149385486679299</v>
      </c>
      <c r="I616" s="21">
        <v>615</v>
      </c>
      <c r="J616" s="28">
        <f t="shared" si="28"/>
        <v>7202.4627677685467</v>
      </c>
      <c r="K616" s="28">
        <f t="shared" si="29"/>
        <v>8549.8533448925082</v>
      </c>
      <c r="L616" s="34" t="e">
        <f>IF(ISNUMBER(INDEX('08W Project List'!$J:$J,MATCH('HFTD CPZ'!$B616,'08W Project List'!$G:$G,0))),$K616,#N/A)</f>
        <v>#N/A</v>
      </c>
      <c r="M616" s="34" t="e">
        <f>IF(ISNUMBER(L616),#N/A,IF(ISNUMBER(INDEX('Approved CPZ List'!$I:$I,MATCH('HFTD CPZ'!$B616,'Approved CPZ List'!$B:$B,0))),$K616,#N/A))</f>
        <v>#N/A</v>
      </c>
    </row>
    <row r="617" spans="1:13" ht="15.75" x14ac:dyDescent="0.25">
      <c r="A617" s="17">
        <v>5583</v>
      </c>
      <c r="B617" s="16" t="s">
        <v>3261</v>
      </c>
      <c r="C617" s="16">
        <v>103541103</v>
      </c>
      <c r="D617" s="16" t="s">
        <v>3262</v>
      </c>
      <c r="E617" s="16">
        <v>16.754632920455936</v>
      </c>
      <c r="F617" s="16">
        <v>177</v>
      </c>
      <c r="G617" s="19">
        <v>0.12715736185045601</v>
      </c>
      <c r="H617" s="16">
        <f t="shared" si="27"/>
        <v>22.506853047530715</v>
      </c>
      <c r="I617" s="21">
        <v>616</v>
      </c>
      <c r="J617" s="28">
        <f t="shared" si="28"/>
        <v>7219.2174006890027</v>
      </c>
      <c r="K617" s="28">
        <f t="shared" si="29"/>
        <v>8527.3464918449772</v>
      </c>
      <c r="L617" s="34" t="e">
        <f>IF(ISNUMBER(INDEX('08W Project List'!$J:$J,MATCH('HFTD CPZ'!$B617,'08W Project List'!$G:$G,0))),$K617,#N/A)</f>
        <v>#N/A</v>
      </c>
      <c r="M617" s="34" t="e">
        <f>IF(ISNUMBER(L617),#N/A,IF(ISNUMBER(INDEX('Approved CPZ List'!$I:$I,MATCH('HFTD CPZ'!$B617,'Approved CPZ List'!$B:$B,0))),$K617,#N/A))</f>
        <v>#N/A</v>
      </c>
    </row>
    <row r="618" spans="1:13" ht="15.75" x14ac:dyDescent="0.25">
      <c r="A618" s="17">
        <v>4955</v>
      </c>
      <c r="B618" s="16" t="s">
        <v>4316</v>
      </c>
      <c r="C618" s="16">
        <v>42661104</v>
      </c>
      <c r="D618" s="16" t="s">
        <v>4317</v>
      </c>
      <c r="E618" s="16">
        <v>4.2681778635003171</v>
      </c>
      <c r="F618" s="16">
        <v>66</v>
      </c>
      <c r="G618" s="19">
        <v>0.12640109538444</v>
      </c>
      <c r="H618" s="16">
        <f t="shared" si="27"/>
        <v>8.3424722953730406</v>
      </c>
      <c r="I618" s="21">
        <v>617</v>
      </c>
      <c r="J618" s="28">
        <f t="shared" si="28"/>
        <v>7223.4855785525033</v>
      </c>
      <c r="K618" s="28">
        <f t="shared" si="29"/>
        <v>8519.004019549604</v>
      </c>
      <c r="L618" s="34" t="e">
        <f>IF(ISNUMBER(INDEX('08W Project List'!$J:$J,MATCH('HFTD CPZ'!$B618,'08W Project List'!$G:$G,0))),$K618,#N/A)</f>
        <v>#N/A</v>
      </c>
      <c r="M618" s="34" t="e">
        <f>IF(ISNUMBER(L618),#N/A,IF(ISNUMBER(INDEX('Approved CPZ List'!$I:$I,MATCH('HFTD CPZ'!$B618,'Approved CPZ List'!$B:$B,0))),$K618,#N/A))</f>
        <v>#N/A</v>
      </c>
    </row>
    <row r="619" spans="1:13" ht="15.75" x14ac:dyDescent="0.25">
      <c r="A619" s="17">
        <v>9342</v>
      </c>
      <c r="B619" s="16" t="s">
        <v>3607</v>
      </c>
      <c r="C619" s="16">
        <v>254601103</v>
      </c>
      <c r="D619" s="16" t="s">
        <v>3602</v>
      </c>
      <c r="E619" s="16">
        <v>4.6783128725566003</v>
      </c>
      <c r="F619" s="16">
        <v>49</v>
      </c>
      <c r="G619" s="19">
        <v>0.12636077534662399</v>
      </c>
      <c r="H619" s="16">
        <f t="shared" si="27"/>
        <v>6.1916779919845757</v>
      </c>
      <c r="I619" s="21">
        <v>618</v>
      </c>
      <c r="J619" s="28">
        <f t="shared" si="28"/>
        <v>7228.1638914250598</v>
      </c>
      <c r="K619" s="28">
        <f t="shared" si="29"/>
        <v>8512.8123415576192</v>
      </c>
      <c r="L619" s="34" t="e">
        <f>IF(ISNUMBER(INDEX('08W Project List'!$J:$J,MATCH('HFTD CPZ'!$B619,'08W Project List'!$G:$G,0))),$K619,#N/A)</f>
        <v>#N/A</v>
      </c>
      <c r="M619" s="34" t="e">
        <f>IF(ISNUMBER(L619),#N/A,IF(ISNUMBER(INDEX('Approved CPZ List'!$I:$I,MATCH('HFTD CPZ'!$B619,'Approved CPZ List'!$B:$B,0))),$K619,#N/A))</f>
        <v>#N/A</v>
      </c>
    </row>
    <row r="620" spans="1:13" ht="15.75" x14ac:dyDescent="0.25">
      <c r="A620" s="17">
        <v>7895</v>
      </c>
      <c r="B620" s="16" t="s">
        <v>2982</v>
      </c>
      <c r="C620" s="16">
        <v>163781704</v>
      </c>
      <c r="D620" s="16" t="s">
        <v>2976</v>
      </c>
      <c r="E620" s="16">
        <v>6.5850215193295218</v>
      </c>
      <c r="F620" s="16">
        <v>28</v>
      </c>
      <c r="G620" s="19">
        <v>0.126256078903312</v>
      </c>
      <c r="H620" s="16">
        <f t="shared" si="27"/>
        <v>3.535170209292736</v>
      </c>
      <c r="I620" s="21">
        <v>619</v>
      </c>
      <c r="J620" s="28">
        <f t="shared" si="28"/>
        <v>7234.7489129443893</v>
      </c>
      <c r="K620" s="28">
        <f t="shared" si="29"/>
        <v>8509.2771713483271</v>
      </c>
      <c r="L620" s="34" t="e">
        <f>IF(ISNUMBER(INDEX('08W Project List'!$J:$J,MATCH('HFTD CPZ'!$B620,'08W Project List'!$G:$G,0))),$K620,#N/A)</f>
        <v>#N/A</v>
      </c>
      <c r="M620" s="34" t="e">
        <f>IF(ISNUMBER(L620),#N/A,IF(ISNUMBER(INDEX('Approved CPZ List'!$I:$I,MATCH('HFTD CPZ'!$B620,'Approved CPZ List'!$B:$B,0))),$K620,#N/A))</f>
        <v>#N/A</v>
      </c>
    </row>
    <row r="621" spans="1:13" ht="15.75" x14ac:dyDescent="0.25">
      <c r="A621" s="17">
        <v>1593</v>
      </c>
      <c r="B621" s="16" t="s">
        <v>2243</v>
      </c>
      <c r="C621" s="16">
        <v>24131102</v>
      </c>
      <c r="D621" s="16" t="s">
        <v>2239</v>
      </c>
      <c r="E621" s="16">
        <v>18.950425406255377</v>
      </c>
      <c r="F621" s="16">
        <v>129</v>
      </c>
      <c r="G621" s="19">
        <v>0.12598382887684101</v>
      </c>
      <c r="H621" s="16">
        <f t="shared" si="27"/>
        <v>16.25191392511249</v>
      </c>
      <c r="I621" s="21">
        <v>620</v>
      </c>
      <c r="J621" s="28">
        <f t="shared" si="28"/>
        <v>7253.6993383506451</v>
      </c>
      <c r="K621" s="28">
        <f t="shared" si="29"/>
        <v>8493.0252574232145</v>
      </c>
      <c r="L621" s="34" t="e">
        <f>IF(ISNUMBER(INDEX('08W Project List'!$J:$J,MATCH('HFTD CPZ'!$B621,'08W Project List'!$G:$G,0))),$K621,#N/A)</f>
        <v>#N/A</v>
      </c>
      <c r="M621" s="34" t="e">
        <f>IF(ISNUMBER(L621),#N/A,IF(ISNUMBER(INDEX('Approved CPZ List'!$I:$I,MATCH('HFTD CPZ'!$B621,'Approved CPZ List'!$B:$B,0))),$K621,#N/A))</f>
        <v>#N/A</v>
      </c>
    </row>
    <row r="622" spans="1:13" ht="15.75" x14ac:dyDescent="0.25">
      <c r="A622" s="17">
        <v>9134</v>
      </c>
      <c r="B622" s="16" t="s">
        <v>3491</v>
      </c>
      <c r="C622" s="16">
        <v>182631104</v>
      </c>
      <c r="D622" s="16" t="s">
        <v>3492</v>
      </c>
      <c r="E622" s="16">
        <v>5.7956730832185146</v>
      </c>
      <c r="F622" s="16">
        <v>107</v>
      </c>
      <c r="G622" s="19">
        <v>0.125976751779145</v>
      </c>
      <c r="H622" s="16">
        <f t="shared" si="27"/>
        <v>13.479512440368515</v>
      </c>
      <c r="I622" s="21">
        <v>621</v>
      </c>
      <c r="J622" s="28">
        <f t="shared" si="28"/>
        <v>7259.4950114338635</v>
      </c>
      <c r="K622" s="28">
        <f t="shared" si="29"/>
        <v>8479.5457449828464</v>
      </c>
      <c r="L622" s="34" t="e">
        <f>IF(ISNUMBER(INDEX('08W Project List'!$J:$J,MATCH('HFTD CPZ'!$B622,'08W Project List'!$G:$G,0))),$K622,#N/A)</f>
        <v>#N/A</v>
      </c>
      <c r="M622" s="34" t="e">
        <f>IF(ISNUMBER(L622),#N/A,IF(ISNUMBER(INDEX('Approved CPZ List'!$I:$I,MATCH('HFTD CPZ'!$B622,'Approved CPZ List'!$B:$B,0))),$K622,#N/A))</f>
        <v>#N/A</v>
      </c>
    </row>
    <row r="623" spans="1:13" ht="15.75" x14ac:dyDescent="0.25">
      <c r="A623" s="17">
        <v>10634</v>
      </c>
      <c r="B623" s="16" t="s">
        <v>1172</v>
      </c>
      <c r="C623" s="16">
        <v>82952107</v>
      </c>
      <c r="D623" s="16" t="s">
        <v>1173</v>
      </c>
      <c r="E623" s="16">
        <v>0.33084520598243256</v>
      </c>
      <c r="F623" s="16">
        <v>6</v>
      </c>
      <c r="G623" s="19">
        <v>0.12531297235712299</v>
      </c>
      <c r="H623" s="16">
        <f t="shared" si="27"/>
        <v>0.7518778341427379</v>
      </c>
      <c r="I623" s="21">
        <v>622</v>
      </c>
      <c r="J623" s="28">
        <f t="shared" si="28"/>
        <v>7259.8258566398463</v>
      </c>
      <c r="K623" s="28">
        <f t="shared" si="29"/>
        <v>8478.7938671487045</v>
      </c>
      <c r="L623" s="34" t="e">
        <f>IF(ISNUMBER(INDEX('08W Project List'!$J:$J,MATCH('HFTD CPZ'!$B623,'08W Project List'!$G:$G,0))),$K623,#N/A)</f>
        <v>#N/A</v>
      </c>
      <c r="M623" s="34" t="e">
        <f>IF(ISNUMBER(L623),#N/A,IF(ISNUMBER(INDEX('Approved CPZ List'!$I:$I,MATCH('HFTD CPZ'!$B623,'Approved CPZ List'!$B:$B,0))),$K623,#N/A))</f>
        <v>#N/A</v>
      </c>
    </row>
    <row r="624" spans="1:13" ht="15.75" x14ac:dyDescent="0.25">
      <c r="A624" s="17">
        <v>8835</v>
      </c>
      <c r="B624" s="16" t="s">
        <v>3842</v>
      </c>
      <c r="C624" s="16">
        <v>182052102</v>
      </c>
      <c r="D624" s="16" t="s">
        <v>3836</v>
      </c>
      <c r="E624" s="16">
        <v>2.6274160158972153</v>
      </c>
      <c r="F624" s="16">
        <v>16</v>
      </c>
      <c r="G624" s="19">
        <v>0.12515103180245099</v>
      </c>
      <c r="H624" s="16">
        <f t="shared" si="27"/>
        <v>2.0024165088392158</v>
      </c>
      <c r="I624" s="21">
        <v>623</v>
      </c>
      <c r="J624" s="28">
        <f t="shared" si="28"/>
        <v>7262.4532726557436</v>
      </c>
      <c r="K624" s="28">
        <f t="shared" si="29"/>
        <v>8476.7914506398647</v>
      </c>
      <c r="L624" s="34" t="e">
        <f>IF(ISNUMBER(INDEX('08W Project List'!$J:$J,MATCH('HFTD CPZ'!$B624,'08W Project List'!$G:$G,0))),$K624,#N/A)</f>
        <v>#N/A</v>
      </c>
      <c r="M624" s="34" t="e">
        <f>IF(ISNUMBER(L624),#N/A,IF(ISNUMBER(INDEX('Approved CPZ List'!$I:$I,MATCH('HFTD CPZ'!$B624,'Approved CPZ List'!$B:$B,0))),$K624,#N/A))</f>
        <v>#N/A</v>
      </c>
    </row>
    <row r="625" spans="1:13" ht="15.75" x14ac:dyDescent="0.25">
      <c r="A625" s="17">
        <v>6170</v>
      </c>
      <c r="B625" s="16" t="s">
        <v>1540</v>
      </c>
      <c r="C625" s="16">
        <v>103401101</v>
      </c>
      <c r="D625" s="16" t="s">
        <v>1541</v>
      </c>
      <c r="E625" s="16">
        <v>31.069554404642385</v>
      </c>
      <c r="F625" s="16">
        <v>264</v>
      </c>
      <c r="G625" s="19">
        <v>0.12503286909924399</v>
      </c>
      <c r="H625" s="16">
        <f t="shared" si="27"/>
        <v>33.008677442200415</v>
      </c>
      <c r="I625" s="21">
        <v>624</v>
      </c>
      <c r="J625" s="28">
        <f t="shared" si="28"/>
        <v>7293.5228270603857</v>
      </c>
      <c r="K625" s="28">
        <f t="shared" si="29"/>
        <v>8443.7827731976649</v>
      </c>
      <c r="L625" s="34" t="e">
        <f>IF(ISNUMBER(INDEX('08W Project List'!$J:$J,MATCH('HFTD CPZ'!$B625,'08W Project List'!$G:$G,0))),$K625,#N/A)</f>
        <v>#N/A</v>
      </c>
      <c r="M625" s="34" t="e">
        <f>IF(ISNUMBER(L625),#N/A,IF(ISNUMBER(INDEX('Approved CPZ List'!$I:$I,MATCH('HFTD CPZ'!$B625,'Approved CPZ List'!$B:$B,0))),$K625,#N/A))</f>
        <v>#N/A</v>
      </c>
    </row>
    <row r="626" spans="1:13" ht="15.75" x14ac:dyDescent="0.25">
      <c r="A626" s="17">
        <v>9760</v>
      </c>
      <c r="B626" s="16" t="s">
        <v>3328</v>
      </c>
      <c r="C626" s="16">
        <v>43321103</v>
      </c>
      <c r="D626" s="16" t="s">
        <v>3325</v>
      </c>
      <c r="E626" s="16">
        <v>1.6687657890724983</v>
      </c>
      <c r="F626" s="16">
        <v>17</v>
      </c>
      <c r="G626" s="19">
        <v>0.123903464181378</v>
      </c>
      <c r="H626" s="16">
        <f t="shared" si="27"/>
        <v>2.1063588910834259</v>
      </c>
      <c r="I626" s="21">
        <v>625</v>
      </c>
      <c r="J626" s="28">
        <f t="shared" si="28"/>
        <v>7295.1915928494582</v>
      </c>
      <c r="K626" s="28">
        <f t="shared" si="29"/>
        <v>8441.6764143065811</v>
      </c>
      <c r="L626" s="34" t="e">
        <f>IF(ISNUMBER(INDEX('08W Project List'!$J:$J,MATCH('HFTD CPZ'!$B626,'08W Project List'!$G:$G,0))),$K626,#N/A)</f>
        <v>#N/A</v>
      </c>
      <c r="M626" s="34" t="e">
        <f>IF(ISNUMBER(L626),#N/A,IF(ISNUMBER(INDEX('Approved CPZ List'!$I:$I,MATCH('HFTD CPZ'!$B626,'Approved CPZ List'!$B:$B,0))),$K626,#N/A))</f>
        <v>#N/A</v>
      </c>
    </row>
    <row r="627" spans="1:13" ht="15.75" x14ac:dyDescent="0.25">
      <c r="A627" s="17">
        <v>6631</v>
      </c>
      <c r="B627" s="16" t="s">
        <v>1776</v>
      </c>
      <c r="C627" s="16">
        <v>43361103</v>
      </c>
      <c r="D627" s="16" t="s">
        <v>1777</v>
      </c>
      <c r="E627" s="16">
        <v>14.254150211371599</v>
      </c>
      <c r="F627" s="16">
        <v>164</v>
      </c>
      <c r="G627" s="19">
        <v>0.123762788487064</v>
      </c>
      <c r="H627" s="16">
        <f t="shared" si="27"/>
        <v>20.297097311878495</v>
      </c>
      <c r="I627" s="21">
        <v>626</v>
      </c>
      <c r="J627" s="28">
        <f t="shared" si="28"/>
        <v>7309.44574306083</v>
      </c>
      <c r="K627" s="28">
        <f t="shared" si="29"/>
        <v>8421.3793169947021</v>
      </c>
      <c r="L627" s="34" t="e">
        <f>IF(ISNUMBER(INDEX('08W Project List'!$J:$J,MATCH('HFTD CPZ'!$B627,'08W Project List'!$G:$G,0))),$K627,#N/A)</f>
        <v>#N/A</v>
      </c>
      <c r="M627" s="34" t="e">
        <f>IF(ISNUMBER(L627),#N/A,IF(ISNUMBER(INDEX('Approved CPZ List'!$I:$I,MATCH('HFTD CPZ'!$B627,'Approved CPZ List'!$B:$B,0))),$K627,#N/A))</f>
        <v>#N/A</v>
      </c>
    </row>
    <row r="628" spans="1:13" ht="15.75" x14ac:dyDescent="0.25">
      <c r="A628" s="17">
        <v>7124</v>
      </c>
      <c r="B628" s="16" t="s">
        <v>3642</v>
      </c>
      <c r="C628" s="16">
        <v>182721102</v>
      </c>
      <c r="D628" s="16" t="s">
        <v>3641</v>
      </c>
      <c r="E628" s="16">
        <v>1.4593443209115289</v>
      </c>
      <c r="F628" s="16">
        <v>124</v>
      </c>
      <c r="G628" s="19">
        <v>0.12375498088174799</v>
      </c>
      <c r="H628" s="16">
        <f t="shared" si="27"/>
        <v>15.345617629336751</v>
      </c>
      <c r="I628" s="21">
        <v>627</v>
      </c>
      <c r="J628" s="28">
        <f t="shared" si="28"/>
        <v>7310.9050873817414</v>
      </c>
      <c r="K628" s="28">
        <f t="shared" si="29"/>
        <v>8406.0336993653655</v>
      </c>
      <c r="L628" s="34" t="e">
        <f>IF(ISNUMBER(INDEX('08W Project List'!$J:$J,MATCH('HFTD CPZ'!$B628,'08W Project List'!$G:$G,0))),$K628,#N/A)</f>
        <v>#N/A</v>
      </c>
      <c r="M628" s="34" t="e">
        <f>IF(ISNUMBER(L628),#N/A,IF(ISNUMBER(INDEX('Approved CPZ List'!$I:$I,MATCH('HFTD CPZ'!$B628,'Approved CPZ List'!$B:$B,0))),$K628,#N/A))</f>
        <v>#N/A</v>
      </c>
    </row>
    <row r="629" spans="1:13" ht="15.75" x14ac:dyDescent="0.25">
      <c r="A629" s="17">
        <v>547</v>
      </c>
      <c r="B629" s="16" t="s">
        <v>3939</v>
      </c>
      <c r="C629" s="16">
        <v>103561102</v>
      </c>
      <c r="D629" s="16" t="s">
        <v>3938</v>
      </c>
      <c r="E629" s="16">
        <v>22.838706672532815</v>
      </c>
      <c r="F629" s="16">
        <v>244</v>
      </c>
      <c r="G629" s="19">
        <v>0.12374632672397499</v>
      </c>
      <c r="H629" s="16">
        <f t="shared" si="27"/>
        <v>30.194103720649899</v>
      </c>
      <c r="I629" s="21">
        <v>628</v>
      </c>
      <c r="J629" s="28">
        <f t="shared" si="28"/>
        <v>7333.7437940542741</v>
      </c>
      <c r="K629" s="28">
        <f t="shared" si="29"/>
        <v>8375.8395956447148</v>
      </c>
      <c r="L629" s="34" t="e">
        <f>IF(ISNUMBER(INDEX('08W Project List'!$J:$J,MATCH('HFTD CPZ'!$B629,'08W Project List'!$G:$G,0))),$K629,#N/A)</f>
        <v>#N/A</v>
      </c>
      <c r="M629" s="34" t="e">
        <f>IF(ISNUMBER(L629),#N/A,IF(ISNUMBER(INDEX('Approved CPZ List'!$I:$I,MATCH('HFTD CPZ'!$B629,'Approved CPZ List'!$B:$B,0))),$K629,#N/A))</f>
        <v>#N/A</v>
      </c>
    </row>
    <row r="630" spans="1:13" ht="15.75" x14ac:dyDescent="0.25">
      <c r="A630" s="17">
        <v>6046</v>
      </c>
      <c r="B630" s="16" t="s">
        <v>4406</v>
      </c>
      <c r="C630" s="16">
        <v>255292108</v>
      </c>
      <c r="D630" s="16" t="s">
        <v>4407</v>
      </c>
      <c r="E630" s="16">
        <v>19.507622047534678</v>
      </c>
      <c r="F630" s="16">
        <v>188</v>
      </c>
      <c r="G630" s="19">
        <v>0.123645001232634</v>
      </c>
      <c r="H630" s="16">
        <f t="shared" si="27"/>
        <v>23.245260231735191</v>
      </c>
      <c r="I630" s="21">
        <v>629</v>
      </c>
      <c r="J630" s="28">
        <f t="shared" si="28"/>
        <v>7353.2514161018089</v>
      </c>
      <c r="K630" s="28">
        <f t="shared" si="29"/>
        <v>8352.5943354129795</v>
      </c>
      <c r="L630" s="34" t="e">
        <f>IF(ISNUMBER(INDEX('08W Project List'!$J:$J,MATCH('HFTD CPZ'!$B630,'08W Project List'!$G:$G,0))),$K630,#N/A)</f>
        <v>#N/A</v>
      </c>
      <c r="M630" s="34" t="e">
        <f>IF(ISNUMBER(L630),#N/A,IF(ISNUMBER(INDEX('Approved CPZ List'!$I:$I,MATCH('HFTD CPZ'!$B630,'Approved CPZ List'!$B:$B,0))),$K630,#N/A))</f>
        <v>#N/A</v>
      </c>
    </row>
    <row r="631" spans="1:13" ht="15.75" x14ac:dyDescent="0.25">
      <c r="A631" s="17">
        <v>7443</v>
      </c>
      <c r="B631" s="16" t="s">
        <v>1489</v>
      </c>
      <c r="C631" s="16">
        <v>192221101</v>
      </c>
      <c r="D631" s="16" t="s">
        <v>1486</v>
      </c>
      <c r="E631" s="16">
        <v>8.6077273514303911</v>
      </c>
      <c r="F631" s="16">
        <v>66</v>
      </c>
      <c r="G631" s="19">
        <v>0.12341987232757801</v>
      </c>
      <c r="H631" s="16">
        <f t="shared" si="27"/>
        <v>8.1457115736201491</v>
      </c>
      <c r="I631" s="21">
        <v>630</v>
      </c>
      <c r="J631" s="28">
        <f t="shared" si="28"/>
        <v>7361.8591434532391</v>
      </c>
      <c r="K631" s="28">
        <f t="shared" si="29"/>
        <v>8344.4486238393602</v>
      </c>
      <c r="L631" s="34" t="e">
        <f>IF(ISNUMBER(INDEX('08W Project List'!$J:$J,MATCH('HFTD CPZ'!$B631,'08W Project List'!$G:$G,0))),$K631,#N/A)</f>
        <v>#N/A</v>
      </c>
      <c r="M631" s="34" t="e">
        <f>IF(ISNUMBER(L631),#N/A,IF(ISNUMBER(INDEX('Approved CPZ List'!$I:$I,MATCH('HFTD CPZ'!$B631,'Approved CPZ List'!$B:$B,0))),$K631,#N/A))</f>
        <v>#N/A</v>
      </c>
    </row>
    <row r="632" spans="1:13" ht="15.75" x14ac:dyDescent="0.25">
      <c r="A632" s="17">
        <v>2056</v>
      </c>
      <c r="B632" s="16" t="s">
        <v>466</v>
      </c>
      <c r="C632" s="16">
        <v>183041101</v>
      </c>
      <c r="D632" s="16" t="s">
        <v>465</v>
      </c>
      <c r="E632" s="16">
        <v>30.363915766745865</v>
      </c>
      <c r="F632" s="16">
        <v>304</v>
      </c>
      <c r="G632" s="19">
        <v>0.123168624417196</v>
      </c>
      <c r="H632" s="16">
        <f t="shared" si="27"/>
        <v>37.443261822827587</v>
      </c>
      <c r="I632" s="21">
        <v>631</v>
      </c>
      <c r="J632" s="28">
        <f t="shared" si="28"/>
        <v>7392.2230592199849</v>
      </c>
      <c r="K632" s="28">
        <f t="shared" si="29"/>
        <v>8307.0053620165327</v>
      </c>
      <c r="L632" s="34" t="e">
        <f>IF(ISNUMBER(INDEX('08W Project List'!$J:$J,MATCH('HFTD CPZ'!$B632,'08W Project List'!$G:$G,0))),$K632,#N/A)</f>
        <v>#N/A</v>
      </c>
      <c r="M632" s="34" t="e">
        <f>IF(ISNUMBER(L632),#N/A,IF(ISNUMBER(INDEX('Approved CPZ List'!$I:$I,MATCH('HFTD CPZ'!$B632,'Approved CPZ List'!$B:$B,0))),$K632,#N/A))</f>
        <v>#N/A</v>
      </c>
    </row>
    <row r="633" spans="1:13" ht="15.75" x14ac:dyDescent="0.25">
      <c r="A633" s="17">
        <v>1863</v>
      </c>
      <c r="B633" s="16" t="s">
        <v>1072</v>
      </c>
      <c r="C633" s="16">
        <v>152261106</v>
      </c>
      <c r="D633" s="16" t="s">
        <v>1073</v>
      </c>
      <c r="E633" s="16">
        <v>21.961809453828465</v>
      </c>
      <c r="F633" s="16">
        <v>212</v>
      </c>
      <c r="G633" s="19">
        <v>0.12297299393715699</v>
      </c>
      <c r="H633" s="16">
        <f t="shared" si="27"/>
        <v>26.070274714677282</v>
      </c>
      <c r="I633" s="21">
        <v>632</v>
      </c>
      <c r="J633" s="28">
        <f t="shared" si="28"/>
        <v>7414.1848686738131</v>
      </c>
      <c r="K633" s="28">
        <f t="shared" si="29"/>
        <v>8280.9350873018557</v>
      </c>
      <c r="L633" s="34" t="e">
        <f>IF(ISNUMBER(INDEX('08W Project List'!$J:$J,MATCH('HFTD CPZ'!$B633,'08W Project List'!$G:$G,0))),$K633,#N/A)</f>
        <v>#N/A</v>
      </c>
      <c r="M633" s="34" t="e">
        <f>IF(ISNUMBER(L633),#N/A,IF(ISNUMBER(INDEX('Approved CPZ List'!$I:$I,MATCH('HFTD CPZ'!$B633,'Approved CPZ List'!$B:$B,0))),$K633,#N/A))</f>
        <v>#N/A</v>
      </c>
    </row>
    <row r="634" spans="1:13" ht="15.75" x14ac:dyDescent="0.25">
      <c r="A634" s="17">
        <v>5060</v>
      </c>
      <c r="B634" s="16" t="s">
        <v>807</v>
      </c>
      <c r="C634" s="16">
        <v>42821102</v>
      </c>
      <c r="D634" s="16" t="s">
        <v>808</v>
      </c>
      <c r="E634" s="16">
        <v>6.1652166725617716</v>
      </c>
      <c r="F634" s="16">
        <v>110</v>
      </c>
      <c r="G634" s="19">
        <v>0.122676329421312</v>
      </c>
      <c r="H634" s="16">
        <f t="shared" si="27"/>
        <v>13.49439623634432</v>
      </c>
      <c r="I634" s="21">
        <v>633</v>
      </c>
      <c r="J634" s="28">
        <f t="shared" si="28"/>
        <v>7420.3500853463747</v>
      </c>
      <c r="K634" s="28">
        <f t="shared" si="29"/>
        <v>8267.4406910655107</v>
      </c>
      <c r="L634" s="34" t="e">
        <f>IF(ISNUMBER(INDEX('08W Project List'!$J:$J,MATCH('HFTD CPZ'!$B634,'08W Project List'!$G:$G,0))),$K634,#N/A)</f>
        <v>#N/A</v>
      </c>
      <c r="M634" s="34" t="e">
        <f>IF(ISNUMBER(L634),#N/A,IF(ISNUMBER(INDEX('Approved CPZ List'!$I:$I,MATCH('HFTD CPZ'!$B634,'Approved CPZ List'!$B:$B,0))),$K634,#N/A))</f>
        <v>#N/A</v>
      </c>
    </row>
    <row r="635" spans="1:13" ht="15.75" x14ac:dyDescent="0.25">
      <c r="A635" s="17">
        <v>8874</v>
      </c>
      <c r="B635" s="16" t="s">
        <v>373</v>
      </c>
      <c r="C635" s="16">
        <v>192461101</v>
      </c>
      <c r="D635" s="16" t="s">
        <v>372</v>
      </c>
      <c r="E635" s="16">
        <v>6.5700656038655687</v>
      </c>
      <c r="F635" s="16">
        <v>46</v>
      </c>
      <c r="G635" s="19">
        <v>0.12256218789472401</v>
      </c>
      <c r="H635" s="16">
        <f t="shared" si="27"/>
        <v>5.6378606431573042</v>
      </c>
      <c r="I635" s="21">
        <v>634</v>
      </c>
      <c r="J635" s="28">
        <f t="shared" si="28"/>
        <v>7426.92015095024</v>
      </c>
      <c r="K635" s="28">
        <f t="shared" si="29"/>
        <v>8261.8028304223535</v>
      </c>
      <c r="L635" s="34" t="e">
        <f>IF(ISNUMBER(INDEX('08W Project List'!$J:$J,MATCH('HFTD CPZ'!$B635,'08W Project List'!$G:$G,0))),$K635,#N/A)</f>
        <v>#N/A</v>
      </c>
      <c r="M635" s="34" t="e">
        <f>IF(ISNUMBER(L635),#N/A,IF(ISNUMBER(INDEX('Approved CPZ List'!$I:$I,MATCH('HFTD CPZ'!$B635,'Approved CPZ List'!$B:$B,0))),$K635,#N/A))</f>
        <v>#N/A</v>
      </c>
    </row>
    <row r="636" spans="1:13" ht="15.75" x14ac:dyDescent="0.25">
      <c r="A636" s="17">
        <v>7200</v>
      </c>
      <c r="B636" s="16" t="s">
        <v>1063</v>
      </c>
      <c r="C636" s="16">
        <v>152261104</v>
      </c>
      <c r="D636" s="16" t="s">
        <v>1064</v>
      </c>
      <c r="E636" s="16">
        <v>7.3866962251349282</v>
      </c>
      <c r="F636" s="16">
        <v>78</v>
      </c>
      <c r="G636" s="19">
        <v>0.122232445972774</v>
      </c>
      <c r="H636" s="16">
        <f t="shared" si="27"/>
        <v>9.5341307858763713</v>
      </c>
      <c r="I636" s="21">
        <v>635</v>
      </c>
      <c r="J636" s="28">
        <f t="shared" si="28"/>
        <v>7434.306847175375</v>
      </c>
      <c r="K636" s="28">
        <f t="shared" si="29"/>
        <v>8252.2686996364773</v>
      </c>
      <c r="L636" s="34" t="e">
        <f>IF(ISNUMBER(INDEX('08W Project List'!$J:$J,MATCH('HFTD CPZ'!$B636,'08W Project List'!$G:$G,0))),$K636,#N/A)</f>
        <v>#N/A</v>
      </c>
      <c r="M636" s="34" t="e">
        <f>IF(ISNUMBER(L636),#N/A,IF(ISNUMBER(INDEX('Approved CPZ List'!$I:$I,MATCH('HFTD CPZ'!$B636,'Approved CPZ List'!$B:$B,0))),$K636,#N/A))</f>
        <v>#N/A</v>
      </c>
    </row>
    <row r="637" spans="1:13" ht="15.75" x14ac:dyDescent="0.25">
      <c r="A637" s="17">
        <v>5273</v>
      </c>
      <c r="B637" s="16" t="s">
        <v>3604</v>
      </c>
      <c r="C637" s="16">
        <v>254601103</v>
      </c>
      <c r="D637" s="16" t="s">
        <v>3602</v>
      </c>
      <c r="E637" s="16">
        <v>18.63471822998838</v>
      </c>
      <c r="F637" s="16">
        <v>132</v>
      </c>
      <c r="G637" s="19">
        <v>0.121966436223636</v>
      </c>
      <c r="H637" s="16">
        <f t="shared" si="27"/>
        <v>16.099569581519951</v>
      </c>
      <c r="I637" s="21">
        <v>636</v>
      </c>
      <c r="J637" s="28">
        <f t="shared" si="28"/>
        <v>7452.9415654053637</v>
      </c>
      <c r="K637" s="28">
        <f t="shared" si="29"/>
        <v>8236.1691300549573</v>
      </c>
      <c r="L637" s="34" t="e">
        <f>IF(ISNUMBER(INDEX('08W Project List'!$J:$J,MATCH('HFTD CPZ'!$B637,'08W Project List'!$G:$G,0))),$K637,#N/A)</f>
        <v>#N/A</v>
      </c>
      <c r="M637" s="34" t="e">
        <f>IF(ISNUMBER(L637),#N/A,IF(ISNUMBER(INDEX('Approved CPZ List'!$I:$I,MATCH('HFTD CPZ'!$B637,'Approved CPZ List'!$B:$B,0))),$K637,#N/A))</f>
        <v>#N/A</v>
      </c>
    </row>
    <row r="638" spans="1:13" ht="15.75" x14ac:dyDescent="0.25">
      <c r="A638" s="17">
        <v>3234</v>
      </c>
      <c r="B638" s="16" t="s">
        <v>1466</v>
      </c>
      <c r="C638" s="16">
        <v>42561107</v>
      </c>
      <c r="D638" s="16" t="s">
        <v>1465</v>
      </c>
      <c r="E638" s="16">
        <v>17.438579305421875</v>
      </c>
      <c r="F638" s="16">
        <v>169</v>
      </c>
      <c r="G638" s="19">
        <v>0.12169286942318699</v>
      </c>
      <c r="H638" s="16">
        <f t="shared" si="27"/>
        <v>20.566094932518602</v>
      </c>
      <c r="I638" s="21">
        <v>637</v>
      </c>
      <c r="J638" s="28">
        <f t="shared" si="28"/>
        <v>7470.3801447107853</v>
      </c>
      <c r="K638" s="28">
        <f t="shared" si="29"/>
        <v>8215.6030351224381</v>
      </c>
      <c r="L638" s="34">
        <f>IF(ISNUMBER(INDEX('08W Project List'!$J:$J,MATCH('HFTD CPZ'!$B638,'08W Project List'!$G:$G,0))),$K638,#N/A)</f>
        <v>8215.6030351224381</v>
      </c>
      <c r="M638" s="34" t="e">
        <f>IF(ISNUMBER(L638),#N/A,IF(ISNUMBER(INDEX('Approved CPZ List'!$I:$I,MATCH('HFTD CPZ'!$B638,'Approved CPZ List'!$B:$B,0))),$K638,#N/A))</f>
        <v>#N/A</v>
      </c>
    </row>
    <row r="639" spans="1:13" ht="15.75" x14ac:dyDescent="0.25">
      <c r="A639" s="17">
        <v>8992</v>
      </c>
      <c r="B639" s="16" t="s">
        <v>4064</v>
      </c>
      <c r="C639" s="16">
        <v>14652106</v>
      </c>
      <c r="D639" s="16" t="s">
        <v>4060</v>
      </c>
      <c r="E639" s="16">
        <v>0.25204256736823122</v>
      </c>
      <c r="F639" s="16">
        <v>6</v>
      </c>
      <c r="G639" s="19">
        <v>0.121450936452061</v>
      </c>
      <c r="H639" s="16">
        <f t="shared" si="27"/>
        <v>0.72870561871236594</v>
      </c>
      <c r="I639" s="21">
        <v>638</v>
      </c>
      <c r="J639" s="28">
        <f t="shared" si="28"/>
        <v>7470.6321872781537</v>
      </c>
      <c r="K639" s="28">
        <f t="shared" si="29"/>
        <v>8214.8743295037257</v>
      </c>
      <c r="L639" s="34" t="e">
        <f>IF(ISNUMBER(INDEX('08W Project List'!$J:$J,MATCH('HFTD CPZ'!$B639,'08W Project List'!$G:$G,0))),$K639,#N/A)</f>
        <v>#N/A</v>
      </c>
      <c r="M639" s="34" t="e">
        <f>IF(ISNUMBER(L639),#N/A,IF(ISNUMBER(INDEX('Approved CPZ List'!$I:$I,MATCH('HFTD CPZ'!$B639,'Approved CPZ List'!$B:$B,0))),$K639,#N/A))</f>
        <v>#N/A</v>
      </c>
    </row>
    <row r="640" spans="1:13" ht="15.75" x14ac:dyDescent="0.25">
      <c r="A640" s="17">
        <v>9503</v>
      </c>
      <c r="B640" s="16" t="s">
        <v>3483</v>
      </c>
      <c r="C640" s="16">
        <v>182631103</v>
      </c>
      <c r="D640" s="16" t="s">
        <v>3484</v>
      </c>
      <c r="E640" s="16">
        <v>2.9524834830774767</v>
      </c>
      <c r="F640" s="16">
        <v>53</v>
      </c>
      <c r="G640" s="19">
        <v>0.121395198631343</v>
      </c>
      <c r="H640" s="16">
        <f t="shared" si="27"/>
        <v>6.4339455274611792</v>
      </c>
      <c r="I640" s="21">
        <v>639</v>
      </c>
      <c r="J640" s="28">
        <f t="shared" si="28"/>
        <v>7473.5846707612309</v>
      </c>
      <c r="K640" s="28">
        <f t="shared" si="29"/>
        <v>8208.4403839762654</v>
      </c>
      <c r="L640" s="34" t="e">
        <f>IF(ISNUMBER(INDEX('08W Project List'!$J:$J,MATCH('HFTD CPZ'!$B640,'08W Project List'!$G:$G,0))),$K640,#N/A)</f>
        <v>#N/A</v>
      </c>
      <c r="M640" s="34" t="e">
        <f>IF(ISNUMBER(L640),#N/A,IF(ISNUMBER(INDEX('Approved CPZ List'!$I:$I,MATCH('HFTD CPZ'!$B640,'Approved CPZ List'!$B:$B,0))),$K640,#N/A))</f>
        <v>#N/A</v>
      </c>
    </row>
    <row r="641" spans="1:13" ht="15.75" x14ac:dyDescent="0.25">
      <c r="A641" s="17">
        <v>8489</v>
      </c>
      <c r="B641" s="16" t="s">
        <v>2038</v>
      </c>
      <c r="C641" s="16">
        <v>42681102</v>
      </c>
      <c r="D641" s="16" t="s">
        <v>2035</v>
      </c>
      <c r="E641" s="16">
        <v>21.397963020909696</v>
      </c>
      <c r="F641" s="16">
        <v>155</v>
      </c>
      <c r="G641" s="19">
        <v>0.12096956804551599</v>
      </c>
      <c r="H641" s="16">
        <f t="shared" si="27"/>
        <v>18.750283047054978</v>
      </c>
      <c r="I641" s="21">
        <v>640</v>
      </c>
      <c r="J641" s="28">
        <f t="shared" si="28"/>
        <v>7494.9826337821405</v>
      </c>
      <c r="K641" s="28">
        <f t="shared" si="29"/>
        <v>8189.6901009292105</v>
      </c>
      <c r="L641" s="34" t="e">
        <f>IF(ISNUMBER(INDEX('08W Project List'!$J:$J,MATCH('HFTD CPZ'!$B641,'08W Project List'!$G:$G,0))),$K641,#N/A)</f>
        <v>#N/A</v>
      </c>
      <c r="M641" s="34" t="e">
        <f>IF(ISNUMBER(L641),#N/A,IF(ISNUMBER(INDEX('Approved CPZ List'!$I:$I,MATCH('HFTD CPZ'!$B641,'Approved CPZ List'!$B:$B,0))),$K641,#N/A))</f>
        <v>#N/A</v>
      </c>
    </row>
    <row r="642" spans="1:13" ht="15.75" x14ac:dyDescent="0.25">
      <c r="A642" s="17">
        <v>1408</v>
      </c>
      <c r="B642" s="16" t="s">
        <v>148</v>
      </c>
      <c r="C642" s="16">
        <v>182541103</v>
      </c>
      <c r="D642" s="16" t="s">
        <v>143</v>
      </c>
      <c r="E642" s="16">
        <v>19.786145927378993</v>
      </c>
      <c r="F642" s="16">
        <v>122</v>
      </c>
      <c r="G642" s="19">
        <v>0.12088199688459</v>
      </c>
      <c r="H642" s="16">
        <f t="shared" ref="H642:H705" si="30">IFERROR(G642*F642,0)</f>
        <v>14.74760361991998</v>
      </c>
      <c r="I642" s="21">
        <v>641</v>
      </c>
      <c r="J642" s="28">
        <f t="shared" si="28"/>
        <v>7514.7687797095195</v>
      </c>
      <c r="K642" s="28">
        <f t="shared" si="29"/>
        <v>8174.942497309291</v>
      </c>
      <c r="L642" s="34" t="e">
        <f>IF(ISNUMBER(INDEX('08W Project List'!$J:$J,MATCH('HFTD CPZ'!$B642,'08W Project List'!$G:$G,0))),$K642,#N/A)</f>
        <v>#N/A</v>
      </c>
      <c r="M642" s="34" t="e">
        <f>IF(ISNUMBER(L642),#N/A,IF(ISNUMBER(INDEX('Approved CPZ List'!$I:$I,MATCH('HFTD CPZ'!$B642,'Approved CPZ List'!$B:$B,0))),$K642,#N/A))</f>
        <v>#N/A</v>
      </c>
    </row>
    <row r="643" spans="1:13" ht="15.75" x14ac:dyDescent="0.25">
      <c r="A643" s="17">
        <v>68</v>
      </c>
      <c r="B643" s="16" t="s">
        <v>4021</v>
      </c>
      <c r="C643" s="16">
        <v>252931102</v>
      </c>
      <c r="D643" s="16" t="s">
        <v>4022</v>
      </c>
      <c r="E643" s="16">
        <v>6.3179467802789926</v>
      </c>
      <c r="F643" s="16">
        <v>84</v>
      </c>
      <c r="G643" s="19">
        <v>0.120336034295469</v>
      </c>
      <c r="H643" s="16">
        <f t="shared" si="30"/>
        <v>10.108226880819396</v>
      </c>
      <c r="I643" s="21">
        <v>642</v>
      </c>
      <c r="J643" s="28">
        <f t="shared" si="28"/>
        <v>7521.0867264897988</v>
      </c>
      <c r="K643" s="28">
        <f t="shared" si="29"/>
        <v>8164.8342704284714</v>
      </c>
      <c r="L643" s="34" t="e">
        <f>IF(ISNUMBER(INDEX('08W Project List'!$J:$J,MATCH('HFTD CPZ'!$B643,'08W Project List'!$G:$G,0))),$K643,#N/A)</f>
        <v>#N/A</v>
      </c>
      <c r="M643" s="34" t="e">
        <f>IF(ISNUMBER(L643),#N/A,IF(ISNUMBER(INDEX('Approved CPZ List'!$I:$I,MATCH('HFTD CPZ'!$B643,'Approved CPZ List'!$B:$B,0))),$K643,#N/A))</f>
        <v>#N/A</v>
      </c>
    </row>
    <row r="644" spans="1:13" ht="15.75" x14ac:dyDescent="0.25">
      <c r="A644" s="17">
        <v>6764</v>
      </c>
      <c r="B644" s="16" t="s">
        <v>2206</v>
      </c>
      <c r="C644" s="16">
        <v>62881105</v>
      </c>
      <c r="D644" s="16" t="s">
        <v>2207</v>
      </c>
      <c r="E644" s="16">
        <v>8.4754190824057805</v>
      </c>
      <c r="F644" s="16">
        <v>55</v>
      </c>
      <c r="G644" s="19">
        <v>0.120203763695831</v>
      </c>
      <c r="H644" s="16">
        <f t="shared" si="30"/>
        <v>6.6112070032707049</v>
      </c>
      <c r="I644" s="21">
        <v>643</v>
      </c>
      <c r="J644" s="28">
        <f t="shared" ref="J644:J707" si="31">J643+E644</f>
        <v>7529.5621455722048</v>
      </c>
      <c r="K644" s="28">
        <f t="shared" ref="K644:K707" si="32">K643-H644</f>
        <v>8158.223063425201</v>
      </c>
      <c r="L644" s="34" t="e">
        <f>IF(ISNUMBER(INDEX('08W Project List'!$J:$J,MATCH('HFTD CPZ'!$B644,'08W Project List'!$G:$G,0))),$K644,#N/A)</f>
        <v>#N/A</v>
      </c>
      <c r="M644" s="34" t="e">
        <f>IF(ISNUMBER(L644),#N/A,IF(ISNUMBER(INDEX('Approved CPZ List'!$I:$I,MATCH('HFTD CPZ'!$B644,'Approved CPZ List'!$B:$B,0))),$K644,#N/A))</f>
        <v>#N/A</v>
      </c>
    </row>
    <row r="645" spans="1:13" ht="15.75" x14ac:dyDescent="0.25">
      <c r="A645" s="17">
        <v>3997</v>
      </c>
      <c r="B645" s="16" t="s">
        <v>119</v>
      </c>
      <c r="C645" s="16">
        <v>153662102</v>
      </c>
      <c r="D645" s="16" t="s">
        <v>109</v>
      </c>
      <c r="E645" s="16">
        <v>41.282318395637354</v>
      </c>
      <c r="F645" s="16">
        <v>448</v>
      </c>
      <c r="G645" s="19">
        <v>0.120059743104473</v>
      </c>
      <c r="H645" s="16">
        <f t="shared" si="30"/>
        <v>53.786764910803903</v>
      </c>
      <c r="I645" s="21">
        <v>644</v>
      </c>
      <c r="J645" s="28">
        <f t="shared" si="31"/>
        <v>7570.8444639678419</v>
      </c>
      <c r="K645" s="28">
        <f t="shared" si="32"/>
        <v>8104.4362985143971</v>
      </c>
      <c r="L645" s="34" t="e">
        <f>IF(ISNUMBER(INDEX('08W Project List'!$J:$J,MATCH('HFTD CPZ'!$B645,'08W Project List'!$G:$G,0))),$K645,#N/A)</f>
        <v>#N/A</v>
      </c>
      <c r="M645" s="34" t="e">
        <f>IF(ISNUMBER(L645),#N/A,IF(ISNUMBER(INDEX('Approved CPZ List'!$I:$I,MATCH('HFTD CPZ'!$B645,'Approved CPZ List'!$B:$B,0))),$K645,#N/A))</f>
        <v>#N/A</v>
      </c>
    </row>
    <row r="646" spans="1:13" ht="15.75" x14ac:dyDescent="0.25">
      <c r="A646" s="17">
        <v>4706</v>
      </c>
      <c r="B646" s="16" t="s">
        <v>4412</v>
      </c>
      <c r="C646" s="16">
        <v>102911103</v>
      </c>
      <c r="D646" s="16" t="s">
        <v>4411</v>
      </c>
      <c r="E646" s="16">
        <v>11.022623195495402</v>
      </c>
      <c r="F646" s="16">
        <v>186</v>
      </c>
      <c r="G646" s="19">
        <v>0.120057284371561</v>
      </c>
      <c r="H646" s="16">
        <f t="shared" si="30"/>
        <v>22.330654893110346</v>
      </c>
      <c r="I646" s="21">
        <v>645</v>
      </c>
      <c r="J646" s="28">
        <f t="shared" si="31"/>
        <v>7581.8670871633376</v>
      </c>
      <c r="K646" s="28">
        <f t="shared" si="32"/>
        <v>8082.1056436212866</v>
      </c>
      <c r="L646" s="34" t="e">
        <f>IF(ISNUMBER(INDEX('08W Project List'!$J:$J,MATCH('HFTD CPZ'!$B646,'08W Project List'!$G:$G,0))),$K646,#N/A)</f>
        <v>#N/A</v>
      </c>
      <c r="M646" s="34" t="e">
        <f>IF(ISNUMBER(L646),#N/A,IF(ISNUMBER(INDEX('Approved CPZ List'!$I:$I,MATCH('HFTD CPZ'!$B646,'Approved CPZ List'!$B:$B,0))),$K646,#N/A))</f>
        <v>#N/A</v>
      </c>
    </row>
    <row r="647" spans="1:13" ht="15.75" x14ac:dyDescent="0.25">
      <c r="A647" s="17">
        <v>8185</v>
      </c>
      <c r="B647" s="16" t="s">
        <v>754</v>
      </c>
      <c r="C647" s="16">
        <v>153612109</v>
      </c>
      <c r="D647" s="16" t="s">
        <v>749</v>
      </c>
      <c r="E647" s="16">
        <v>0.99036622956223119</v>
      </c>
      <c r="F647" s="16">
        <v>15</v>
      </c>
      <c r="G647" s="19">
        <v>0.119887999507061</v>
      </c>
      <c r="H647" s="16">
        <f t="shared" si="30"/>
        <v>1.798319992605915</v>
      </c>
      <c r="I647" s="21">
        <v>646</v>
      </c>
      <c r="J647" s="28">
        <f t="shared" si="31"/>
        <v>7582.8574533928995</v>
      </c>
      <c r="K647" s="28">
        <f t="shared" si="32"/>
        <v>8080.3073236286809</v>
      </c>
      <c r="L647" s="34" t="e">
        <f>IF(ISNUMBER(INDEX('08W Project List'!$J:$J,MATCH('HFTD CPZ'!$B647,'08W Project List'!$G:$G,0))),$K647,#N/A)</f>
        <v>#N/A</v>
      </c>
      <c r="M647" s="34" t="e">
        <f>IF(ISNUMBER(L647),#N/A,IF(ISNUMBER(INDEX('Approved CPZ List'!$I:$I,MATCH('HFTD CPZ'!$B647,'Approved CPZ List'!$B:$B,0))),$K647,#N/A))</f>
        <v>#N/A</v>
      </c>
    </row>
    <row r="648" spans="1:13" ht="15.75" x14ac:dyDescent="0.25">
      <c r="A648" s="17">
        <v>5862</v>
      </c>
      <c r="B648" s="16" t="s">
        <v>1792</v>
      </c>
      <c r="C648" s="16">
        <v>182492102</v>
      </c>
      <c r="D648" s="16" t="s">
        <v>1790</v>
      </c>
      <c r="E648" s="16">
        <v>28.404217818635676</v>
      </c>
      <c r="F648" s="16">
        <v>108</v>
      </c>
      <c r="G648" s="19">
        <v>0.119558605610648</v>
      </c>
      <c r="H648" s="16">
        <f t="shared" si="30"/>
        <v>12.912329405949984</v>
      </c>
      <c r="I648" s="21">
        <v>647</v>
      </c>
      <c r="J648" s="28">
        <f t="shared" si="31"/>
        <v>7611.261671211535</v>
      </c>
      <c r="K648" s="28">
        <f t="shared" si="32"/>
        <v>8067.3949942227309</v>
      </c>
      <c r="L648" s="34" t="e">
        <f>IF(ISNUMBER(INDEX('08W Project List'!$J:$J,MATCH('HFTD CPZ'!$B648,'08W Project List'!$G:$G,0))),$K648,#N/A)</f>
        <v>#N/A</v>
      </c>
      <c r="M648" s="34" t="e">
        <f>IF(ISNUMBER(L648),#N/A,IF(ISNUMBER(INDEX('Approved CPZ List'!$I:$I,MATCH('HFTD CPZ'!$B648,'Approved CPZ List'!$B:$B,0))),$K648,#N/A))</f>
        <v>#N/A</v>
      </c>
    </row>
    <row r="649" spans="1:13" ht="15.75" x14ac:dyDescent="0.25">
      <c r="A649" s="17">
        <v>2833</v>
      </c>
      <c r="B649" s="16" t="s">
        <v>2202</v>
      </c>
      <c r="C649" s="16">
        <v>163011103</v>
      </c>
      <c r="D649" s="16" t="s">
        <v>2203</v>
      </c>
      <c r="E649" s="16">
        <v>16.73295558438117</v>
      </c>
      <c r="F649" s="16">
        <v>134</v>
      </c>
      <c r="G649" s="19">
        <v>0.11955820649082199</v>
      </c>
      <c r="H649" s="16">
        <f t="shared" si="30"/>
        <v>16.020799669770149</v>
      </c>
      <c r="I649" s="21">
        <v>648</v>
      </c>
      <c r="J649" s="28">
        <f t="shared" si="31"/>
        <v>7627.9946267959158</v>
      </c>
      <c r="K649" s="28">
        <f t="shared" si="32"/>
        <v>8051.3741945529609</v>
      </c>
      <c r="L649" s="34" t="e">
        <f>IF(ISNUMBER(INDEX('08W Project List'!$J:$J,MATCH('HFTD CPZ'!$B649,'08W Project List'!$G:$G,0))),$K649,#N/A)</f>
        <v>#N/A</v>
      </c>
      <c r="M649" s="34" t="e">
        <f>IF(ISNUMBER(L649),#N/A,IF(ISNUMBER(INDEX('Approved CPZ List'!$I:$I,MATCH('HFTD CPZ'!$B649,'Approved CPZ List'!$B:$B,0))),$K649,#N/A))</f>
        <v>#N/A</v>
      </c>
    </row>
    <row r="650" spans="1:13" ht="15.75" x14ac:dyDescent="0.25">
      <c r="A650" s="17">
        <v>3141</v>
      </c>
      <c r="B650" s="16" t="s">
        <v>1070</v>
      </c>
      <c r="C650" s="16">
        <v>152261105</v>
      </c>
      <c r="D650" s="16" t="s">
        <v>1067</v>
      </c>
      <c r="E650" s="16">
        <v>60.150730576020756</v>
      </c>
      <c r="F650" s="16">
        <v>572</v>
      </c>
      <c r="G650" s="19">
        <v>0.119281671333689</v>
      </c>
      <c r="H650" s="16">
        <f t="shared" si="30"/>
        <v>68.229116002870114</v>
      </c>
      <c r="I650" s="21">
        <v>649</v>
      </c>
      <c r="J650" s="28">
        <f t="shared" si="31"/>
        <v>7688.1453573719364</v>
      </c>
      <c r="K650" s="28">
        <f t="shared" si="32"/>
        <v>7983.1450785500911</v>
      </c>
      <c r="L650" s="34" t="e">
        <f>IF(ISNUMBER(INDEX('08W Project List'!$J:$J,MATCH('HFTD CPZ'!$B650,'08W Project List'!$G:$G,0))),$K650,#N/A)</f>
        <v>#N/A</v>
      </c>
      <c r="M650" s="34" t="e">
        <f>IF(ISNUMBER(L650),#N/A,IF(ISNUMBER(INDEX('Approved CPZ List'!$I:$I,MATCH('HFTD CPZ'!$B650,'Approved CPZ List'!$B:$B,0))),$K650,#N/A))</f>
        <v>#N/A</v>
      </c>
    </row>
    <row r="651" spans="1:13" ht="15.75" x14ac:dyDescent="0.25">
      <c r="A651" s="17">
        <v>501</v>
      </c>
      <c r="B651" s="16" t="s">
        <v>1094</v>
      </c>
      <c r="C651" s="16">
        <v>153741101</v>
      </c>
      <c r="D651" s="16" t="s">
        <v>1095</v>
      </c>
      <c r="E651" s="16">
        <v>34.982575240771226</v>
      </c>
      <c r="F651" s="16">
        <v>307</v>
      </c>
      <c r="G651" s="19">
        <v>0.119169253220647</v>
      </c>
      <c r="H651" s="16">
        <f t="shared" si="30"/>
        <v>36.58496073873863</v>
      </c>
      <c r="I651" s="21">
        <v>650</v>
      </c>
      <c r="J651" s="28">
        <f t="shared" si="31"/>
        <v>7723.1279326127078</v>
      </c>
      <c r="K651" s="28">
        <f t="shared" si="32"/>
        <v>7946.560117811352</v>
      </c>
      <c r="L651" s="34" t="e">
        <f>IF(ISNUMBER(INDEX('08W Project List'!$J:$J,MATCH('HFTD CPZ'!$B651,'08W Project List'!$G:$G,0))),$K651,#N/A)</f>
        <v>#N/A</v>
      </c>
      <c r="M651" s="34" t="e">
        <f>IF(ISNUMBER(L651),#N/A,IF(ISNUMBER(INDEX('Approved CPZ List'!$I:$I,MATCH('HFTD CPZ'!$B651,'Approved CPZ List'!$B:$B,0))),$K651,#N/A))</f>
        <v>#N/A</v>
      </c>
    </row>
    <row r="652" spans="1:13" ht="15.75" x14ac:dyDescent="0.25">
      <c r="A652" s="17">
        <v>855</v>
      </c>
      <c r="B652" s="16" t="s">
        <v>1738</v>
      </c>
      <c r="C652" s="16">
        <v>152691103</v>
      </c>
      <c r="D652" s="16" t="s">
        <v>1734</v>
      </c>
      <c r="E652" s="16">
        <v>28.076248509848355</v>
      </c>
      <c r="F652" s="16">
        <v>315</v>
      </c>
      <c r="G652" s="19">
        <v>0.119161985278033</v>
      </c>
      <c r="H652" s="16">
        <f t="shared" si="30"/>
        <v>37.536025362580396</v>
      </c>
      <c r="I652" s="21">
        <v>651</v>
      </c>
      <c r="J652" s="28">
        <f t="shared" si="31"/>
        <v>7751.2041811225563</v>
      </c>
      <c r="K652" s="28">
        <f t="shared" si="32"/>
        <v>7909.0240924487716</v>
      </c>
      <c r="L652" s="34" t="e">
        <f>IF(ISNUMBER(INDEX('08W Project List'!$J:$J,MATCH('HFTD CPZ'!$B652,'08W Project List'!$G:$G,0))),$K652,#N/A)</f>
        <v>#N/A</v>
      </c>
      <c r="M652" s="34" t="e">
        <f>IF(ISNUMBER(L652),#N/A,IF(ISNUMBER(INDEX('Approved CPZ List'!$I:$I,MATCH('HFTD CPZ'!$B652,'Approved CPZ List'!$B:$B,0))),$K652,#N/A))</f>
        <v>#N/A</v>
      </c>
    </row>
    <row r="653" spans="1:13" ht="15.75" x14ac:dyDescent="0.25">
      <c r="A653" s="17">
        <v>491</v>
      </c>
      <c r="B653" s="16" t="s">
        <v>4072</v>
      </c>
      <c r="C653" s="16">
        <v>252941107</v>
      </c>
      <c r="D653" s="16" t="s">
        <v>4068</v>
      </c>
      <c r="E653" s="16">
        <v>13.487847486414791</v>
      </c>
      <c r="F653" s="16">
        <v>144</v>
      </c>
      <c r="G653" s="19">
        <v>0.11894120597662899</v>
      </c>
      <c r="H653" s="16">
        <f t="shared" si="30"/>
        <v>17.127533660634576</v>
      </c>
      <c r="I653" s="21">
        <v>652</v>
      </c>
      <c r="J653" s="28">
        <f t="shared" si="31"/>
        <v>7764.6920286089708</v>
      </c>
      <c r="K653" s="28">
        <f t="shared" si="32"/>
        <v>7891.8965587881366</v>
      </c>
      <c r="L653" s="34" t="e">
        <f>IF(ISNUMBER(INDEX('08W Project List'!$J:$J,MATCH('HFTD CPZ'!$B653,'08W Project List'!$G:$G,0))),$K653,#N/A)</f>
        <v>#N/A</v>
      </c>
      <c r="M653" s="34" t="e">
        <f>IF(ISNUMBER(L653),#N/A,IF(ISNUMBER(INDEX('Approved CPZ List'!$I:$I,MATCH('HFTD CPZ'!$B653,'Approved CPZ List'!$B:$B,0))),$K653,#N/A))</f>
        <v>#N/A</v>
      </c>
    </row>
    <row r="654" spans="1:13" ht="15.75" x14ac:dyDescent="0.25">
      <c r="A654" s="17">
        <v>8121</v>
      </c>
      <c r="B654" s="16" t="s">
        <v>678</v>
      </c>
      <c r="C654" s="16">
        <v>14422109</v>
      </c>
      <c r="D654" s="16" t="s">
        <v>675</v>
      </c>
      <c r="E654" s="16">
        <v>0.50893952996967307</v>
      </c>
      <c r="F654" s="16">
        <v>27</v>
      </c>
      <c r="G654" s="19">
        <v>0.118743039516152</v>
      </c>
      <c r="H654" s="16">
        <f t="shared" si="30"/>
        <v>3.206062066936104</v>
      </c>
      <c r="I654" s="21">
        <v>653</v>
      </c>
      <c r="J654" s="28">
        <f t="shared" si="31"/>
        <v>7765.2009681389409</v>
      </c>
      <c r="K654" s="28">
        <f t="shared" si="32"/>
        <v>7888.6904967212004</v>
      </c>
      <c r="L654" s="34" t="e">
        <f>IF(ISNUMBER(INDEX('08W Project List'!$J:$J,MATCH('HFTD CPZ'!$B654,'08W Project List'!$G:$G,0))),$K654,#N/A)</f>
        <v>#N/A</v>
      </c>
      <c r="M654" s="34" t="e">
        <f>IF(ISNUMBER(L654),#N/A,IF(ISNUMBER(INDEX('Approved CPZ List'!$I:$I,MATCH('HFTD CPZ'!$B654,'Approved CPZ List'!$B:$B,0))),$K654,#N/A))</f>
        <v>#N/A</v>
      </c>
    </row>
    <row r="655" spans="1:13" ht="15.75" x14ac:dyDescent="0.25">
      <c r="A655" s="17">
        <v>2634</v>
      </c>
      <c r="B655" s="16" t="s">
        <v>115</v>
      </c>
      <c r="C655" s="16">
        <v>153662102</v>
      </c>
      <c r="D655" s="16" t="s">
        <v>109</v>
      </c>
      <c r="E655" s="16">
        <v>58.7208064984179</v>
      </c>
      <c r="F655" s="16">
        <v>629</v>
      </c>
      <c r="G655" s="19">
        <v>0.118578820181394</v>
      </c>
      <c r="H655" s="16">
        <f t="shared" si="30"/>
        <v>74.586077894096832</v>
      </c>
      <c r="I655" s="21">
        <v>654</v>
      </c>
      <c r="J655" s="28">
        <f t="shared" si="31"/>
        <v>7823.9217746373588</v>
      </c>
      <c r="K655" s="28">
        <f t="shared" si="32"/>
        <v>7814.1044188271035</v>
      </c>
      <c r="L655" s="34" t="e">
        <f>IF(ISNUMBER(INDEX('08W Project List'!$J:$J,MATCH('HFTD CPZ'!$B655,'08W Project List'!$G:$G,0))),$K655,#N/A)</f>
        <v>#N/A</v>
      </c>
      <c r="M655" s="34" t="e">
        <f>IF(ISNUMBER(L655),#N/A,IF(ISNUMBER(INDEX('Approved CPZ List'!$I:$I,MATCH('HFTD CPZ'!$B655,'Approved CPZ List'!$B:$B,0))),$K655,#N/A))</f>
        <v>#N/A</v>
      </c>
    </row>
    <row r="656" spans="1:13" ht="15.75" x14ac:dyDescent="0.25">
      <c r="A656" s="17">
        <v>1440</v>
      </c>
      <c r="B656" s="16" t="s">
        <v>2178</v>
      </c>
      <c r="C656" s="16">
        <v>254452101</v>
      </c>
      <c r="D656" s="16" t="s">
        <v>2167</v>
      </c>
      <c r="E656" s="16">
        <v>63.106140460555004</v>
      </c>
      <c r="F656" s="16">
        <v>667</v>
      </c>
      <c r="G656" s="19">
        <v>0.11848633114691901</v>
      </c>
      <c r="H656" s="16">
        <f t="shared" si="30"/>
        <v>79.03038287499497</v>
      </c>
      <c r="I656" s="21">
        <v>655</v>
      </c>
      <c r="J656" s="28">
        <f t="shared" si="31"/>
        <v>7887.027915097914</v>
      </c>
      <c r="K656" s="28">
        <f t="shared" si="32"/>
        <v>7735.0740359521087</v>
      </c>
      <c r="L656" s="34" t="e">
        <f>IF(ISNUMBER(INDEX('08W Project List'!$J:$J,MATCH('HFTD CPZ'!$B656,'08W Project List'!$G:$G,0))),$K656,#N/A)</f>
        <v>#N/A</v>
      </c>
      <c r="M656" s="34" t="e">
        <f>IF(ISNUMBER(L656),#N/A,IF(ISNUMBER(INDEX('Approved CPZ List'!$I:$I,MATCH('HFTD CPZ'!$B656,'Approved CPZ List'!$B:$B,0))),$K656,#N/A))</f>
        <v>#N/A</v>
      </c>
    </row>
    <row r="657" spans="1:13" ht="15.75" x14ac:dyDescent="0.25">
      <c r="A657" s="17">
        <v>8059</v>
      </c>
      <c r="B657" s="16" t="s">
        <v>2711</v>
      </c>
      <c r="C657" s="16">
        <v>182391103</v>
      </c>
      <c r="D657" s="16" t="s">
        <v>2700</v>
      </c>
      <c r="E657" s="16">
        <v>5.5613376125248726</v>
      </c>
      <c r="F657" s="16">
        <v>39</v>
      </c>
      <c r="G657" s="19">
        <v>0.118416790221664</v>
      </c>
      <c r="H657" s="16">
        <f t="shared" si="30"/>
        <v>4.6182548186448962</v>
      </c>
      <c r="I657" s="21">
        <v>656</v>
      </c>
      <c r="J657" s="28">
        <f t="shared" si="31"/>
        <v>7892.5892527104388</v>
      </c>
      <c r="K657" s="28">
        <f t="shared" si="32"/>
        <v>7730.4557811334635</v>
      </c>
      <c r="L657" s="34" t="e">
        <f>IF(ISNUMBER(INDEX('08W Project List'!$J:$J,MATCH('HFTD CPZ'!$B657,'08W Project List'!$G:$G,0))),$K657,#N/A)</f>
        <v>#N/A</v>
      </c>
      <c r="M657" s="34" t="e">
        <f>IF(ISNUMBER(L657),#N/A,IF(ISNUMBER(INDEX('Approved CPZ List'!$I:$I,MATCH('HFTD CPZ'!$B657,'Approved CPZ List'!$B:$B,0))),$K657,#N/A))</f>
        <v>#N/A</v>
      </c>
    </row>
    <row r="658" spans="1:13" ht="15.75" x14ac:dyDescent="0.25">
      <c r="A658" s="17">
        <v>1860</v>
      </c>
      <c r="B658" s="16" t="s">
        <v>3724</v>
      </c>
      <c r="C658" s="16">
        <v>153652105</v>
      </c>
      <c r="D658" s="16" t="s">
        <v>3721</v>
      </c>
      <c r="E658" s="16">
        <v>19.024759922347357</v>
      </c>
      <c r="F658" s="16">
        <v>245</v>
      </c>
      <c r="G658" s="19">
        <v>0.118122754712147</v>
      </c>
      <c r="H658" s="16">
        <f t="shared" si="30"/>
        <v>28.940074904476017</v>
      </c>
      <c r="I658" s="21">
        <v>657</v>
      </c>
      <c r="J658" s="28">
        <f t="shared" si="31"/>
        <v>7911.6140126327864</v>
      </c>
      <c r="K658" s="28">
        <f t="shared" si="32"/>
        <v>7701.5157062289873</v>
      </c>
      <c r="L658" s="34" t="e">
        <f>IF(ISNUMBER(INDEX('08W Project List'!$J:$J,MATCH('HFTD CPZ'!$B658,'08W Project List'!$G:$G,0))),$K658,#N/A)</f>
        <v>#N/A</v>
      </c>
      <c r="M658" s="34" t="e">
        <f>IF(ISNUMBER(L658),#N/A,IF(ISNUMBER(INDEX('Approved CPZ List'!$I:$I,MATCH('HFTD CPZ'!$B658,'Approved CPZ List'!$B:$B,0))),$K658,#N/A))</f>
        <v>#N/A</v>
      </c>
    </row>
    <row r="659" spans="1:13" ht="15.75" x14ac:dyDescent="0.25">
      <c r="A659" s="17">
        <v>1237</v>
      </c>
      <c r="B659" s="16" t="s">
        <v>2536</v>
      </c>
      <c r="C659" s="16">
        <v>153132102</v>
      </c>
      <c r="D659" s="16" t="s">
        <v>2532</v>
      </c>
      <c r="E659" s="16">
        <v>22.552915032997326</v>
      </c>
      <c r="F659" s="16">
        <v>243</v>
      </c>
      <c r="G659" s="19">
        <v>0.118072745363592</v>
      </c>
      <c r="H659" s="16">
        <f t="shared" si="30"/>
        <v>28.691677123352854</v>
      </c>
      <c r="I659" s="21">
        <v>658</v>
      </c>
      <c r="J659" s="28">
        <f t="shared" si="31"/>
        <v>7934.166927665784</v>
      </c>
      <c r="K659" s="28">
        <f t="shared" si="32"/>
        <v>7672.8240291056345</v>
      </c>
      <c r="L659" s="34" t="e">
        <f>IF(ISNUMBER(INDEX('08W Project List'!$J:$J,MATCH('HFTD CPZ'!$B659,'08W Project List'!$G:$G,0))),$K659,#N/A)</f>
        <v>#N/A</v>
      </c>
      <c r="M659" s="34" t="e">
        <f>IF(ISNUMBER(L659),#N/A,IF(ISNUMBER(INDEX('Approved CPZ List'!$I:$I,MATCH('HFTD CPZ'!$B659,'Approved CPZ List'!$B:$B,0))),$K659,#N/A))</f>
        <v>#N/A</v>
      </c>
    </row>
    <row r="660" spans="1:13" ht="15.75" x14ac:dyDescent="0.25">
      <c r="A660" s="17">
        <v>9931</v>
      </c>
      <c r="B660" s="16" t="s">
        <v>905</v>
      </c>
      <c r="C660" s="16">
        <v>63121101</v>
      </c>
      <c r="D660" s="16" t="s">
        <v>904</v>
      </c>
      <c r="E660" s="16">
        <v>1.8916046220086389</v>
      </c>
      <c r="F660" s="16">
        <v>12</v>
      </c>
      <c r="G660" s="19">
        <v>0.117918115608355</v>
      </c>
      <c r="H660" s="16">
        <f t="shared" si="30"/>
        <v>1.4150173873002601</v>
      </c>
      <c r="I660" s="21">
        <v>659</v>
      </c>
      <c r="J660" s="28">
        <f t="shared" si="31"/>
        <v>7936.0585322877923</v>
      </c>
      <c r="K660" s="28">
        <f t="shared" si="32"/>
        <v>7671.4090117183341</v>
      </c>
      <c r="L660" s="34" t="e">
        <f>IF(ISNUMBER(INDEX('08W Project List'!$J:$J,MATCH('HFTD CPZ'!$B660,'08W Project List'!$G:$G,0))),$K660,#N/A)</f>
        <v>#N/A</v>
      </c>
      <c r="M660" s="34" t="e">
        <f>IF(ISNUMBER(L660),#N/A,IF(ISNUMBER(INDEX('Approved CPZ List'!$I:$I,MATCH('HFTD CPZ'!$B660,'Approved CPZ List'!$B:$B,0))),$K660,#N/A))</f>
        <v>#N/A</v>
      </c>
    </row>
    <row r="661" spans="1:13" ht="15.75" x14ac:dyDescent="0.25">
      <c r="A661" s="17">
        <v>6877</v>
      </c>
      <c r="B661" s="16" t="s">
        <v>839</v>
      </c>
      <c r="C661" s="16">
        <v>254432103</v>
      </c>
      <c r="D661" s="16" t="s">
        <v>837</v>
      </c>
      <c r="E661" s="16">
        <v>11.009556407233871</v>
      </c>
      <c r="F661" s="16">
        <v>179</v>
      </c>
      <c r="G661" s="19">
        <v>0.117372435819701</v>
      </c>
      <c r="H661" s="16">
        <f t="shared" si="30"/>
        <v>21.00966601172648</v>
      </c>
      <c r="I661" s="21">
        <v>660</v>
      </c>
      <c r="J661" s="28">
        <f t="shared" si="31"/>
        <v>7947.0680886950258</v>
      </c>
      <c r="K661" s="28">
        <f t="shared" si="32"/>
        <v>7650.3993457066081</v>
      </c>
      <c r="L661" s="34" t="e">
        <f>IF(ISNUMBER(INDEX('08W Project List'!$J:$J,MATCH('HFTD CPZ'!$B661,'08W Project List'!$G:$G,0))),$K661,#N/A)</f>
        <v>#N/A</v>
      </c>
      <c r="M661" s="34" t="e">
        <f>IF(ISNUMBER(L661),#N/A,IF(ISNUMBER(INDEX('Approved CPZ List'!$I:$I,MATCH('HFTD CPZ'!$B661,'Approved CPZ List'!$B:$B,0))),$K661,#N/A))</f>
        <v>#N/A</v>
      </c>
    </row>
    <row r="662" spans="1:13" ht="15.75" x14ac:dyDescent="0.25">
      <c r="A662" s="17">
        <v>3126</v>
      </c>
      <c r="B662" s="16" t="s">
        <v>1826</v>
      </c>
      <c r="C662" s="16">
        <v>152571101</v>
      </c>
      <c r="D662" s="16" t="s">
        <v>1824</v>
      </c>
      <c r="E662" s="16">
        <v>3.9511116110019642</v>
      </c>
      <c r="F662" s="16">
        <v>82</v>
      </c>
      <c r="G662" s="19">
        <v>0.11733574549522</v>
      </c>
      <c r="H662" s="16">
        <f t="shared" si="30"/>
        <v>9.6215311306080391</v>
      </c>
      <c r="I662" s="21">
        <v>661</v>
      </c>
      <c r="J662" s="28">
        <f t="shared" si="31"/>
        <v>7951.0192003060274</v>
      </c>
      <c r="K662" s="28">
        <f t="shared" si="32"/>
        <v>7640.7778145760003</v>
      </c>
      <c r="L662" s="34" t="e">
        <f>IF(ISNUMBER(INDEX('08W Project List'!$J:$J,MATCH('HFTD CPZ'!$B662,'08W Project List'!$G:$G,0))),$K662,#N/A)</f>
        <v>#N/A</v>
      </c>
      <c r="M662" s="34" t="e">
        <f>IF(ISNUMBER(L662),#N/A,IF(ISNUMBER(INDEX('Approved CPZ List'!$I:$I,MATCH('HFTD CPZ'!$B662,'Approved CPZ List'!$B:$B,0))),$K662,#N/A))</f>
        <v>#N/A</v>
      </c>
    </row>
    <row r="663" spans="1:13" ht="15.75" x14ac:dyDescent="0.25">
      <c r="A663" s="17">
        <v>9916</v>
      </c>
      <c r="B663" s="16" t="s">
        <v>3494</v>
      </c>
      <c r="C663" s="16">
        <v>182631104</v>
      </c>
      <c r="D663" s="16" t="s">
        <v>3492</v>
      </c>
      <c r="E663" s="16">
        <v>1.6825812989165381</v>
      </c>
      <c r="F663" s="16">
        <v>17</v>
      </c>
      <c r="G663" s="19">
        <v>0.117314890173345</v>
      </c>
      <c r="H663" s="16">
        <f t="shared" si="30"/>
        <v>1.9943531329468649</v>
      </c>
      <c r="I663" s="21">
        <v>662</v>
      </c>
      <c r="J663" s="28">
        <f t="shared" si="31"/>
        <v>7952.7017816049438</v>
      </c>
      <c r="K663" s="28">
        <f t="shared" si="32"/>
        <v>7638.7834614430531</v>
      </c>
      <c r="L663" s="34" t="e">
        <f>IF(ISNUMBER(INDEX('08W Project List'!$J:$J,MATCH('HFTD CPZ'!$B663,'08W Project List'!$G:$G,0))),$K663,#N/A)</f>
        <v>#N/A</v>
      </c>
      <c r="M663" s="34" t="e">
        <f>IF(ISNUMBER(L663),#N/A,IF(ISNUMBER(INDEX('Approved CPZ List'!$I:$I,MATCH('HFTD CPZ'!$B663,'Approved CPZ List'!$B:$B,0))),$K663,#N/A))</f>
        <v>#N/A</v>
      </c>
    </row>
    <row r="664" spans="1:13" ht="15.75" x14ac:dyDescent="0.25">
      <c r="A664" s="17">
        <v>8080</v>
      </c>
      <c r="B664" s="16" t="s">
        <v>3753</v>
      </c>
      <c r="C664" s="16">
        <v>43432102</v>
      </c>
      <c r="D664" s="16" t="s">
        <v>3750</v>
      </c>
      <c r="E664" s="16">
        <v>15.221711484448974</v>
      </c>
      <c r="F664" s="16">
        <v>125</v>
      </c>
      <c r="G664" s="19">
        <v>0.116999203574136</v>
      </c>
      <c r="H664" s="16">
        <f t="shared" si="30"/>
        <v>14.624900446767001</v>
      </c>
      <c r="I664" s="21">
        <v>663</v>
      </c>
      <c r="J664" s="28">
        <f t="shared" si="31"/>
        <v>7967.9234930893927</v>
      </c>
      <c r="K664" s="28">
        <f t="shared" si="32"/>
        <v>7624.1585609962858</v>
      </c>
      <c r="L664" s="34">
        <f>IF(ISNUMBER(INDEX('08W Project List'!$J:$J,MATCH('HFTD CPZ'!$B664,'08W Project List'!$G:$G,0))),$K664,#N/A)</f>
        <v>7624.1585609962858</v>
      </c>
      <c r="M664" s="34" t="e">
        <f>IF(ISNUMBER(L664),#N/A,IF(ISNUMBER(INDEX('Approved CPZ List'!$I:$I,MATCH('HFTD CPZ'!$B664,'Approved CPZ List'!$B:$B,0))),$K664,#N/A))</f>
        <v>#N/A</v>
      </c>
    </row>
    <row r="665" spans="1:13" ht="15.75" x14ac:dyDescent="0.25">
      <c r="A665" s="17">
        <v>4277</v>
      </c>
      <c r="B665" s="16" t="s">
        <v>3447</v>
      </c>
      <c r="C665" s="16">
        <v>252521103</v>
      </c>
      <c r="D665" s="16" t="s">
        <v>3446</v>
      </c>
      <c r="E665" s="16">
        <v>3.2318688550073831</v>
      </c>
      <c r="F665" s="16">
        <v>44</v>
      </c>
      <c r="G665" s="19">
        <v>0.11682435330996301</v>
      </c>
      <c r="H665" s="16">
        <f t="shared" si="30"/>
        <v>5.1402715456383721</v>
      </c>
      <c r="I665" s="21">
        <v>664</v>
      </c>
      <c r="J665" s="28">
        <f t="shared" si="31"/>
        <v>7971.1553619444003</v>
      </c>
      <c r="K665" s="28">
        <f t="shared" si="32"/>
        <v>7619.018289450647</v>
      </c>
      <c r="L665" s="34" t="e">
        <f>IF(ISNUMBER(INDEX('08W Project List'!$J:$J,MATCH('HFTD CPZ'!$B665,'08W Project List'!$G:$G,0))),$K665,#N/A)</f>
        <v>#N/A</v>
      </c>
      <c r="M665" s="34" t="e">
        <f>IF(ISNUMBER(L665),#N/A,IF(ISNUMBER(INDEX('Approved CPZ List'!$I:$I,MATCH('HFTD CPZ'!$B665,'Approved CPZ List'!$B:$B,0))),$K665,#N/A))</f>
        <v>#N/A</v>
      </c>
    </row>
    <row r="666" spans="1:13" ht="15.75" x14ac:dyDescent="0.25">
      <c r="A666" s="17">
        <v>6827</v>
      </c>
      <c r="B666" s="16" t="s">
        <v>2975</v>
      </c>
      <c r="C666" s="16">
        <v>163781704</v>
      </c>
      <c r="D666" s="16" t="s">
        <v>2976</v>
      </c>
      <c r="E666" s="16">
        <v>12.744318240737227</v>
      </c>
      <c r="F666" s="16">
        <v>222</v>
      </c>
      <c r="G666" s="19">
        <v>0.116564131704664</v>
      </c>
      <c r="H666" s="16">
        <f t="shared" si="30"/>
        <v>25.877237238435406</v>
      </c>
      <c r="I666" s="21">
        <v>665</v>
      </c>
      <c r="J666" s="28">
        <f t="shared" si="31"/>
        <v>7983.8996801851372</v>
      </c>
      <c r="K666" s="28">
        <f t="shared" si="32"/>
        <v>7593.1410522122114</v>
      </c>
      <c r="L666" s="34" t="e">
        <f>IF(ISNUMBER(INDEX('08W Project List'!$J:$J,MATCH('HFTD CPZ'!$B666,'08W Project List'!$G:$G,0))),$K666,#N/A)</f>
        <v>#N/A</v>
      </c>
      <c r="M666" s="34" t="e">
        <f>IF(ISNUMBER(L666),#N/A,IF(ISNUMBER(INDEX('Approved CPZ List'!$I:$I,MATCH('HFTD CPZ'!$B666,'Approved CPZ List'!$B:$B,0))),$K666,#N/A))</f>
        <v>#N/A</v>
      </c>
    </row>
    <row r="667" spans="1:13" ht="15.75" x14ac:dyDescent="0.25">
      <c r="A667" s="17">
        <v>772</v>
      </c>
      <c r="B667" s="16" t="s">
        <v>1069</v>
      </c>
      <c r="C667" s="16">
        <v>152261105</v>
      </c>
      <c r="D667" s="16" t="s">
        <v>1067</v>
      </c>
      <c r="E667" s="16">
        <v>37.481591001677998</v>
      </c>
      <c r="F667" s="16">
        <v>417</v>
      </c>
      <c r="G667" s="19">
        <v>0.11620531280481999</v>
      </c>
      <c r="H667" s="16">
        <f t="shared" si="30"/>
        <v>48.457615439609938</v>
      </c>
      <c r="I667" s="21">
        <v>666</v>
      </c>
      <c r="J667" s="28">
        <f t="shared" si="31"/>
        <v>8021.381271186815</v>
      </c>
      <c r="K667" s="28">
        <f t="shared" si="32"/>
        <v>7544.6834367726015</v>
      </c>
      <c r="L667" s="34">
        <f>IF(ISNUMBER(INDEX('08W Project List'!$J:$J,MATCH('HFTD CPZ'!$B667,'08W Project List'!$G:$G,0))),$K667,#N/A)</f>
        <v>7544.6834367726015</v>
      </c>
      <c r="M667" s="34" t="e">
        <f>IF(ISNUMBER(L667),#N/A,IF(ISNUMBER(INDEX('Approved CPZ List'!$I:$I,MATCH('HFTD CPZ'!$B667,'Approved CPZ List'!$B:$B,0))),$K667,#N/A))</f>
        <v>#N/A</v>
      </c>
    </row>
    <row r="668" spans="1:13" ht="15.75" x14ac:dyDescent="0.25">
      <c r="A668" s="17">
        <v>1946</v>
      </c>
      <c r="B668" s="16" t="s">
        <v>4322</v>
      </c>
      <c r="C668" s="16">
        <v>42661104</v>
      </c>
      <c r="D668" s="16" t="s">
        <v>4317</v>
      </c>
      <c r="E668" s="16">
        <v>3.8906479319788008</v>
      </c>
      <c r="F668" s="16">
        <v>90</v>
      </c>
      <c r="G668" s="19">
        <v>0.11608596132533899</v>
      </c>
      <c r="H668" s="16">
        <f t="shared" si="30"/>
        <v>10.447736519280509</v>
      </c>
      <c r="I668" s="21">
        <v>667</v>
      </c>
      <c r="J668" s="28">
        <f t="shared" si="31"/>
        <v>8025.2719191187934</v>
      </c>
      <c r="K668" s="28">
        <f t="shared" si="32"/>
        <v>7534.2357002533208</v>
      </c>
      <c r="L668" s="34" t="e">
        <f>IF(ISNUMBER(INDEX('08W Project List'!$J:$J,MATCH('HFTD CPZ'!$B668,'08W Project List'!$G:$G,0))),$K668,#N/A)</f>
        <v>#N/A</v>
      </c>
      <c r="M668" s="34" t="e">
        <f>IF(ISNUMBER(L668),#N/A,IF(ISNUMBER(INDEX('Approved CPZ List'!$I:$I,MATCH('HFTD CPZ'!$B668,'Approved CPZ List'!$B:$B,0))),$K668,#N/A))</f>
        <v>#N/A</v>
      </c>
    </row>
    <row r="669" spans="1:13" ht="15.75" x14ac:dyDescent="0.25">
      <c r="A669" s="17">
        <v>2370</v>
      </c>
      <c r="B669" s="16" t="s">
        <v>1535</v>
      </c>
      <c r="C669" s="16">
        <v>42891102</v>
      </c>
      <c r="D669" s="16" t="s">
        <v>1530</v>
      </c>
      <c r="E669" s="16">
        <v>33.367811178292108</v>
      </c>
      <c r="F669" s="16">
        <v>379</v>
      </c>
      <c r="G669" s="19">
        <v>0.116065304395445</v>
      </c>
      <c r="H669" s="16">
        <f t="shared" si="30"/>
        <v>43.988750365873656</v>
      </c>
      <c r="I669" s="21">
        <v>668</v>
      </c>
      <c r="J669" s="28">
        <f t="shared" si="31"/>
        <v>8058.6397302970854</v>
      </c>
      <c r="K669" s="28">
        <f t="shared" si="32"/>
        <v>7490.246949887447</v>
      </c>
      <c r="L669" s="34" t="e">
        <f>IF(ISNUMBER(INDEX('08W Project List'!$J:$J,MATCH('HFTD CPZ'!$B669,'08W Project List'!$G:$G,0))),$K669,#N/A)</f>
        <v>#N/A</v>
      </c>
      <c r="M669" s="34" t="e">
        <f>IF(ISNUMBER(L669),#N/A,IF(ISNUMBER(INDEX('Approved CPZ List'!$I:$I,MATCH('HFTD CPZ'!$B669,'Approved CPZ List'!$B:$B,0))),$K669,#N/A))</f>
        <v>#N/A</v>
      </c>
    </row>
    <row r="670" spans="1:13" ht="15.75" x14ac:dyDescent="0.25">
      <c r="A670" s="17">
        <v>7186</v>
      </c>
      <c r="B670" s="16" t="s">
        <v>1748</v>
      </c>
      <c r="C670" s="16">
        <v>152691104</v>
      </c>
      <c r="D670" s="16" t="s">
        <v>1740</v>
      </c>
      <c r="E670" s="16">
        <v>11.218214544447234</v>
      </c>
      <c r="F670" s="16">
        <v>124</v>
      </c>
      <c r="G670" s="19">
        <v>0.115921548028094</v>
      </c>
      <c r="H670" s="16">
        <f t="shared" si="30"/>
        <v>14.374271955483655</v>
      </c>
      <c r="I670" s="21">
        <v>669</v>
      </c>
      <c r="J670" s="28">
        <f t="shared" si="31"/>
        <v>8069.857944841533</v>
      </c>
      <c r="K670" s="28">
        <f t="shared" si="32"/>
        <v>7475.8726779319632</v>
      </c>
      <c r="L670" s="34" t="e">
        <f>IF(ISNUMBER(INDEX('08W Project List'!$J:$J,MATCH('HFTD CPZ'!$B670,'08W Project List'!$G:$G,0))),$K670,#N/A)</f>
        <v>#N/A</v>
      </c>
      <c r="M670" s="34" t="e">
        <f>IF(ISNUMBER(L670),#N/A,IF(ISNUMBER(INDEX('Approved CPZ List'!$I:$I,MATCH('HFTD CPZ'!$B670,'Approved CPZ List'!$B:$B,0))),$K670,#N/A))</f>
        <v>#N/A</v>
      </c>
    </row>
    <row r="671" spans="1:13" ht="15.75" x14ac:dyDescent="0.25">
      <c r="A671" s="17">
        <v>9814</v>
      </c>
      <c r="B671" s="16" t="s">
        <v>2944</v>
      </c>
      <c r="C671" s="16">
        <v>152561105</v>
      </c>
      <c r="D671" s="16" t="s">
        <v>2945</v>
      </c>
      <c r="E671" s="16">
        <v>1.3809012884242451</v>
      </c>
      <c r="F671" s="16">
        <v>25</v>
      </c>
      <c r="G671" s="19">
        <v>0.115286441642608</v>
      </c>
      <c r="H671" s="16">
        <f t="shared" si="30"/>
        <v>2.8821610410652001</v>
      </c>
      <c r="I671" s="21">
        <v>670</v>
      </c>
      <c r="J671" s="28">
        <f t="shared" si="31"/>
        <v>8071.238846129957</v>
      </c>
      <c r="K671" s="28">
        <f t="shared" si="32"/>
        <v>7472.9905168908981</v>
      </c>
      <c r="L671" s="34" t="e">
        <f>IF(ISNUMBER(INDEX('08W Project List'!$J:$J,MATCH('HFTD CPZ'!$B671,'08W Project List'!$G:$G,0))),$K671,#N/A)</f>
        <v>#N/A</v>
      </c>
      <c r="M671" s="34" t="e">
        <f>IF(ISNUMBER(L671),#N/A,IF(ISNUMBER(INDEX('Approved CPZ List'!$I:$I,MATCH('HFTD CPZ'!$B671,'Approved CPZ List'!$B:$B,0))),$K671,#N/A))</f>
        <v>#N/A</v>
      </c>
    </row>
    <row r="672" spans="1:13" ht="15.75" x14ac:dyDescent="0.25">
      <c r="A672" s="17">
        <v>7423</v>
      </c>
      <c r="B672" s="16" t="s">
        <v>770</v>
      </c>
      <c r="C672" s="16">
        <v>163341103</v>
      </c>
      <c r="D672" s="16" t="s">
        <v>763</v>
      </c>
      <c r="E672" s="16">
        <v>6.0161945427850219</v>
      </c>
      <c r="F672" s="16">
        <v>110</v>
      </c>
      <c r="G672" s="19">
        <v>0.115208533488071</v>
      </c>
      <c r="H672" s="16">
        <f t="shared" si="30"/>
        <v>12.672938683687811</v>
      </c>
      <c r="I672" s="21">
        <v>671</v>
      </c>
      <c r="J672" s="28">
        <f t="shared" si="31"/>
        <v>8077.2550406727423</v>
      </c>
      <c r="K672" s="28">
        <f t="shared" si="32"/>
        <v>7460.3175782072103</v>
      </c>
      <c r="L672" s="34" t="e">
        <f>IF(ISNUMBER(INDEX('08W Project List'!$J:$J,MATCH('HFTD CPZ'!$B672,'08W Project List'!$G:$G,0))),$K672,#N/A)</f>
        <v>#N/A</v>
      </c>
      <c r="M672" s="34" t="e">
        <f>IF(ISNUMBER(L672),#N/A,IF(ISNUMBER(INDEX('Approved CPZ List'!$I:$I,MATCH('HFTD CPZ'!$B672,'Approved CPZ List'!$B:$B,0))),$K672,#N/A))</f>
        <v>#N/A</v>
      </c>
    </row>
    <row r="673" spans="1:13" ht="15.75" x14ac:dyDescent="0.25">
      <c r="A673" s="17">
        <v>7292</v>
      </c>
      <c r="B673" s="16" t="s">
        <v>4063</v>
      </c>
      <c r="C673" s="16">
        <v>14652106</v>
      </c>
      <c r="D673" s="16" t="s">
        <v>4060</v>
      </c>
      <c r="E673" s="16">
        <v>0.39856534449123304</v>
      </c>
      <c r="F673" s="16">
        <v>8</v>
      </c>
      <c r="G673" s="19">
        <v>0.11505883865232699</v>
      </c>
      <c r="H673" s="16">
        <f t="shared" si="30"/>
        <v>0.92047070921861596</v>
      </c>
      <c r="I673" s="21">
        <v>672</v>
      </c>
      <c r="J673" s="28">
        <f t="shared" si="31"/>
        <v>8077.6536060172339</v>
      </c>
      <c r="K673" s="28">
        <f t="shared" si="32"/>
        <v>7459.3971074979918</v>
      </c>
      <c r="L673" s="34" t="e">
        <f>IF(ISNUMBER(INDEX('08W Project List'!$J:$J,MATCH('HFTD CPZ'!$B673,'08W Project List'!$G:$G,0))),$K673,#N/A)</f>
        <v>#N/A</v>
      </c>
      <c r="M673" s="34" t="e">
        <f>IF(ISNUMBER(L673),#N/A,IF(ISNUMBER(INDEX('Approved CPZ List'!$I:$I,MATCH('HFTD CPZ'!$B673,'Approved CPZ List'!$B:$B,0))),$K673,#N/A))</f>
        <v>#N/A</v>
      </c>
    </row>
    <row r="674" spans="1:13" ht="15.75" x14ac:dyDescent="0.25">
      <c r="A674" s="17">
        <v>8864</v>
      </c>
      <c r="B674" s="16" t="s">
        <v>4374</v>
      </c>
      <c r="C674" s="16">
        <v>43021101</v>
      </c>
      <c r="D674" s="16" t="s">
        <v>4371</v>
      </c>
      <c r="E674" s="16">
        <v>9.0237998991064625</v>
      </c>
      <c r="F674" s="16">
        <v>91</v>
      </c>
      <c r="G674" s="19">
        <v>0.11490786275970501</v>
      </c>
      <c r="H674" s="16">
        <f t="shared" si="30"/>
        <v>10.456615511133156</v>
      </c>
      <c r="I674" s="21">
        <v>673</v>
      </c>
      <c r="J674" s="28">
        <f t="shared" si="31"/>
        <v>8086.6774059163399</v>
      </c>
      <c r="K674" s="28">
        <f t="shared" si="32"/>
        <v>7448.9404919868584</v>
      </c>
      <c r="L674" s="34" t="e">
        <f>IF(ISNUMBER(INDEX('08W Project List'!$J:$J,MATCH('HFTD CPZ'!$B674,'08W Project List'!$G:$G,0))),$K674,#N/A)</f>
        <v>#N/A</v>
      </c>
      <c r="M674" s="34" t="e">
        <f>IF(ISNUMBER(L674),#N/A,IF(ISNUMBER(INDEX('Approved CPZ List'!$I:$I,MATCH('HFTD CPZ'!$B674,'Approved CPZ List'!$B:$B,0))),$K674,#N/A))</f>
        <v>#N/A</v>
      </c>
    </row>
    <row r="675" spans="1:13" ht="15.75" x14ac:dyDescent="0.25">
      <c r="A675" s="17">
        <v>9782</v>
      </c>
      <c r="B675" s="16" t="s">
        <v>3608</v>
      </c>
      <c r="C675" s="16">
        <v>254601103</v>
      </c>
      <c r="D675" s="16" t="s">
        <v>3602</v>
      </c>
      <c r="E675" s="16">
        <v>8.8056196176513364</v>
      </c>
      <c r="F675" s="16">
        <v>59</v>
      </c>
      <c r="G675" s="19">
        <v>0.114878384725851</v>
      </c>
      <c r="H675" s="16">
        <f t="shared" si="30"/>
        <v>6.7778246988252091</v>
      </c>
      <c r="I675" s="21">
        <v>674</v>
      </c>
      <c r="J675" s="28">
        <f t="shared" si="31"/>
        <v>8095.4830255339912</v>
      </c>
      <c r="K675" s="28">
        <f t="shared" si="32"/>
        <v>7442.1626672880329</v>
      </c>
      <c r="L675" s="34" t="e">
        <f>IF(ISNUMBER(INDEX('08W Project List'!$J:$J,MATCH('HFTD CPZ'!$B675,'08W Project List'!$G:$G,0))),$K675,#N/A)</f>
        <v>#N/A</v>
      </c>
      <c r="M675" s="34" t="e">
        <f>IF(ISNUMBER(L675),#N/A,IF(ISNUMBER(INDEX('Approved CPZ List'!$I:$I,MATCH('HFTD CPZ'!$B675,'Approved CPZ List'!$B:$B,0))),$K675,#N/A))</f>
        <v>#N/A</v>
      </c>
    </row>
    <row r="676" spans="1:13" ht="15.75" x14ac:dyDescent="0.25">
      <c r="A676" s="17">
        <v>7321</v>
      </c>
      <c r="B676" s="16" t="s">
        <v>745</v>
      </c>
      <c r="C676" s="16">
        <v>153612106</v>
      </c>
      <c r="D676" s="16" t="s">
        <v>746</v>
      </c>
      <c r="E676" s="16">
        <v>0.77466745747682408</v>
      </c>
      <c r="F676" s="16">
        <v>17</v>
      </c>
      <c r="G676" s="19">
        <v>0.114769158554502</v>
      </c>
      <c r="H676" s="16">
        <f t="shared" si="30"/>
        <v>1.951075695426534</v>
      </c>
      <c r="I676" s="21">
        <v>675</v>
      </c>
      <c r="J676" s="28">
        <f t="shared" si="31"/>
        <v>8096.2576929914676</v>
      </c>
      <c r="K676" s="28">
        <f t="shared" si="32"/>
        <v>7440.2115915926061</v>
      </c>
      <c r="L676" s="34" t="e">
        <f>IF(ISNUMBER(INDEX('08W Project List'!$J:$J,MATCH('HFTD CPZ'!$B676,'08W Project List'!$G:$G,0))),$K676,#N/A)</f>
        <v>#N/A</v>
      </c>
      <c r="M676" s="34" t="e">
        <f>IF(ISNUMBER(L676),#N/A,IF(ISNUMBER(INDEX('Approved CPZ List'!$I:$I,MATCH('HFTD CPZ'!$B676,'Approved CPZ List'!$B:$B,0))),$K676,#N/A))</f>
        <v>#N/A</v>
      </c>
    </row>
    <row r="677" spans="1:13" ht="15.75" x14ac:dyDescent="0.25">
      <c r="A677" s="17">
        <v>1291</v>
      </c>
      <c r="B677" s="16" t="s">
        <v>2256</v>
      </c>
      <c r="C677" s="16">
        <v>252811102</v>
      </c>
      <c r="D677" s="16" t="s">
        <v>2250</v>
      </c>
      <c r="E677" s="16">
        <v>22.840023345117775</v>
      </c>
      <c r="F677" s="16">
        <v>277</v>
      </c>
      <c r="G677" s="19">
        <v>0.114741031185387</v>
      </c>
      <c r="H677" s="16">
        <f t="shared" si="30"/>
        <v>31.783265638352201</v>
      </c>
      <c r="I677" s="21">
        <v>676</v>
      </c>
      <c r="J677" s="28">
        <f t="shared" si="31"/>
        <v>8119.0977163365851</v>
      </c>
      <c r="K677" s="28">
        <f t="shared" si="32"/>
        <v>7408.4283259542535</v>
      </c>
      <c r="L677" s="34" t="e">
        <f>IF(ISNUMBER(INDEX('08W Project List'!$J:$J,MATCH('HFTD CPZ'!$B677,'08W Project List'!$G:$G,0))),$K677,#N/A)</f>
        <v>#N/A</v>
      </c>
      <c r="M677" s="34" t="e">
        <f>IF(ISNUMBER(L677),#N/A,IF(ISNUMBER(INDEX('Approved CPZ List'!$I:$I,MATCH('HFTD CPZ'!$B677,'Approved CPZ List'!$B:$B,0))),$K677,#N/A))</f>
        <v>#N/A</v>
      </c>
    </row>
    <row r="678" spans="1:13" ht="15.75" x14ac:dyDescent="0.25">
      <c r="A678" s="17">
        <v>10278</v>
      </c>
      <c r="B678" s="16" t="s">
        <v>3201</v>
      </c>
      <c r="C678" s="16">
        <v>43292102</v>
      </c>
      <c r="D678" s="16" t="s">
        <v>3193</v>
      </c>
      <c r="E678" s="16">
        <v>1.8891140157081729</v>
      </c>
      <c r="F678" s="16">
        <v>13</v>
      </c>
      <c r="G678" s="19">
        <v>0.114640585705253</v>
      </c>
      <c r="H678" s="16">
        <f t="shared" si="30"/>
        <v>1.4903276141682891</v>
      </c>
      <c r="I678" s="21">
        <v>677</v>
      </c>
      <c r="J678" s="28">
        <f t="shared" si="31"/>
        <v>8120.9868303522935</v>
      </c>
      <c r="K678" s="28">
        <f t="shared" si="32"/>
        <v>7406.937998340085</v>
      </c>
      <c r="L678" s="34" t="e">
        <f>IF(ISNUMBER(INDEX('08W Project List'!$J:$J,MATCH('HFTD CPZ'!$B678,'08W Project List'!$G:$G,0))),$K678,#N/A)</f>
        <v>#N/A</v>
      </c>
      <c r="M678" s="34" t="e">
        <f>IF(ISNUMBER(L678),#N/A,IF(ISNUMBER(INDEX('Approved CPZ List'!$I:$I,MATCH('HFTD CPZ'!$B678,'Approved CPZ List'!$B:$B,0))),$K678,#N/A))</f>
        <v>#N/A</v>
      </c>
    </row>
    <row r="679" spans="1:13" ht="15.75" x14ac:dyDescent="0.25">
      <c r="A679" s="17">
        <v>2358</v>
      </c>
      <c r="B679" s="16" t="s">
        <v>4287</v>
      </c>
      <c r="C679" s="16">
        <v>103601101</v>
      </c>
      <c r="D679" s="16" t="s">
        <v>4288</v>
      </c>
      <c r="E679" s="16">
        <v>24.264890793735987</v>
      </c>
      <c r="F679" s="16">
        <v>160</v>
      </c>
      <c r="G679" s="19">
        <v>0.114485977924954</v>
      </c>
      <c r="H679" s="16">
        <f t="shared" si="30"/>
        <v>18.317756467992641</v>
      </c>
      <c r="I679" s="21">
        <v>678</v>
      </c>
      <c r="J679" s="28">
        <f t="shared" si="31"/>
        <v>8145.2517211460299</v>
      </c>
      <c r="K679" s="28">
        <f t="shared" si="32"/>
        <v>7388.6202418720923</v>
      </c>
      <c r="L679" s="34" t="e">
        <f>IF(ISNUMBER(INDEX('08W Project List'!$J:$J,MATCH('HFTD CPZ'!$B679,'08W Project List'!$G:$G,0))),$K679,#N/A)</f>
        <v>#N/A</v>
      </c>
      <c r="M679" s="34" t="e">
        <f>IF(ISNUMBER(L679),#N/A,IF(ISNUMBER(INDEX('Approved CPZ List'!$I:$I,MATCH('HFTD CPZ'!$B679,'Approved CPZ List'!$B:$B,0))),$K679,#N/A))</f>
        <v>#N/A</v>
      </c>
    </row>
    <row r="680" spans="1:13" ht="15.75" x14ac:dyDescent="0.25">
      <c r="A680" s="17">
        <v>892</v>
      </c>
      <c r="B680" s="16" t="s">
        <v>2169</v>
      </c>
      <c r="C680" s="16">
        <v>254452101</v>
      </c>
      <c r="D680" s="16" t="s">
        <v>2167</v>
      </c>
      <c r="E680" s="16">
        <v>21.559390282592727</v>
      </c>
      <c r="F680" s="16">
        <v>189</v>
      </c>
      <c r="G680" s="19">
        <v>0.114309329556358</v>
      </c>
      <c r="H680" s="16">
        <f t="shared" si="30"/>
        <v>21.604463286151663</v>
      </c>
      <c r="I680" s="21">
        <v>679</v>
      </c>
      <c r="J680" s="28">
        <f t="shared" si="31"/>
        <v>8166.811111428623</v>
      </c>
      <c r="K680" s="28">
        <f t="shared" si="32"/>
        <v>7367.015778585941</v>
      </c>
      <c r="L680" s="34" t="e">
        <f>IF(ISNUMBER(INDEX('08W Project List'!$J:$J,MATCH('HFTD CPZ'!$B680,'08W Project List'!$G:$G,0))),$K680,#N/A)</f>
        <v>#N/A</v>
      </c>
      <c r="M680" s="34" t="e">
        <f>IF(ISNUMBER(L680),#N/A,IF(ISNUMBER(INDEX('Approved CPZ List'!$I:$I,MATCH('HFTD CPZ'!$B680,'Approved CPZ List'!$B:$B,0))),$K680,#N/A))</f>
        <v>#N/A</v>
      </c>
    </row>
    <row r="681" spans="1:13" ht="15.75" x14ac:dyDescent="0.25">
      <c r="A681" s="17">
        <v>4813</v>
      </c>
      <c r="B681" s="16" t="s">
        <v>819</v>
      </c>
      <c r="C681" s="16">
        <v>42821102</v>
      </c>
      <c r="D681" s="16" t="s">
        <v>808</v>
      </c>
      <c r="E681" s="16">
        <v>16.965157355907021</v>
      </c>
      <c r="F681" s="16">
        <v>122</v>
      </c>
      <c r="G681" s="19">
        <v>0.114009532720369</v>
      </c>
      <c r="H681" s="16">
        <f t="shared" si="30"/>
        <v>13.909162991885017</v>
      </c>
      <c r="I681" s="21">
        <v>680</v>
      </c>
      <c r="J681" s="28">
        <f t="shared" si="31"/>
        <v>8183.7762687845297</v>
      </c>
      <c r="K681" s="28">
        <f t="shared" si="32"/>
        <v>7353.1066155940562</v>
      </c>
      <c r="L681" s="34" t="e">
        <f>IF(ISNUMBER(INDEX('08W Project List'!$J:$J,MATCH('HFTD CPZ'!$B681,'08W Project List'!$G:$G,0))),$K681,#N/A)</f>
        <v>#N/A</v>
      </c>
      <c r="M681" s="34" t="e">
        <f>IF(ISNUMBER(L681),#N/A,IF(ISNUMBER(INDEX('Approved CPZ List'!$I:$I,MATCH('HFTD CPZ'!$B681,'Approved CPZ List'!$B:$B,0))),$K681,#N/A))</f>
        <v>#N/A</v>
      </c>
    </row>
    <row r="682" spans="1:13" ht="15.75" x14ac:dyDescent="0.25">
      <c r="A682" s="17">
        <v>4778</v>
      </c>
      <c r="B682" s="16" t="s">
        <v>3739</v>
      </c>
      <c r="C682" s="16">
        <v>153652109</v>
      </c>
      <c r="D682" s="16" t="s">
        <v>3733</v>
      </c>
      <c r="E682" s="16">
        <v>30.116002953363147</v>
      </c>
      <c r="F682" s="16">
        <v>318</v>
      </c>
      <c r="G682" s="19">
        <v>0.11372183708318601</v>
      </c>
      <c r="H682" s="16">
        <f t="shared" si="30"/>
        <v>36.163544192453152</v>
      </c>
      <c r="I682" s="21">
        <v>681</v>
      </c>
      <c r="J682" s="28">
        <f t="shared" si="31"/>
        <v>8213.8922717378937</v>
      </c>
      <c r="K682" s="28">
        <f t="shared" si="32"/>
        <v>7316.9430714016034</v>
      </c>
      <c r="L682" s="34" t="e">
        <f>IF(ISNUMBER(INDEX('08W Project List'!$J:$J,MATCH('HFTD CPZ'!$B682,'08W Project List'!$G:$G,0))),$K682,#N/A)</f>
        <v>#N/A</v>
      </c>
      <c r="M682" s="34" t="e">
        <f>IF(ISNUMBER(L682),#N/A,IF(ISNUMBER(INDEX('Approved CPZ List'!$I:$I,MATCH('HFTD CPZ'!$B682,'Approved CPZ List'!$B:$B,0))),$K682,#N/A))</f>
        <v>#N/A</v>
      </c>
    </row>
    <row r="683" spans="1:13" ht="15.75" x14ac:dyDescent="0.25">
      <c r="A683" s="17">
        <v>9093</v>
      </c>
      <c r="B683" s="16" t="s">
        <v>192</v>
      </c>
      <c r="C683" s="16">
        <v>103191101</v>
      </c>
      <c r="D683" s="16" t="s">
        <v>187</v>
      </c>
      <c r="E683" s="16">
        <v>0</v>
      </c>
      <c r="F683" s="16">
        <v>28</v>
      </c>
      <c r="G683" s="19">
        <v>0.113511830209458</v>
      </c>
      <c r="H683" s="16">
        <f t="shared" si="30"/>
        <v>3.1783312458648241</v>
      </c>
      <c r="I683" s="21">
        <v>682</v>
      </c>
      <c r="J683" s="28">
        <f t="shared" si="31"/>
        <v>8213.8922717378937</v>
      </c>
      <c r="K683" s="28">
        <f t="shared" si="32"/>
        <v>7313.7647401557388</v>
      </c>
      <c r="L683" s="34" t="e">
        <f>IF(ISNUMBER(INDEX('08W Project List'!$J:$J,MATCH('HFTD CPZ'!$B683,'08W Project List'!$G:$G,0))),$K683,#N/A)</f>
        <v>#N/A</v>
      </c>
      <c r="M683" s="34" t="e">
        <f>IF(ISNUMBER(L683),#N/A,IF(ISNUMBER(INDEX('Approved CPZ List'!$I:$I,MATCH('HFTD CPZ'!$B683,'Approved CPZ List'!$B:$B,0))),$K683,#N/A))</f>
        <v>#N/A</v>
      </c>
    </row>
    <row r="684" spans="1:13" ht="15.75" x14ac:dyDescent="0.25">
      <c r="A684" s="17">
        <v>395</v>
      </c>
      <c r="B684" s="16" t="s">
        <v>523</v>
      </c>
      <c r="C684" s="16">
        <v>42711101</v>
      </c>
      <c r="D684" s="16" t="s">
        <v>517</v>
      </c>
      <c r="E684" s="16">
        <v>13.704722756794654</v>
      </c>
      <c r="F684" s="16">
        <v>162</v>
      </c>
      <c r="G684" s="19">
        <v>0.11348286896836</v>
      </c>
      <c r="H684" s="16">
        <f t="shared" si="30"/>
        <v>18.384224772874319</v>
      </c>
      <c r="I684" s="21">
        <v>683</v>
      </c>
      <c r="J684" s="28">
        <f t="shared" si="31"/>
        <v>8227.5969944946883</v>
      </c>
      <c r="K684" s="28">
        <f t="shared" si="32"/>
        <v>7295.3805153828644</v>
      </c>
      <c r="L684" s="34" t="e">
        <f>IF(ISNUMBER(INDEX('08W Project List'!$J:$J,MATCH('HFTD CPZ'!$B684,'08W Project List'!$G:$G,0))),$K684,#N/A)</f>
        <v>#N/A</v>
      </c>
      <c r="M684" s="34" t="e">
        <f>IF(ISNUMBER(L684),#N/A,IF(ISNUMBER(INDEX('Approved CPZ List'!$I:$I,MATCH('HFTD CPZ'!$B684,'Approved CPZ List'!$B:$B,0))),$K684,#N/A))</f>
        <v>#N/A</v>
      </c>
    </row>
    <row r="685" spans="1:13" ht="15.75" x14ac:dyDescent="0.25">
      <c r="A685" s="17">
        <v>7143</v>
      </c>
      <c r="B685" s="16" t="s">
        <v>921</v>
      </c>
      <c r="C685" s="16">
        <v>42271103</v>
      </c>
      <c r="D685" s="16" t="s">
        <v>916</v>
      </c>
      <c r="E685" s="16">
        <v>12.071203877522249</v>
      </c>
      <c r="F685" s="16">
        <v>106</v>
      </c>
      <c r="G685" s="19">
        <v>0.11341315338447901</v>
      </c>
      <c r="H685" s="16">
        <f t="shared" si="30"/>
        <v>12.021794258754774</v>
      </c>
      <c r="I685" s="21">
        <v>684</v>
      </c>
      <c r="J685" s="28">
        <f t="shared" si="31"/>
        <v>8239.6681983722101</v>
      </c>
      <c r="K685" s="28">
        <f t="shared" si="32"/>
        <v>7283.3587211241093</v>
      </c>
      <c r="L685" s="34" t="e">
        <f>IF(ISNUMBER(INDEX('08W Project List'!$J:$J,MATCH('HFTD CPZ'!$B685,'08W Project List'!$G:$G,0))),$K685,#N/A)</f>
        <v>#N/A</v>
      </c>
      <c r="M685" s="34" t="e">
        <f>IF(ISNUMBER(L685),#N/A,IF(ISNUMBER(INDEX('Approved CPZ List'!$I:$I,MATCH('HFTD CPZ'!$B685,'Approved CPZ List'!$B:$B,0))),$K685,#N/A))</f>
        <v>#N/A</v>
      </c>
    </row>
    <row r="686" spans="1:13" ht="15.75" x14ac:dyDescent="0.25">
      <c r="A686" s="17">
        <v>2744</v>
      </c>
      <c r="B686" s="16" t="s">
        <v>4290</v>
      </c>
      <c r="C686" s="16">
        <v>103601101</v>
      </c>
      <c r="D686" s="16" t="s">
        <v>4288</v>
      </c>
      <c r="E686" s="16">
        <v>28.796727606377626</v>
      </c>
      <c r="F686" s="16">
        <v>221</v>
      </c>
      <c r="G686" s="19">
        <v>0.11334182812403699</v>
      </c>
      <c r="H686" s="16">
        <f t="shared" si="30"/>
        <v>25.048544015412176</v>
      </c>
      <c r="I686" s="21">
        <v>685</v>
      </c>
      <c r="J686" s="28">
        <f t="shared" si="31"/>
        <v>8268.4649259785874</v>
      </c>
      <c r="K686" s="28">
        <f t="shared" si="32"/>
        <v>7258.3101771086967</v>
      </c>
      <c r="L686" s="34" t="e">
        <f>IF(ISNUMBER(INDEX('08W Project List'!$J:$J,MATCH('HFTD CPZ'!$B686,'08W Project List'!$G:$G,0))),$K686,#N/A)</f>
        <v>#N/A</v>
      </c>
      <c r="M686" s="34" t="e">
        <f>IF(ISNUMBER(L686),#N/A,IF(ISNUMBER(INDEX('Approved CPZ List'!$I:$I,MATCH('HFTD CPZ'!$B686,'Approved CPZ List'!$B:$B,0))),$K686,#N/A))</f>
        <v>#N/A</v>
      </c>
    </row>
    <row r="687" spans="1:13" ht="15.75" x14ac:dyDescent="0.25">
      <c r="A687" s="17">
        <v>4167</v>
      </c>
      <c r="B687" s="16" t="s">
        <v>947</v>
      </c>
      <c r="C687" s="16">
        <v>102931103</v>
      </c>
      <c r="D687" s="16" t="s">
        <v>948</v>
      </c>
      <c r="E687" s="16">
        <v>10.121401718927469</v>
      </c>
      <c r="F687" s="16">
        <v>152</v>
      </c>
      <c r="G687" s="19">
        <v>0.113274835538948</v>
      </c>
      <c r="H687" s="16">
        <f t="shared" si="30"/>
        <v>17.217775001920096</v>
      </c>
      <c r="I687" s="21">
        <v>686</v>
      </c>
      <c r="J687" s="28">
        <f t="shared" si="31"/>
        <v>8278.5863276975142</v>
      </c>
      <c r="K687" s="28">
        <f t="shared" si="32"/>
        <v>7241.0924021067767</v>
      </c>
      <c r="L687" s="34" t="e">
        <f>IF(ISNUMBER(INDEX('08W Project List'!$J:$J,MATCH('HFTD CPZ'!$B687,'08W Project List'!$G:$G,0))),$K687,#N/A)</f>
        <v>#N/A</v>
      </c>
      <c r="M687" s="34" t="e">
        <f>IF(ISNUMBER(L687),#N/A,IF(ISNUMBER(INDEX('Approved CPZ List'!$I:$I,MATCH('HFTD CPZ'!$B687,'Approved CPZ List'!$B:$B,0))),$K687,#N/A))</f>
        <v>#N/A</v>
      </c>
    </row>
    <row r="688" spans="1:13" ht="15.75" x14ac:dyDescent="0.25">
      <c r="A688" s="17">
        <v>9035</v>
      </c>
      <c r="B688" s="16" t="s">
        <v>791</v>
      </c>
      <c r="C688" s="16">
        <v>42141101</v>
      </c>
      <c r="D688" s="16" t="s">
        <v>789</v>
      </c>
      <c r="E688" s="16">
        <v>0.8450262841879117</v>
      </c>
      <c r="F688" s="16">
        <v>20</v>
      </c>
      <c r="G688" s="19">
        <v>0.113224101238978</v>
      </c>
      <c r="H688" s="16">
        <f t="shared" si="30"/>
        <v>2.2644820247795598</v>
      </c>
      <c r="I688" s="21">
        <v>687</v>
      </c>
      <c r="J688" s="28">
        <f t="shared" si="31"/>
        <v>8279.4313539817012</v>
      </c>
      <c r="K688" s="28">
        <f t="shared" si="32"/>
        <v>7238.827920081997</v>
      </c>
      <c r="L688" s="34" t="e">
        <f>IF(ISNUMBER(INDEX('08W Project List'!$J:$J,MATCH('HFTD CPZ'!$B688,'08W Project List'!$G:$G,0))),$K688,#N/A)</f>
        <v>#N/A</v>
      </c>
      <c r="M688" s="34" t="e">
        <f>IF(ISNUMBER(L688),#N/A,IF(ISNUMBER(INDEX('Approved CPZ List'!$I:$I,MATCH('HFTD CPZ'!$B688,'Approved CPZ List'!$B:$B,0))),$K688,#N/A))</f>
        <v>#N/A</v>
      </c>
    </row>
    <row r="689" spans="1:13" ht="15.75" x14ac:dyDescent="0.25">
      <c r="A689" s="17">
        <v>2015</v>
      </c>
      <c r="B689" s="16" t="s">
        <v>3734</v>
      </c>
      <c r="C689" s="16">
        <v>153652109</v>
      </c>
      <c r="D689" s="16" t="s">
        <v>3733</v>
      </c>
      <c r="E689" s="16">
        <v>14.650428258237788</v>
      </c>
      <c r="F689" s="16">
        <v>178</v>
      </c>
      <c r="G689" s="19">
        <v>0.11308588605553301</v>
      </c>
      <c r="H689" s="16">
        <f t="shared" si="30"/>
        <v>20.129287717884875</v>
      </c>
      <c r="I689" s="21">
        <v>688</v>
      </c>
      <c r="J689" s="28">
        <f t="shared" si="31"/>
        <v>8294.0817822399385</v>
      </c>
      <c r="K689" s="28">
        <f t="shared" si="32"/>
        <v>7218.6986323641122</v>
      </c>
      <c r="L689" s="34" t="e">
        <f>IF(ISNUMBER(INDEX('08W Project List'!$J:$J,MATCH('HFTD CPZ'!$B689,'08W Project List'!$G:$G,0))),$K689,#N/A)</f>
        <v>#N/A</v>
      </c>
      <c r="M689" s="34" t="e">
        <f>IF(ISNUMBER(L689),#N/A,IF(ISNUMBER(INDEX('Approved CPZ List'!$I:$I,MATCH('HFTD CPZ'!$B689,'Approved CPZ List'!$B:$B,0))),$K689,#N/A))</f>
        <v>#N/A</v>
      </c>
    </row>
    <row r="690" spans="1:13" ht="15.75" x14ac:dyDescent="0.25">
      <c r="A690" s="17">
        <v>2546</v>
      </c>
      <c r="B690" s="16" t="s">
        <v>3105</v>
      </c>
      <c r="C690" s="16">
        <v>153081110</v>
      </c>
      <c r="D690" s="16" t="s">
        <v>3104</v>
      </c>
      <c r="E690" s="16">
        <v>14.835718551501616</v>
      </c>
      <c r="F690" s="16">
        <v>169</v>
      </c>
      <c r="G690" s="19">
        <v>0.112859755190251</v>
      </c>
      <c r="H690" s="16">
        <f t="shared" si="30"/>
        <v>19.073298627152418</v>
      </c>
      <c r="I690" s="21">
        <v>689</v>
      </c>
      <c r="J690" s="28">
        <f t="shared" si="31"/>
        <v>8308.91750079144</v>
      </c>
      <c r="K690" s="28">
        <f t="shared" si="32"/>
        <v>7199.6253337369599</v>
      </c>
      <c r="L690" s="34" t="e">
        <f>IF(ISNUMBER(INDEX('08W Project List'!$J:$J,MATCH('HFTD CPZ'!$B690,'08W Project List'!$G:$G,0))),$K690,#N/A)</f>
        <v>#N/A</v>
      </c>
      <c r="M690" s="34" t="e">
        <f>IF(ISNUMBER(L690),#N/A,IF(ISNUMBER(INDEX('Approved CPZ List'!$I:$I,MATCH('HFTD CPZ'!$B690,'Approved CPZ List'!$B:$B,0))),$K690,#N/A))</f>
        <v>#N/A</v>
      </c>
    </row>
    <row r="691" spans="1:13" ht="15.75" x14ac:dyDescent="0.25">
      <c r="A691" s="17">
        <v>6240</v>
      </c>
      <c r="B691" s="16" t="s">
        <v>3774</v>
      </c>
      <c r="C691" s="16">
        <v>43432104</v>
      </c>
      <c r="D691" s="16" t="s">
        <v>3769</v>
      </c>
      <c r="E691" s="16">
        <v>7.8964314663054074</v>
      </c>
      <c r="F691" s="16">
        <v>99</v>
      </c>
      <c r="G691" s="19">
        <v>0.11274059397863299</v>
      </c>
      <c r="H691" s="16">
        <f t="shared" si="30"/>
        <v>11.161318803884667</v>
      </c>
      <c r="I691" s="21">
        <v>690</v>
      </c>
      <c r="J691" s="28">
        <f t="shared" si="31"/>
        <v>8316.8139322577463</v>
      </c>
      <c r="K691" s="28">
        <f t="shared" si="32"/>
        <v>7188.4640149330753</v>
      </c>
      <c r="L691" s="34" t="e">
        <f>IF(ISNUMBER(INDEX('08W Project List'!$J:$J,MATCH('HFTD CPZ'!$B691,'08W Project List'!$G:$G,0))),$K691,#N/A)</f>
        <v>#N/A</v>
      </c>
      <c r="M691" s="34" t="e">
        <f>IF(ISNUMBER(L691),#N/A,IF(ISNUMBER(INDEX('Approved CPZ List'!$I:$I,MATCH('HFTD CPZ'!$B691,'Approved CPZ List'!$B:$B,0))),$K691,#N/A))</f>
        <v>#N/A</v>
      </c>
    </row>
    <row r="692" spans="1:13" ht="15.75" x14ac:dyDescent="0.25">
      <c r="A692" s="17">
        <v>6314</v>
      </c>
      <c r="B692" s="16" t="s">
        <v>4023</v>
      </c>
      <c r="C692" s="16">
        <v>252931102</v>
      </c>
      <c r="D692" s="16" t="s">
        <v>4022</v>
      </c>
      <c r="E692" s="16">
        <v>9.8215445124826601</v>
      </c>
      <c r="F692" s="16">
        <v>65</v>
      </c>
      <c r="G692" s="19">
        <v>0.11269280051163499</v>
      </c>
      <c r="H692" s="16">
        <f t="shared" si="30"/>
        <v>7.3250320332562744</v>
      </c>
      <c r="I692" s="21">
        <v>691</v>
      </c>
      <c r="J692" s="28">
        <f t="shared" si="31"/>
        <v>8326.6354767702287</v>
      </c>
      <c r="K692" s="28">
        <f t="shared" si="32"/>
        <v>7181.138982899819</v>
      </c>
      <c r="L692" s="34" t="e">
        <f>IF(ISNUMBER(INDEX('08W Project List'!$J:$J,MATCH('HFTD CPZ'!$B692,'08W Project List'!$G:$G,0))),$K692,#N/A)</f>
        <v>#N/A</v>
      </c>
      <c r="M692" s="34" t="e">
        <f>IF(ISNUMBER(L692),#N/A,IF(ISNUMBER(INDEX('Approved CPZ List'!$I:$I,MATCH('HFTD CPZ'!$B692,'Approved CPZ List'!$B:$B,0))),$K692,#N/A))</f>
        <v>#N/A</v>
      </c>
    </row>
    <row r="693" spans="1:13" ht="15.75" x14ac:dyDescent="0.25">
      <c r="A693" s="17">
        <v>8377</v>
      </c>
      <c r="B693" s="16" t="s">
        <v>682</v>
      </c>
      <c r="C693" s="16">
        <v>14422111</v>
      </c>
      <c r="D693" s="16" t="s">
        <v>681</v>
      </c>
      <c r="E693" s="16">
        <v>3.3870662345605962</v>
      </c>
      <c r="F693" s="16">
        <v>81</v>
      </c>
      <c r="G693" s="19">
        <v>0.112576677232596</v>
      </c>
      <c r="H693" s="16">
        <f t="shared" si="30"/>
        <v>9.1187108558402752</v>
      </c>
      <c r="I693" s="21">
        <v>692</v>
      </c>
      <c r="J693" s="28">
        <f t="shared" si="31"/>
        <v>8330.0225430047885</v>
      </c>
      <c r="K693" s="28">
        <f t="shared" si="32"/>
        <v>7172.0202720439784</v>
      </c>
      <c r="L693" s="34" t="e">
        <f>IF(ISNUMBER(INDEX('08W Project List'!$J:$J,MATCH('HFTD CPZ'!$B693,'08W Project List'!$G:$G,0))),$K693,#N/A)</f>
        <v>#N/A</v>
      </c>
      <c r="M693" s="34" t="e">
        <f>IF(ISNUMBER(L693),#N/A,IF(ISNUMBER(INDEX('Approved CPZ List'!$I:$I,MATCH('HFTD CPZ'!$B693,'Approved CPZ List'!$B:$B,0))),$K693,#N/A))</f>
        <v>#N/A</v>
      </c>
    </row>
    <row r="694" spans="1:13" ht="15.75" x14ac:dyDescent="0.25">
      <c r="A694" s="17">
        <v>84</v>
      </c>
      <c r="B694" s="16" t="s">
        <v>2051</v>
      </c>
      <c r="C694" s="16">
        <v>153701104</v>
      </c>
      <c r="D694" s="16" t="s">
        <v>2048</v>
      </c>
      <c r="E694" s="16">
        <v>10.839531252170604</v>
      </c>
      <c r="F694" s="16">
        <v>264</v>
      </c>
      <c r="G694" s="19">
        <v>0.112515586887456</v>
      </c>
      <c r="H694" s="16">
        <f t="shared" si="30"/>
        <v>29.704114938288384</v>
      </c>
      <c r="I694" s="21">
        <v>693</v>
      </c>
      <c r="J694" s="28">
        <f t="shared" si="31"/>
        <v>8340.8620742569583</v>
      </c>
      <c r="K694" s="28">
        <f t="shared" si="32"/>
        <v>7142.3161571056899</v>
      </c>
      <c r="L694" s="34" t="e">
        <f>IF(ISNUMBER(INDEX('08W Project List'!$J:$J,MATCH('HFTD CPZ'!$B694,'08W Project List'!$G:$G,0))),$K694,#N/A)</f>
        <v>#N/A</v>
      </c>
      <c r="M694" s="34" t="e">
        <f>IF(ISNUMBER(L694),#N/A,IF(ISNUMBER(INDEX('Approved CPZ List'!$I:$I,MATCH('HFTD CPZ'!$B694,'Approved CPZ List'!$B:$B,0))),$K694,#N/A))</f>
        <v>#N/A</v>
      </c>
    </row>
    <row r="695" spans="1:13" ht="15.75" x14ac:dyDescent="0.25">
      <c r="A695" s="17">
        <v>4410</v>
      </c>
      <c r="B695" s="16" t="s">
        <v>2216</v>
      </c>
      <c r="C695" s="16">
        <v>103491101</v>
      </c>
      <c r="D695" s="16" t="s">
        <v>2209</v>
      </c>
      <c r="E695" s="16">
        <v>9.9962063437978248</v>
      </c>
      <c r="F695" s="16">
        <v>86</v>
      </c>
      <c r="G695" s="19">
        <v>0.11248148844270001</v>
      </c>
      <c r="H695" s="16">
        <f t="shared" si="30"/>
        <v>9.6734080060722007</v>
      </c>
      <c r="I695" s="21">
        <v>694</v>
      </c>
      <c r="J695" s="28">
        <f t="shared" si="31"/>
        <v>8350.8582806007562</v>
      </c>
      <c r="K695" s="28">
        <f t="shared" si="32"/>
        <v>7132.6427490996175</v>
      </c>
      <c r="L695" s="34" t="e">
        <f>IF(ISNUMBER(INDEX('08W Project List'!$J:$J,MATCH('HFTD CPZ'!$B695,'08W Project List'!$G:$G,0))),$K695,#N/A)</f>
        <v>#N/A</v>
      </c>
      <c r="M695" s="34" t="e">
        <f>IF(ISNUMBER(L695),#N/A,IF(ISNUMBER(INDEX('Approved CPZ List'!$I:$I,MATCH('HFTD CPZ'!$B695,'Approved CPZ List'!$B:$B,0))),$K695,#N/A))</f>
        <v>#N/A</v>
      </c>
    </row>
    <row r="696" spans="1:13" ht="15.75" x14ac:dyDescent="0.25">
      <c r="A696" s="17">
        <v>1376</v>
      </c>
      <c r="B696" s="16" t="s">
        <v>739</v>
      </c>
      <c r="C696" s="16">
        <v>153612104</v>
      </c>
      <c r="D696" s="16" t="s">
        <v>737</v>
      </c>
      <c r="E696" s="16">
        <v>17.92441051577719</v>
      </c>
      <c r="F696" s="16">
        <v>185</v>
      </c>
      <c r="G696" s="19">
        <v>0.11232757013863</v>
      </c>
      <c r="H696" s="16">
        <f t="shared" si="30"/>
        <v>20.780600475646551</v>
      </c>
      <c r="I696" s="21">
        <v>695</v>
      </c>
      <c r="J696" s="28">
        <f t="shared" si="31"/>
        <v>8368.7826911165339</v>
      </c>
      <c r="K696" s="28">
        <f t="shared" si="32"/>
        <v>7111.8621486239708</v>
      </c>
      <c r="L696" s="34" t="e">
        <f>IF(ISNUMBER(INDEX('08W Project List'!$J:$J,MATCH('HFTD CPZ'!$B696,'08W Project List'!$G:$G,0))),$K696,#N/A)</f>
        <v>#N/A</v>
      </c>
      <c r="M696" s="34" t="e">
        <f>IF(ISNUMBER(L696),#N/A,IF(ISNUMBER(INDEX('Approved CPZ List'!$I:$I,MATCH('HFTD CPZ'!$B696,'Approved CPZ List'!$B:$B,0))),$K696,#N/A))</f>
        <v>#N/A</v>
      </c>
    </row>
    <row r="697" spans="1:13" ht="15.75" x14ac:dyDescent="0.25">
      <c r="A697" s="17">
        <v>138</v>
      </c>
      <c r="B697" s="16" t="s">
        <v>735</v>
      </c>
      <c r="C697" s="16">
        <v>153612103</v>
      </c>
      <c r="D697" s="16" t="s">
        <v>734</v>
      </c>
      <c r="E697" s="16">
        <v>32.009213260577624</v>
      </c>
      <c r="F697" s="16">
        <v>324</v>
      </c>
      <c r="G697" s="19">
        <v>0.112206368012081</v>
      </c>
      <c r="H697" s="16">
        <f t="shared" si="30"/>
        <v>36.354863235914245</v>
      </c>
      <c r="I697" s="21">
        <v>696</v>
      </c>
      <c r="J697" s="28">
        <f t="shared" si="31"/>
        <v>8400.7919043771108</v>
      </c>
      <c r="K697" s="28">
        <f t="shared" si="32"/>
        <v>7075.5072853880565</v>
      </c>
      <c r="L697" s="34" t="e">
        <f>IF(ISNUMBER(INDEX('08W Project List'!$J:$J,MATCH('HFTD CPZ'!$B697,'08W Project List'!$G:$G,0))),$K697,#N/A)</f>
        <v>#N/A</v>
      </c>
      <c r="M697" s="34" t="e">
        <f>IF(ISNUMBER(L697),#N/A,IF(ISNUMBER(INDEX('Approved CPZ List'!$I:$I,MATCH('HFTD CPZ'!$B697,'Approved CPZ List'!$B:$B,0))),$K697,#N/A))</f>
        <v>#N/A</v>
      </c>
    </row>
    <row r="698" spans="1:13" ht="15.75" x14ac:dyDescent="0.25">
      <c r="A698" s="17">
        <v>6028</v>
      </c>
      <c r="B698" s="16" t="s">
        <v>3346</v>
      </c>
      <c r="C698" s="16">
        <v>103551101</v>
      </c>
      <c r="D698" s="16" t="s">
        <v>3347</v>
      </c>
      <c r="E698" s="16">
        <v>11.291491956298197</v>
      </c>
      <c r="F698" s="16">
        <v>167</v>
      </c>
      <c r="G698" s="19">
        <v>0.112184733635505</v>
      </c>
      <c r="H698" s="16">
        <f t="shared" si="30"/>
        <v>18.734850517129335</v>
      </c>
      <c r="I698" s="21">
        <v>697</v>
      </c>
      <c r="J698" s="28">
        <f t="shared" si="31"/>
        <v>8412.0833963334098</v>
      </c>
      <c r="K698" s="28">
        <f t="shared" si="32"/>
        <v>7056.7724348709271</v>
      </c>
      <c r="L698" s="34" t="e">
        <f>IF(ISNUMBER(INDEX('08W Project List'!$J:$J,MATCH('HFTD CPZ'!$B698,'08W Project List'!$G:$G,0))),$K698,#N/A)</f>
        <v>#N/A</v>
      </c>
      <c r="M698" s="34" t="e">
        <f>IF(ISNUMBER(L698),#N/A,IF(ISNUMBER(INDEX('Approved CPZ List'!$I:$I,MATCH('HFTD CPZ'!$B698,'Approved CPZ List'!$B:$B,0))),$K698,#N/A))</f>
        <v>#N/A</v>
      </c>
    </row>
    <row r="699" spans="1:13" ht="15.75" x14ac:dyDescent="0.25">
      <c r="A699" s="17">
        <v>6687</v>
      </c>
      <c r="B699" s="16" t="s">
        <v>729</v>
      </c>
      <c r="C699" s="16">
        <v>103091102</v>
      </c>
      <c r="D699" s="16" t="s">
        <v>722</v>
      </c>
      <c r="E699" s="16">
        <v>10.920479233741517</v>
      </c>
      <c r="F699" s="16">
        <v>124</v>
      </c>
      <c r="G699" s="19">
        <v>0.11218273871993099</v>
      </c>
      <c r="H699" s="16">
        <f t="shared" si="30"/>
        <v>13.910659601271444</v>
      </c>
      <c r="I699" s="21">
        <v>698</v>
      </c>
      <c r="J699" s="28">
        <f t="shared" si="31"/>
        <v>8423.0038755671521</v>
      </c>
      <c r="K699" s="28">
        <f t="shared" si="32"/>
        <v>7042.8617752696555</v>
      </c>
      <c r="L699" s="34" t="e">
        <f>IF(ISNUMBER(INDEX('08W Project List'!$J:$J,MATCH('HFTD CPZ'!$B699,'08W Project List'!$G:$G,0))),$K699,#N/A)</f>
        <v>#N/A</v>
      </c>
      <c r="M699" s="34" t="e">
        <f>IF(ISNUMBER(L699),#N/A,IF(ISNUMBER(INDEX('Approved CPZ List'!$I:$I,MATCH('HFTD CPZ'!$B699,'Approved CPZ List'!$B:$B,0))),$K699,#N/A))</f>
        <v>#N/A</v>
      </c>
    </row>
    <row r="700" spans="1:13" ht="15.75" x14ac:dyDescent="0.25">
      <c r="A700" s="17">
        <v>2672</v>
      </c>
      <c r="B700" s="16" t="s">
        <v>114</v>
      </c>
      <c r="C700" s="16">
        <v>153662102</v>
      </c>
      <c r="D700" s="16" t="s">
        <v>109</v>
      </c>
      <c r="E700" s="16">
        <v>43.099398847623618</v>
      </c>
      <c r="F700" s="16">
        <v>403</v>
      </c>
      <c r="G700" s="19">
        <v>0.112139339491741</v>
      </c>
      <c r="H700" s="16">
        <f t="shared" si="30"/>
        <v>45.192153815171622</v>
      </c>
      <c r="I700" s="21">
        <v>699</v>
      </c>
      <c r="J700" s="28">
        <f t="shared" si="31"/>
        <v>8466.103274414776</v>
      </c>
      <c r="K700" s="28">
        <f t="shared" si="32"/>
        <v>6997.6696214544836</v>
      </c>
      <c r="L700" s="34" t="e">
        <f>IF(ISNUMBER(INDEX('08W Project List'!$J:$J,MATCH('HFTD CPZ'!$B700,'08W Project List'!$G:$G,0))),$K700,#N/A)</f>
        <v>#N/A</v>
      </c>
      <c r="M700" s="34" t="e">
        <f>IF(ISNUMBER(L700),#N/A,IF(ISNUMBER(INDEX('Approved CPZ List'!$I:$I,MATCH('HFTD CPZ'!$B700,'Approved CPZ List'!$B:$B,0))),$K700,#N/A))</f>
        <v>#N/A</v>
      </c>
    </row>
    <row r="701" spans="1:13" ht="15.75" x14ac:dyDescent="0.25">
      <c r="A701" s="17">
        <v>4377</v>
      </c>
      <c r="B701" s="16" t="s">
        <v>2175</v>
      </c>
      <c r="C701" s="16">
        <v>254452101</v>
      </c>
      <c r="D701" s="16" t="s">
        <v>2167</v>
      </c>
      <c r="E701" s="16">
        <v>18.992520977611434</v>
      </c>
      <c r="F701" s="16">
        <v>154</v>
      </c>
      <c r="G701" s="19">
        <v>0.112047403519575</v>
      </c>
      <c r="H701" s="16">
        <f t="shared" si="30"/>
        <v>17.255300142014551</v>
      </c>
      <c r="I701" s="21">
        <v>700</v>
      </c>
      <c r="J701" s="28">
        <f t="shared" si="31"/>
        <v>8485.095795392388</v>
      </c>
      <c r="K701" s="28">
        <f t="shared" si="32"/>
        <v>6980.4143213124689</v>
      </c>
      <c r="L701" s="34" t="e">
        <f>IF(ISNUMBER(INDEX('08W Project List'!$J:$J,MATCH('HFTD CPZ'!$B701,'08W Project List'!$G:$G,0))),$K701,#N/A)</f>
        <v>#N/A</v>
      </c>
      <c r="M701" s="34" t="e">
        <f>IF(ISNUMBER(L701),#N/A,IF(ISNUMBER(INDEX('Approved CPZ List'!$I:$I,MATCH('HFTD CPZ'!$B701,'Approved CPZ List'!$B:$B,0))),$K701,#N/A))</f>
        <v>#N/A</v>
      </c>
    </row>
    <row r="702" spans="1:13" ht="15.75" x14ac:dyDescent="0.25">
      <c r="A702" s="17">
        <v>5474</v>
      </c>
      <c r="B702" s="16" t="s">
        <v>926</v>
      </c>
      <c r="C702" s="16">
        <v>42271105</v>
      </c>
      <c r="D702" s="16" t="s">
        <v>927</v>
      </c>
      <c r="E702" s="16">
        <v>6.9377532468880672</v>
      </c>
      <c r="F702" s="16">
        <v>47</v>
      </c>
      <c r="G702" s="19">
        <v>0.111978247321429</v>
      </c>
      <c r="H702" s="16">
        <f t="shared" si="30"/>
        <v>5.2629776241071626</v>
      </c>
      <c r="I702" s="21">
        <v>701</v>
      </c>
      <c r="J702" s="28">
        <f t="shared" si="31"/>
        <v>8492.033548639276</v>
      </c>
      <c r="K702" s="28">
        <f t="shared" si="32"/>
        <v>6975.1513436883615</v>
      </c>
      <c r="L702" s="34" t="e">
        <f>IF(ISNUMBER(INDEX('08W Project List'!$J:$J,MATCH('HFTD CPZ'!$B702,'08W Project List'!$G:$G,0))),$K702,#N/A)</f>
        <v>#N/A</v>
      </c>
      <c r="M702" s="34" t="e">
        <f>IF(ISNUMBER(L702),#N/A,IF(ISNUMBER(INDEX('Approved CPZ List'!$I:$I,MATCH('HFTD CPZ'!$B702,'Approved CPZ List'!$B:$B,0))),$K702,#N/A))</f>
        <v>#N/A</v>
      </c>
    </row>
    <row r="703" spans="1:13" ht="15.75" x14ac:dyDescent="0.25">
      <c r="A703" s="17">
        <v>6448</v>
      </c>
      <c r="B703" s="16" t="s">
        <v>2251</v>
      </c>
      <c r="C703" s="16">
        <v>252811102</v>
      </c>
      <c r="D703" s="16" t="s">
        <v>2250</v>
      </c>
      <c r="E703" s="16">
        <v>15.354020279809198</v>
      </c>
      <c r="F703" s="16">
        <v>178</v>
      </c>
      <c r="G703" s="19">
        <v>0.11191855201784601</v>
      </c>
      <c r="H703" s="16">
        <f t="shared" si="30"/>
        <v>19.921502259176588</v>
      </c>
      <c r="I703" s="21">
        <v>702</v>
      </c>
      <c r="J703" s="28">
        <f t="shared" si="31"/>
        <v>8507.3875689190845</v>
      </c>
      <c r="K703" s="28">
        <f t="shared" si="32"/>
        <v>6955.2298414291845</v>
      </c>
      <c r="L703" s="34" t="e">
        <f>IF(ISNUMBER(INDEX('08W Project List'!$J:$J,MATCH('HFTD CPZ'!$B703,'08W Project List'!$G:$G,0))),$K703,#N/A)</f>
        <v>#N/A</v>
      </c>
      <c r="M703" s="34" t="e">
        <f>IF(ISNUMBER(L703),#N/A,IF(ISNUMBER(INDEX('Approved CPZ List'!$I:$I,MATCH('HFTD CPZ'!$B703,'Approved CPZ List'!$B:$B,0))),$K703,#N/A))</f>
        <v>#N/A</v>
      </c>
    </row>
    <row r="704" spans="1:13" ht="15.75" x14ac:dyDescent="0.25">
      <c r="A704" s="17">
        <v>1645</v>
      </c>
      <c r="B704" s="16" t="s">
        <v>934</v>
      </c>
      <c r="C704" s="16">
        <v>42271105</v>
      </c>
      <c r="D704" s="16" t="s">
        <v>927</v>
      </c>
      <c r="E704" s="16">
        <v>9.1863351890483536</v>
      </c>
      <c r="F704" s="16">
        <v>134</v>
      </c>
      <c r="G704" s="19">
        <v>0.111766963666404</v>
      </c>
      <c r="H704" s="16">
        <f t="shared" si="30"/>
        <v>14.976773131298136</v>
      </c>
      <c r="I704" s="21">
        <v>703</v>
      </c>
      <c r="J704" s="28">
        <f t="shared" si="31"/>
        <v>8516.5739041081324</v>
      </c>
      <c r="K704" s="28">
        <f t="shared" si="32"/>
        <v>6940.2530682978868</v>
      </c>
      <c r="L704" s="34" t="e">
        <f>IF(ISNUMBER(INDEX('08W Project List'!$J:$J,MATCH('HFTD CPZ'!$B704,'08W Project List'!$G:$G,0))),$K704,#N/A)</f>
        <v>#N/A</v>
      </c>
      <c r="M704" s="34" t="e">
        <f>IF(ISNUMBER(L704),#N/A,IF(ISNUMBER(INDEX('Approved CPZ List'!$I:$I,MATCH('HFTD CPZ'!$B704,'Approved CPZ List'!$B:$B,0))),$K704,#N/A))</f>
        <v>#N/A</v>
      </c>
    </row>
    <row r="705" spans="1:13" ht="15.75" x14ac:dyDescent="0.25">
      <c r="A705" s="17">
        <v>439</v>
      </c>
      <c r="B705" s="16" t="s">
        <v>1767</v>
      </c>
      <c r="C705" s="16">
        <v>152691110</v>
      </c>
      <c r="D705" s="16" t="s">
        <v>1762</v>
      </c>
      <c r="E705" s="16">
        <v>8.7129243301139212</v>
      </c>
      <c r="F705" s="16">
        <v>134</v>
      </c>
      <c r="G705" s="19">
        <v>0.11172149492002301</v>
      </c>
      <c r="H705" s="16">
        <f t="shared" si="30"/>
        <v>14.970680319283083</v>
      </c>
      <c r="I705" s="21">
        <v>704</v>
      </c>
      <c r="J705" s="28">
        <f t="shared" si="31"/>
        <v>8525.2868284382457</v>
      </c>
      <c r="K705" s="28">
        <f t="shared" si="32"/>
        <v>6925.2823879786038</v>
      </c>
      <c r="L705" s="34" t="e">
        <f>IF(ISNUMBER(INDEX('08W Project List'!$J:$J,MATCH('HFTD CPZ'!$B705,'08W Project List'!$G:$G,0))),$K705,#N/A)</f>
        <v>#N/A</v>
      </c>
      <c r="M705" s="34" t="e">
        <f>IF(ISNUMBER(L705),#N/A,IF(ISNUMBER(INDEX('Approved CPZ List'!$I:$I,MATCH('HFTD CPZ'!$B705,'Approved CPZ List'!$B:$B,0))),$K705,#N/A))</f>
        <v>#N/A</v>
      </c>
    </row>
    <row r="706" spans="1:13" ht="15.75" x14ac:dyDescent="0.25">
      <c r="A706" s="17">
        <v>6646</v>
      </c>
      <c r="B706" s="16" t="s">
        <v>4120</v>
      </c>
      <c r="C706" s="16">
        <v>42871101</v>
      </c>
      <c r="D706" s="16" t="s">
        <v>4114</v>
      </c>
      <c r="E706" s="16">
        <v>11.077510203983966</v>
      </c>
      <c r="F706" s="16">
        <v>133</v>
      </c>
      <c r="G706" s="19">
        <v>0.111609897752773</v>
      </c>
      <c r="H706" s="16">
        <f t="shared" ref="H706:H769" si="33">IFERROR(G706*F706,0)</f>
        <v>14.844116401118809</v>
      </c>
      <c r="I706" s="21">
        <v>705</v>
      </c>
      <c r="J706" s="28">
        <f t="shared" si="31"/>
        <v>8536.36433864223</v>
      </c>
      <c r="K706" s="28">
        <f t="shared" si="32"/>
        <v>6910.4382715774846</v>
      </c>
      <c r="L706" s="34" t="e">
        <f>IF(ISNUMBER(INDEX('08W Project List'!$J:$J,MATCH('HFTD CPZ'!$B706,'08W Project List'!$G:$G,0))),$K706,#N/A)</f>
        <v>#N/A</v>
      </c>
      <c r="M706" s="34" t="e">
        <f>IF(ISNUMBER(L706),#N/A,IF(ISNUMBER(INDEX('Approved CPZ List'!$I:$I,MATCH('HFTD CPZ'!$B706,'Approved CPZ List'!$B:$B,0))),$K706,#N/A))</f>
        <v>#N/A</v>
      </c>
    </row>
    <row r="707" spans="1:13" ht="15.75" x14ac:dyDescent="0.25">
      <c r="A707" s="17">
        <v>3320</v>
      </c>
      <c r="B707" s="16" t="s">
        <v>2036</v>
      </c>
      <c r="C707" s="16">
        <v>42681102</v>
      </c>
      <c r="D707" s="16" t="s">
        <v>2035</v>
      </c>
      <c r="E707" s="16">
        <v>13.957133523557179</v>
      </c>
      <c r="F707" s="16">
        <v>72</v>
      </c>
      <c r="G707" s="19">
        <v>0.111370168488093</v>
      </c>
      <c r="H707" s="16">
        <f t="shared" si="33"/>
        <v>8.0186521311426961</v>
      </c>
      <c r="I707" s="21">
        <v>706</v>
      </c>
      <c r="J707" s="28">
        <f t="shared" si="31"/>
        <v>8550.3214721657878</v>
      </c>
      <c r="K707" s="28">
        <f t="shared" si="32"/>
        <v>6902.419619446342</v>
      </c>
      <c r="L707" s="34" t="e">
        <f>IF(ISNUMBER(INDEX('08W Project List'!$J:$J,MATCH('HFTD CPZ'!$B707,'08W Project List'!$G:$G,0))),$K707,#N/A)</f>
        <v>#N/A</v>
      </c>
      <c r="M707" s="34" t="e">
        <f>IF(ISNUMBER(L707),#N/A,IF(ISNUMBER(INDEX('Approved CPZ List'!$I:$I,MATCH('HFTD CPZ'!$B707,'Approved CPZ List'!$B:$B,0))),$K707,#N/A))</f>
        <v>#N/A</v>
      </c>
    </row>
    <row r="708" spans="1:13" ht="15.75" x14ac:dyDescent="0.25">
      <c r="A708" s="17">
        <v>8527</v>
      </c>
      <c r="B708" s="16" t="s">
        <v>1758</v>
      </c>
      <c r="C708" s="16">
        <v>152691109</v>
      </c>
      <c r="D708" s="16" t="s">
        <v>1755</v>
      </c>
      <c r="E708" s="16">
        <v>8.8881090119518955</v>
      </c>
      <c r="F708" s="16">
        <v>86</v>
      </c>
      <c r="G708" s="19">
        <v>0.111300912169546</v>
      </c>
      <c r="H708" s="16">
        <f t="shared" si="33"/>
        <v>9.571878446580957</v>
      </c>
      <c r="I708" s="21">
        <v>707</v>
      </c>
      <c r="J708" s="28">
        <f t="shared" ref="J708:J771" si="34">J707+E708</f>
        <v>8559.2095811777399</v>
      </c>
      <c r="K708" s="28">
        <f t="shared" ref="K708:K771" si="35">K707-H708</f>
        <v>6892.8477409997613</v>
      </c>
      <c r="L708" s="34" t="e">
        <f>IF(ISNUMBER(INDEX('08W Project List'!$J:$J,MATCH('HFTD CPZ'!$B708,'08W Project List'!$G:$G,0))),$K708,#N/A)</f>
        <v>#N/A</v>
      </c>
      <c r="M708" s="34" t="e">
        <f>IF(ISNUMBER(L708),#N/A,IF(ISNUMBER(INDEX('Approved CPZ List'!$I:$I,MATCH('HFTD CPZ'!$B708,'Approved CPZ List'!$B:$B,0))),$K708,#N/A))</f>
        <v>#N/A</v>
      </c>
    </row>
    <row r="709" spans="1:13" ht="15.75" x14ac:dyDescent="0.25">
      <c r="A709" s="17">
        <v>8404</v>
      </c>
      <c r="B709" s="16" t="s">
        <v>4033</v>
      </c>
      <c r="C709" s="16">
        <v>183052110</v>
      </c>
      <c r="D709" s="16" t="s">
        <v>4032</v>
      </c>
      <c r="E709" s="16">
        <v>5.0643608181776694</v>
      </c>
      <c r="F709" s="16">
        <v>65</v>
      </c>
      <c r="G709" s="19">
        <v>0.11086653599824101</v>
      </c>
      <c r="H709" s="16">
        <f t="shared" si="33"/>
        <v>7.2063248398856654</v>
      </c>
      <c r="I709" s="21">
        <v>708</v>
      </c>
      <c r="J709" s="28">
        <f t="shared" si="34"/>
        <v>8564.273941995918</v>
      </c>
      <c r="K709" s="28">
        <f t="shared" si="35"/>
        <v>6885.6414161598759</v>
      </c>
      <c r="L709" s="34" t="e">
        <f>IF(ISNUMBER(INDEX('08W Project List'!$J:$J,MATCH('HFTD CPZ'!$B709,'08W Project List'!$G:$G,0))),$K709,#N/A)</f>
        <v>#N/A</v>
      </c>
      <c r="M709" s="34" t="e">
        <f>IF(ISNUMBER(L709),#N/A,IF(ISNUMBER(INDEX('Approved CPZ List'!$I:$I,MATCH('HFTD CPZ'!$B709,'Approved CPZ List'!$B:$B,0))),$K709,#N/A))</f>
        <v>#N/A</v>
      </c>
    </row>
    <row r="710" spans="1:13" ht="15.75" x14ac:dyDescent="0.25">
      <c r="A710" s="17">
        <v>9399</v>
      </c>
      <c r="B710" s="16" t="s">
        <v>513</v>
      </c>
      <c r="C710" s="16">
        <v>162211101</v>
      </c>
      <c r="D710" s="16" t="s">
        <v>504</v>
      </c>
      <c r="E710" s="16">
        <v>14.127172313505779</v>
      </c>
      <c r="F710" s="16">
        <v>95</v>
      </c>
      <c r="G710" s="19">
        <v>0.11082378724658699</v>
      </c>
      <c r="H710" s="16">
        <f t="shared" si="33"/>
        <v>10.528259788425764</v>
      </c>
      <c r="I710" s="21">
        <v>709</v>
      </c>
      <c r="J710" s="28">
        <f t="shared" si="34"/>
        <v>8578.4011143094231</v>
      </c>
      <c r="K710" s="28">
        <f t="shared" si="35"/>
        <v>6875.1131563714498</v>
      </c>
      <c r="L710" s="34" t="e">
        <f>IF(ISNUMBER(INDEX('08W Project List'!$J:$J,MATCH('HFTD CPZ'!$B710,'08W Project List'!$G:$G,0))),$K710,#N/A)</f>
        <v>#N/A</v>
      </c>
      <c r="M710" s="34" t="e">
        <f>IF(ISNUMBER(L710),#N/A,IF(ISNUMBER(INDEX('Approved CPZ List'!$I:$I,MATCH('HFTD CPZ'!$B710,'Approved CPZ List'!$B:$B,0))),$K710,#N/A))</f>
        <v>#N/A</v>
      </c>
    </row>
    <row r="711" spans="1:13" ht="15.75" x14ac:dyDescent="0.25">
      <c r="A711" s="17">
        <v>9168</v>
      </c>
      <c r="B711" s="16" t="s">
        <v>501</v>
      </c>
      <c r="C711" s="16">
        <v>255451102</v>
      </c>
      <c r="D711" s="16" t="s">
        <v>502</v>
      </c>
      <c r="E711" s="16">
        <v>3.9838655663742264</v>
      </c>
      <c r="F711" s="16">
        <v>12</v>
      </c>
      <c r="G711" s="19">
        <v>0.11057004441922</v>
      </c>
      <c r="H711" s="16">
        <f t="shared" si="33"/>
        <v>1.3268405330306399</v>
      </c>
      <c r="I711" s="21">
        <v>710</v>
      </c>
      <c r="J711" s="28">
        <f t="shared" si="34"/>
        <v>8582.3849798757965</v>
      </c>
      <c r="K711" s="28">
        <f t="shared" si="35"/>
        <v>6873.7863158384189</v>
      </c>
      <c r="L711" s="34" t="e">
        <f>IF(ISNUMBER(INDEX('08W Project List'!$J:$J,MATCH('HFTD CPZ'!$B711,'08W Project List'!$G:$G,0))),$K711,#N/A)</f>
        <v>#N/A</v>
      </c>
      <c r="M711" s="34" t="e">
        <f>IF(ISNUMBER(L711),#N/A,IF(ISNUMBER(INDEX('Approved CPZ List'!$I:$I,MATCH('HFTD CPZ'!$B711,'Approved CPZ List'!$B:$B,0))),$K711,#N/A))</f>
        <v>#N/A</v>
      </c>
    </row>
    <row r="712" spans="1:13" ht="15.75" x14ac:dyDescent="0.25">
      <c r="A712" s="17">
        <v>1850</v>
      </c>
      <c r="B712" s="16" t="s">
        <v>2610</v>
      </c>
      <c r="C712" s="16">
        <v>254421103</v>
      </c>
      <c r="D712" s="16" t="s">
        <v>2599</v>
      </c>
      <c r="E712" s="16">
        <v>32.187183140382473</v>
      </c>
      <c r="F712" s="16">
        <v>417</v>
      </c>
      <c r="G712" s="19">
        <v>0.11043772081155299</v>
      </c>
      <c r="H712" s="16">
        <f t="shared" si="33"/>
        <v>46.052529578417598</v>
      </c>
      <c r="I712" s="21">
        <v>711</v>
      </c>
      <c r="J712" s="28">
        <f t="shared" si="34"/>
        <v>8614.5721630161788</v>
      </c>
      <c r="K712" s="28">
        <f t="shared" si="35"/>
        <v>6827.7337862600016</v>
      </c>
      <c r="L712" s="34" t="e">
        <f>IF(ISNUMBER(INDEX('08W Project List'!$J:$J,MATCH('HFTD CPZ'!$B712,'08W Project List'!$G:$G,0))),$K712,#N/A)</f>
        <v>#N/A</v>
      </c>
      <c r="M712" s="34" t="e">
        <f>IF(ISNUMBER(L712),#N/A,IF(ISNUMBER(INDEX('Approved CPZ List'!$I:$I,MATCH('HFTD CPZ'!$B712,'Approved CPZ List'!$B:$B,0))),$K712,#N/A))</f>
        <v>#N/A</v>
      </c>
    </row>
    <row r="713" spans="1:13" ht="15.75" x14ac:dyDescent="0.25">
      <c r="A713" s="17">
        <v>4124</v>
      </c>
      <c r="B713" s="16" t="s">
        <v>552</v>
      </c>
      <c r="C713" s="16">
        <v>43411102</v>
      </c>
      <c r="D713" s="16" t="s">
        <v>546</v>
      </c>
      <c r="E713" s="16">
        <v>0.16350529951321816</v>
      </c>
      <c r="F713" s="16">
        <v>61</v>
      </c>
      <c r="G713" s="19">
        <v>0.110395430912881</v>
      </c>
      <c r="H713" s="16">
        <f t="shared" si="33"/>
        <v>6.7341212856857409</v>
      </c>
      <c r="I713" s="21">
        <v>712</v>
      </c>
      <c r="J713" s="28">
        <f t="shared" si="34"/>
        <v>8614.7356683156922</v>
      </c>
      <c r="K713" s="28">
        <f t="shared" si="35"/>
        <v>6820.9996649743161</v>
      </c>
      <c r="L713" s="34" t="e">
        <f>IF(ISNUMBER(INDEX('08W Project List'!$J:$J,MATCH('HFTD CPZ'!$B713,'08W Project List'!$G:$G,0))),$K713,#N/A)</f>
        <v>#N/A</v>
      </c>
      <c r="M713" s="34" t="e">
        <f>IF(ISNUMBER(L713),#N/A,IF(ISNUMBER(INDEX('Approved CPZ List'!$I:$I,MATCH('HFTD CPZ'!$B713,'Approved CPZ List'!$B:$B,0))),$K713,#N/A))</f>
        <v>#N/A</v>
      </c>
    </row>
    <row r="714" spans="1:13" ht="15.75" x14ac:dyDescent="0.25">
      <c r="A714" s="17">
        <v>10720</v>
      </c>
      <c r="B714" s="16" t="s">
        <v>2680</v>
      </c>
      <c r="C714" s="16">
        <v>182601103</v>
      </c>
      <c r="D714" s="16" t="s">
        <v>2679</v>
      </c>
      <c r="E714" s="16">
        <v>1.1226873366062151</v>
      </c>
      <c r="F714" s="16">
        <v>8</v>
      </c>
      <c r="G714" s="19">
        <v>0.110008388519685</v>
      </c>
      <c r="H714" s="16">
        <f t="shared" si="33"/>
        <v>0.88006710815748002</v>
      </c>
      <c r="I714" s="21">
        <v>713</v>
      </c>
      <c r="J714" s="28">
        <f t="shared" si="34"/>
        <v>8615.858355652299</v>
      </c>
      <c r="K714" s="28">
        <f t="shared" si="35"/>
        <v>6820.119597866159</v>
      </c>
      <c r="L714" s="34" t="e">
        <f>IF(ISNUMBER(INDEX('08W Project List'!$J:$J,MATCH('HFTD CPZ'!$B714,'08W Project List'!$G:$G,0))),$K714,#N/A)</f>
        <v>#N/A</v>
      </c>
      <c r="M714" s="34" t="e">
        <f>IF(ISNUMBER(L714),#N/A,IF(ISNUMBER(INDEX('Approved CPZ List'!$I:$I,MATCH('HFTD CPZ'!$B714,'Approved CPZ List'!$B:$B,0))),$K714,#N/A))</f>
        <v>#N/A</v>
      </c>
    </row>
    <row r="715" spans="1:13" ht="15.75" x14ac:dyDescent="0.25">
      <c r="A715" s="17">
        <v>2355</v>
      </c>
      <c r="B715" s="16" t="s">
        <v>2737</v>
      </c>
      <c r="C715" s="16">
        <v>163541102</v>
      </c>
      <c r="D715" s="16" t="s">
        <v>2738</v>
      </c>
      <c r="E715" s="16">
        <v>25.714521737940146</v>
      </c>
      <c r="F715" s="16">
        <v>233</v>
      </c>
      <c r="G715" s="19">
        <v>0.109885242228922</v>
      </c>
      <c r="H715" s="16">
        <f t="shared" si="33"/>
        <v>25.603261439338826</v>
      </c>
      <c r="I715" s="21">
        <v>714</v>
      </c>
      <c r="J715" s="28">
        <f t="shared" si="34"/>
        <v>8641.5728773902392</v>
      </c>
      <c r="K715" s="28">
        <f t="shared" si="35"/>
        <v>6794.5163364268201</v>
      </c>
      <c r="L715" s="34" t="e">
        <f>IF(ISNUMBER(INDEX('08W Project List'!$J:$J,MATCH('HFTD CPZ'!$B715,'08W Project List'!$G:$G,0))),$K715,#N/A)</f>
        <v>#N/A</v>
      </c>
      <c r="M715" s="34" t="e">
        <f>IF(ISNUMBER(L715),#N/A,IF(ISNUMBER(INDEX('Approved CPZ List'!$I:$I,MATCH('HFTD CPZ'!$B715,'Approved CPZ List'!$B:$B,0))),$K715,#N/A))</f>
        <v>#N/A</v>
      </c>
    </row>
    <row r="716" spans="1:13" ht="15.75" x14ac:dyDescent="0.25">
      <c r="A716" s="17">
        <v>635</v>
      </c>
      <c r="B716" s="16" t="s">
        <v>431</v>
      </c>
      <c r="C716" s="16">
        <v>152481106</v>
      </c>
      <c r="D716" s="16" t="s">
        <v>428</v>
      </c>
      <c r="E716" s="16">
        <v>9.9615928089593542</v>
      </c>
      <c r="F716" s="16">
        <v>115</v>
      </c>
      <c r="G716" s="19">
        <v>0.109539684452027</v>
      </c>
      <c r="H716" s="16">
        <f t="shared" si="33"/>
        <v>12.597063711983104</v>
      </c>
      <c r="I716" s="21">
        <v>715</v>
      </c>
      <c r="J716" s="28">
        <f t="shared" si="34"/>
        <v>8651.534470199198</v>
      </c>
      <c r="K716" s="28">
        <f t="shared" si="35"/>
        <v>6781.9192727148366</v>
      </c>
      <c r="L716" s="34" t="e">
        <f>IF(ISNUMBER(INDEX('08W Project List'!$J:$J,MATCH('HFTD CPZ'!$B716,'08W Project List'!$G:$G,0))),$K716,#N/A)</f>
        <v>#N/A</v>
      </c>
      <c r="M716" s="34" t="e">
        <f>IF(ISNUMBER(L716),#N/A,IF(ISNUMBER(INDEX('Approved CPZ List'!$I:$I,MATCH('HFTD CPZ'!$B716,'Approved CPZ List'!$B:$B,0))),$K716,#N/A))</f>
        <v>#N/A</v>
      </c>
    </row>
    <row r="717" spans="1:13" ht="15.75" x14ac:dyDescent="0.25">
      <c r="A717" s="17">
        <v>6919</v>
      </c>
      <c r="B717" s="16" t="s">
        <v>941</v>
      </c>
      <c r="C717" s="16">
        <v>102931101</v>
      </c>
      <c r="D717" s="16" t="s">
        <v>937</v>
      </c>
      <c r="E717" s="16">
        <v>23.983188496057366</v>
      </c>
      <c r="F717" s="16">
        <v>238</v>
      </c>
      <c r="G717" s="19">
        <v>0.109374574473022</v>
      </c>
      <c r="H717" s="16">
        <f t="shared" si="33"/>
        <v>26.031148724579236</v>
      </c>
      <c r="I717" s="21">
        <v>716</v>
      </c>
      <c r="J717" s="28">
        <f t="shared" si="34"/>
        <v>8675.5176586952548</v>
      </c>
      <c r="K717" s="28">
        <f t="shared" si="35"/>
        <v>6755.8881239902576</v>
      </c>
      <c r="L717" s="34" t="e">
        <f>IF(ISNUMBER(INDEX('08W Project List'!$J:$J,MATCH('HFTD CPZ'!$B717,'08W Project List'!$G:$G,0))),$K717,#N/A)</f>
        <v>#N/A</v>
      </c>
      <c r="M717" s="34" t="e">
        <f>IF(ISNUMBER(L717),#N/A,IF(ISNUMBER(INDEX('Approved CPZ List'!$I:$I,MATCH('HFTD CPZ'!$B717,'Approved CPZ List'!$B:$B,0))),$K717,#N/A))</f>
        <v>#N/A</v>
      </c>
    </row>
    <row r="718" spans="1:13" ht="15.75" x14ac:dyDescent="0.25">
      <c r="A718" s="17">
        <v>10335</v>
      </c>
      <c r="B718" s="16" t="s">
        <v>3024</v>
      </c>
      <c r="C718" s="16">
        <v>42631109</v>
      </c>
      <c r="D718" s="16" t="s">
        <v>3020</v>
      </c>
      <c r="E718" s="16">
        <v>0.89360761608098194</v>
      </c>
      <c r="F718" s="16">
        <v>6</v>
      </c>
      <c r="G718" s="19">
        <v>0.10841860566504</v>
      </c>
      <c r="H718" s="16">
        <f t="shared" si="33"/>
        <v>0.65051163399023992</v>
      </c>
      <c r="I718" s="21">
        <v>717</v>
      </c>
      <c r="J718" s="28">
        <f t="shared" si="34"/>
        <v>8676.4112663113356</v>
      </c>
      <c r="K718" s="28">
        <f t="shared" si="35"/>
        <v>6755.2376123562672</v>
      </c>
      <c r="L718" s="34" t="e">
        <f>IF(ISNUMBER(INDEX('08W Project List'!$J:$J,MATCH('HFTD CPZ'!$B718,'08W Project List'!$G:$G,0))),$K718,#N/A)</f>
        <v>#N/A</v>
      </c>
      <c r="M718" s="34" t="e">
        <f>IF(ISNUMBER(L718),#N/A,IF(ISNUMBER(INDEX('Approved CPZ List'!$I:$I,MATCH('HFTD CPZ'!$B718,'Approved CPZ List'!$B:$B,0))),$K718,#N/A))</f>
        <v>#N/A</v>
      </c>
    </row>
    <row r="719" spans="1:13" ht="15.75" x14ac:dyDescent="0.25">
      <c r="A719" s="17">
        <v>4157</v>
      </c>
      <c r="B719" s="16" t="s">
        <v>542</v>
      </c>
      <c r="C719" s="16">
        <v>43411101</v>
      </c>
      <c r="D719" s="16" t="s">
        <v>538</v>
      </c>
      <c r="E719" s="16">
        <v>19.186016159396768</v>
      </c>
      <c r="F719" s="16">
        <v>164</v>
      </c>
      <c r="G719" s="19">
        <v>0.10817574986242599</v>
      </c>
      <c r="H719" s="16">
        <f t="shared" si="33"/>
        <v>17.740822977437862</v>
      </c>
      <c r="I719" s="21">
        <v>718</v>
      </c>
      <c r="J719" s="28">
        <f t="shared" si="34"/>
        <v>8695.5972824707314</v>
      </c>
      <c r="K719" s="28">
        <f t="shared" si="35"/>
        <v>6737.4967893788289</v>
      </c>
      <c r="L719" s="34" t="e">
        <f>IF(ISNUMBER(INDEX('08W Project List'!$J:$J,MATCH('HFTD CPZ'!$B719,'08W Project List'!$G:$G,0))),$K719,#N/A)</f>
        <v>#N/A</v>
      </c>
      <c r="M719" s="34" t="e">
        <f>IF(ISNUMBER(L719),#N/A,IF(ISNUMBER(INDEX('Approved CPZ List'!$I:$I,MATCH('HFTD CPZ'!$B719,'Approved CPZ List'!$B:$B,0))),$K719,#N/A))</f>
        <v>#N/A</v>
      </c>
    </row>
    <row r="720" spans="1:13" ht="15.75" x14ac:dyDescent="0.25">
      <c r="A720" s="17">
        <v>3546</v>
      </c>
      <c r="B720" s="16" t="s">
        <v>2141</v>
      </c>
      <c r="C720" s="16">
        <v>43351103</v>
      </c>
      <c r="D720" s="16" t="s">
        <v>2136</v>
      </c>
      <c r="E720" s="16">
        <v>2.24932235670647</v>
      </c>
      <c r="F720" s="16">
        <v>59</v>
      </c>
      <c r="G720" s="19">
        <v>0.107894263151215</v>
      </c>
      <c r="H720" s="16">
        <f t="shared" si="33"/>
        <v>6.3657615259216849</v>
      </c>
      <c r="I720" s="21">
        <v>719</v>
      </c>
      <c r="J720" s="28">
        <f t="shared" si="34"/>
        <v>8697.8466048274386</v>
      </c>
      <c r="K720" s="28">
        <f t="shared" si="35"/>
        <v>6731.1310278529072</v>
      </c>
      <c r="L720" s="34" t="e">
        <f>IF(ISNUMBER(INDEX('08W Project List'!$J:$J,MATCH('HFTD CPZ'!$B720,'08W Project List'!$G:$G,0))),$K720,#N/A)</f>
        <v>#N/A</v>
      </c>
      <c r="M720" s="34" t="e">
        <f>IF(ISNUMBER(L720),#N/A,IF(ISNUMBER(INDEX('Approved CPZ List'!$I:$I,MATCH('HFTD CPZ'!$B720,'Approved CPZ List'!$B:$B,0))),$K720,#N/A))</f>
        <v>#N/A</v>
      </c>
    </row>
    <row r="721" spans="1:13" ht="15.75" x14ac:dyDescent="0.25">
      <c r="A721" s="17">
        <v>6463</v>
      </c>
      <c r="B721" s="16" t="s">
        <v>3855</v>
      </c>
      <c r="C721" s="16">
        <v>42721105</v>
      </c>
      <c r="D721" s="16" t="s">
        <v>3854</v>
      </c>
      <c r="E721" s="16">
        <v>9.6525921754170909</v>
      </c>
      <c r="F721" s="16">
        <v>149</v>
      </c>
      <c r="G721" s="19">
        <v>0.10785748779394499</v>
      </c>
      <c r="H721" s="16">
        <f t="shared" si="33"/>
        <v>16.070765681297804</v>
      </c>
      <c r="I721" s="21">
        <v>720</v>
      </c>
      <c r="J721" s="28">
        <f t="shared" si="34"/>
        <v>8707.499197002855</v>
      </c>
      <c r="K721" s="28">
        <f t="shared" si="35"/>
        <v>6715.0602621716098</v>
      </c>
      <c r="L721" s="34" t="e">
        <f>IF(ISNUMBER(INDEX('08W Project List'!$J:$J,MATCH('HFTD CPZ'!$B721,'08W Project List'!$G:$G,0))),$K721,#N/A)</f>
        <v>#N/A</v>
      </c>
      <c r="M721" s="34" t="e">
        <f>IF(ISNUMBER(L721),#N/A,IF(ISNUMBER(INDEX('Approved CPZ List'!$I:$I,MATCH('HFTD CPZ'!$B721,'Approved CPZ List'!$B:$B,0))),$K721,#N/A))</f>
        <v>#N/A</v>
      </c>
    </row>
    <row r="722" spans="1:13" ht="15.75" x14ac:dyDescent="0.25">
      <c r="A722" s="17">
        <v>2133</v>
      </c>
      <c r="B722" s="16" t="s">
        <v>1409</v>
      </c>
      <c r="C722" s="16">
        <v>163451701</v>
      </c>
      <c r="D722" s="16" t="s">
        <v>1408</v>
      </c>
      <c r="E722" s="16">
        <v>15.260541400482287</v>
      </c>
      <c r="F722" s="16">
        <v>152</v>
      </c>
      <c r="G722" s="19">
        <v>0.10759584344398899</v>
      </c>
      <c r="H722" s="16">
        <f t="shared" si="33"/>
        <v>16.354568203486327</v>
      </c>
      <c r="I722" s="21">
        <v>721</v>
      </c>
      <c r="J722" s="28">
        <f t="shared" si="34"/>
        <v>8722.7597384033379</v>
      </c>
      <c r="K722" s="28">
        <f t="shared" si="35"/>
        <v>6698.7056939681233</v>
      </c>
      <c r="L722" s="34">
        <f>IF(ISNUMBER(INDEX('08W Project List'!$J:$J,MATCH('HFTD CPZ'!$B722,'08W Project List'!$G:$G,0))),$K722,#N/A)</f>
        <v>6698.7056939681233</v>
      </c>
      <c r="M722" s="34" t="e">
        <f>IF(ISNUMBER(L722),#N/A,IF(ISNUMBER(INDEX('Approved CPZ List'!$I:$I,MATCH('HFTD CPZ'!$B722,'Approved CPZ List'!$B:$B,0))),$K722,#N/A))</f>
        <v>#N/A</v>
      </c>
    </row>
    <row r="723" spans="1:13" ht="15.75" x14ac:dyDescent="0.25">
      <c r="A723" s="17">
        <v>10925</v>
      </c>
      <c r="B723" s="16" t="s">
        <v>1555</v>
      </c>
      <c r="C723" s="16">
        <v>182581105</v>
      </c>
      <c r="D723" s="16" t="s">
        <v>1556</v>
      </c>
      <c r="E723" s="16">
        <v>2.2198743595770353E-2</v>
      </c>
      <c r="F723" s="16">
        <v>1</v>
      </c>
      <c r="G723" s="19">
        <v>0.107333059460408</v>
      </c>
      <c r="H723" s="16">
        <f t="shared" si="33"/>
        <v>0.107333059460408</v>
      </c>
      <c r="I723" s="21">
        <v>722</v>
      </c>
      <c r="J723" s="28">
        <f t="shared" si="34"/>
        <v>8722.7819371469341</v>
      </c>
      <c r="K723" s="28">
        <f t="shared" si="35"/>
        <v>6698.5983609086634</v>
      </c>
      <c r="L723" s="34" t="e">
        <f>IF(ISNUMBER(INDEX('08W Project List'!$J:$J,MATCH('HFTD CPZ'!$B723,'08W Project List'!$G:$G,0))),$K723,#N/A)</f>
        <v>#N/A</v>
      </c>
      <c r="M723" s="34" t="e">
        <f>IF(ISNUMBER(L723),#N/A,IF(ISNUMBER(INDEX('Approved CPZ List'!$I:$I,MATCH('HFTD CPZ'!$B723,'Approved CPZ List'!$B:$B,0))),$K723,#N/A))</f>
        <v>#N/A</v>
      </c>
    </row>
    <row r="724" spans="1:13" ht="15.75" x14ac:dyDescent="0.25">
      <c r="A724" s="17">
        <v>9605</v>
      </c>
      <c r="B724" s="16" t="s">
        <v>2583</v>
      </c>
      <c r="C724" s="16">
        <v>102041104</v>
      </c>
      <c r="D724" s="16" t="s">
        <v>2580</v>
      </c>
      <c r="E724" s="16">
        <v>0.85278927237303914</v>
      </c>
      <c r="F724" s="16">
        <v>8</v>
      </c>
      <c r="G724" s="19">
        <v>0.107327182276008</v>
      </c>
      <c r="H724" s="16">
        <f t="shared" si="33"/>
        <v>0.85861745820806401</v>
      </c>
      <c r="I724" s="21">
        <v>723</v>
      </c>
      <c r="J724" s="28">
        <f t="shared" si="34"/>
        <v>8723.6347264193064</v>
      </c>
      <c r="K724" s="28">
        <f t="shared" si="35"/>
        <v>6697.7397434504555</v>
      </c>
      <c r="L724" s="34" t="e">
        <f>IF(ISNUMBER(INDEX('08W Project List'!$J:$J,MATCH('HFTD CPZ'!$B724,'08W Project List'!$G:$G,0))),$K724,#N/A)</f>
        <v>#N/A</v>
      </c>
      <c r="M724" s="34" t="e">
        <f>IF(ISNUMBER(L724),#N/A,IF(ISNUMBER(INDEX('Approved CPZ List'!$I:$I,MATCH('HFTD CPZ'!$B724,'Approved CPZ List'!$B:$B,0))),$K724,#N/A))</f>
        <v>#N/A</v>
      </c>
    </row>
    <row r="725" spans="1:13" ht="15.75" x14ac:dyDescent="0.25">
      <c r="A725" s="17">
        <v>3953</v>
      </c>
      <c r="B725" s="16" t="s">
        <v>1873</v>
      </c>
      <c r="C725" s="16">
        <v>63801105</v>
      </c>
      <c r="D725" s="16" t="s">
        <v>1870</v>
      </c>
      <c r="E725" s="16">
        <v>3.0668577455801307</v>
      </c>
      <c r="F725" s="16">
        <v>90</v>
      </c>
      <c r="G725" s="19">
        <v>0.10730768246269599</v>
      </c>
      <c r="H725" s="16">
        <f t="shared" si="33"/>
        <v>9.6576914216426388</v>
      </c>
      <c r="I725" s="21">
        <v>724</v>
      </c>
      <c r="J725" s="28">
        <f t="shared" si="34"/>
        <v>8726.7015841648863</v>
      </c>
      <c r="K725" s="28">
        <f t="shared" si="35"/>
        <v>6688.0820520288125</v>
      </c>
      <c r="L725" s="34" t="e">
        <f>IF(ISNUMBER(INDEX('08W Project List'!$J:$J,MATCH('HFTD CPZ'!$B725,'08W Project List'!$G:$G,0))),$K725,#N/A)</f>
        <v>#N/A</v>
      </c>
      <c r="M725" s="34" t="e">
        <f>IF(ISNUMBER(L725),#N/A,IF(ISNUMBER(INDEX('Approved CPZ List'!$I:$I,MATCH('HFTD CPZ'!$B725,'Approved CPZ List'!$B:$B,0))),$K725,#N/A))</f>
        <v>#N/A</v>
      </c>
    </row>
    <row r="726" spans="1:13" ht="15.75" x14ac:dyDescent="0.25">
      <c r="A726" s="17">
        <v>6952</v>
      </c>
      <c r="B726" s="16" t="s">
        <v>2732</v>
      </c>
      <c r="C726" s="16">
        <v>163541101</v>
      </c>
      <c r="D726" s="16" t="s">
        <v>2726</v>
      </c>
      <c r="E726" s="16">
        <v>15.557114382304785</v>
      </c>
      <c r="F726" s="16">
        <v>129</v>
      </c>
      <c r="G726" s="19">
        <v>0.10699817481024899</v>
      </c>
      <c r="H726" s="16">
        <f t="shared" si="33"/>
        <v>13.80276455052212</v>
      </c>
      <c r="I726" s="21">
        <v>725</v>
      </c>
      <c r="J726" s="28">
        <f t="shared" si="34"/>
        <v>8742.2586985471917</v>
      </c>
      <c r="K726" s="28">
        <f t="shared" si="35"/>
        <v>6674.2792874782908</v>
      </c>
      <c r="L726" s="34" t="e">
        <f>IF(ISNUMBER(INDEX('08W Project List'!$J:$J,MATCH('HFTD CPZ'!$B726,'08W Project List'!$G:$G,0))),$K726,#N/A)</f>
        <v>#N/A</v>
      </c>
      <c r="M726" s="34" t="e">
        <f>IF(ISNUMBER(L726),#N/A,IF(ISNUMBER(INDEX('Approved CPZ List'!$I:$I,MATCH('HFTD CPZ'!$B726,'Approved CPZ List'!$B:$B,0))),$K726,#N/A))</f>
        <v>#N/A</v>
      </c>
    </row>
    <row r="727" spans="1:13" ht="15.75" x14ac:dyDescent="0.25">
      <c r="A727" s="17">
        <v>4360</v>
      </c>
      <c r="B727" s="16" t="s">
        <v>892</v>
      </c>
      <c r="C727" s="16">
        <v>162991102</v>
      </c>
      <c r="D727" s="16" t="s">
        <v>889</v>
      </c>
      <c r="E727" s="16">
        <v>16.964420518417775</v>
      </c>
      <c r="F727" s="16">
        <v>207</v>
      </c>
      <c r="G727" s="19">
        <v>0.10682633660919701</v>
      </c>
      <c r="H727" s="16">
        <f t="shared" si="33"/>
        <v>22.11305167810378</v>
      </c>
      <c r="I727" s="21">
        <v>726</v>
      </c>
      <c r="J727" s="28">
        <f t="shared" si="34"/>
        <v>8759.2231190656094</v>
      </c>
      <c r="K727" s="28">
        <f t="shared" si="35"/>
        <v>6652.1662358001868</v>
      </c>
      <c r="L727" s="34" t="e">
        <f>IF(ISNUMBER(INDEX('08W Project List'!$J:$J,MATCH('HFTD CPZ'!$B727,'08W Project List'!$G:$G,0))),$K727,#N/A)</f>
        <v>#N/A</v>
      </c>
      <c r="M727" s="34" t="e">
        <f>IF(ISNUMBER(L727),#N/A,IF(ISNUMBER(INDEX('Approved CPZ List'!$I:$I,MATCH('HFTD CPZ'!$B727,'Approved CPZ List'!$B:$B,0))),$K727,#N/A))</f>
        <v>#N/A</v>
      </c>
    </row>
    <row r="728" spans="1:13" ht="15.75" x14ac:dyDescent="0.25">
      <c r="A728" s="17">
        <v>10467</v>
      </c>
      <c r="B728" s="16" t="s">
        <v>309</v>
      </c>
      <c r="C728" s="16">
        <v>103751101</v>
      </c>
      <c r="D728" s="16" t="s">
        <v>310</v>
      </c>
      <c r="E728" s="16">
        <v>2.9987853023503979</v>
      </c>
      <c r="F728" s="16">
        <v>9</v>
      </c>
      <c r="G728" s="19">
        <v>0.106504560046621</v>
      </c>
      <c r="H728" s="16">
        <f t="shared" si="33"/>
        <v>0.95854104041958899</v>
      </c>
      <c r="I728" s="21">
        <v>727</v>
      </c>
      <c r="J728" s="28">
        <f t="shared" si="34"/>
        <v>8762.2219043679597</v>
      </c>
      <c r="K728" s="28">
        <f t="shared" si="35"/>
        <v>6651.207694759767</v>
      </c>
      <c r="L728" s="34" t="e">
        <f>IF(ISNUMBER(INDEX('08W Project List'!$J:$J,MATCH('HFTD CPZ'!$B728,'08W Project List'!$G:$G,0))),$K728,#N/A)</f>
        <v>#N/A</v>
      </c>
      <c r="M728" s="34" t="e">
        <f>IF(ISNUMBER(L728),#N/A,IF(ISNUMBER(INDEX('Approved CPZ List'!$I:$I,MATCH('HFTD CPZ'!$B728,'Approved CPZ List'!$B:$B,0))),$K728,#N/A))</f>
        <v>#N/A</v>
      </c>
    </row>
    <row r="729" spans="1:13" ht="15.75" x14ac:dyDescent="0.25">
      <c r="A729" s="17">
        <v>2963</v>
      </c>
      <c r="B729" s="16" t="s">
        <v>1952</v>
      </c>
      <c r="C729" s="16">
        <v>43311102</v>
      </c>
      <c r="D729" s="16" t="s">
        <v>1944</v>
      </c>
      <c r="E729" s="16">
        <v>23.204536940109573</v>
      </c>
      <c r="F729" s="16">
        <v>198</v>
      </c>
      <c r="G729" s="19">
        <v>0.106357651737638</v>
      </c>
      <c r="H729" s="16">
        <f t="shared" si="33"/>
        <v>21.058815044052324</v>
      </c>
      <c r="I729" s="21">
        <v>728</v>
      </c>
      <c r="J729" s="28">
        <f t="shared" si="34"/>
        <v>8785.4264413080691</v>
      </c>
      <c r="K729" s="28">
        <f t="shared" si="35"/>
        <v>6630.1488797157144</v>
      </c>
      <c r="L729" s="34" t="e">
        <f>IF(ISNUMBER(INDEX('08W Project List'!$J:$J,MATCH('HFTD CPZ'!$B729,'08W Project List'!$G:$G,0))),$K729,#N/A)</f>
        <v>#N/A</v>
      </c>
      <c r="M729" s="34" t="e">
        <f>IF(ISNUMBER(L729),#N/A,IF(ISNUMBER(INDEX('Approved CPZ List'!$I:$I,MATCH('HFTD CPZ'!$B729,'Approved CPZ List'!$B:$B,0))),$K729,#N/A))</f>
        <v>#N/A</v>
      </c>
    </row>
    <row r="730" spans="1:13" ht="15.75" x14ac:dyDescent="0.25">
      <c r="A730" s="17">
        <v>7719</v>
      </c>
      <c r="B730" s="16" t="s">
        <v>1531</v>
      </c>
      <c r="C730" s="16">
        <v>42891102</v>
      </c>
      <c r="D730" s="16" t="s">
        <v>1530</v>
      </c>
      <c r="E730" s="16">
        <v>0.26587575085067433</v>
      </c>
      <c r="F730" s="16">
        <v>30</v>
      </c>
      <c r="G730" s="19">
        <v>0.105793508334193</v>
      </c>
      <c r="H730" s="16">
        <f t="shared" si="33"/>
        <v>3.1738052500257901</v>
      </c>
      <c r="I730" s="21">
        <v>729</v>
      </c>
      <c r="J730" s="28">
        <f t="shared" si="34"/>
        <v>8785.6923170589198</v>
      </c>
      <c r="K730" s="28">
        <f t="shared" si="35"/>
        <v>6626.9750744656885</v>
      </c>
      <c r="L730" s="34" t="e">
        <f>IF(ISNUMBER(INDEX('08W Project List'!$J:$J,MATCH('HFTD CPZ'!$B730,'08W Project List'!$G:$G,0))),$K730,#N/A)</f>
        <v>#N/A</v>
      </c>
      <c r="M730" s="34" t="e">
        <f>IF(ISNUMBER(L730),#N/A,IF(ISNUMBER(INDEX('Approved CPZ List'!$I:$I,MATCH('HFTD CPZ'!$B730,'Approved CPZ List'!$B:$B,0))),$K730,#N/A))</f>
        <v>#N/A</v>
      </c>
    </row>
    <row r="731" spans="1:13" ht="15.75" x14ac:dyDescent="0.25">
      <c r="A731" s="17">
        <v>4276</v>
      </c>
      <c r="B731" s="16" t="s">
        <v>2547</v>
      </c>
      <c r="C731" s="16">
        <v>153132105</v>
      </c>
      <c r="D731" s="16" t="s">
        <v>2540</v>
      </c>
      <c r="E731" s="16">
        <v>36.093001991794594</v>
      </c>
      <c r="F731" s="16">
        <v>382</v>
      </c>
      <c r="G731" s="19">
        <v>0.105674700447435</v>
      </c>
      <c r="H731" s="16">
        <f t="shared" si="33"/>
        <v>40.367735570920168</v>
      </c>
      <c r="I731" s="21">
        <v>730</v>
      </c>
      <c r="J731" s="28">
        <f t="shared" si="34"/>
        <v>8821.785319050714</v>
      </c>
      <c r="K731" s="28">
        <f t="shared" si="35"/>
        <v>6586.607338894768</v>
      </c>
      <c r="L731" s="34" t="e">
        <f>IF(ISNUMBER(INDEX('08W Project List'!$J:$J,MATCH('HFTD CPZ'!$B731,'08W Project List'!$G:$G,0))),$K731,#N/A)</f>
        <v>#N/A</v>
      </c>
      <c r="M731" s="34" t="e">
        <f>IF(ISNUMBER(L731),#N/A,IF(ISNUMBER(INDEX('Approved CPZ List'!$I:$I,MATCH('HFTD CPZ'!$B731,'Approved CPZ List'!$B:$B,0))),$K731,#N/A))</f>
        <v>#N/A</v>
      </c>
    </row>
    <row r="732" spans="1:13" ht="15.75" x14ac:dyDescent="0.25">
      <c r="A732" s="17">
        <v>4123</v>
      </c>
      <c r="B732" s="16" t="s">
        <v>2174</v>
      </c>
      <c r="C732" s="16">
        <v>254452101</v>
      </c>
      <c r="D732" s="16" t="s">
        <v>2167</v>
      </c>
      <c r="E732" s="16">
        <v>22.810678049105967</v>
      </c>
      <c r="F732" s="16">
        <v>232</v>
      </c>
      <c r="G732" s="19">
        <v>0.105478617080009</v>
      </c>
      <c r="H732" s="16">
        <f t="shared" si="33"/>
        <v>24.471039162562086</v>
      </c>
      <c r="I732" s="21">
        <v>731</v>
      </c>
      <c r="J732" s="28">
        <f t="shared" si="34"/>
        <v>8844.5959970998192</v>
      </c>
      <c r="K732" s="28">
        <f t="shared" si="35"/>
        <v>6562.1362997322058</v>
      </c>
      <c r="L732" s="34" t="e">
        <f>IF(ISNUMBER(INDEX('08W Project List'!$J:$J,MATCH('HFTD CPZ'!$B732,'08W Project List'!$G:$G,0))),$K732,#N/A)</f>
        <v>#N/A</v>
      </c>
      <c r="M732" s="34" t="e">
        <f>IF(ISNUMBER(L732),#N/A,IF(ISNUMBER(INDEX('Approved CPZ List'!$I:$I,MATCH('HFTD CPZ'!$B732,'Approved CPZ List'!$B:$B,0))),$K732,#N/A))</f>
        <v>#N/A</v>
      </c>
    </row>
    <row r="733" spans="1:13" ht="15.75" x14ac:dyDescent="0.25">
      <c r="A733" s="17">
        <v>5996</v>
      </c>
      <c r="B733" s="16" t="s">
        <v>2434</v>
      </c>
      <c r="C733" s="16">
        <v>43051101</v>
      </c>
      <c r="D733" s="16" t="s">
        <v>2429</v>
      </c>
      <c r="E733" s="16">
        <v>18.715380141653078</v>
      </c>
      <c r="F733" s="16">
        <v>93</v>
      </c>
      <c r="G733" s="19">
        <v>0.105154715581115</v>
      </c>
      <c r="H733" s="16">
        <f t="shared" si="33"/>
        <v>9.7793885490436949</v>
      </c>
      <c r="I733" s="21">
        <v>732</v>
      </c>
      <c r="J733" s="28">
        <f t="shared" si="34"/>
        <v>8863.3113772414727</v>
      </c>
      <c r="K733" s="28">
        <f t="shared" si="35"/>
        <v>6552.3569111831621</v>
      </c>
      <c r="L733" s="34" t="e">
        <f>IF(ISNUMBER(INDEX('08W Project List'!$J:$J,MATCH('HFTD CPZ'!$B733,'08W Project List'!$G:$G,0))),$K733,#N/A)</f>
        <v>#N/A</v>
      </c>
      <c r="M733" s="34" t="e">
        <f>IF(ISNUMBER(L733),#N/A,IF(ISNUMBER(INDEX('Approved CPZ List'!$I:$I,MATCH('HFTD CPZ'!$B733,'Approved CPZ List'!$B:$B,0))),$K733,#N/A))</f>
        <v>#N/A</v>
      </c>
    </row>
    <row r="734" spans="1:13" ht="15.75" x14ac:dyDescent="0.25">
      <c r="A734" s="17">
        <v>7010</v>
      </c>
      <c r="B734" s="16" t="s">
        <v>4313</v>
      </c>
      <c r="C734" s="16">
        <v>42661103</v>
      </c>
      <c r="D734" s="16" t="s">
        <v>4303</v>
      </c>
      <c r="E734" s="16">
        <v>0.96696644440545676</v>
      </c>
      <c r="F734" s="16">
        <v>34</v>
      </c>
      <c r="G734" s="19">
        <v>0.105045614460549</v>
      </c>
      <c r="H734" s="16">
        <f t="shared" si="33"/>
        <v>3.5715508916586658</v>
      </c>
      <c r="I734" s="21">
        <v>733</v>
      </c>
      <c r="J734" s="28">
        <f t="shared" si="34"/>
        <v>8864.278343685879</v>
      </c>
      <c r="K734" s="28">
        <f t="shared" si="35"/>
        <v>6548.7853602915038</v>
      </c>
      <c r="L734" s="34" t="e">
        <f>IF(ISNUMBER(INDEX('08W Project List'!$J:$J,MATCH('HFTD CPZ'!$B734,'08W Project List'!$G:$G,0))),$K734,#N/A)</f>
        <v>#N/A</v>
      </c>
      <c r="M734" s="34" t="e">
        <f>IF(ISNUMBER(L734),#N/A,IF(ISNUMBER(INDEX('Approved CPZ List'!$I:$I,MATCH('HFTD CPZ'!$B734,'Approved CPZ List'!$B:$B,0))),$K734,#N/A))</f>
        <v>#N/A</v>
      </c>
    </row>
    <row r="735" spans="1:13" ht="15.75" x14ac:dyDescent="0.25">
      <c r="A735" s="17">
        <v>6094</v>
      </c>
      <c r="B735" s="16" t="s">
        <v>2859</v>
      </c>
      <c r="C735" s="16">
        <v>102831104</v>
      </c>
      <c r="D735" s="16" t="s">
        <v>2852</v>
      </c>
      <c r="E735" s="16">
        <v>12.863749650475887</v>
      </c>
      <c r="F735" s="16">
        <v>145</v>
      </c>
      <c r="G735" s="19">
        <v>0.105013327115273</v>
      </c>
      <c r="H735" s="16">
        <f t="shared" si="33"/>
        <v>15.226932431714586</v>
      </c>
      <c r="I735" s="21">
        <v>734</v>
      </c>
      <c r="J735" s="28">
        <f t="shared" si="34"/>
        <v>8877.1420933363552</v>
      </c>
      <c r="K735" s="28">
        <f t="shared" si="35"/>
        <v>6533.5584278597889</v>
      </c>
      <c r="L735" s="34" t="e">
        <f>IF(ISNUMBER(INDEX('08W Project List'!$J:$J,MATCH('HFTD CPZ'!$B735,'08W Project List'!$G:$G,0))),$K735,#N/A)</f>
        <v>#N/A</v>
      </c>
      <c r="M735" s="34" t="e">
        <f>IF(ISNUMBER(L735),#N/A,IF(ISNUMBER(INDEX('Approved CPZ List'!$I:$I,MATCH('HFTD CPZ'!$B735,'Approved CPZ List'!$B:$B,0))),$K735,#N/A))</f>
        <v>#N/A</v>
      </c>
    </row>
    <row r="736" spans="1:13" ht="15.75" x14ac:dyDescent="0.25">
      <c r="A736" s="17">
        <v>6540</v>
      </c>
      <c r="B736" s="16" t="s">
        <v>2471</v>
      </c>
      <c r="C736" s="16">
        <v>83242105</v>
      </c>
      <c r="D736" s="16" t="s">
        <v>2467</v>
      </c>
      <c r="E736" s="16">
        <v>6.5379437128612805</v>
      </c>
      <c r="F736" s="16">
        <v>90</v>
      </c>
      <c r="G736" s="19">
        <v>0.104734193936422</v>
      </c>
      <c r="H736" s="16">
        <f t="shared" si="33"/>
        <v>9.4260774542779799</v>
      </c>
      <c r="I736" s="21">
        <v>735</v>
      </c>
      <c r="J736" s="28">
        <f t="shared" si="34"/>
        <v>8883.6800370492165</v>
      </c>
      <c r="K736" s="28">
        <f t="shared" si="35"/>
        <v>6524.1323504055108</v>
      </c>
      <c r="L736" s="34" t="e">
        <f>IF(ISNUMBER(INDEX('08W Project List'!$J:$J,MATCH('HFTD CPZ'!$B736,'08W Project List'!$G:$G,0))),$K736,#N/A)</f>
        <v>#N/A</v>
      </c>
      <c r="M736" s="34" t="e">
        <f>IF(ISNUMBER(L736),#N/A,IF(ISNUMBER(INDEX('Approved CPZ List'!$I:$I,MATCH('HFTD CPZ'!$B736,'Approved CPZ List'!$B:$B,0))),$K736,#N/A))</f>
        <v>#N/A</v>
      </c>
    </row>
    <row r="737" spans="1:13" ht="15.75" x14ac:dyDescent="0.25">
      <c r="A737" s="17">
        <v>1104</v>
      </c>
      <c r="B737" s="16" t="s">
        <v>406</v>
      </c>
      <c r="C737" s="16">
        <v>152481104</v>
      </c>
      <c r="D737" s="16" t="s">
        <v>405</v>
      </c>
      <c r="E737" s="16">
        <v>19.392107920375761</v>
      </c>
      <c r="F737" s="16">
        <v>222</v>
      </c>
      <c r="G737" s="19">
        <v>0.10459933060233401</v>
      </c>
      <c r="H737" s="16">
        <f t="shared" si="33"/>
        <v>23.221051393718149</v>
      </c>
      <c r="I737" s="21">
        <v>736</v>
      </c>
      <c r="J737" s="28">
        <f t="shared" si="34"/>
        <v>8903.072144969592</v>
      </c>
      <c r="K737" s="28">
        <f t="shared" si="35"/>
        <v>6500.9112990117928</v>
      </c>
      <c r="L737" s="34" t="e">
        <f>IF(ISNUMBER(INDEX('08W Project List'!$J:$J,MATCH('HFTD CPZ'!$B737,'08W Project List'!$G:$G,0))),$K737,#N/A)</f>
        <v>#N/A</v>
      </c>
      <c r="M737" s="34" t="e">
        <f>IF(ISNUMBER(L737),#N/A,IF(ISNUMBER(INDEX('Approved CPZ List'!$I:$I,MATCH('HFTD CPZ'!$B737,'Approved CPZ List'!$B:$B,0))),$K737,#N/A))</f>
        <v>#N/A</v>
      </c>
    </row>
    <row r="738" spans="1:13" ht="15.75" x14ac:dyDescent="0.25">
      <c r="A738" s="17">
        <v>3331</v>
      </c>
      <c r="B738" s="16" t="s">
        <v>2539</v>
      </c>
      <c r="C738" s="16">
        <v>153132105</v>
      </c>
      <c r="D738" s="16" t="s">
        <v>2540</v>
      </c>
      <c r="E738" s="16">
        <v>56.676244104616224</v>
      </c>
      <c r="F738" s="16">
        <v>663</v>
      </c>
      <c r="G738" s="19">
        <v>0.104384274760931</v>
      </c>
      <c r="H738" s="16">
        <f t="shared" si="33"/>
        <v>69.206774166497254</v>
      </c>
      <c r="I738" s="21">
        <v>737</v>
      </c>
      <c r="J738" s="28">
        <f t="shared" si="34"/>
        <v>8959.7483890742078</v>
      </c>
      <c r="K738" s="28">
        <f t="shared" si="35"/>
        <v>6431.704524845296</v>
      </c>
      <c r="L738" s="34" t="e">
        <f>IF(ISNUMBER(INDEX('08W Project List'!$J:$J,MATCH('HFTD CPZ'!$B738,'08W Project List'!$G:$G,0))),$K738,#N/A)</f>
        <v>#N/A</v>
      </c>
      <c r="M738" s="34" t="e">
        <f>IF(ISNUMBER(L738),#N/A,IF(ISNUMBER(INDEX('Approved CPZ List'!$I:$I,MATCH('HFTD CPZ'!$B738,'Approved CPZ List'!$B:$B,0))),$K738,#N/A))</f>
        <v>#N/A</v>
      </c>
    </row>
    <row r="739" spans="1:13" ht="15.75" x14ac:dyDescent="0.25">
      <c r="A739" s="17">
        <v>10962</v>
      </c>
      <c r="B739" s="16" t="s">
        <v>3140</v>
      </c>
      <c r="C739" s="16">
        <v>43381101</v>
      </c>
      <c r="D739" s="16" t="s">
        <v>3130</v>
      </c>
      <c r="E739" s="16">
        <v>4.034612618717303E-2</v>
      </c>
      <c r="F739" s="16">
        <v>2</v>
      </c>
      <c r="G739" s="19">
        <v>0.10412548836947599</v>
      </c>
      <c r="H739" s="16">
        <f t="shared" si="33"/>
        <v>0.20825097673895199</v>
      </c>
      <c r="I739" s="21">
        <v>738</v>
      </c>
      <c r="J739" s="28">
        <f t="shared" si="34"/>
        <v>8959.7887352003945</v>
      </c>
      <c r="K739" s="28">
        <f t="shared" si="35"/>
        <v>6431.4962738685572</v>
      </c>
      <c r="L739" s="34" t="e">
        <f>IF(ISNUMBER(INDEX('08W Project List'!$J:$J,MATCH('HFTD CPZ'!$B739,'08W Project List'!$G:$G,0))),$K739,#N/A)</f>
        <v>#N/A</v>
      </c>
      <c r="M739" s="34" t="e">
        <f>IF(ISNUMBER(L739),#N/A,IF(ISNUMBER(INDEX('Approved CPZ List'!$I:$I,MATCH('HFTD CPZ'!$B739,'Approved CPZ List'!$B:$B,0))),$K739,#N/A))</f>
        <v>#N/A</v>
      </c>
    </row>
    <row r="740" spans="1:13" ht="15.75" x14ac:dyDescent="0.25">
      <c r="A740" s="17">
        <v>7695</v>
      </c>
      <c r="B740" s="16" t="s">
        <v>1863</v>
      </c>
      <c r="C740" s="16">
        <v>63801102</v>
      </c>
      <c r="D740" s="16" t="s">
        <v>1864</v>
      </c>
      <c r="E740" s="16">
        <v>7.70328378378297</v>
      </c>
      <c r="F740" s="16">
        <v>137</v>
      </c>
      <c r="G740" s="19">
        <v>0.10400266607068399</v>
      </c>
      <c r="H740" s="16">
        <f t="shared" si="33"/>
        <v>14.248365251683706</v>
      </c>
      <c r="I740" s="21">
        <v>739</v>
      </c>
      <c r="J740" s="28">
        <f t="shared" si="34"/>
        <v>8967.4920189841778</v>
      </c>
      <c r="K740" s="28">
        <f t="shared" si="35"/>
        <v>6417.2479086168732</v>
      </c>
      <c r="L740" s="34" t="e">
        <f>IF(ISNUMBER(INDEX('08W Project List'!$J:$J,MATCH('HFTD CPZ'!$B740,'08W Project List'!$G:$G,0))),$K740,#N/A)</f>
        <v>#N/A</v>
      </c>
      <c r="M740" s="34" t="e">
        <f>IF(ISNUMBER(L740),#N/A,IF(ISNUMBER(INDEX('Approved CPZ List'!$I:$I,MATCH('HFTD CPZ'!$B740,'Approved CPZ List'!$B:$B,0))),$K740,#N/A))</f>
        <v>#N/A</v>
      </c>
    </row>
    <row r="741" spans="1:13" ht="15.75" x14ac:dyDescent="0.25">
      <c r="A741" s="17">
        <v>4131</v>
      </c>
      <c r="B741" s="16" t="s">
        <v>1007</v>
      </c>
      <c r="C741" s="16">
        <v>163351705</v>
      </c>
      <c r="D741" s="16" t="s">
        <v>1004</v>
      </c>
      <c r="E741" s="16">
        <v>13.909314411063953</v>
      </c>
      <c r="F741" s="16">
        <v>205</v>
      </c>
      <c r="G741" s="19">
        <v>0.10392793394236199</v>
      </c>
      <c r="H741" s="16">
        <f t="shared" si="33"/>
        <v>21.305226458184208</v>
      </c>
      <c r="I741" s="21">
        <v>740</v>
      </c>
      <c r="J741" s="28">
        <f t="shared" si="34"/>
        <v>8981.4013333952425</v>
      </c>
      <c r="K741" s="28">
        <f t="shared" si="35"/>
        <v>6395.9426821586894</v>
      </c>
      <c r="L741" s="34" t="e">
        <f>IF(ISNUMBER(INDEX('08W Project List'!$J:$J,MATCH('HFTD CPZ'!$B741,'08W Project List'!$G:$G,0))),$K741,#N/A)</f>
        <v>#N/A</v>
      </c>
      <c r="M741" s="34" t="e">
        <f>IF(ISNUMBER(L741),#N/A,IF(ISNUMBER(INDEX('Approved CPZ List'!$I:$I,MATCH('HFTD CPZ'!$B741,'Approved CPZ List'!$B:$B,0))),$K741,#N/A))</f>
        <v>#N/A</v>
      </c>
    </row>
    <row r="742" spans="1:13" ht="15.75" x14ac:dyDescent="0.25">
      <c r="A742" s="17">
        <v>386</v>
      </c>
      <c r="B742" s="16" t="s">
        <v>881</v>
      </c>
      <c r="C742" s="16">
        <v>162991101</v>
      </c>
      <c r="D742" s="16" t="s">
        <v>882</v>
      </c>
      <c r="E742" s="16">
        <v>22.463869467993472</v>
      </c>
      <c r="F742" s="16">
        <v>216</v>
      </c>
      <c r="G742" s="19">
        <v>0.103923983682122</v>
      </c>
      <c r="H742" s="16">
        <f t="shared" si="33"/>
        <v>22.447580475338352</v>
      </c>
      <c r="I742" s="21">
        <v>741</v>
      </c>
      <c r="J742" s="28">
        <f t="shared" si="34"/>
        <v>9003.8652028632368</v>
      </c>
      <c r="K742" s="28">
        <f t="shared" si="35"/>
        <v>6373.4951016833511</v>
      </c>
      <c r="L742" s="34" t="e">
        <f>IF(ISNUMBER(INDEX('08W Project List'!$J:$J,MATCH('HFTD CPZ'!$B742,'08W Project List'!$G:$G,0))),$K742,#N/A)</f>
        <v>#N/A</v>
      </c>
      <c r="M742" s="34" t="e">
        <f>IF(ISNUMBER(L742),#N/A,IF(ISNUMBER(INDEX('Approved CPZ List'!$I:$I,MATCH('HFTD CPZ'!$B742,'Approved CPZ List'!$B:$B,0))),$K742,#N/A))</f>
        <v>#N/A</v>
      </c>
    </row>
    <row r="743" spans="1:13" ht="15.75" x14ac:dyDescent="0.25">
      <c r="A743" s="17">
        <v>1298</v>
      </c>
      <c r="B743" s="16" t="s">
        <v>1044</v>
      </c>
      <c r="C743" s="16">
        <v>103351101</v>
      </c>
      <c r="D743" s="16" t="s">
        <v>1042</v>
      </c>
      <c r="E743" s="16">
        <v>21.066043621813986</v>
      </c>
      <c r="F743" s="16">
        <v>170</v>
      </c>
      <c r="G743" s="19">
        <v>0.103518545621489</v>
      </c>
      <c r="H743" s="16">
        <f t="shared" si="33"/>
        <v>17.598152755653132</v>
      </c>
      <c r="I743" s="21">
        <v>742</v>
      </c>
      <c r="J743" s="28">
        <f t="shared" si="34"/>
        <v>9024.93124648505</v>
      </c>
      <c r="K743" s="28">
        <f t="shared" si="35"/>
        <v>6355.8969489276978</v>
      </c>
      <c r="L743" s="34" t="e">
        <f>IF(ISNUMBER(INDEX('08W Project List'!$J:$J,MATCH('HFTD CPZ'!$B743,'08W Project List'!$G:$G,0))),$K743,#N/A)</f>
        <v>#N/A</v>
      </c>
      <c r="M743" s="34" t="e">
        <f>IF(ISNUMBER(L743),#N/A,IF(ISNUMBER(INDEX('Approved CPZ List'!$I:$I,MATCH('HFTD CPZ'!$B743,'Approved CPZ List'!$B:$B,0))),$K743,#N/A))</f>
        <v>#N/A</v>
      </c>
    </row>
    <row r="744" spans="1:13" ht="15.75" x14ac:dyDescent="0.25">
      <c r="A744" s="17">
        <v>10344</v>
      </c>
      <c r="B744" s="16" t="s">
        <v>733</v>
      </c>
      <c r="C744" s="16">
        <v>153612103</v>
      </c>
      <c r="D744" s="16" t="s">
        <v>734</v>
      </c>
      <c r="E744" s="16">
        <v>0.37003070334304472</v>
      </c>
      <c r="F744" s="16">
        <v>12</v>
      </c>
      <c r="G744" s="19">
        <v>0.103483284129759</v>
      </c>
      <c r="H744" s="16">
        <f t="shared" si="33"/>
        <v>1.2417994095571081</v>
      </c>
      <c r="I744" s="21">
        <v>743</v>
      </c>
      <c r="J744" s="28">
        <f t="shared" si="34"/>
        <v>9025.3012771883932</v>
      </c>
      <c r="K744" s="28">
        <f t="shared" si="35"/>
        <v>6354.6551495181411</v>
      </c>
      <c r="L744" s="34" t="e">
        <f>IF(ISNUMBER(INDEX('08W Project List'!$J:$J,MATCH('HFTD CPZ'!$B744,'08W Project List'!$G:$G,0))),$K744,#N/A)</f>
        <v>#N/A</v>
      </c>
      <c r="M744" s="34" t="e">
        <f>IF(ISNUMBER(L744),#N/A,IF(ISNUMBER(INDEX('Approved CPZ List'!$I:$I,MATCH('HFTD CPZ'!$B744,'Approved CPZ List'!$B:$B,0))),$K744,#N/A))</f>
        <v>#N/A</v>
      </c>
    </row>
    <row r="745" spans="1:13" ht="15.75" x14ac:dyDescent="0.25">
      <c r="A745" s="17">
        <v>2338</v>
      </c>
      <c r="B745" s="16" t="s">
        <v>755</v>
      </c>
      <c r="C745" s="16">
        <v>163341101</v>
      </c>
      <c r="D745" s="16" t="s">
        <v>756</v>
      </c>
      <c r="E745" s="16">
        <v>25.325910676679054</v>
      </c>
      <c r="F745" s="16">
        <v>272</v>
      </c>
      <c r="G745" s="19">
        <v>0.10337921643098601</v>
      </c>
      <c r="H745" s="16">
        <f t="shared" si="33"/>
        <v>28.119146869228192</v>
      </c>
      <c r="I745" s="21">
        <v>744</v>
      </c>
      <c r="J745" s="28">
        <f t="shared" si="34"/>
        <v>9050.6271878650714</v>
      </c>
      <c r="K745" s="28">
        <f t="shared" si="35"/>
        <v>6326.5360026489125</v>
      </c>
      <c r="L745" s="34" t="e">
        <f>IF(ISNUMBER(INDEX('08W Project List'!$J:$J,MATCH('HFTD CPZ'!$B745,'08W Project List'!$G:$G,0))),$K745,#N/A)</f>
        <v>#N/A</v>
      </c>
      <c r="M745" s="34" t="e">
        <f>IF(ISNUMBER(L745),#N/A,IF(ISNUMBER(INDEX('Approved CPZ List'!$I:$I,MATCH('HFTD CPZ'!$B745,'Approved CPZ List'!$B:$B,0))),$K745,#N/A))</f>
        <v>#N/A</v>
      </c>
    </row>
    <row r="746" spans="1:13" ht="15.75" x14ac:dyDescent="0.25">
      <c r="A746" s="17">
        <v>1080</v>
      </c>
      <c r="B746" s="16" t="s">
        <v>3096</v>
      </c>
      <c r="C746" s="16">
        <v>152461103</v>
      </c>
      <c r="D746" s="16" t="s">
        <v>3095</v>
      </c>
      <c r="E746" s="16">
        <v>2.1446680912661713</v>
      </c>
      <c r="F746" s="16">
        <v>56</v>
      </c>
      <c r="G746" s="19">
        <v>0.103222007446754</v>
      </c>
      <c r="H746" s="16">
        <f t="shared" si="33"/>
        <v>5.7804324170182237</v>
      </c>
      <c r="I746" s="21">
        <v>745</v>
      </c>
      <c r="J746" s="28">
        <f t="shared" si="34"/>
        <v>9052.7718559563382</v>
      </c>
      <c r="K746" s="28">
        <f t="shared" si="35"/>
        <v>6320.7555702318941</v>
      </c>
      <c r="L746" s="34" t="e">
        <f>IF(ISNUMBER(INDEX('08W Project List'!$J:$J,MATCH('HFTD CPZ'!$B746,'08W Project List'!$G:$G,0))),$K746,#N/A)</f>
        <v>#N/A</v>
      </c>
      <c r="M746" s="34" t="e">
        <f>IF(ISNUMBER(L746),#N/A,IF(ISNUMBER(INDEX('Approved CPZ List'!$I:$I,MATCH('HFTD CPZ'!$B746,'Approved CPZ List'!$B:$B,0))),$K746,#N/A))</f>
        <v>#N/A</v>
      </c>
    </row>
    <row r="747" spans="1:13" ht="15.75" x14ac:dyDescent="0.25">
      <c r="A747" s="17">
        <v>2572</v>
      </c>
      <c r="B747" s="16" t="s">
        <v>4128</v>
      </c>
      <c r="C747" s="16">
        <v>63591105</v>
      </c>
      <c r="D747" s="16" t="s">
        <v>4126</v>
      </c>
      <c r="E747" s="16">
        <v>0.78021600807186453</v>
      </c>
      <c r="F747" s="16">
        <v>329</v>
      </c>
      <c r="G747" s="19">
        <v>0.10321912308235399</v>
      </c>
      <c r="H747" s="16">
        <f t="shared" si="33"/>
        <v>33.959091494094466</v>
      </c>
      <c r="I747" s="21">
        <v>746</v>
      </c>
      <c r="J747" s="28">
        <f t="shared" si="34"/>
        <v>9053.5520719644101</v>
      </c>
      <c r="K747" s="28">
        <f t="shared" si="35"/>
        <v>6286.7964787377996</v>
      </c>
      <c r="L747" s="34" t="e">
        <f>IF(ISNUMBER(INDEX('08W Project List'!$J:$J,MATCH('HFTD CPZ'!$B747,'08W Project List'!$G:$G,0))),$K747,#N/A)</f>
        <v>#N/A</v>
      </c>
      <c r="M747" s="34" t="e">
        <f>IF(ISNUMBER(L747),#N/A,IF(ISNUMBER(INDEX('Approved CPZ List'!$I:$I,MATCH('HFTD CPZ'!$B747,'Approved CPZ List'!$B:$B,0))),$K747,#N/A))</f>
        <v>#N/A</v>
      </c>
    </row>
    <row r="748" spans="1:13" ht="15.75" x14ac:dyDescent="0.25">
      <c r="A748" s="17">
        <v>10829</v>
      </c>
      <c r="B748" s="16" t="s">
        <v>2296</v>
      </c>
      <c r="C748" s="16">
        <v>82831109</v>
      </c>
      <c r="D748" s="16" t="s">
        <v>2297</v>
      </c>
      <c r="E748" s="16">
        <v>4.4811359343268554E-2</v>
      </c>
      <c r="F748" s="16">
        <v>3</v>
      </c>
      <c r="G748" s="19">
        <v>0.102570019797133</v>
      </c>
      <c r="H748" s="16">
        <f t="shared" si="33"/>
        <v>0.307710059391399</v>
      </c>
      <c r="I748" s="21">
        <v>747</v>
      </c>
      <c r="J748" s="28">
        <f t="shared" si="34"/>
        <v>9053.596883323753</v>
      </c>
      <c r="K748" s="28">
        <f t="shared" si="35"/>
        <v>6286.4887686784086</v>
      </c>
      <c r="L748" s="34" t="e">
        <f>IF(ISNUMBER(INDEX('08W Project List'!$J:$J,MATCH('HFTD CPZ'!$B748,'08W Project List'!$G:$G,0))),$K748,#N/A)</f>
        <v>#N/A</v>
      </c>
      <c r="M748" s="34" t="e">
        <f>IF(ISNUMBER(L748),#N/A,IF(ISNUMBER(INDEX('Approved CPZ List'!$I:$I,MATCH('HFTD CPZ'!$B748,'Approved CPZ List'!$B:$B,0))),$K748,#N/A))</f>
        <v>#N/A</v>
      </c>
    </row>
    <row r="749" spans="1:13" ht="15.75" x14ac:dyDescent="0.25">
      <c r="A749" s="17">
        <v>9526</v>
      </c>
      <c r="B749" s="16" t="s">
        <v>1099</v>
      </c>
      <c r="C749" s="16">
        <v>153741101</v>
      </c>
      <c r="D749" s="16" t="s">
        <v>1095</v>
      </c>
      <c r="E749" s="16">
        <v>7.0317611984492849</v>
      </c>
      <c r="F749" s="16">
        <v>81</v>
      </c>
      <c r="G749" s="19">
        <v>0.10229052055460899</v>
      </c>
      <c r="H749" s="16">
        <f t="shared" si="33"/>
        <v>8.2855321649233282</v>
      </c>
      <c r="I749" s="21">
        <v>748</v>
      </c>
      <c r="J749" s="28">
        <f t="shared" si="34"/>
        <v>9060.6286445222031</v>
      </c>
      <c r="K749" s="28">
        <f t="shared" si="35"/>
        <v>6278.2032365134855</v>
      </c>
      <c r="L749" s="34" t="e">
        <f>IF(ISNUMBER(INDEX('08W Project List'!$J:$J,MATCH('HFTD CPZ'!$B749,'08W Project List'!$G:$G,0))),$K749,#N/A)</f>
        <v>#N/A</v>
      </c>
      <c r="M749" s="34" t="e">
        <f>IF(ISNUMBER(L749),#N/A,IF(ISNUMBER(INDEX('Approved CPZ List'!$I:$I,MATCH('HFTD CPZ'!$B749,'Approved CPZ List'!$B:$B,0))),$K749,#N/A))</f>
        <v>#N/A</v>
      </c>
    </row>
    <row r="750" spans="1:13" ht="15.75" x14ac:dyDescent="0.25">
      <c r="A750" s="17">
        <v>4686</v>
      </c>
      <c r="B750" s="16" t="s">
        <v>1268</v>
      </c>
      <c r="C750" s="16">
        <v>102781101</v>
      </c>
      <c r="D750" s="16" t="s">
        <v>1263</v>
      </c>
      <c r="E750" s="16">
        <v>15.604424882785333</v>
      </c>
      <c r="F750" s="16">
        <v>136</v>
      </c>
      <c r="G750" s="19">
        <v>0.10222434281510399</v>
      </c>
      <c r="H750" s="16">
        <f t="shared" si="33"/>
        <v>13.902510622854143</v>
      </c>
      <c r="I750" s="21">
        <v>749</v>
      </c>
      <c r="J750" s="28">
        <f t="shared" si="34"/>
        <v>9076.2330694049888</v>
      </c>
      <c r="K750" s="28">
        <f t="shared" si="35"/>
        <v>6264.3007258906318</v>
      </c>
      <c r="L750" s="34" t="e">
        <f>IF(ISNUMBER(INDEX('08W Project List'!$J:$J,MATCH('HFTD CPZ'!$B750,'08W Project List'!$G:$G,0))),$K750,#N/A)</f>
        <v>#N/A</v>
      </c>
      <c r="M750" s="34" t="e">
        <f>IF(ISNUMBER(L750),#N/A,IF(ISNUMBER(INDEX('Approved CPZ List'!$I:$I,MATCH('HFTD CPZ'!$B750,'Approved CPZ List'!$B:$B,0))),$K750,#N/A))</f>
        <v>#N/A</v>
      </c>
    </row>
    <row r="751" spans="1:13" ht="15.75" x14ac:dyDescent="0.25">
      <c r="A751" s="17">
        <v>2703</v>
      </c>
      <c r="B751" s="16" t="s">
        <v>929</v>
      </c>
      <c r="C751" s="16">
        <v>42271105</v>
      </c>
      <c r="D751" s="16" t="s">
        <v>927</v>
      </c>
      <c r="E751" s="16">
        <v>17.216309198359664</v>
      </c>
      <c r="F751" s="16">
        <v>206</v>
      </c>
      <c r="G751" s="19">
        <v>0.102191710826466</v>
      </c>
      <c r="H751" s="16">
        <f t="shared" si="33"/>
        <v>21.051492430251997</v>
      </c>
      <c r="I751" s="21">
        <v>750</v>
      </c>
      <c r="J751" s="28">
        <f t="shared" si="34"/>
        <v>9093.449378603349</v>
      </c>
      <c r="K751" s="28">
        <f t="shared" si="35"/>
        <v>6243.2492334603794</v>
      </c>
      <c r="L751" s="34" t="e">
        <f>IF(ISNUMBER(INDEX('08W Project List'!$J:$J,MATCH('HFTD CPZ'!$B751,'08W Project List'!$G:$G,0))),$K751,#N/A)</f>
        <v>#N/A</v>
      </c>
      <c r="M751" s="34" t="e">
        <f>IF(ISNUMBER(L751),#N/A,IF(ISNUMBER(INDEX('Approved CPZ List'!$I:$I,MATCH('HFTD CPZ'!$B751,'Approved CPZ List'!$B:$B,0))),$K751,#N/A))</f>
        <v>#N/A</v>
      </c>
    </row>
    <row r="752" spans="1:13" ht="15.75" x14ac:dyDescent="0.25">
      <c r="A752" s="17">
        <v>261</v>
      </c>
      <c r="B752" s="16" t="s">
        <v>727</v>
      </c>
      <c r="C752" s="16">
        <v>103091102</v>
      </c>
      <c r="D752" s="16" t="s">
        <v>722</v>
      </c>
      <c r="E752" s="16">
        <v>9.0834794075964567</v>
      </c>
      <c r="F752" s="16">
        <v>83</v>
      </c>
      <c r="G752" s="19">
        <v>0.101904817377967</v>
      </c>
      <c r="H752" s="16">
        <f t="shared" si="33"/>
        <v>8.4580998423712614</v>
      </c>
      <c r="I752" s="21">
        <v>751</v>
      </c>
      <c r="J752" s="28">
        <f t="shared" si="34"/>
        <v>9102.5328580109453</v>
      </c>
      <c r="K752" s="28">
        <f t="shared" si="35"/>
        <v>6234.7911336180077</v>
      </c>
      <c r="L752" s="34" t="e">
        <f>IF(ISNUMBER(INDEX('08W Project List'!$J:$J,MATCH('HFTD CPZ'!$B752,'08W Project List'!$G:$G,0))),$K752,#N/A)</f>
        <v>#N/A</v>
      </c>
      <c r="M752" s="34" t="e">
        <f>IF(ISNUMBER(L752),#N/A,IF(ISNUMBER(INDEX('Approved CPZ List'!$I:$I,MATCH('HFTD CPZ'!$B752,'Approved CPZ List'!$B:$B,0))),$K752,#N/A))</f>
        <v>#N/A</v>
      </c>
    </row>
    <row r="753" spans="1:13" ht="15.75" x14ac:dyDescent="0.25">
      <c r="A753" s="17">
        <v>6202</v>
      </c>
      <c r="B753" s="16" t="s">
        <v>851</v>
      </c>
      <c r="C753" s="16">
        <v>254432104</v>
      </c>
      <c r="D753" s="16" t="s">
        <v>842</v>
      </c>
      <c r="E753" s="16">
        <v>4.8160667061660041</v>
      </c>
      <c r="F753" s="16">
        <v>148</v>
      </c>
      <c r="G753" s="19">
        <v>0.101885401270613</v>
      </c>
      <c r="H753" s="16">
        <f t="shared" si="33"/>
        <v>15.079039388050724</v>
      </c>
      <c r="I753" s="21">
        <v>752</v>
      </c>
      <c r="J753" s="28">
        <f t="shared" si="34"/>
        <v>9107.348924717111</v>
      </c>
      <c r="K753" s="28">
        <f t="shared" si="35"/>
        <v>6219.7120942299571</v>
      </c>
      <c r="L753" s="34" t="e">
        <f>IF(ISNUMBER(INDEX('08W Project List'!$J:$J,MATCH('HFTD CPZ'!$B753,'08W Project List'!$G:$G,0))),$K753,#N/A)</f>
        <v>#N/A</v>
      </c>
      <c r="M753" s="34" t="e">
        <f>IF(ISNUMBER(L753),#N/A,IF(ISNUMBER(INDEX('Approved CPZ List'!$I:$I,MATCH('HFTD CPZ'!$B753,'Approved CPZ List'!$B:$B,0))),$K753,#N/A))</f>
        <v>#N/A</v>
      </c>
    </row>
    <row r="754" spans="1:13" ht="15.75" x14ac:dyDescent="0.25">
      <c r="A754" s="17">
        <v>10164</v>
      </c>
      <c r="B754" s="16" t="s">
        <v>540</v>
      </c>
      <c r="C754" s="16">
        <v>43411101</v>
      </c>
      <c r="D754" s="16" t="s">
        <v>538</v>
      </c>
      <c r="E754" s="16">
        <v>1.1859505297943753</v>
      </c>
      <c r="F754" s="16">
        <v>22</v>
      </c>
      <c r="G754" s="19">
        <v>0.101806851441312</v>
      </c>
      <c r="H754" s="16">
        <f t="shared" si="33"/>
        <v>2.2397507317088641</v>
      </c>
      <c r="I754" s="21">
        <v>753</v>
      </c>
      <c r="J754" s="28">
        <f t="shared" si="34"/>
        <v>9108.5348752469054</v>
      </c>
      <c r="K754" s="28">
        <f t="shared" si="35"/>
        <v>6217.4723434982479</v>
      </c>
      <c r="L754" s="34" t="e">
        <f>IF(ISNUMBER(INDEX('08W Project List'!$J:$J,MATCH('HFTD CPZ'!$B754,'08W Project List'!$G:$G,0))),$K754,#N/A)</f>
        <v>#N/A</v>
      </c>
      <c r="M754" s="34" t="e">
        <f>IF(ISNUMBER(L754),#N/A,IF(ISNUMBER(INDEX('Approved CPZ List'!$I:$I,MATCH('HFTD CPZ'!$B754,'Approved CPZ List'!$B:$B,0))),$K754,#N/A))</f>
        <v>#N/A</v>
      </c>
    </row>
    <row r="755" spans="1:13" ht="15.75" x14ac:dyDescent="0.25">
      <c r="A755" s="17">
        <v>10372</v>
      </c>
      <c r="B755" s="16" t="s">
        <v>814</v>
      </c>
      <c r="C755" s="16">
        <v>42821102</v>
      </c>
      <c r="D755" s="16" t="s">
        <v>808</v>
      </c>
      <c r="E755" s="16">
        <v>0.15065195724584649</v>
      </c>
      <c r="F755" s="16">
        <v>8</v>
      </c>
      <c r="G755" s="19">
        <v>0.10162614090508899</v>
      </c>
      <c r="H755" s="16">
        <f t="shared" si="33"/>
        <v>0.81300912724071195</v>
      </c>
      <c r="I755" s="21">
        <v>754</v>
      </c>
      <c r="J755" s="28">
        <f t="shared" si="34"/>
        <v>9108.6855272041521</v>
      </c>
      <c r="K755" s="28">
        <f t="shared" si="35"/>
        <v>6216.6593343710074</v>
      </c>
      <c r="L755" s="34" t="e">
        <f>IF(ISNUMBER(INDEX('08W Project List'!$J:$J,MATCH('HFTD CPZ'!$B755,'08W Project List'!$G:$G,0))),$K755,#N/A)</f>
        <v>#N/A</v>
      </c>
      <c r="M755" s="34" t="e">
        <f>IF(ISNUMBER(L755),#N/A,IF(ISNUMBER(INDEX('Approved CPZ List'!$I:$I,MATCH('HFTD CPZ'!$B755,'Approved CPZ List'!$B:$B,0))),$K755,#N/A))</f>
        <v>#N/A</v>
      </c>
    </row>
    <row r="756" spans="1:13" ht="15.75" x14ac:dyDescent="0.25">
      <c r="A756" s="17">
        <v>10615</v>
      </c>
      <c r="B756" s="16" t="s">
        <v>3905</v>
      </c>
      <c r="C756" s="16">
        <v>43201102</v>
      </c>
      <c r="D756" s="16" t="s">
        <v>3897</v>
      </c>
      <c r="E756" s="16">
        <v>0.5949674995247819</v>
      </c>
      <c r="F756" s="16">
        <v>10</v>
      </c>
      <c r="G756" s="19">
        <v>0.101157882157475</v>
      </c>
      <c r="H756" s="16">
        <f t="shared" si="33"/>
        <v>1.0115788215747499</v>
      </c>
      <c r="I756" s="21">
        <v>755</v>
      </c>
      <c r="J756" s="28">
        <f t="shared" si="34"/>
        <v>9109.2804947036766</v>
      </c>
      <c r="K756" s="28">
        <f t="shared" si="35"/>
        <v>6215.647755549433</v>
      </c>
      <c r="L756" s="34" t="e">
        <f>IF(ISNUMBER(INDEX('08W Project List'!$J:$J,MATCH('HFTD CPZ'!$B756,'08W Project List'!$G:$G,0))),$K756,#N/A)</f>
        <v>#N/A</v>
      </c>
      <c r="M756" s="34" t="e">
        <f>IF(ISNUMBER(L756),#N/A,IF(ISNUMBER(INDEX('Approved CPZ List'!$I:$I,MATCH('HFTD CPZ'!$B756,'Approved CPZ List'!$B:$B,0))),$K756,#N/A))</f>
        <v>#N/A</v>
      </c>
    </row>
    <row r="757" spans="1:13" ht="15.75" x14ac:dyDescent="0.25">
      <c r="A757" s="17">
        <v>10097</v>
      </c>
      <c r="B757" s="16" t="s">
        <v>1505</v>
      </c>
      <c r="C757" s="16">
        <v>192221102</v>
      </c>
      <c r="D757" s="16" t="s">
        <v>1498</v>
      </c>
      <c r="E757" s="16">
        <v>4.9779382496517464</v>
      </c>
      <c r="F757" s="16">
        <v>27</v>
      </c>
      <c r="G757" s="19">
        <v>0.101019872222279</v>
      </c>
      <c r="H757" s="16">
        <f t="shared" si="33"/>
        <v>2.7275365500015329</v>
      </c>
      <c r="I757" s="21">
        <v>756</v>
      </c>
      <c r="J757" s="28">
        <f t="shared" si="34"/>
        <v>9114.2584329533292</v>
      </c>
      <c r="K757" s="28">
        <f t="shared" si="35"/>
        <v>6212.9202189994312</v>
      </c>
      <c r="L757" s="34" t="e">
        <f>IF(ISNUMBER(INDEX('08W Project List'!$J:$J,MATCH('HFTD CPZ'!$B757,'08W Project List'!$G:$G,0))),$K757,#N/A)</f>
        <v>#N/A</v>
      </c>
      <c r="M757" s="34" t="e">
        <f>IF(ISNUMBER(L757),#N/A,IF(ISNUMBER(INDEX('Approved CPZ List'!$I:$I,MATCH('HFTD CPZ'!$B757,'Approved CPZ List'!$B:$B,0))),$K757,#N/A))</f>
        <v>#N/A</v>
      </c>
    </row>
    <row r="758" spans="1:13" ht="15.75" x14ac:dyDescent="0.25">
      <c r="A758" s="17">
        <v>2214</v>
      </c>
      <c r="B758" s="16" t="s">
        <v>2432</v>
      </c>
      <c r="C758" s="16">
        <v>43051101</v>
      </c>
      <c r="D758" s="16" t="s">
        <v>2429</v>
      </c>
      <c r="E758" s="16">
        <v>7.5640061041979489</v>
      </c>
      <c r="F758" s="16">
        <v>76</v>
      </c>
      <c r="G758" s="19">
        <v>0.10100601791474299</v>
      </c>
      <c r="H758" s="16">
        <f t="shared" si="33"/>
        <v>7.6764573615204679</v>
      </c>
      <c r="I758" s="21">
        <v>757</v>
      </c>
      <c r="J758" s="28">
        <f t="shared" si="34"/>
        <v>9121.8224390575269</v>
      </c>
      <c r="K758" s="28">
        <f t="shared" si="35"/>
        <v>6205.2437616379111</v>
      </c>
      <c r="L758" s="34" t="e">
        <f>IF(ISNUMBER(INDEX('08W Project List'!$J:$J,MATCH('HFTD CPZ'!$B758,'08W Project List'!$G:$G,0))),$K758,#N/A)</f>
        <v>#N/A</v>
      </c>
      <c r="M758" s="34" t="e">
        <f>IF(ISNUMBER(L758),#N/A,IF(ISNUMBER(INDEX('Approved CPZ List'!$I:$I,MATCH('HFTD CPZ'!$B758,'Approved CPZ List'!$B:$B,0))),$K758,#N/A))</f>
        <v>#N/A</v>
      </c>
    </row>
    <row r="759" spans="1:13" ht="15.75" x14ac:dyDescent="0.25">
      <c r="A759" s="17">
        <v>2869</v>
      </c>
      <c r="B759" s="16" t="s">
        <v>2528</v>
      </c>
      <c r="C759" s="16">
        <v>153132101</v>
      </c>
      <c r="D759" s="16" t="s">
        <v>2529</v>
      </c>
      <c r="E759" s="16">
        <v>45.773697244366062</v>
      </c>
      <c r="F759" s="16">
        <v>459</v>
      </c>
      <c r="G759" s="19">
        <v>0.100872894239124</v>
      </c>
      <c r="H759" s="16">
        <f t="shared" si="33"/>
        <v>46.300658455757919</v>
      </c>
      <c r="I759" s="21">
        <v>758</v>
      </c>
      <c r="J759" s="28">
        <f t="shared" si="34"/>
        <v>9167.5961363018923</v>
      </c>
      <c r="K759" s="28">
        <f t="shared" si="35"/>
        <v>6158.9431031821532</v>
      </c>
      <c r="L759" s="34" t="e">
        <f>IF(ISNUMBER(INDEX('08W Project List'!$J:$J,MATCH('HFTD CPZ'!$B759,'08W Project List'!$G:$G,0))),$K759,#N/A)</f>
        <v>#N/A</v>
      </c>
      <c r="M759" s="34" t="e">
        <f>IF(ISNUMBER(L759),#N/A,IF(ISNUMBER(INDEX('Approved CPZ List'!$I:$I,MATCH('HFTD CPZ'!$B759,'Approved CPZ List'!$B:$B,0))),$K759,#N/A))</f>
        <v>#N/A</v>
      </c>
    </row>
    <row r="760" spans="1:13" ht="15.75" x14ac:dyDescent="0.25">
      <c r="A760" s="17">
        <v>2918</v>
      </c>
      <c r="B760" s="16" t="s">
        <v>1905</v>
      </c>
      <c r="C760" s="16">
        <v>103441103</v>
      </c>
      <c r="D760" s="16" t="s">
        <v>1903</v>
      </c>
      <c r="E760" s="16">
        <v>1.8067787458285145</v>
      </c>
      <c r="F760" s="16">
        <v>94</v>
      </c>
      <c r="G760" s="19">
        <v>0.100761029004185</v>
      </c>
      <c r="H760" s="16">
        <f t="shared" si="33"/>
        <v>9.4715367263933903</v>
      </c>
      <c r="I760" s="21">
        <v>759</v>
      </c>
      <c r="J760" s="28">
        <f t="shared" si="34"/>
        <v>9169.4029150477199</v>
      </c>
      <c r="K760" s="28">
        <f t="shared" si="35"/>
        <v>6149.4715664557598</v>
      </c>
      <c r="L760" s="34" t="e">
        <f>IF(ISNUMBER(INDEX('08W Project List'!$J:$J,MATCH('HFTD CPZ'!$B760,'08W Project List'!$G:$G,0))),$K760,#N/A)</f>
        <v>#N/A</v>
      </c>
      <c r="M760" s="34" t="e">
        <f>IF(ISNUMBER(L760),#N/A,IF(ISNUMBER(INDEX('Approved CPZ List'!$I:$I,MATCH('HFTD CPZ'!$B760,'Approved CPZ List'!$B:$B,0))),$K760,#N/A))</f>
        <v>#N/A</v>
      </c>
    </row>
    <row r="761" spans="1:13" ht="15.75" x14ac:dyDescent="0.25">
      <c r="A761" s="17">
        <v>8434</v>
      </c>
      <c r="B761" s="16" t="s">
        <v>1376</v>
      </c>
      <c r="C761" s="16">
        <v>42851121</v>
      </c>
      <c r="D761" s="16" t="s">
        <v>1374</v>
      </c>
      <c r="E761" s="16">
        <v>19.610844120660474</v>
      </c>
      <c r="F761" s="16">
        <v>107</v>
      </c>
      <c r="G761" s="19">
        <v>0.10066641211684101</v>
      </c>
      <c r="H761" s="16">
        <f t="shared" si="33"/>
        <v>10.771306096501988</v>
      </c>
      <c r="I761" s="21">
        <v>760</v>
      </c>
      <c r="J761" s="28">
        <f t="shared" si="34"/>
        <v>9189.0137591683797</v>
      </c>
      <c r="K761" s="28">
        <f t="shared" si="35"/>
        <v>6138.7002603592582</v>
      </c>
      <c r="L761" s="34" t="e">
        <f>IF(ISNUMBER(INDEX('08W Project List'!$J:$J,MATCH('HFTD CPZ'!$B761,'08W Project List'!$G:$G,0))),$K761,#N/A)</f>
        <v>#N/A</v>
      </c>
      <c r="M761" s="34" t="e">
        <f>IF(ISNUMBER(L761),#N/A,IF(ISNUMBER(INDEX('Approved CPZ List'!$I:$I,MATCH('HFTD CPZ'!$B761,'Approved CPZ List'!$B:$B,0))),$K761,#N/A))</f>
        <v>#N/A</v>
      </c>
    </row>
    <row r="762" spans="1:13" ht="15.75" x14ac:dyDescent="0.25">
      <c r="A762" s="17">
        <v>9462</v>
      </c>
      <c r="B762" s="16" t="s">
        <v>208</v>
      </c>
      <c r="C762" s="16">
        <v>252192101</v>
      </c>
      <c r="D762" s="16" t="s">
        <v>207</v>
      </c>
      <c r="E762" s="16">
        <v>1.9810404386019016</v>
      </c>
      <c r="F762" s="16">
        <v>11</v>
      </c>
      <c r="G762" s="19">
        <v>0.100521776363278</v>
      </c>
      <c r="H762" s="16">
        <f t="shared" si="33"/>
        <v>1.1057395399960579</v>
      </c>
      <c r="I762" s="21">
        <v>761</v>
      </c>
      <c r="J762" s="28">
        <f t="shared" si="34"/>
        <v>9190.9947996069823</v>
      </c>
      <c r="K762" s="28">
        <f t="shared" si="35"/>
        <v>6137.5945208192625</v>
      </c>
      <c r="L762" s="34" t="e">
        <f>IF(ISNUMBER(INDEX('08W Project List'!$J:$J,MATCH('HFTD CPZ'!$B762,'08W Project List'!$G:$G,0))),$K762,#N/A)</f>
        <v>#N/A</v>
      </c>
      <c r="M762" s="34" t="e">
        <f>IF(ISNUMBER(L762),#N/A,IF(ISNUMBER(INDEX('Approved CPZ List'!$I:$I,MATCH('HFTD CPZ'!$B762,'Approved CPZ List'!$B:$B,0))),$K762,#N/A))</f>
        <v>#N/A</v>
      </c>
    </row>
    <row r="763" spans="1:13" ht="15.75" x14ac:dyDescent="0.25">
      <c r="A763" s="17">
        <v>3132</v>
      </c>
      <c r="B763" s="16" t="s">
        <v>2469</v>
      </c>
      <c r="C763" s="16">
        <v>83242105</v>
      </c>
      <c r="D763" s="16" t="s">
        <v>2467</v>
      </c>
      <c r="E763" s="16">
        <v>1.3429518757996208</v>
      </c>
      <c r="F763" s="16">
        <v>53</v>
      </c>
      <c r="G763" s="19">
        <v>0.100365585346106</v>
      </c>
      <c r="H763" s="16">
        <f t="shared" si="33"/>
        <v>5.3193760233436178</v>
      </c>
      <c r="I763" s="21">
        <v>762</v>
      </c>
      <c r="J763" s="28">
        <f t="shared" si="34"/>
        <v>9192.3377514827826</v>
      </c>
      <c r="K763" s="28">
        <f t="shared" si="35"/>
        <v>6132.275144795919</v>
      </c>
      <c r="L763" s="34" t="e">
        <f>IF(ISNUMBER(INDEX('08W Project List'!$J:$J,MATCH('HFTD CPZ'!$B763,'08W Project List'!$G:$G,0))),$K763,#N/A)</f>
        <v>#N/A</v>
      </c>
      <c r="M763" s="34" t="e">
        <f>IF(ISNUMBER(L763),#N/A,IF(ISNUMBER(INDEX('Approved CPZ List'!$I:$I,MATCH('HFTD CPZ'!$B763,'Approved CPZ List'!$B:$B,0))),$K763,#N/A))</f>
        <v>#N/A</v>
      </c>
    </row>
    <row r="764" spans="1:13" ht="15.75" x14ac:dyDescent="0.25">
      <c r="A764" s="17">
        <v>10415</v>
      </c>
      <c r="B764" s="16" t="s">
        <v>3488</v>
      </c>
      <c r="C764" s="16">
        <v>182631103</v>
      </c>
      <c r="D764" s="16" t="s">
        <v>3484</v>
      </c>
      <c r="E764" s="16">
        <v>0.56909298265949904</v>
      </c>
      <c r="F764" s="16">
        <v>12</v>
      </c>
      <c r="G764" s="19">
        <v>0.100292917903754</v>
      </c>
      <c r="H764" s="16">
        <f t="shared" si="33"/>
        <v>1.203515014845048</v>
      </c>
      <c r="I764" s="21">
        <v>763</v>
      </c>
      <c r="J764" s="28">
        <f t="shared" si="34"/>
        <v>9192.9068444654422</v>
      </c>
      <c r="K764" s="28">
        <f t="shared" si="35"/>
        <v>6131.0716297810741</v>
      </c>
      <c r="L764" s="34" t="e">
        <f>IF(ISNUMBER(INDEX('08W Project List'!$J:$J,MATCH('HFTD CPZ'!$B764,'08W Project List'!$G:$G,0))),$K764,#N/A)</f>
        <v>#N/A</v>
      </c>
      <c r="M764" s="34" t="e">
        <f>IF(ISNUMBER(L764),#N/A,IF(ISNUMBER(INDEX('Approved CPZ List'!$I:$I,MATCH('HFTD CPZ'!$B764,'Approved CPZ List'!$B:$B,0))),$K764,#N/A))</f>
        <v>#N/A</v>
      </c>
    </row>
    <row r="765" spans="1:13" ht="15.75" x14ac:dyDescent="0.25">
      <c r="A765" s="17">
        <v>800</v>
      </c>
      <c r="B765" s="16" t="s">
        <v>2534</v>
      </c>
      <c r="C765" s="16">
        <v>153132102</v>
      </c>
      <c r="D765" s="16" t="s">
        <v>2532</v>
      </c>
      <c r="E765" s="16">
        <v>41.674870850044258</v>
      </c>
      <c r="F765" s="16">
        <v>450</v>
      </c>
      <c r="G765" s="19">
        <v>9.9980070994747802E-2</v>
      </c>
      <c r="H765" s="16">
        <f t="shared" si="33"/>
        <v>44.991031947636507</v>
      </c>
      <c r="I765" s="21">
        <v>764</v>
      </c>
      <c r="J765" s="28">
        <f t="shared" si="34"/>
        <v>9234.5817153154858</v>
      </c>
      <c r="K765" s="28">
        <f t="shared" si="35"/>
        <v>6086.0805978334374</v>
      </c>
      <c r="L765" s="34" t="e">
        <f>IF(ISNUMBER(INDEX('08W Project List'!$J:$J,MATCH('HFTD CPZ'!$B765,'08W Project List'!$G:$G,0))),$K765,#N/A)</f>
        <v>#N/A</v>
      </c>
      <c r="M765" s="34" t="e">
        <f>IF(ISNUMBER(L765),#N/A,IF(ISNUMBER(INDEX('Approved CPZ List'!$I:$I,MATCH('HFTD CPZ'!$B765,'Approved CPZ List'!$B:$B,0))),$K765,#N/A))</f>
        <v>#N/A</v>
      </c>
    </row>
    <row r="766" spans="1:13" ht="15.75" x14ac:dyDescent="0.25">
      <c r="A766" s="17">
        <v>3794</v>
      </c>
      <c r="B766" s="16" t="s">
        <v>1752</v>
      </c>
      <c r="C766" s="16">
        <v>152691107</v>
      </c>
      <c r="D766" s="16" t="s">
        <v>1750</v>
      </c>
      <c r="E766" s="16">
        <v>4.4708035299493663</v>
      </c>
      <c r="F766" s="16">
        <v>52</v>
      </c>
      <c r="G766" s="19">
        <v>9.9806666436415795E-2</v>
      </c>
      <c r="H766" s="16">
        <f t="shared" si="33"/>
        <v>5.189946654693621</v>
      </c>
      <c r="I766" s="21">
        <v>765</v>
      </c>
      <c r="J766" s="28">
        <f t="shared" si="34"/>
        <v>9239.0525188454358</v>
      </c>
      <c r="K766" s="28">
        <f t="shared" si="35"/>
        <v>6080.8906511787436</v>
      </c>
      <c r="L766" s="34" t="e">
        <f>IF(ISNUMBER(INDEX('08W Project List'!$J:$J,MATCH('HFTD CPZ'!$B766,'08W Project List'!$G:$G,0))),$K766,#N/A)</f>
        <v>#N/A</v>
      </c>
      <c r="M766" s="34" t="e">
        <f>IF(ISNUMBER(L766),#N/A,IF(ISNUMBER(INDEX('Approved CPZ List'!$I:$I,MATCH('HFTD CPZ'!$B766,'Approved CPZ List'!$B:$B,0))),$K766,#N/A))</f>
        <v>#N/A</v>
      </c>
    </row>
    <row r="767" spans="1:13" ht="15.75" x14ac:dyDescent="0.25">
      <c r="A767" s="17">
        <v>4136</v>
      </c>
      <c r="B767" s="16" t="s">
        <v>2438</v>
      </c>
      <c r="C767" s="16">
        <v>43051101</v>
      </c>
      <c r="D767" s="16" t="s">
        <v>2429</v>
      </c>
      <c r="E767" s="16">
        <v>27.01268124248179</v>
      </c>
      <c r="F767" s="16">
        <v>247</v>
      </c>
      <c r="G767" s="19">
        <v>9.9744434559323594E-2</v>
      </c>
      <c r="H767" s="16">
        <f t="shared" si="33"/>
        <v>24.636875336152929</v>
      </c>
      <c r="I767" s="21">
        <v>766</v>
      </c>
      <c r="J767" s="28">
        <f t="shared" si="34"/>
        <v>9266.0652000879181</v>
      </c>
      <c r="K767" s="28">
        <f t="shared" si="35"/>
        <v>6056.2537758425906</v>
      </c>
      <c r="L767" s="34" t="e">
        <f>IF(ISNUMBER(INDEX('08W Project List'!$J:$J,MATCH('HFTD CPZ'!$B767,'08W Project List'!$G:$G,0))),$K767,#N/A)</f>
        <v>#N/A</v>
      </c>
      <c r="M767" s="34" t="e">
        <f>IF(ISNUMBER(L767),#N/A,IF(ISNUMBER(INDEX('Approved CPZ List'!$I:$I,MATCH('HFTD CPZ'!$B767,'Approved CPZ List'!$B:$B,0))),$K767,#N/A))</f>
        <v>#N/A</v>
      </c>
    </row>
    <row r="768" spans="1:13" ht="15.75" x14ac:dyDescent="0.25">
      <c r="A768" s="17">
        <v>2696</v>
      </c>
      <c r="B768" s="16" t="s">
        <v>2733</v>
      </c>
      <c r="C768" s="16">
        <v>163541101</v>
      </c>
      <c r="D768" s="16" t="s">
        <v>2726</v>
      </c>
      <c r="E768" s="16">
        <v>0.2033250804462548</v>
      </c>
      <c r="F768" s="16">
        <v>46</v>
      </c>
      <c r="G768" s="19">
        <v>9.9652395000056904E-2</v>
      </c>
      <c r="H768" s="16">
        <f t="shared" si="33"/>
        <v>4.5840101700026175</v>
      </c>
      <c r="I768" s="21">
        <v>767</v>
      </c>
      <c r="J768" s="28">
        <f t="shared" si="34"/>
        <v>9266.2685251683652</v>
      </c>
      <c r="K768" s="28">
        <f t="shared" si="35"/>
        <v>6051.6697656725883</v>
      </c>
      <c r="L768" s="34" t="e">
        <f>IF(ISNUMBER(INDEX('08W Project List'!$J:$J,MATCH('HFTD CPZ'!$B768,'08W Project List'!$G:$G,0))),$K768,#N/A)</f>
        <v>#N/A</v>
      </c>
      <c r="M768" s="34" t="e">
        <f>IF(ISNUMBER(L768),#N/A,IF(ISNUMBER(INDEX('Approved CPZ List'!$I:$I,MATCH('HFTD CPZ'!$B768,'Approved CPZ List'!$B:$B,0))),$K768,#N/A))</f>
        <v>#N/A</v>
      </c>
    </row>
    <row r="769" spans="1:13" ht="15.75" x14ac:dyDescent="0.25">
      <c r="A769" s="17">
        <v>3595</v>
      </c>
      <c r="B769" s="16" t="s">
        <v>691</v>
      </c>
      <c r="C769" s="16">
        <v>103321101</v>
      </c>
      <c r="D769" s="16" t="s">
        <v>690</v>
      </c>
      <c r="E769" s="16">
        <v>33.45405341144388</v>
      </c>
      <c r="F769" s="16">
        <v>252</v>
      </c>
      <c r="G769" s="19">
        <v>9.9643525667033397E-2</v>
      </c>
      <c r="H769" s="16">
        <f t="shared" si="33"/>
        <v>25.110168468092414</v>
      </c>
      <c r="I769" s="21">
        <v>768</v>
      </c>
      <c r="J769" s="28">
        <f t="shared" si="34"/>
        <v>9299.7225785798091</v>
      </c>
      <c r="K769" s="28">
        <f t="shared" si="35"/>
        <v>6026.5595972044957</v>
      </c>
      <c r="L769" s="34" t="e">
        <f>IF(ISNUMBER(INDEX('08W Project List'!$J:$J,MATCH('HFTD CPZ'!$B769,'08W Project List'!$G:$G,0))),$K769,#N/A)</f>
        <v>#N/A</v>
      </c>
      <c r="M769" s="34" t="e">
        <f>IF(ISNUMBER(L769),#N/A,IF(ISNUMBER(INDEX('Approved CPZ List'!$I:$I,MATCH('HFTD CPZ'!$B769,'Approved CPZ List'!$B:$B,0))),$K769,#N/A))</f>
        <v>#N/A</v>
      </c>
    </row>
    <row r="770" spans="1:13" ht="15.75" x14ac:dyDescent="0.25">
      <c r="A770" s="17">
        <v>80</v>
      </c>
      <c r="B770" s="16" t="s">
        <v>4285</v>
      </c>
      <c r="C770" s="16">
        <v>152811105</v>
      </c>
      <c r="D770" s="16" t="s">
        <v>4286</v>
      </c>
      <c r="E770" s="16">
        <v>11.017167435627782</v>
      </c>
      <c r="F770" s="16">
        <v>228</v>
      </c>
      <c r="G770" s="19">
        <v>9.9611366044550703E-2</v>
      </c>
      <c r="H770" s="16">
        <f t="shared" ref="H770:H833" si="36">IFERROR(G770*F770,0)</f>
        <v>22.711391458157561</v>
      </c>
      <c r="I770" s="21">
        <v>769</v>
      </c>
      <c r="J770" s="28">
        <f t="shared" si="34"/>
        <v>9310.739746015437</v>
      </c>
      <c r="K770" s="28">
        <f t="shared" si="35"/>
        <v>6003.848205746338</v>
      </c>
      <c r="L770" s="34" t="e">
        <f>IF(ISNUMBER(INDEX('08W Project List'!$J:$J,MATCH('HFTD CPZ'!$B770,'08W Project List'!$G:$G,0))),$K770,#N/A)</f>
        <v>#N/A</v>
      </c>
      <c r="M770" s="34" t="e">
        <f>IF(ISNUMBER(L770),#N/A,IF(ISNUMBER(INDEX('Approved CPZ List'!$I:$I,MATCH('HFTD CPZ'!$B770,'Approved CPZ List'!$B:$B,0))),$K770,#N/A))</f>
        <v>#N/A</v>
      </c>
    </row>
    <row r="771" spans="1:13" ht="15.75" x14ac:dyDescent="0.25">
      <c r="A771" s="17">
        <v>24</v>
      </c>
      <c r="B771" s="16" t="s">
        <v>1305</v>
      </c>
      <c r="C771" s="16">
        <v>42751113</v>
      </c>
      <c r="D771" s="16" t="s">
        <v>1300</v>
      </c>
      <c r="E771" s="16">
        <v>2.7965116060526851</v>
      </c>
      <c r="F771" s="16">
        <v>111</v>
      </c>
      <c r="G771" s="19">
        <v>9.9321092497716701E-2</v>
      </c>
      <c r="H771" s="16">
        <f t="shared" si="36"/>
        <v>11.024641267246555</v>
      </c>
      <c r="I771" s="21">
        <v>770</v>
      </c>
      <c r="J771" s="28">
        <f t="shared" si="34"/>
        <v>9313.5362576214902</v>
      </c>
      <c r="K771" s="28">
        <f t="shared" si="35"/>
        <v>5992.8235644790911</v>
      </c>
      <c r="L771" s="34" t="e">
        <f>IF(ISNUMBER(INDEX('08W Project List'!$J:$J,MATCH('HFTD CPZ'!$B771,'08W Project List'!$G:$G,0))),$K771,#N/A)</f>
        <v>#N/A</v>
      </c>
      <c r="M771" s="34" t="e">
        <f>IF(ISNUMBER(L771),#N/A,IF(ISNUMBER(INDEX('Approved CPZ List'!$I:$I,MATCH('HFTD CPZ'!$B771,'Approved CPZ List'!$B:$B,0))),$K771,#N/A))</f>
        <v>#N/A</v>
      </c>
    </row>
    <row r="772" spans="1:13" ht="15.75" x14ac:dyDescent="0.25">
      <c r="A772" s="17">
        <v>6194</v>
      </c>
      <c r="B772" s="16" t="s">
        <v>731</v>
      </c>
      <c r="C772" s="16">
        <v>103091102</v>
      </c>
      <c r="D772" s="16" t="s">
        <v>722</v>
      </c>
      <c r="E772" s="16">
        <v>31.268522968954318</v>
      </c>
      <c r="F772" s="16">
        <v>257</v>
      </c>
      <c r="G772" s="19">
        <v>9.8497941736223296E-2</v>
      </c>
      <c r="H772" s="16">
        <f t="shared" si="36"/>
        <v>25.313971026209387</v>
      </c>
      <c r="I772" s="21">
        <v>771</v>
      </c>
      <c r="J772" s="28">
        <f t="shared" ref="J772:J835" si="37">J771+E772</f>
        <v>9344.8047805904444</v>
      </c>
      <c r="K772" s="28">
        <f t="shared" ref="K772:K835" si="38">K771-H772</f>
        <v>5967.5095934528817</v>
      </c>
      <c r="L772" s="34" t="e">
        <f>IF(ISNUMBER(INDEX('08W Project List'!$J:$J,MATCH('HFTD CPZ'!$B772,'08W Project List'!$G:$G,0))),$K772,#N/A)</f>
        <v>#N/A</v>
      </c>
      <c r="M772" s="34" t="e">
        <f>IF(ISNUMBER(L772),#N/A,IF(ISNUMBER(INDEX('Approved CPZ List'!$I:$I,MATCH('HFTD CPZ'!$B772,'Approved CPZ List'!$B:$B,0))),$K772,#N/A))</f>
        <v>#N/A</v>
      </c>
    </row>
    <row r="773" spans="1:13" ht="15.75" x14ac:dyDescent="0.25">
      <c r="A773" s="17">
        <v>643</v>
      </c>
      <c r="B773" s="16" t="s">
        <v>2948</v>
      </c>
      <c r="C773" s="16">
        <v>152561105</v>
      </c>
      <c r="D773" s="16" t="s">
        <v>2945</v>
      </c>
      <c r="E773" s="16">
        <v>2.1630026404373091</v>
      </c>
      <c r="F773" s="16">
        <v>90</v>
      </c>
      <c r="G773" s="19">
        <v>9.8415036552160398E-2</v>
      </c>
      <c r="H773" s="16">
        <f t="shared" si="36"/>
        <v>8.8573532896944354</v>
      </c>
      <c r="I773" s="21">
        <v>772</v>
      </c>
      <c r="J773" s="28">
        <f t="shared" si="37"/>
        <v>9346.9677832308826</v>
      </c>
      <c r="K773" s="28">
        <f t="shared" si="38"/>
        <v>5958.6522401631873</v>
      </c>
      <c r="L773" s="34" t="e">
        <f>IF(ISNUMBER(INDEX('08W Project List'!$J:$J,MATCH('HFTD CPZ'!$B773,'08W Project List'!$G:$G,0))),$K773,#N/A)</f>
        <v>#N/A</v>
      </c>
      <c r="M773" s="34" t="e">
        <f>IF(ISNUMBER(L773),#N/A,IF(ISNUMBER(INDEX('Approved CPZ List'!$I:$I,MATCH('HFTD CPZ'!$B773,'Approved CPZ List'!$B:$B,0))),$K773,#N/A))</f>
        <v>#N/A</v>
      </c>
    </row>
    <row r="774" spans="1:13" ht="15.75" x14ac:dyDescent="0.25">
      <c r="A774" s="17">
        <v>10663</v>
      </c>
      <c r="B774" s="16" t="s">
        <v>3584</v>
      </c>
      <c r="C774" s="16">
        <v>14232102</v>
      </c>
      <c r="D774" s="16" t="s">
        <v>3585</v>
      </c>
      <c r="E774" s="16">
        <v>1.7630028338138597</v>
      </c>
      <c r="F774" s="16">
        <v>16</v>
      </c>
      <c r="G774" s="19">
        <v>9.83492800309963E-2</v>
      </c>
      <c r="H774" s="16">
        <f t="shared" si="36"/>
        <v>1.5735884804959408</v>
      </c>
      <c r="I774" s="21">
        <v>773</v>
      </c>
      <c r="J774" s="28">
        <f t="shared" si="37"/>
        <v>9348.7307860646961</v>
      </c>
      <c r="K774" s="28">
        <f t="shared" si="38"/>
        <v>5957.0786516826911</v>
      </c>
      <c r="L774" s="34" t="e">
        <f>IF(ISNUMBER(INDEX('08W Project List'!$J:$J,MATCH('HFTD CPZ'!$B774,'08W Project List'!$G:$G,0))),$K774,#N/A)</f>
        <v>#N/A</v>
      </c>
      <c r="M774" s="34" t="e">
        <f>IF(ISNUMBER(L774),#N/A,IF(ISNUMBER(INDEX('Approved CPZ List'!$I:$I,MATCH('HFTD CPZ'!$B774,'Approved CPZ List'!$B:$B,0))),$K774,#N/A))</f>
        <v>#N/A</v>
      </c>
    </row>
    <row r="775" spans="1:13" ht="15.75" x14ac:dyDescent="0.25">
      <c r="A775" s="17">
        <v>7571</v>
      </c>
      <c r="B775" s="16" t="s">
        <v>384</v>
      </c>
      <c r="C775" s="16">
        <v>152921101</v>
      </c>
      <c r="D775" s="16" t="s">
        <v>381</v>
      </c>
      <c r="E775" s="16">
        <v>18.537575965207584</v>
      </c>
      <c r="F775" s="16">
        <v>342</v>
      </c>
      <c r="G775" s="19">
        <v>9.8287443501943794E-2</v>
      </c>
      <c r="H775" s="16">
        <f t="shared" si="36"/>
        <v>33.614305677664781</v>
      </c>
      <c r="I775" s="21">
        <v>774</v>
      </c>
      <c r="J775" s="28">
        <f t="shared" si="37"/>
        <v>9367.2683620299031</v>
      </c>
      <c r="K775" s="28">
        <f t="shared" si="38"/>
        <v>5923.4643460050265</v>
      </c>
      <c r="L775" s="34" t="e">
        <f>IF(ISNUMBER(INDEX('08W Project List'!$J:$J,MATCH('HFTD CPZ'!$B775,'08W Project List'!$G:$G,0))),$K775,#N/A)</f>
        <v>#N/A</v>
      </c>
      <c r="M775" s="34" t="e">
        <f>IF(ISNUMBER(L775),#N/A,IF(ISNUMBER(INDEX('Approved CPZ List'!$I:$I,MATCH('HFTD CPZ'!$B775,'Approved CPZ List'!$B:$B,0))),$K775,#N/A))</f>
        <v>#N/A</v>
      </c>
    </row>
    <row r="776" spans="1:13" ht="15.75" x14ac:dyDescent="0.25">
      <c r="A776" s="17">
        <v>9322</v>
      </c>
      <c r="B776" s="16" t="s">
        <v>2441</v>
      </c>
      <c r="C776" s="16">
        <v>43051101</v>
      </c>
      <c r="D776" s="16" t="s">
        <v>2429</v>
      </c>
      <c r="E776" s="16">
        <v>0.53443179519574957</v>
      </c>
      <c r="F776" s="16">
        <v>5</v>
      </c>
      <c r="G776" s="19">
        <v>9.8273891594294102E-2</v>
      </c>
      <c r="H776" s="16">
        <f t="shared" si="36"/>
        <v>0.49136945797147052</v>
      </c>
      <c r="I776" s="21">
        <v>775</v>
      </c>
      <c r="J776" s="28">
        <f t="shared" si="37"/>
        <v>9367.802793825098</v>
      </c>
      <c r="K776" s="28">
        <f t="shared" si="38"/>
        <v>5922.9729765470547</v>
      </c>
      <c r="L776" s="34" t="e">
        <f>IF(ISNUMBER(INDEX('08W Project List'!$J:$J,MATCH('HFTD CPZ'!$B776,'08W Project List'!$G:$G,0))),$K776,#N/A)</f>
        <v>#N/A</v>
      </c>
      <c r="M776" s="34" t="e">
        <f>IF(ISNUMBER(L776),#N/A,IF(ISNUMBER(INDEX('Approved CPZ List'!$I:$I,MATCH('HFTD CPZ'!$B776,'Approved CPZ List'!$B:$B,0))),$K776,#N/A))</f>
        <v>#N/A</v>
      </c>
    </row>
    <row r="777" spans="1:13" ht="15.75" x14ac:dyDescent="0.25">
      <c r="A777" s="17">
        <v>5943</v>
      </c>
      <c r="B777" s="16" t="s">
        <v>4050</v>
      </c>
      <c r="C777" s="16">
        <v>183052113</v>
      </c>
      <c r="D777" s="16" t="s">
        <v>4047</v>
      </c>
      <c r="E777" s="16">
        <v>31.041454097008266</v>
      </c>
      <c r="F777" s="16">
        <v>264</v>
      </c>
      <c r="G777" s="19">
        <v>9.8001981587385698E-2</v>
      </c>
      <c r="H777" s="16">
        <f t="shared" si="36"/>
        <v>25.872523139069823</v>
      </c>
      <c r="I777" s="21">
        <v>776</v>
      </c>
      <c r="J777" s="28">
        <f t="shared" si="37"/>
        <v>9398.8442479221067</v>
      </c>
      <c r="K777" s="28">
        <f t="shared" si="38"/>
        <v>5897.1004534079848</v>
      </c>
      <c r="L777" s="34" t="e">
        <f>IF(ISNUMBER(INDEX('08W Project List'!$J:$J,MATCH('HFTD CPZ'!$B777,'08W Project List'!$G:$G,0))),$K777,#N/A)</f>
        <v>#N/A</v>
      </c>
      <c r="M777" s="34" t="e">
        <f>IF(ISNUMBER(L777),#N/A,IF(ISNUMBER(INDEX('Approved CPZ List'!$I:$I,MATCH('HFTD CPZ'!$B777,'Approved CPZ List'!$B:$B,0))),$K777,#N/A))</f>
        <v>#N/A</v>
      </c>
    </row>
    <row r="778" spans="1:13" ht="15.75" x14ac:dyDescent="0.25">
      <c r="A778" s="17">
        <v>5478</v>
      </c>
      <c r="B778" s="16" t="s">
        <v>2961</v>
      </c>
      <c r="C778" s="16">
        <v>152561107</v>
      </c>
      <c r="D778" s="16" t="s">
        <v>2959</v>
      </c>
      <c r="E778" s="16">
        <v>5.783024656608565</v>
      </c>
      <c r="F778" s="16">
        <v>190</v>
      </c>
      <c r="G778" s="19">
        <v>9.7849872304402799E-2</v>
      </c>
      <c r="H778" s="16">
        <f t="shared" si="36"/>
        <v>18.591475737836532</v>
      </c>
      <c r="I778" s="21">
        <v>777</v>
      </c>
      <c r="J778" s="28">
        <f t="shared" si="37"/>
        <v>9404.6272725787148</v>
      </c>
      <c r="K778" s="28">
        <f t="shared" si="38"/>
        <v>5878.5089776701479</v>
      </c>
      <c r="L778" s="34" t="e">
        <f>IF(ISNUMBER(INDEX('08W Project List'!$J:$J,MATCH('HFTD CPZ'!$B778,'08W Project List'!$G:$G,0))),$K778,#N/A)</f>
        <v>#N/A</v>
      </c>
      <c r="M778" s="34" t="e">
        <f>IF(ISNUMBER(L778),#N/A,IF(ISNUMBER(INDEX('Approved CPZ List'!$I:$I,MATCH('HFTD CPZ'!$B778,'Approved CPZ List'!$B:$B,0))),$K778,#N/A))</f>
        <v>#N/A</v>
      </c>
    </row>
    <row r="779" spans="1:13" ht="15.75" x14ac:dyDescent="0.25">
      <c r="A779" s="17">
        <v>3757</v>
      </c>
      <c r="B779" s="16" t="s">
        <v>4321</v>
      </c>
      <c r="C779" s="16">
        <v>42661104</v>
      </c>
      <c r="D779" s="16" t="s">
        <v>4317</v>
      </c>
      <c r="E779" s="16">
        <v>30.864124723235861</v>
      </c>
      <c r="F779" s="16">
        <v>279</v>
      </c>
      <c r="G779" s="19">
        <v>9.7598860394133097E-2</v>
      </c>
      <c r="H779" s="16">
        <f t="shared" si="36"/>
        <v>27.230082049963134</v>
      </c>
      <c r="I779" s="21">
        <v>778</v>
      </c>
      <c r="J779" s="28">
        <f t="shared" si="37"/>
        <v>9435.4913973019502</v>
      </c>
      <c r="K779" s="28">
        <f t="shared" si="38"/>
        <v>5851.2788956201848</v>
      </c>
      <c r="L779" s="34" t="e">
        <f>IF(ISNUMBER(INDEX('08W Project List'!$J:$J,MATCH('HFTD CPZ'!$B779,'08W Project List'!$G:$G,0))),$K779,#N/A)</f>
        <v>#N/A</v>
      </c>
      <c r="M779" s="34" t="e">
        <f>IF(ISNUMBER(L779),#N/A,IF(ISNUMBER(INDEX('Approved CPZ List'!$I:$I,MATCH('HFTD CPZ'!$B779,'Approved CPZ List'!$B:$B,0))),$K779,#N/A))</f>
        <v>#N/A</v>
      </c>
    </row>
    <row r="780" spans="1:13" ht="15.75" x14ac:dyDescent="0.25">
      <c r="A780" s="17">
        <v>7329</v>
      </c>
      <c r="B780" s="16" t="s">
        <v>888</v>
      </c>
      <c r="C780" s="16">
        <v>162991102</v>
      </c>
      <c r="D780" s="16" t="s">
        <v>889</v>
      </c>
      <c r="E780" s="16">
        <v>0.98567923245790545</v>
      </c>
      <c r="F780" s="16">
        <v>13</v>
      </c>
      <c r="G780" s="19">
        <v>9.7071076923700705E-2</v>
      </c>
      <c r="H780" s="16">
        <f t="shared" si="36"/>
        <v>1.2619240000081091</v>
      </c>
      <c r="I780" s="21">
        <v>779</v>
      </c>
      <c r="J780" s="28">
        <f t="shared" si="37"/>
        <v>9436.4770765344074</v>
      </c>
      <c r="K780" s="28">
        <f t="shared" si="38"/>
        <v>5850.0169716201763</v>
      </c>
      <c r="L780" s="34" t="e">
        <f>IF(ISNUMBER(INDEX('08W Project List'!$J:$J,MATCH('HFTD CPZ'!$B780,'08W Project List'!$G:$G,0))),$K780,#N/A)</f>
        <v>#N/A</v>
      </c>
      <c r="M780" s="34" t="e">
        <f>IF(ISNUMBER(L780),#N/A,IF(ISNUMBER(INDEX('Approved CPZ List'!$I:$I,MATCH('HFTD CPZ'!$B780,'Approved CPZ List'!$B:$B,0))),$K780,#N/A))</f>
        <v>#N/A</v>
      </c>
    </row>
    <row r="781" spans="1:13" ht="15.75" x14ac:dyDescent="0.25">
      <c r="A781" s="17">
        <v>6184</v>
      </c>
      <c r="B781" s="16" t="s">
        <v>2972</v>
      </c>
      <c r="C781" s="16">
        <v>163781701</v>
      </c>
      <c r="D781" s="16" t="s">
        <v>2967</v>
      </c>
      <c r="E781" s="16">
        <v>30.038602240228279</v>
      </c>
      <c r="F781" s="16">
        <v>168</v>
      </c>
      <c r="G781" s="19">
        <v>9.6920370929994407E-2</v>
      </c>
      <c r="H781" s="16">
        <f t="shared" si="36"/>
        <v>16.28262231623906</v>
      </c>
      <c r="I781" s="21">
        <v>780</v>
      </c>
      <c r="J781" s="28">
        <f t="shared" si="37"/>
        <v>9466.5156787746364</v>
      </c>
      <c r="K781" s="28">
        <f t="shared" si="38"/>
        <v>5833.7343493039371</v>
      </c>
      <c r="L781" s="34" t="e">
        <f>IF(ISNUMBER(INDEX('08W Project List'!$J:$J,MATCH('HFTD CPZ'!$B781,'08W Project List'!$G:$G,0))),$K781,#N/A)</f>
        <v>#N/A</v>
      </c>
      <c r="M781" s="34" t="e">
        <f>IF(ISNUMBER(L781),#N/A,IF(ISNUMBER(INDEX('Approved CPZ List'!$I:$I,MATCH('HFTD CPZ'!$B781,'Approved CPZ List'!$B:$B,0))),$K781,#N/A))</f>
        <v>#N/A</v>
      </c>
    </row>
    <row r="782" spans="1:13" ht="15.75" x14ac:dyDescent="0.25">
      <c r="A782" s="17">
        <v>1027</v>
      </c>
      <c r="B782" s="16" t="s">
        <v>2705</v>
      </c>
      <c r="C782" s="16">
        <v>182391103</v>
      </c>
      <c r="D782" s="16" t="s">
        <v>2700</v>
      </c>
      <c r="E782" s="16">
        <v>17.669356100417279</v>
      </c>
      <c r="F782" s="16">
        <v>132</v>
      </c>
      <c r="G782" s="19">
        <v>9.6889505768145007E-2</v>
      </c>
      <c r="H782" s="16">
        <f t="shared" si="36"/>
        <v>12.789414761395141</v>
      </c>
      <c r="I782" s="21">
        <v>781</v>
      </c>
      <c r="J782" s="28">
        <f t="shared" si="37"/>
        <v>9484.185034875054</v>
      </c>
      <c r="K782" s="28">
        <f t="shared" si="38"/>
        <v>5820.9449345425419</v>
      </c>
      <c r="L782" s="34" t="e">
        <f>IF(ISNUMBER(INDEX('08W Project List'!$J:$J,MATCH('HFTD CPZ'!$B782,'08W Project List'!$G:$G,0))),$K782,#N/A)</f>
        <v>#N/A</v>
      </c>
      <c r="M782" s="34" t="e">
        <f>IF(ISNUMBER(L782),#N/A,IF(ISNUMBER(INDEX('Approved CPZ List'!$I:$I,MATCH('HFTD CPZ'!$B782,'Approved CPZ List'!$B:$B,0))),$K782,#N/A))</f>
        <v>#N/A</v>
      </c>
    </row>
    <row r="783" spans="1:13" ht="15.75" x14ac:dyDescent="0.25">
      <c r="A783" s="17">
        <v>3208</v>
      </c>
      <c r="B783" s="16" t="s">
        <v>4302</v>
      </c>
      <c r="C783" s="16">
        <v>42661103</v>
      </c>
      <c r="D783" s="16" t="s">
        <v>4303</v>
      </c>
      <c r="E783" s="16">
        <v>29.916964531947858</v>
      </c>
      <c r="F783" s="16">
        <v>143</v>
      </c>
      <c r="G783" s="19">
        <v>9.6772520186027694E-2</v>
      </c>
      <c r="H783" s="16">
        <f t="shared" si="36"/>
        <v>13.83847038660196</v>
      </c>
      <c r="I783" s="21">
        <v>782</v>
      </c>
      <c r="J783" s="28">
        <f t="shared" si="37"/>
        <v>9514.1019994070011</v>
      </c>
      <c r="K783" s="28">
        <f t="shared" si="38"/>
        <v>5807.1064641559396</v>
      </c>
      <c r="L783" s="34" t="e">
        <f>IF(ISNUMBER(INDEX('08W Project List'!$J:$J,MATCH('HFTD CPZ'!$B783,'08W Project List'!$G:$G,0))),$K783,#N/A)</f>
        <v>#N/A</v>
      </c>
      <c r="M783" s="34" t="e">
        <f>IF(ISNUMBER(L783),#N/A,IF(ISNUMBER(INDEX('Approved CPZ List'!$I:$I,MATCH('HFTD CPZ'!$B783,'Approved CPZ List'!$B:$B,0))),$K783,#N/A))</f>
        <v>#N/A</v>
      </c>
    </row>
    <row r="784" spans="1:13" ht="15.75" x14ac:dyDescent="0.25">
      <c r="A784" s="17">
        <v>9576</v>
      </c>
      <c r="B784" s="16" t="s">
        <v>2062</v>
      </c>
      <c r="C784" s="16">
        <v>83182104</v>
      </c>
      <c r="D784" s="16" t="s">
        <v>2063</v>
      </c>
      <c r="E784" s="16">
        <v>2.912357690827601</v>
      </c>
      <c r="F784" s="16">
        <v>17</v>
      </c>
      <c r="G784" s="19">
        <v>9.6621383003892905E-2</v>
      </c>
      <c r="H784" s="16">
        <f t="shared" si="36"/>
        <v>1.6425635110661794</v>
      </c>
      <c r="I784" s="21">
        <v>783</v>
      </c>
      <c r="J784" s="28">
        <f t="shared" si="37"/>
        <v>9517.0143570978289</v>
      </c>
      <c r="K784" s="28">
        <f t="shared" si="38"/>
        <v>5805.4639006448733</v>
      </c>
      <c r="L784" s="34" t="e">
        <f>IF(ISNUMBER(INDEX('08W Project List'!$J:$J,MATCH('HFTD CPZ'!$B784,'08W Project List'!$G:$G,0))),$K784,#N/A)</f>
        <v>#N/A</v>
      </c>
      <c r="M784" s="34" t="e">
        <f>IF(ISNUMBER(L784),#N/A,IF(ISNUMBER(INDEX('Approved CPZ List'!$I:$I,MATCH('HFTD CPZ'!$B784,'Approved CPZ List'!$B:$B,0))),$K784,#N/A))</f>
        <v>#N/A</v>
      </c>
    </row>
    <row r="785" spans="1:13" ht="15.75" x14ac:dyDescent="0.25">
      <c r="A785" s="17">
        <v>211</v>
      </c>
      <c r="B785" s="16" t="s">
        <v>96</v>
      </c>
      <c r="C785" s="16">
        <v>153661103</v>
      </c>
      <c r="D785" s="16" t="s">
        <v>97</v>
      </c>
      <c r="E785" s="16">
        <v>13.148377113042637</v>
      </c>
      <c r="F785" s="16">
        <v>190</v>
      </c>
      <c r="G785" s="19">
        <v>9.6554192886426499E-2</v>
      </c>
      <c r="H785" s="16">
        <f t="shared" si="36"/>
        <v>18.345296648421034</v>
      </c>
      <c r="I785" s="21">
        <v>784</v>
      </c>
      <c r="J785" s="28">
        <f t="shared" si="37"/>
        <v>9530.1627342108713</v>
      </c>
      <c r="K785" s="28">
        <f t="shared" si="38"/>
        <v>5787.1186039964523</v>
      </c>
      <c r="L785" s="34" t="e">
        <f>IF(ISNUMBER(INDEX('08W Project List'!$J:$J,MATCH('HFTD CPZ'!$B785,'08W Project List'!$G:$G,0))),$K785,#N/A)</f>
        <v>#N/A</v>
      </c>
      <c r="M785" s="34" t="e">
        <f>IF(ISNUMBER(L785),#N/A,IF(ISNUMBER(INDEX('Approved CPZ List'!$I:$I,MATCH('HFTD CPZ'!$B785,'Approved CPZ List'!$B:$B,0))),$K785,#N/A))</f>
        <v>#N/A</v>
      </c>
    </row>
    <row r="786" spans="1:13" ht="15.75" x14ac:dyDescent="0.25">
      <c r="A786" s="17">
        <v>1106</v>
      </c>
      <c r="B786" s="16" t="s">
        <v>189</v>
      </c>
      <c r="C786" s="16">
        <v>103191101</v>
      </c>
      <c r="D786" s="16" t="s">
        <v>187</v>
      </c>
      <c r="E786" s="16">
        <v>33.850430470514731</v>
      </c>
      <c r="F786" s="16">
        <v>353</v>
      </c>
      <c r="G786" s="19">
        <v>9.6142340641891103E-2</v>
      </c>
      <c r="H786" s="16">
        <f t="shared" si="36"/>
        <v>33.938246246587561</v>
      </c>
      <c r="I786" s="21">
        <v>785</v>
      </c>
      <c r="J786" s="28">
        <f t="shared" si="37"/>
        <v>9564.0131646813861</v>
      </c>
      <c r="K786" s="28">
        <f t="shared" si="38"/>
        <v>5753.1803577498649</v>
      </c>
      <c r="L786" s="34" t="e">
        <f>IF(ISNUMBER(INDEX('08W Project List'!$J:$J,MATCH('HFTD CPZ'!$B786,'08W Project List'!$G:$G,0))),$K786,#N/A)</f>
        <v>#N/A</v>
      </c>
      <c r="M786" s="34" t="e">
        <f>IF(ISNUMBER(L786),#N/A,IF(ISNUMBER(INDEX('Approved CPZ List'!$I:$I,MATCH('HFTD CPZ'!$B786,'Approved CPZ List'!$B:$B,0))),$K786,#N/A))</f>
        <v>#N/A</v>
      </c>
    </row>
    <row r="787" spans="1:13" ht="15.75" x14ac:dyDescent="0.25">
      <c r="A787" s="17">
        <v>5073</v>
      </c>
      <c r="B787" s="16" t="s">
        <v>2042</v>
      </c>
      <c r="C787" s="16">
        <v>42681102</v>
      </c>
      <c r="D787" s="16" t="s">
        <v>2035</v>
      </c>
      <c r="E787" s="16">
        <v>11.97474841559683</v>
      </c>
      <c r="F787" s="16">
        <v>95</v>
      </c>
      <c r="G787" s="19">
        <v>9.5781590025772703E-2</v>
      </c>
      <c r="H787" s="16">
        <f t="shared" si="36"/>
        <v>9.0992510524484072</v>
      </c>
      <c r="I787" s="21">
        <v>786</v>
      </c>
      <c r="J787" s="28">
        <f t="shared" si="37"/>
        <v>9575.9879130969821</v>
      </c>
      <c r="K787" s="28">
        <f t="shared" si="38"/>
        <v>5744.0811066974165</v>
      </c>
      <c r="L787" s="34" t="e">
        <f>IF(ISNUMBER(INDEX('08W Project List'!$J:$J,MATCH('HFTD CPZ'!$B787,'08W Project List'!$G:$G,0))),$K787,#N/A)</f>
        <v>#N/A</v>
      </c>
      <c r="M787" s="34" t="e">
        <f>IF(ISNUMBER(L787),#N/A,IF(ISNUMBER(INDEX('Approved CPZ List'!$I:$I,MATCH('HFTD CPZ'!$B787,'Approved CPZ List'!$B:$B,0))),$K787,#N/A))</f>
        <v>#N/A</v>
      </c>
    </row>
    <row r="788" spans="1:13" ht="15.75" x14ac:dyDescent="0.25">
      <c r="A788" s="17">
        <v>7859</v>
      </c>
      <c r="B788" s="16" t="s">
        <v>2517</v>
      </c>
      <c r="C788" s="16">
        <v>152282101</v>
      </c>
      <c r="D788" s="16" t="s">
        <v>2510</v>
      </c>
      <c r="E788" s="16">
        <v>7.3565331316489129</v>
      </c>
      <c r="F788" s="16">
        <v>82</v>
      </c>
      <c r="G788" s="19">
        <v>9.5561967240755094E-2</v>
      </c>
      <c r="H788" s="16">
        <f t="shared" si="36"/>
        <v>7.8360813137419179</v>
      </c>
      <c r="I788" s="21">
        <v>787</v>
      </c>
      <c r="J788" s="28">
        <f t="shared" si="37"/>
        <v>9583.3444462286316</v>
      </c>
      <c r="K788" s="28">
        <f t="shared" si="38"/>
        <v>5736.2450253836751</v>
      </c>
      <c r="L788" s="34" t="e">
        <f>IF(ISNUMBER(INDEX('08W Project List'!$J:$J,MATCH('HFTD CPZ'!$B788,'08W Project List'!$G:$G,0))),$K788,#N/A)</f>
        <v>#N/A</v>
      </c>
      <c r="M788" s="34" t="e">
        <f>IF(ISNUMBER(L788),#N/A,IF(ISNUMBER(INDEX('Approved CPZ List'!$I:$I,MATCH('HFTD CPZ'!$B788,'Approved CPZ List'!$B:$B,0))),$K788,#N/A))</f>
        <v>#N/A</v>
      </c>
    </row>
    <row r="789" spans="1:13" ht="15.75" x14ac:dyDescent="0.25">
      <c r="A789" s="17">
        <v>871</v>
      </c>
      <c r="B789" s="16" t="s">
        <v>2973</v>
      </c>
      <c r="C789" s="16">
        <v>163781701</v>
      </c>
      <c r="D789" s="16" t="s">
        <v>2967</v>
      </c>
      <c r="E789" s="16">
        <v>3.5900967480053452</v>
      </c>
      <c r="F789" s="16">
        <v>92</v>
      </c>
      <c r="G789" s="19">
        <v>9.5333213465855299E-2</v>
      </c>
      <c r="H789" s="16">
        <f t="shared" si="36"/>
        <v>8.7706556388586883</v>
      </c>
      <c r="I789" s="21">
        <v>788</v>
      </c>
      <c r="J789" s="28">
        <f t="shared" si="37"/>
        <v>9586.9345429766363</v>
      </c>
      <c r="K789" s="28">
        <f t="shared" si="38"/>
        <v>5727.4743697448166</v>
      </c>
      <c r="L789" s="34" t="e">
        <f>IF(ISNUMBER(INDEX('08W Project List'!$J:$J,MATCH('HFTD CPZ'!$B789,'08W Project List'!$G:$G,0))),$K789,#N/A)</f>
        <v>#N/A</v>
      </c>
      <c r="M789" s="34" t="e">
        <f>IF(ISNUMBER(L789),#N/A,IF(ISNUMBER(INDEX('Approved CPZ List'!$I:$I,MATCH('HFTD CPZ'!$B789,'Approved CPZ List'!$B:$B,0))),$K789,#N/A))</f>
        <v>#N/A</v>
      </c>
    </row>
    <row r="790" spans="1:13" ht="15.75" x14ac:dyDescent="0.25">
      <c r="A790" s="17">
        <v>669</v>
      </c>
      <c r="B790" s="16" t="s">
        <v>493</v>
      </c>
      <c r="C790" s="16">
        <v>183101103</v>
      </c>
      <c r="D790" s="16" t="s">
        <v>492</v>
      </c>
      <c r="E790" s="16">
        <v>0.54421950908540584</v>
      </c>
      <c r="F790" s="16">
        <v>45</v>
      </c>
      <c r="G790" s="19">
        <v>9.51653848871227E-2</v>
      </c>
      <c r="H790" s="16">
        <f t="shared" si="36"/>
        <v>4.2824423199205217</v>
      </c>
      <c r="I790" s="21">
        <v>789</v>
      </c>
      <c r="J790" s="28">
        <f t="shared" si="37"/>
        <v>9587.4787624857217</v>
      </c>
      <c r="K790" s="28">
        <f t="shared" si="38"/>
        <v>5723.1919274248958</v>
      </c>
      <c r="L790" s="34" t="e">
        <f>IF(ISNUMBER(INDEX('08W Project List'!$J:$J,MATCH('HFTD CPZ'!$B790,'08W Project List'!$G:$G,0))),$K790,#N/A)</f>
        <v>#N/A</v>
      </c>
      <c r="M790" s="34" t="e">
        <f>IF(ISNUMBER(L790),#N/A,IF(ISNUMBER(INDEX('Approved CPZ List'!$I:$I,MATCH('HFTD CPZ'!$B790,'Approved CPZ List'!$B:$B,0))),$K790,#N/A))</f>
        <v>#N/A</v>
      </c>
    </row>
    <row r="791" spans="1:13" ht="15.75" x14ac:dyDescent="0.25">
      <c r="A791" s="17">
        <v>3438</v>
      </c>
      <c r="B791" s="16" t="s">
        <v>536</v>
      </c>
      <c r="C791" s="16">
        <v>42711102</v>
      </c>
      <c r="D791" s="16" t="s">
        <v>529</v>
      </c>
      <c r="E791" s="16">
        <v>0.32186537489895833</v>
      </c>
      <c r="F791" s="16">
        <v>37</v>
      </c>
      <c r="G791" s="19">
        <v>9.51528175553919E-2</v>
      </c>
      <c r="H791" s="16">
        <f t="shared" si="36"/>
        <v>3.5206542495495001</v>
      </c>
      <c r="I791" s="21">
        <v>790</v>
      </c>
      <c r="J791" s="28">
        <f t="shared" si="37"/>
        <v>9587.8006278606208</v>
      </c>
      <c r="K791" s="28">
        <f t="shared" si="38"/>
        <v>5719.671273175346</v>
      </c>
      <c r="L791" s="34" t="e">
        <f>IF(ISNUMBER(INDEX('08W Project List'!$J:$J,MATCH('HFTD CPZ'!$B791,'08W Project List'!$G:$G,0))),$K791,#N/A)</f>
        <v>#N/A</v>
      </c>
      <c r="M791" s="34" t="e">
        <f>IF(ISNUMBER(L791),#N/A,IF(ISNUMBER(INDEX('Approved CPZ List'!$I:$I,MATCH('HFTD CPZ'!$B791,'Approved CPZ List'!$B:$B,0))),$K791,#N/A))</f>
        <v>#N/A</v>
      </c>
    </row>
    <row r="792" spans="1:13" ht="15.75" x14ac:dyDescent="0.25">
      <c r="A792" s="17">
        <v>8923</v>
      </c>
      <c r="B792" s="16" t="s">
        <v>3964</v>
      </c>
      <c r="C792" s="16">
        <v>14241101</v>
      </c>
      <c r="D792" s="16" t="s">
        <v>3962</v>
      </c>
      <c r="E792" s="16">
        <v>3.2821687487847235</v>
      </c>
      <c r="F792" s="16">
        <v>53</v>
      </c>
      <c r="G792" s="19">
        <v>9.5135454457136795E-2</v>
      </c>
      <c r="H792" s="16">
        <f t="shared" si="36"/>
        <v>5.0421790862282503</v>
      </c>
      <c r="I792" s="21">
        <v>791</v>
      </c>
      <c r="J792" s="28">
        <f t="shared" si="37"/>
        <v>9591.0827966094057</v>
      </c>
      <c r="K792" s="28">
        <f t="shared" si="38"/>
        <v>5714.6290940891176</v>
      </c>
      <c r="L792" s="34" t="e">
        <f>IF(ISNUMBER(INDEX('08W Project List'!$J:$J,MATCH('HFTD CPZ'!$B792,'08W Project List'!$G:$G,0))),$K792,#N/A)</f>
        <v>#N/A</v>
      </c>
      <c r="M792" s="34" t="e">
        <f>IF(ISNUMBER(L792),#N/A,IF(ISNUMBER(INDEX('Approved CPZ List'!$I:$I,MATCH('HFTD CPZ'!$B792,'Approved CPZ List'!$B:$B,0))),$K792,#N/A))</f>
        <v>#N/A</v>
      </c>
    </row>
    <row r="793" spans="1:13" ht="15.75" x14ac:dyDescent="0.25">
      <c r="A793" s="17">
        <v>5883</v>
      </c>
      <c r="B793" s="16" t="s">
        <v>3771</v>
      </c>
      <c r="C793" s="16">
        <v>43432104</v>
      </c>
      <c r="D793" s="16" t="s">
        <v>3769</v>
      </c>
      <c r="E793" s="16">
        <v>18.329887820297142</v>
      </c>
      <c r="F793" s="16">
        <v>193</v>
      </c>
      <c r="G793" s="19">
        <v>9.4958660325452998E-2</v>
      </c>
      <c r="H793" s="16">
        <f t="shared" si="36"/>
        <v>18.327021442812427</v>
      </c>
      <c r="I793" s="21">
        <v>792</v>
      </c>
      <c r="J793" s="28">
        <f t="shared" si="37"/>
        <v>9609.4126844297025</v>
      </c>
      <c r="K793" s="28">
        <f t="shared" si="38"/>
        <v>5696.3020726463055</v>
      </c>
      <c r="L793" s="34" t="e">
        <f>IF(ISNUMBER(INDEX('08W Project List'!$J:$J,MATCH('HFTD CPZ'!$B793,'08W Project List'!$G:$G,0))),$K793,#N/A)</f>
        <v>#N/A</v>
      </c>
      <c r="M793" s="34" t="e">
        <f>IF(ISNUMBER(L793),#N/A,IF(ISNUMBER(INDEX('Approved CPZ List'!$I:$I,MATCH('HFTD CPZ'!$B793,'Approved CPZ List'!$B:$B,0))),$K793,#N/A))</f>
        <v>#N/A</v>
      </c>
    </row>
    <row r="794" spans="1:13" ht="15.75" x14ac:dyDescent="0.25">
      <c r="A794" s="17">
        <v>5762</v>
      </c>
      <c r="B794" s="16" t="s">
        <v>701</v>
      </c>
      <c r="C794" s="16">
        <v>103201102</v>
      </c>
      <c r="D794" s="16" t="s">
        <v>702</v>
      </c>
      <c r="E794" s="16">
        <v>19.671064146392045</v>
      </c>
      <c r="F794" s="16">
        <v>179</v>
      </c>
      <c r="G794" s="19">
        <v>9.4904719336338206E-2</v>
      </c>
      <c r="H794" s="16">
        <f t="shared" si="36"/>
        <v>16.987944761204538</v>
      </c>
      <c r="I794" s="21">
        <v>793</v>
      </c>
      <c r="J794" s="28">
        <f t="shared" si="37"/>
        <v>9629.0837485760949</v>
      </c>
      <c r="K794" s="28">
        <f t="shared" si="38"/>
        <v>5679.3141278851008</v>
      </c>
      <c r="L794" s="34" t="e">
        <f>IF(ISNUMBER(INDEX('08W Project List'!$J:$J,MATCH('HFTD CPZ'!$B794,'08W Project List'!$G:$G,0))),$K794,#N/A)</f>
        <v>#N/A</v>
      </c>
      <c r="M794" s="34" t="e">
        <f>IF(ISNUMBER(L794),#N/A,IF(ISNUMBER(INDEX('Approved CPZ List'!$I:$I,MATCH('HFTD CPZ'!$B794,'Approved CPZ List'!$B:$B,0))),$K794,#N/A))</f>
        <v>#N/A</v>
      </c>
    </row>
    <row r="795" spans="1:13" ht="15.75" x14ac:dyDescent="0.25">
      <c r="A795" s="17">
        <v>847</v>
      </c>
      <c r="B795" s="16" t="s">
        <v>979</v>
      </c>
      <c r="C795" s="16">
        <v>163351702</v>
      </c>
      <c r="D795" s="16" t="s">
        <v>976</v>
      </c>
      <c r="E795" s="16">
        <v>23.309085219612367</v>
      </c>
      <c r="F795" s="16">
        <v>236</v>
      </c>
      <c r="G795" s="19">
        <v>9.4797013405899799E-2</v>
      </c>
      <c r="H795" s="16">
        <f t="shared" si="36"/>
        <v>22.372095163792352</v>
      </c>
      <c r="I795" s="21">
        <v>794</v>
      </c>
      <c r="J795" s="28">
        <f t="shared" si="37"/>
        <v>9652.3928337957077</v>
      </c>
      <c r="K795" s="28">
        <f t="shared" si="38"/>
        <v>5656.9420327213084</v>
      </c>
      <c r="L795" s="34" t="e">
        <f>IF(ISNUMBER(INDEX('08W Project List'!$J:$J,MATCH('HFTD CPZ'!$B795,'08W Project List'!$G:$G,0))),$K795,#N/A)</f>
        <v>#N/A</v>
      </c>
      <c r="M795" s="34" t="e">
        <f>IF(ISNUMBER(L795),#N/A,IF(ISNUMBER(INDEX('Approved CPZ List'!$I:$I,MATCH('HFTD CPZ'!$B795,'Approved CPZ List'!$B:$B,0))),$K795,#N/A))</f>
        <v>#N/A</v>
      </c>
    </row>
    <row r="796" spans="1:13" ht="15.75" x14ac:dyDescent="0.25">
      <c r="A796" s="17">
        <v>7905</v>
      </c>
      <c r="B796" s="16" t="s">
        <v>677</v>
      </c>
      <c r="C796" s="16">
        <v>14422109</v>
      </c>
      <c r="D796" s="16" t="s">
        <v>675</v>
      </c>
      <c r="E796" s="16">
        <v>1.410700529711846</v>
      </c>
      <c r="F796" s="16">
        <v>51</v>
      </c>
      <c r="G796" s="19">
        <v>9.4773187815846205E-2</v>
      </c>
      <c r="H796" s="16">
        <f t="shared" si="36"/>
        <v>4.8334325786081562</v>
      </c>
      <c r="I796" s="21">
        <v>795</v>
      </c>
      <c r="J796" s="28">
        <f t="shared" si="37"/>
        <v>9653.8035343254196</v>
      </c>
      <c r="K796" s="28">
        <f t="shared" si="38"/>
        <v>5652.1086001427002</v>
      </c>
      <c r="L796" s="34" t="e">
        <f>IF(ISNUMBER(INDEX('08W Project List'!$J:$J,MATCH('HFTD CPZ'!$B796,'08W Project List'!$G:$G,0))),$K796,#N/A)</f>
        <v>#N/A</v>
      </c>
      <c r="M796" s="34" t="e">
        <f>IF(ISNUMBER(L796),#N/A,IF(ISNUMBER(INDEX('Approved CPZ List'!$I:$I,MATCH('HFTD CPZ'!$B796,'Approved CPZ List'!$B:$B,0))),$K796,#N/A))</f>
        <v>#N/A</v>
      </c>
    </row>
    <row r="797" spans="1:13" ht="15.75" x14ac:dyDescent="0.25">
      <c r="A797" s="17">
        <v>6145</v>
      </c>
      <c r="B797" s="16" t="s">
        <v>2595</v>
      </c>
      <c r="C797" s="16">
        <v>254421102</v>
      </c>
      <c r="D797" s="16" t="s">
        <v>2596</v>
      </c>
      <c r="E797" s="16">
        <v>10.393600703453449</v>
      </c>
      <c r="F797" s="16">
        <v>142</v>
      </c>
      <c r="G797" s="19">
        <v>9.4732846865349801E-2</v>
      </c>
      <c r="H797" s="16">
        <f t="shared" si="36"/>
        <v>13.452064254879671</v>
      </c>
      <c r="I797" s="21">
        <v>796</v>
      </c>
      <c r="J797" s="28">
        <f t="shared" si="37"/>
        <v>9664.1971350288732</v>
      </c>
      <c r="K797" s="28">
        <f t="shared" si="38"/>
        <v>5638.6565358878206</v>
      </c>
      <c r="L797" s="34" t="e">
        <f>IF(ISNUMBER(INDEX('08W Project List'!$J:$J,MATCH('HFTD CPZ'!$B797,'08W Project List'!$G:$G,0))),$K797,#N/A)</f>
        <v>#N/A</v>
      </c>
      <c r="M797" s="34" t="e">
        <f>IF(ISNUMBER(L797),#N/A,IF(ISNUMBER(INDEX('Approved CPZ List'!$I:$I,MATCH('HFTD CPZ'!$B797,'Approved CPZ List'!$B:$B,0))),$K797,#N/A))</f>
        <v>#N/A</v>
      </c>
    </row>
    <row r="798" spans="1:13" ht="15.75" x14ac:dyDescent="0.25">
      <c r="A798" s="17">
        <v>6083</v>
      </c>
      <c r="B798" s="16" t="s">
        <v>2301</v>
      </c>
      <c r="C798" s="16">
        <v>82831109</v>
      </c>
      <c r="D798" s="16" t="s">
        <v>2297</v>
      </c>
      <c r="E798" s="16">
        <v>10.891029567237476</v>
      </c>
      <c r="F798" s="16">
        <v>59</v>
      </c>
      <c r="G798" s="19">
        <v>9.4429931079707E-2</v>
      </c>
      <c r="H798" s="16">
        <f t="shared" si="36"/>
        <v>5.5713659337027126</v>
      </c>
      <c r="I798" s="21">
        <v>797</v>
      </c>
      <c r="J798" s="28">
        <f t="shared" si="37"/>
        <v>9675.0881645961108</v>
      </c>
      <c r="K798" s="28">
        <f t="shared" si="38"/>
        <v>5633.0851699541181</v>
      </c>
      <c r="L798" s="34" t="e">
        <f>IF(ISNUMBER(INDEX('08W Project List'!$J:$J,MATCH('HFTD CPZ'!$B798,'08W Project List'!$G:$G,0))),$K798,#N/A)</f>
        <v>#N/A</v>
      </c>
      <c r="M798" s="34" t="e">
        <f>IF(ISNUMBER(L798),#N/A,IF(ISNUMBER(INDEX('Approved CPZ List'!$I:$I,MATCH('HFTD CPZ'!$B798,'Approved CPZ List'!$B:$B,0))),$K798,#N/A))</f>
        <v>#N/A</v>
      </c>
    </row>
    <row r="799" spans="1:13" ht="15.75" x14ac:dyDescent="0.25">
      <c r="A799" s="17">
        <v>370</v>
      </c>
      <c r="B799" s="16" t="s">
        <v>4109</v>
      </c>
      <c r="C799" s="16">
        <v>42771114</v>
      </c>
      <c r="D799" s="16" t="s">
        <v>4102</v>
      </c>
      <c r="E799" s="16">
        <v>0.66326975716538228</v>
      </c>
      <c r="F799" s="16">
        <v>93</v>
      </c>
      <c r="G799" s="19">
        <v>9.4346165842994795E-2</v>
      </c>
      <c r="H799" s="16">
        <f t="shared" si="36"/>
        <v>8.7741934233985166</v>
      </c>
      <c r="I799" s="21">
        <v>798</v>
      </c>
      <c r="J799" s="28">
        <f t="shared" si="37"/>
        <v>9675.7514343532766</v>
      </c>
      <c r="K799" s="28">
        <f t="shared" si="38"/>
        <v>5624.3109765307199</v>
      </c>
      <c r="L799" s="34" t="e">
        <f>IF(ISNUMBER(INDEX('08W Project List'!$J:$J,MATCH('HFTD CPZ'!$B799,'08W Project List'!$G:$G,0))),$K799,#N/A)</f>
        <v>#N/A</v>
      </c>
      <c r="M799" s="34" t="e">
        <f>IF(ISNUMBER(L799),#N/A,IF(ISNUMBER(INDEX('Approved CPZ List'!$I:$I,MATCH('HFTD CPZ'!$B799,'Approved CPZ List'!$B:$B,0))),$K799,#N/A))</f>
        <v>#N/A</v>
      </c>
    </row>
    <row r="800" spans="1:13" ht="15.75" x14ac:dyDescent="0.25">
      <c r="A800" s="17">
        <v>7085</v>
      </c>
      <c r="B800" s="16" t="s">
        <v>2265</v>
      </c>
      <c r="C800" s="16">
        <v>182821103</v>
      </c>
      <c r="D800" s="16" t="s">
        <v>2263</v>
      </c>
      <c r="E800" s="16">
        <v>0.97168693844654452</v>
      </c>
      <c r="F800" s="16">
        <v>12</v>
      </c>
      <c r="G800" s="19">
        <v>9.4332911827908497E-2</v>
      </c>
      <c r="H800" s="16">
        <f t="shared" si="36"/>
        <v>1.131994941934902</v>
      </c>
      <c r="I800" s="21">
        <v>799</v>
      </c>
      <c r="J800" s="28">
        <f t="shared" si="37"/>
        <v>9676.7231212917231</v>
      </c>
      <c r="K800" s="28">
        <f t="shared" si="38"/>
        <v>5623.1789815887851</v>
      </c>
      <c r="L800" s="34" t="e">
        <f>IF(ISNUMBER(INDEX('08W Project List'!$J:$J,MATCH('HFTD CPZ'!$B800,'08W Project List'!$G:$G,0))),$K800,#N/A)</f>
        <v>#N/A</v>
      </c>
      <c r="M800" s="34" t="e">
        <f>IF(ISNUMBER(L800),#N/A,IF(ISNUMBER(INDEX('Approved CPZ List'!$I:$I,MATCH('HFTD CPZ'!$B800,'Approved CPZ List'!$B:$B,0))),$K800,#N/A))</f>
        <v>#N/A</v>
      </c>
    </row>
    <row r="801" spans="1:13" ht="15.75" x14ac:dyDescent="0.25">
      <c r="A801" s="17">
        <v>8026</v>
      </c>
      <c r="B801" s="16" t="s">
        <v>2985</v>
      </c>
      <c r="C801" s="16">
        <v>163781704</v>
      </c>
      <c r="D801" s="16" t="s">
        <v>2976</v>
      </c>
      <c r="E801" s="16">
        <v>8.3718093454302043</v>
      </c>
      <c r="F801" s="16">
        <v>64</v>
      </c>
      <c r="G801" s="19">
        <v>9.4159441503783095E-2</v>
      </c>
      <c r="H801" s="16">
        <f t="shared" si="36"/>
        <v>6.0262042562421181</v>
      </c>
      <c r="I801" s="21">
        <v>800</v>
      </c>
      <c r="J801" s="28">
        <f t="shared" si="37"/>
        <v>9685.0949306371531</v>
      </c>
      <c r="K801" s="28">
        <f t="shared" si="38"/>
        <v>5617.1527773325433</v>
      </c>
      <c r="L801" s="34" t="e">
        <f>IF(ISNUMBER(INDEX('08W Project List'!$J:$J,MATCH('HFTD CPZ'!$B801,'08W Project List'!$G:$G,0))),$K801,#N/A)</f>
        <v>#N/A</v>
      </c>
      <c r="M801" s="34" t="e">
        <f>IF(ISNUMBER(L801),#N/A,IF(ISNUMBER(INDEX('Approved CPZ List'!$I:$I,MATCH('HFTD CPZ'!$B801,'Approved CPZ List'!$B:$B,0))),$K801,#N/A))</f>
        <v>#N/A</v>
      </c>
    </row>
    <row r="802" spans="1:13" ht="15.75" x14ac:dyDescent="0.25">
      <c r="A802" s="17">
        <v>4910</v>
      </c>
      <c r="B802" s="16" t="s">
        <v>3205</v>
      </c>
      <c r="C802" s="16">
        <v>43292103</v>
      </c>
      <c r="D802" s="16" t="s">
        <v>3203</v>
      </c>
      <c r="E802" s="16">
        <v>3.2749546886736298</v>
      </c>
      <c r="F802" s="16">
        <v>45</v>
      </c>
      <c r="G802" s="19">
        <v>9.4140044090972597E-2</v>
      </c>
      <c r="H802" s="16">
        <f t="shared" si="36"/>
        <v>4.2363019840937666</v>
      </c>
      <c r="I802" s="21">
        <v>801</v>
      </c>
      <c r="J802" s="28">
        <f t="shared" si="37"/>
        <v>9688.3698853258265</v>
      </c>
      <c r="K802" s="28">
        <f t="shared" si="38"/>
        <v>5612.9164753484492</v>
      </c>
      <c r="L802" s="34" t="e">
        <f>IF(ISNUMBER(INDEX('08W Project List'!$J:$J,MATCH('HFTD CPZ'!$B802,'08W Project List'!$G:$G,0))),$K802,#N/A)</f>
        <v>#N/A</v>
      </c>
      <c r="M802" s="34" t="e">
        <f>IF(ISNUMBER(L802),#N/A,IF(ISNUMBER(INDEX('Approved CPZ List'!$I:$I,MATCH('HFTD CPZ'!$B802,'Approved CPZ List'!$B:$B,0))),$K802,#N/A))</f>
        <v>#N/A</v>
      </c>
    </row>
    <row r="803" spans="1:13" ht="15.75" x14ac:dyDescent="0.25">
      <c r="A803" s="17">
        <v>3504</v>
      </c>
      <c r="B803" s="16" t="s">
        <v>2365</v>
      </c>
      <c r="C803" s="16">
        <v>42571102</v>
      </c>
      <c r="D803" s="16" t="s">
        <v>2359</v>
      </c>
      <c r="E803" s="16">
        <v>16.102044455821567</v>
      </c>
      <c r="F803" s="16">
        <v>182</v>
      </c>
      <c r="G803" s="19">
        <v>9.3950568270501897E-2</v>
      </c>
      <c r="H803" s="16">
        <f t="shared" si="36"/>
        <v>17.099003425231345</v>
      </c>
      <c r="I803" s="21">
        <v>802</v>
      </c>
      <c r="J803" s="28">
        <f t="shared" si="37"/>
        <v>9704.4719297816482</v>
      </c>
      <c r="K803" s="28">
        <f t="shared" si="38"/>
        <v>5595.8174719232175</v>
      </c>
      <c r="L803" s="34" t="e">
        <f>IF(ISNUMBER(INDEX('08W Project List'!$J:$J,MATCH('HFTD CPZ'!$B803,'08W Project List'!$G:$G,0))),$K803,#N/A)</f>
        <v>#N/A</v>
      </c>
      <c r="M803" s="34" t="e">
        <f>IF(ISNUMBER(L803),#N/A,IF(ISNUMBER(INDEX('Approved CPZ List'!$I:$I,MATCH('HFTD CPZ'!$B803,'Approved CPZ List'!$B:$B,0))),$K803,#N/A))</f>
        <v>#N/A</v>
      </c>
    </row>
    <row r="804" spans="1:13" ht="15.75" x14ac:dyDescent="0.25">
      <c r="A804" s="17">
        <v>8266</v>
      </c>
      <c r="B804" s="16" t="s">
        <v>2008</v>
      </c>
      <c r="C804" s="16">
        <v>14402108</v>
      </c>
      <c r="D804" s="16" t="s">
        <v>2009</v>
      </c>
      <c r="E804" s="16">
        <v>6.6928377006498447</v>
      </c>
      <c r="F804" s="16">
        <v>56</v>
      </c>
      <c r="G804" s="19">
        <v>9.3921084854702797E-2</v>
      </c>
      <c r="H804" s="16">
        <f t="shared" si="36"/>
        <v>5.2595807518633571</v>
      </c>
      <c r="I804" s="21">
        <v>803</v>
      </c>
      <c r="J804" s="28">
        <f t="shared" si="37"/>
        <v>9711.164767482298</v>
      </c>
      <c r="K804" s="28">
        <f t="shared" si="38"/>
        <v>5590.5578911713537</v>
      </c>
      <c r="L804" s="34" t="e">
        <f>IF(ISNUMBER(INDEX('08W Project List'!$J:$J,MATCH('HFTD CPZ'!$B804,'08W Project List'!$G:$G,0))),$K804,#N/A)</f>
        <v>#N/A</v>
      </c>
      <c r="M804" s="34" t="e">
        <f>IF(ISNUMBER(L804),#N/A,IF(ISNUMBER(INDEX('Approved CPZ List'!$I:$I,MATCH('HFTD CPZ'!$B804,'Approved CPZ List'!$B:$B,0))),$K804,#N/A))</f>
        <v>#N/A</v>
      </c>
    </row>
    <row r="805" spans="1:13" ht="15.75" x14ac:dyDescent="0.25">
      <c r="A805" s="17">
        <v>6506</v>
      </c>
      <c r="B805" s="16" t="s">
        <v>510</v>
      </c>
      <c r="C805" s="16">
        <v>162211101</v>
      </c>
      <c r="D805" s="16" t="s">
        <v>504</v>
      </c>
      <c r="E805" s="16">
        <v>18.007448714451087</v>
      </c>
      <c r="F805" s="16">
        <v>173</v>
      </c>
      <c r="G805" s="19">
        <v>9.3780444881159303E-2</v>
      </c>
      <c r="H805" s="16">
        <f t="shared" si="36"/>
        <v>16.224016964440558</v>
      </c>
      <c r="I805" s="21">
        <v>804</v>
      </c>
      <c r="J805" s="28">
        <f t="shared" si="37"/>
        <v>9729.1722161967482</v>
      </c>
      <c r="K805" s="28">
        <f t="shared" si="38"/>
        <v>5574.3338742069136</v>
      </c>
      <c r="L805" s="34" t="e">
        <f>IF(ISNUMBER(INDEX('08W Project List'!$J:$J,MATCH('HFTD CPZ'!$B805,'08W Project List'!$G:$G,0))),$K805,#N/A)</f>
        <v>#N/A</v>
      </c>
      <c r="M805" s="34" t="e">
        <f>IF(ISNUMBER(L805),#N/A,IF(ISNUMBER(INDEX('Approved CPZ List'!$I:$I,MATCH('HFTD CPZ'!$B805,'Approved CPZ List'!$B:$B,0))),$K805,#N/A))</f>
        <v>#N/A</v>
      </c>
    </row>
    <row r="806" spans="1:13" ht="15.75" x14ac:dyDescent="0.25">
      <c r="A806" s="17">
        <v>1161</v>
      </c>
      <c r="B806" s="16" t="s">
        <v>4428</v>
      </c>
      <c r="C806" s="16">
        <v>102911107</v>
      </c>
      <c r="D806" s="16" t="s">
        <v>4424</v>
      </c>
      <c r="E806" s="16">
        <v>21.397079792581728</v>
      </c>
      <c r="F806" s="16">
        <v>389</v>
      </c>
      <c r="G806" s="19">
        <v>9.3279623268838194E-2</v>
      </c>
      <c r="H806" s="16">
        <f t="shared" si="36"/>
        <v>36.285773451578059</v>
      </c>
      <c r="I806" s="21">
        <v>805</v>
      </c>
      <c r="J806" s="28">
        <f t="shared" si="37"/>
        <v>9750.5692959893295</v>
      </c>
      <c r="K806" s="28">
        <f t="shared" si="38"/>
        <v>5538.0481007553353</v>
      </c>
      <c r="L806" s="34" t="e">
        <f>IF(ISNUMBER(INDEX('08W Project List'!$J:$J,MATCH('HFTD CPZ'!$B806,'08W Project List'!$G:$G,0))),$K806,#N/A)</f>
        <v>#N/A</v>
      </c>
      <c r="M806" s="34" t="e">
        <f>IF(ISNUMBER(L806),#N/A,IF(ISNUMBER(INDEX('Approved CPZ List'!$I:$I,MATCH('HFTD CPZ'!$B806,'Approved CPZ List'!$B:$B,0))),$K806,#N/A))</f>
        <v>#N/A</v>
      </c>
    </row>
    <row r="807" spans="1:13" ht="15.75" x14ac:dyDescent="0.25">
      <c r="A807" s="17">
        <v>5393</v>
      </c>
      <c r="B807" s="16" t="s">
        <v>1504</v>
      </c>
      <c r="C807" s="16">
        <v>192221102</v>
      </c>
      <c r="D807" s="16" t="s">
        <v>1498</v>
      </c>
      <c r="E807" s="16">
        <v>17.363613175774208</v>
      </c>
      <c r="F807" s="16">
        <v>161</v>
      </c>
      <c r="G807" s="19">
        <v>9.3230666379389801E-2</v>
      </c>
      <c r="H807" s="16">
        <f t="shared" si="36"/>
        <v>15.010137287081758</v>
      </c>
      <c r="I807" s="21">
        <v>806</v>
      </c>
      <c r="J807" s="28">
        <f t="shared" si="37"/>
        <v>9767.9329091651034</v>
      </c>
      <c r="K807" s="28">
        <f t="shared" si="38"/>
        <v>5523.037963468254</v>
      </c>
      <c r="L807" s="34" t="e">
        <f>IF(ISNUMBER(INDEX('08W Project List'!$J:$J,MATCH('HFTD CPZ'!$B807,'08W Project List'!$G:$G,0))),$K807,#N/A)</f>
        <v>#N/A</v>
      </c>
      <c r="M807" s="34" t="e">
        <f>IF(ISNUMBER(L807),#N/A,IF(ISNUMBER(INDEX('Approved CPZ List'!$I:$I,MATCH('HFTD CPZ'!$B807,'Approved CPZ List'!$B:$B,0))),$K807,#N/A))</f>
        <v>#N/A</v>
      </c>
    </row>
    <row r="808" spans="1:13" ht="15.75" x14ac:dyDescent="0.25">
      <c r="A808" s="17">
        <v>5755</v>
      </c>
      <c r="B808" s="16" t="s">
        <v>2960</v>
      </c>
      <c r="C808" s="16">
        <v>152561107</v>
      </c>
      <c r="D808" s="16" t="s">
        <v>2959</v>
      </c>
      <c r="E808" s="16">
        <v>1.4296722398239465</v>
      </c>
      <c r="F808" s="16">
        <v>76</v>
      </c>
      <c r="G808" s="19">
        <v>9.3023275147318701E-2</v>
      </c>
      <c r="H808" s="16">
        <f t="shared" si="36"/>
        <v>7.0697689111962214</v>
      </c>
      <c r="I808" s="21">
        <v>807</v>
      </c>
      <c r="J808" s="28">
        <f t="shared" si="37"/>
        <v>9769.3625814049265</v>
      </c>
      <c r="K808" s="28">
        <f t="shared" si="38"/>
        <v>5515.9681945570574</v>
      </c>
      <c r="L808" s="34" t="e">
        <f>IF(ISNUMBER(INDEX('08W Project List'!$J:$J,MATCH('HFTD CPZ'!$B808,'08W Project List'!$G:$G,0))),$K808,#N/A)</f>
        <v>#N/A</v>
      </c>
      <c r="M808" s="34" t="e">
        <f>IF(ISNUMBER(L808),#N/A,IF(ISNUMBER(INDEX('Approved CPZ List'!$I:$I,MATCH('HFTD CPZ'!$B808,'Approved CPZ List'!$B:$B,0))),$K808,#N/A))</f>
        <v>#N/A</v>
      </c>
    </row>
    <row r="809" spans="1:13" ht="15.75" x14ac:dyDescent="0.25">
      <c r="A809" s="17">
        <v>8038</v>
      </c>
      <c r="B809" s="16" t="s">
        <v>4309</v>
      </c>
      <c r="C809" s="16">
        <v>42661103</v>
      </c>
      <c r="D809" s="16" t="s">
        <v>4303</v>
      </c>
      <c r="E809" s="16">
        <v>7.741312960142821</v>
      </c>
      <c r="F809" s="16">
        <v>89</v>
      </c>
      <c r="G809" s="19">
        <v>9.2901929629687505E-2</v>
      </c>
      <c r="H809" s="16">
        <f t="shared" si="36"/>
        <v>8.2682717370421877</v>
      </c>
      <c r="I809" s="21">
        <v>808</v>
      </c>
      <c r="J809" s="28">
        <f t="shared" si="37"/>
        <v>9777.1038943650692</v>
      </c>
      <c r="K809" s="28">
        <f t="shared" si="38"/>
        <v>5507.6999228200148</v>
      </c>
      <c r="L809" s="34" t="e">
        <f>IF(ISNUMBER(INDEX('08W Project List'!$J:$J,MATCH('HFTD CPZ'!$B809,'08W Project List'!$G:$G,0))),$K809,#N/A)</f>
        <v>#N/A</v>
      </c>
      <c r="M809" s="34" t="e">
        <f>IF(ISNUMBER(L809),#N/A,IF(ISNUMBER(INDEX('Approved CPZ List'!$I:$I,MATCH('HFTD CPZ'!$B809,'Approved CPZ List'!$B:$B,0))),$K809,#N/A))</f>
        <v>#N/A</v>
      </c>
    </row>
    <row r="810" spans="1:13" ht="15.75" x14ac:dyDescent="0.25">
      <c r="A810" s="17">
        <v>5718</v>
      </c>
      <c r="B810" s="16" t="s">
        <v>3010</v>
      </c>
      <c r="C810" s="16">
        <v>42631108</v>
      </c>
      <c r="D810" s="16" t="s">
        <v>3009</v>
      </c>
      <c r="E810" s="16">
        <v>9.386302791289248</v>
      </c>
      <c r="F810" s="16">
        <v>127</v>
      </c>
      <c r="G810" s="19">
        <v>9.2652959590039996E-2</v>
      </c>
      <c r="H810" s="16">
        <f t="shared" si="36"/>
        <v>11.766925867935079</v>
      </c>
      <c r="I810" s="21">
        <v>809</v>
      </c>
      <c r="J810" s="28">
        <f t="shared" si="37"/>
        <v>9786.4901971563577</v>
      </c>
      <c r="K810" s="28">
        <f t="shared" si="38"/>
        <v>5495.9329969520795</v>
      </c>
      <c r="L810" s="34" t="e">
        <f>IF(ISNUMBER(INDEX('08W Project List'!$J:$J,MATCH('HFTD CPZ'!$B810,'08W Project List'!$G:$G,0))),$K810,#N/A)</f>
        <v>#N/A</v>
      </c>
      <c r="M810" s="34" t="e">
        <f>IF(ISNUMBER(L810),#N/A,IF(ISNUMBER(INDEX('Approved CPZ List'!$I:$I,MATCH('HFTD CPZ'!$B810,'Approved CPZ List'!$B:$B,0))),$K810,#N/A))</f>
        <v>#N/A</v>
      </c>
    </row>
    <row r="811" spans="1:13" ht="15.75" x14ac:dyDescent="0.25">
      <c r="A811" s="17">
        <v>7314</v>
      </c>
      <c r="B811" s="16" t="s">
        <v>743</v>
      </c>
      <c r="C811" s="16">
        <v>153612105</v>
      </c>
      <c r="D811" s="16" t="s">
        <v>742</v>
      </c>
      <c r="E811" s="16">
        <v>10.66842403878179</v>
      </c>
      <c r="F811" s="16">
        <v>94</v>
      </c>
      <c r="G811" s="19">
        <v>9.2579592526522106E-2</v>
      </c>
      <c r="H811" s="16">
        <f t="shared" si="36"/>
        <v>8.7024816974930772</v>
      </c>
      <c r="I811" s="21">
        <v>810</v>
      </c>
      <c r="J811" s="28">
        <f t="shared" si="37"/>
        <v>9797.1586211951399</v>
      </c>
      <c r="K811" s="28">
        <f t="shared" si="38"/>
        <v>5487.2305152545869</v>
      </c>
      <c r="L811" s="34" t="e">
        <f>IF(ISNUMBER(INDEX('08W Project List'!$J:$J,MATCH('HFTD CPZ'!$B811,'08W Project List'!$G:$G,0))),$K811,#N/A)</f>
        <v>#N/A</v>
      </c>
      <c r="M811" s="34" t="e">
        <f>IF(ISNUMBER(L811),#N/A,IF(ISNUMBER(INDEX('Approved CPZ List'!$I:$I,MATCH('HFTD CPZ'!$B811,'Approved CPZ List'!$B:$B,0))),$K811,#N/A))</f>
        <v>#N/A</v>
      </c>
    </row>
    <row r="812" spans="1:13" ht="15.75" x14ac:dyDescent="0.25">
      <c r="A812" s="17">
        <v>837</v>
      </c>
      <c r="B812" s="16" t="s">
        <v>1087</v>
      </c>
      <c r="C812" s="16">
        <v>152261107</v>
      </c>
      <c r="D812" s="16" t="s">
        <v>1086</v>
      </c>
      <c r="E812" s="16">
        <v>44.191450064789123</v>
      </c>
      <c r="F812" s="16">
        <v>541</v>
      </c>
      <c r="G812" s="19">
        <v>9.2281016567475796E-2</v>
      </c>
      <c r="H812" s="16">
        <f t="shared" si="36"/>
        <v>49.924029963004408</v>
      </c>
      <c r="I812" s="21">
        <v>811</v>
      </c>
      <c r="J812" s="28">
        <f t="shared" si="37"/>
        <v>9841.3500712599289</v>
      </c>
      <c r="K812" s="28">
        <f t="shared" si="38"/>
        <v>5437.3064852915822</v>
      </c>
      <c r="L812" s="34">
        <f>IF(ISNUMBER(INDEX('08W Project List'!$J:$J,MATCH('HFTD CPZ'!$B812,'08W Project List'!$G:$G,0))),$K812,#N/A)</f>
        <v>5437.3064852915822</v>
      </c>
      <c r="M812" s="34" t="e">
        <f>IF(ISNUMBER(L812),#N/A,IF(ISNUMBER(INDEX('Approved CPZ List'!$I:$I,MATCH('HFTD CPZ'!$B812,'Approved CPZ List'!$B:$B,0))),$K812,#N/A))</f>
        <v>#N/A</v>
      </c>
    </row>
    <row r="813" spans="1:13" ht="15.75" x14ac:dyDescent="0.25">
      <c r="A813" s="17">
        <v>1640</v>
      </c>
      <c r="B813" s="16" t="s">
        <v>1892</v>
      </c>
      <c r="C813" s="16">
        <v>103441101</v>
      </c>
      <c r="D813" s="16" t="s">
        <v>1883</v>
      </c>
      <c r="E813" s="16">
        <v>1.5303098887057862</v>
      </c>
      <c r="F813" s="16">
        <v>66</v>
      </c>
      <c r="G813" s="19">
        <v>9.2173679027831898E-2</v>
      </c>
      <c r="H813" s="16">
        <f t="shared" si="36"/>
        <v>6.0834628158369055</v>
      </c>
      <c r="I813" s="21">
        <v>812</v>
      </c>
      <c r="J813" s="28">
        <f t="shared" si="37"/>
        <v>9842.8803811486341</v>
      </c>
      <c r="K813" s="28">
        <f t="shared" si="38"/>
        <v>5431.223022475745</v>
      </c>
      <c r="L813" s="34" t="e">
        <f>IF(ISNUMBER(INDEX('08W Project List'!$J:$J,MATCH('HFTD CPZ'!$B813,'08W Project List'!$G:$G,0))),$K813,#N/A)</f>
        <v>#N/A</v>
      </c>
      <c r="M813" s="34" t="e">
        <f>IF(ISNUMBER(L813),#N/A,IF(ISNUMBER(INDEX('Approved CPZ List'!$I:$I,MATCH('HFTD CPZ'!$B813,'Approved CPZ List'!$B:$B,0))),$K813,#N/A))</f>
        <v>#N/A</v>
      </c>
    </row>
    <row r="814" spans="1:13" ht="15.75" x14ac:dyDescent="0.25">
      <c r="A814" s="17">
        <v>2558</v>
      </c>
      <c r="B814" s="16" t="s">
        <v>2942</v>
      </c>
      <c r="C814" s="16">
        <v>152561103</v>
      </c>
      <c r="D814" s="16" t="s">
        <v>2939</v>
      </c>
      <c r="E814" s="16">
        <v>10.163899659023246</v>
      </c>
      <c r="F814" s="16">
        <v>233</v>
      </c>
      <c r="G814" s="19">
        <v>9.2166245183264398E-2</v>
      </c>
      <c r="H814" s="16">
        <f t="shared" si="36"/>
        <v>21.474735127700605</v>
      </c>
      <c r="I814" s="21">
        <v>813</v>
      </c>
      <c r="J814" s="28">
        <f t="shared" si="37"/>
        <v>9853.0442808076568</v>
      </c>
      <c r="K814" s="28">
        <f t="shared" si="38"/>
        <v>5409.748287348044</v>
      </c>
      <c r="L814" s="34" t="e">
        <f>IF(ISNUMBER(INDEX('08W Project List'!$J:$J,MATCH('HFTD CPZ'!$B814,'08W Project List'!$G:$G,0))),$K814,#N/A)</f>
        <v>#N/A</v>
      </c>
      <c r="M814" s="34" t="e">
        <f>IF(ISNUMBER(L814),#N/A,IF(ISNUMBER(INDEX('Approved CPZ List'!$I:$I,MATCH('HFTD CPZ'!$B814,'Approved CPZ List'!$B:$B,0))),$K814,#N/A))</f>
        <v>#N/A</v>
      </c>
    </row>
    <row r="815" spans="1:13" ht="15.75" x14ac:dyDescent="0.25">
      <c r="A815" s="17">
        <v>9244</v>
      </c>
      <c r="B815" s="16" t="s">
        <v>1930</v>
      </c>
      <c r="C815" s="16">
        <v>252721106</v>
      </c>
      <c r="D815" s="16" t="s">
        <v>1929</v>
      </c>
      <c r="E815" s="16">
        <v>0.91053795664378501</v>
      </c>
      <c r="F815" s="16">
        <v>14</v>
      </c>
      <c r="G815" s="19">
        <v>9.21452990858279E-2</v>
      </c>
      <c r="H815" s="16">
        <f t="shared" si="36"/>
        <v>1.2900341872015906</v>
      </c>
      <c r="I815" s="21">
        <v>814</v>
      </c>
      <c r="J815" s="28">
        <f t="shared" si="37"/>
        <v>9853.9548187643013</v>
      </c>
      <c r="K815" s="28">
        <f t="shared" si="38"/>
        <v>5408.4582531608421</v>
      </c>
      <c r="L815" s="34" t="e">
        <f>IF(ISNUMBER(INDEX('08W Project List'!$J:$J,MATCH('HFTD CPZ'!$B815,'08W Project List'!$G:$G,0))),$K815,#N/A)</f>
        <v>#N/A</v>
      </c>
      <c r="M815" s="34" t="e">
        <f>IF(ISNUMBER(L815),#N/A,IF(ISNUMBER(INDEX('Approved CPZ List'!$I:$I,MATCH('HFTD CPZ'!$B815,'Approved CPZ List'!$B:$B,0))),$K815,#N/A))</f>
        <v>#N/A</v>
      </c>
    </row>
    <row r="816" spans="1:13" ht="15.75" x14ac:dyDescent="0.25">
      <c r="A816" s="17">
        <v>4181</v>
      </c>
      <c r="B816" s="16" t="s">
        <v>2437</v>
      </c>
      <c r="C816" s="16">
        <v>43051101</v>
      </c>
      <c r="D816" s="16" t="s">
        <v>2429</v>
      </c>
      <c r="E816" s="16">
        <v>12.095919826489125</v>
      </c>
      <c r="F816" s="16">
        <v>90</v>
      </c>
      <c r="G816" s="19">
        <v>9.2047581952386298E-2</v>
      </c>
      <c r="H816" s="16">
        <f t="shared" si="36"/>
        <v>8.284282375714767</v>
      </c>
      <c r="I816" s="21">
        <v>815</v>
      </c>
      <c r="J816" s="28">
        <f t="shared" si="37"/>
        <v>9866.0507385907913</v>
      </c>
      <c r="K816" s="28">
        <f t="shared" si="38"/>
        <v>5400.1739707851275</v>
      </c>
      <c r="L816" s="34" t="e">
        <f>IF(ISNUMBER(INDEX('08W Project List'!$J:$J,MATCH('HFTD CPZ'!$B816,'08W Project List'!$G:$G,0))),$K816,#N/A)</f>
        <v>#N/A</v>
      </c>
      <c r="M816" s="34" t="e">
        <f>IF(ISNUMBER(L816),#N/A,IF(ISNUMBER(INDEX('Approved CPZ List'!$I:$I,MATCH('HFTD CPZ'!$B816,'Approved CPZ List'!$B:$B,0))),$K816,#N/A))</f>
        <v>#N/A</v>
      </c>
    </row>
    <row r="817" spans="1:13" ht="15.75" x14ac:dyDescent="0.25">
      <c r="A817" s="17">
        <v>8910</v>
      </c>
      <c r="B817" s="16" t="s">
        <v>378</v>
      </c>
      <c r="C817" s="16">
        <v>192461102</v>
      </c>
      <c r="D817" s="16" t="s">
        <v>376</v>
      </c>
      <c r="E817" s="16">
        <v>22.238366304704478</v>
      </c>
      <c r="F817" s="16">
        <v>93</v>
      </c>
      <c r="G817" s="19">
        <v>9.08944999108557E-2</v>
      </c>
      <c r="H817" s="16">
        <f t="shared" si="36"/>
        <v>8.4531884917095805</v>
      </c>
      <c r="I817" s="21">
        <v>816</v>
      </c>
      <c r="J817" s="28">
        <f t="shared" si="37"/>
        <v>9888.2891048954953</v>
      </c>
      <c r="K817" s="28">
        <f t="shared" si="38"/>
        <v>5391.7207822934179</v>
      </c>
      <c r="L817" s="34" t="e">
        <f>IF(ISNUMBER(INDEX('08W Project List'!$J:$J,MATCH('HFTD CPZ'!$B817,'08W Project List'!$G:$G,0))),$K817,#N/A)</f>
        <v>#N/A</v>
      </c>
      <c r="M817" s="34" t="e">
        <f>IF(ISNUMBER(L817),#N/A,IF(ISNUMBER(INDEX('Approved CPZ List'!$I:$I,MATCH('HFTD CPZ'!$B817,'Approved CPZ List'!$B:$B,0))),$K817,#N/A))</f>
        <v>#N/A</v>
      </c>
    </row>
    <row r="818" spans="1:13" ht="15.75" x14ac:dyDescent="0.25">
      <c r="A818" s="17">
        <v>3415</v>
      </c>
      <c r="B818" s="16" t="s">
        <v>2858</v>
      </c>
      <c r="C818" s="16">
        <v>102831104</v>
      </c>
      <c r="D818" s="16" t="s">
        <v>2852</v>
      </c>
      <c r="E818" s="16">
        <v>12.762454708510317</v>
      </c>
      <c r="F818" s="16">
        <v>156</v>
      </c>
      <c r="G818" s="19">
        <v>9.0830940057169199E-2</v>
      </c>
      <c r="H818" s="16">
        <f t="shared" si="36"/>
        <v>14.169626648918396</v>
      </c>
      <c r="I818" s="21">
        <v>817</v>
      </c>
      <c r="J818" s="28">
        <f t="shared" si="37"/>
        <v>9901.0515596040059</v>
      </c>
      <c r="K818" s="28">
        <f t="shared" si="38"/>
        <v>5377.5511556444999</v>
      </c>
      <c r="L818" s="34" t="e">
        <f>IF(ISNUMBER(INDEX('08W Project List'!$J:$J,MATCH('HFTD CPZ'!$B818,'08W Project List'!$G:$G,0))),$K818,#N/A)</f>
        <v>#N/A</v>
      </c>
      <c r="M818" s="34" t="e">
        <f>IF(ISNUMBER(L818),#N/A,IF(ISNUMBER(INDEX('Approved CPZ List'!$I:$I,MATCH('HFTD CPZ'!$B818,'Approved CPZ List'!$B:$B,0))),$K818,#N/A))</f>
        <v>#N/A</v>
      </c>
    </row>
    <row r="819" spans="1:13" ht="15.75" x14ac:dyDescent="0.25">
      <c r="A819" s="17">
        <v>4056</v>
      </c>
      <c r="B819" s="16" t="s">
        <v>506</v>
      </c>
      <c r="C819" s="16">
        <v>162211101</v>
      </c>
      <c r="D819" s="16" t="s">
        <v>504</v>
      </c>
      <c r="E819" s="16">
        <v>1.4942372414036296</v>
      </c>
      <c r="F819" s="16">
        <v>43</v>
      </c>
      <c r="G819" s="19">
        <v>9.0714233391271298E-2</v>
      </c>
      <c r="H819" s="16">
        <f t="shared" si="36"/>
        <v>3.9007120358246659</v>
      </c>
      <c r="I819" s="21">
        <v>818</v>
      </c>
      <c r="J819" s="28">
        <f t="shared" si="37"/>
        <v>9902.5457968454102</v>
      </c>
      <c r="K819" s="28">
        <f t="shared" si="38"/>
        <v>5373.6504436086752</v>
      </c>
      <c r="L819" s="34" t="e">
        <f>IF(ISNUMBER(INDEX('08W Project List'!$J:$J,MATCH('HFTD CPZ'!$B819,'08W Project List'!$G:$G,0))),$K819,#N/A)</f>
        <v>#N/A</v>
      </c>
      <c r="M819" s="34" t="e">
        <f>IF(ISNUMBER(L819),#N/A,IF(ISNUMBER(INDEX('Approved CPZ List'!$I:$I,MATCH('HFTD CPZ'!$B819,'Approved CPZ List'!$B:$B,0))),$K819,#N/A))</f>
        <v>#N/A</v>
      </c>
    </row>
    <row r="820" spans="1:13" ht="15.75" x14ac:dyDescent="0.25">
      <c r="A820" s="17">
        <v>345</v>
      </c>
      <c r="B820" s="16" t="s">
        <v>940</v>
      </c>
      <c r="C820" s="16">
        <v>102931101</v>
      </c>
      <c r="D820" s="16" t="s">
        <v>937</v>
      </c>
      <c r="E820" s="16">
        <v>4.905171576017203</v>
      </c>
      <c r="F820" s="16">
        <v>70</v>
      </c>
      <c r="G820" s="19">
        <v>9.0425791155532106E-2</v>
      </c>
      <c r="H820" s="16">
        <f t="shared" si="36"/>
        <v>6.3298053808872474</v>
      </c>
      <c r="I820" s="21">
        <v>819</v>
      </c>
      <c r="J820" s="28">
        <f t="shared" si="37"/>
        <v>9907.4509684214281</v>
      </c>
      <c r="K820" s="28">
        <f t="shared" si="38"/>
        <v>5367.3206382277876</v>
      </c>
      <c r="L820" s="34" t="e">
        <f>IF(ISNUMBER(INDEX('08W Project List'!$J:$J,MATCH('HFTD CPZ'!$B820,'08W Project List'!$G:$G,0))),$K820,#N/A)</f>
        <v>#N/A</v>
      </c>
      <c r="M820" s="34" t="e">
        <f>IF(ISNUMBER(L820),#N/A,IF(ISNUMBER(INDEX('Approved CPZ List'!$I:$I,MATCH('HFTD CPZ'!$B820,'Approved CPZ List'!$B:$B,0))),$K820,#N/A))</f>
        <v>#N/A</v>
      </c>
    </row>
    <row r="821" spans="1:13" ht="15.75" x14ac:dyDescent="0.25">
      <c r="A821" s="17">
        <v>287</v>
      </c>
      <c r="B821" s="16" t="s">
        <v>4289</v>
      </c>
      <c r="C821" s="16">
        <v>103601101</v>
      </c>
      <c r="D821" s="16" t="s">
        <v>4288</v>
      </c>
      <c r="E821" s="16">
        <v>33.516471263734182</v>
      </c>
      <c r="F821" s="16">
        <v>251</v>
      </c>
      <c r="G821" s="19">
        <v>9.0420283160581705E-2</v>
      </c>
      <c r="H821" s="16">
        <f t="shared" si="36"/>
        <v>22.695491073306009</v>
      </c>
      <c r="I821" s="21">
        <v>820</v>
      </c>
      <c r="J821" s="28">
        <f t="shared" si="37"/>
        <v>9940.9674396851624</v>
      </c>
      <c r="K821" s="28">
        <f t="shared" si="38"/>
        <v>5344.625147154482</v>
      </c>
      <c r="L821" s="34" t="e">
        <f>IF(ISNUMBER(INDEX('08W Project List'!$J:$J,MATCH('HFTD CPZ'!$B821,'08W Project List'!$G:$G,0))),$K821,#N/A)</f>
        <v>#N/A</v>
      </c>
      <c r="M821" s="34" t="e">
        <f>IF(ISNUMBER(L821),#N/A,IF(ISNUMBER(INDEX('Approved CPZ List'!$I:$I,MATCH('HFTD CPZ'!$B821,'Approved CPZ List'!$B:$B,0))),$K821,#N/A))</f>
        <v>#N/A</v>
      </c>
    </row>
    <row r="822" spans="1:13" ht="15.75" x14ac:dyDescent="0.25">
      <c r="A822" s="17">
        <v>8279</v>
      </c>
      <c r="B822" s="16" t="s">
        <v>2130</v>
      </c>
      <c r="C822" s="16">
        <v>192411101</v>
      </c>
      <c r="D822" s="16" t="s">
        <v>2126</v>
      </c>
      <c r="E822" s="16">
        <v>4.414855579362654</v>
      </c>
      <c r="F822" s="16">
        <v>51</v>
      </c>
      <c r="G822" s="19">
        <v>9.0318540299543698E-2</v>
      </c>
      <c r="H822" s="16">
        <f t="shared" si="36"/>
        <v>4.606245555276729</v>
      </c>
      <c r="I822" s="21">
        <v>821</v>
      </c>
      <c r="J822" s="28">
        <f t="shared" si="37"/>
        <v>9945.3822952645241</v>
      </c>
      <c r="K822" s="28">
        <f t="shared" si="38"/>
        <v>5340.0189015992055</v>
      </c>
      <c r="L822" s="34" t="e">
        <f>IF(ISNUMBER(INDEX('08W Project List'!$J:$J,MATCH('HFTD CPZ'!$B822,'08W Project List'!$G:$G,0))),$K822,#N/A)</f>
        <v>#N/A</v>
      </c>
      <c r="M822" s="34" t="e">
        <f>IF(ISNUMBER(L822),#N/A,IF(ISNUMBER(INDEX('Approved CPZ List'!$I:$I,MATCH('HFTD CPZ'!$B822,'Approved CPZ List'!$B:$B,0))),$K822,#N/A))</f>
        <v>#N/A</v>
      </c>
    </row>
    <row r="823" spans="1:13" ht="15.75" x14ac:dyDescent="0.25">
      <c r="A823" s="17">
        <v>7426</v>
      </c>
      <c r="B823" s="16" t="s">
        <v>3610</v>
      </c>
      <c r="C823" s="16">
        <v>182671108</v>
      </c>
      <c r="D823" s="16" t="s">
        <v>3611</v>
      </c>
      <c r="E823" s="16">
        <v>15.265450476796769</v>
      </c>
      <c r="F823" s="16">
        <v>81</v>
      </c>
      <c r="G823" s="19">
        <v>9.0027057977725602E-2</v>
      </c>
      <c r="H823" s="16">
        <f t="shared" si="36"/>
        <v>7.2921916961957738</v>
      </c>
      <c r="I823" s="21">
        <v>822</v>
      </c>
      <c r="J823" s="28">
        <f t="shared" si="37"/>
        <v>9960.6477457413203</v>
      </c>
      <c r="K823" s="28">
        <f t="shared" si="38"/>
        <v>5332.7267099030096</v>
      </c>
      <c r="L823" s="34" t="e">
        <f>IF(ISNUMBER(INDEX('08W Project List'!$J:$J,MATCH('HFTD CPZ'!$B823,'08W Project List'!$G:$G,0))),$K823,#N/A)</f>
        <v>#N/A</v>
      </c>
      <c r="M823" s="34" t="e">
        <f>IF(ISNUMBER(L823),#N/A,IF(ISNUMBER(INDEX('Approved CPZ List'!$I:$I,MATCH('HFTD CPZ'!$B823,'Approved CPZ List'!$B:$B,0))),$K823,#N/A))</f>
        <v>#N/A</v>
      </c>
    </row>
    <row r="824" spans="1:13" ht="15.75" x14ac:dyDescent="0.25">
      <c r="A824" s="17">
        <v>7586</v>
      </c>
      <c r="B824" s="16" t="s">
        <v>1953</v>
      </c>
      <c r="C824" s="16">
        <v>43311102</v>
      </c>
      <c r="D824" s="16" t="s">
        <v>1944</v>
      </c>
      <c r="E824" s="16">
        <v>6.3142370985147922</v>
      </c>
      <c r="F824" s="16">
        <v>73</v>
      </c>
      <c r="G824" s="19">
        <v>8.9783510515209594E-2</v>
      </c>
      <c r="H824" s="16">
        <f t="shared" si="36"/>
        <v>6.5541962676103003</v>
      </c>
      <c r="I824" s="21">
        <v>823</v>
      </c>
      <c r="J824" s="28">
        <f t="shared" si="37"/>
        <v>9966.9619828398354</v>
      </c>
      <c r="K824" s="28">
        <f t="shared" si="38"/>
        <v>5326.1725136353989</v>
      </c>
      <c r="L824" s="34" t="e">
        <f>IF(ISNUMBER(INDEX('08W Project List'!$J:$J,MATCH('HFTD CPZ'!$B824,'08W Project List'!$G:$G,0))),$K824,#N/A)</f>
        <v>#N/A</v>
      </c>
      <c r="M824" s="34" t="e">
        <f>IF(ISNUMBER(L824),#N/A,IF(ISNUMBER(INDEX('Approved CPZ List'!$I:$I,MATCH('HFTD CPZ'!$B824,'Approved CPZ List'!$B:$B,0))),$K824,#N/A))</f>
        <v>#N/A</v>
      </c>
    </row>
    <row r="825" spans="1:13" ht="15.75" x14ac:dyDescent="0.25">
      <c r="A825" s="17">
        <v>8787</v>
      </c>
      <c r="B825" s="16" t="s">
        <v>1548</v>
      </c>
      <c r="C825" s="16">
        <v>103401102</v>
      </c>
      <c r="D825" s="16" t="s">
        <v>1547</v>
      </c>
      <c r="E825" s="16">
        <v>2.5630925141542633</v>
      </c>
      <c r="F825" s="16">
        <v>42</v>
      </c>
      <c r="G825" s="19">
        <v>8.97328772835847E-2</v>
      </c>
      <c r="H825" s="16">
        <f t="shared" si="36"/>
        <v>3.7687808459105572</v>
      </c>
      <c r="I825" s="21">
        <v>824</v>
      </c>
      <c r="J825" s="28">
        <f t="shared" si="37"/>
        <v>9969.5250753539895</v>
      </c>
      <c r="K825" s="28">
        <f t="shared" si="38"/>
        <v>5322.4037327894885</v>
      </c>
      <c r="L825" s="34" t="e">
        <f>IF(ISNUMBER(INDEX('08W Project List'!$J:$J,MATCH('HFTD CPZ'!$B825,'08W Project List'!$G:$G,0))),$K825,#N/A)</f>
        <v>#N/A</v>
      </c>
      <c r="M825" s="34" t="e">
        <f>IF(ISNUMBER(L825),#N/A,IF(ISNUMBER(INDEX('Approved CPZ List'!$I:$I,MATCH('HFTD CPZ'!$B825,'Approved CPZ List'!$B:$B,0))),$K825,#N/A))</f>
        <v>#N/A</v>
      </c>
    </row>
    <row r="826" spans="1:13" ht="15.75" x14ac:dyDescent="0.25">
      <c r="A826" s="17">
        <v>10586</v>
      </c>
      <c r="B826" s="16" t="s">
        <v>2113</v>
      </c>
      <c r="C826" s="16">
        <v>103481101</v>
      </c>
      <c r="D826" s="16" t="s">
        <v>2114</v>
      </c>
      <c r="E826" s="16">
        <v>0.31275584919779986</v>
      </c>
      <c r="F826" s="16">
        <v>4</v>
      </c>
      <c r="G826" s="19">
        <v>8.9566991102422E-2</v>
      </c>
      <c r="H826" s="16">
        <f t="shared" si="36"/>
        <v>0.358267964409688</v>
      </c>
      <c r="I826" s="21">
        <v>825</v>
      </c>
      <c r="J826" s="28">
        <f t="shared" si="37"/>
        <v>9969.8378312031873</v>
      </c>
      <c r="K826" s="28">
        <f t="shared" si="38"/>
        <v>5322.0454648250789</v>
      </c>
      <c r="L826" s="34" t="e">
        <f>IF(ISNUMBER(INDEX('08W Project List'!$J:$J,MATCH('HFTD CPZ'!$B826,'08W Project List'!$G:$G,0))),$K826,#N/A)</f>
        <v>#N/A</v>
      </c>
      <c r="M826" s="34" t="e">
        <f>IF(ISNUMBER(L826),#N/A,IF(ISNUMBER(INDEX('Approved CPZ List'!$I:$I,MATCH('HFTD CPZ'!$B826,'Approved CPZ List'!$B:$B,0))),$K826,#N/A))</f>
        <v>#N/A</v>
      </c>
    </row>
    <row r="827" spans="1:13" ht="15.75" x14ac:dyDescent="0.25">
      <c r="A827" s="17">
        <v>6573</v>
      </c>
      <c r="B827" s="16" t="s">
        <v>3795</v>
      </c>
      <c r="C827" s="16">
        <v>182811103</v>
      </c>
      <c r="D827" s="16" t="s">
        <v>3796</v>
      </c>
      <c r="E827" s="16">
        <v>19.609554668490428</v>
      </c>
      <c r="F827" s="16">
        <v>152</v>
      </c>
      <c r="G827" s="19">
        <v>8.9507597752611107E-2</v>
      </c>
      <c r="H827" s="16">
        <f t="shared" si="36"/>
        <v>13.605154858396888</v>
      </c>
      <c r="I827" s="21">
        <v>826</v>
      </c>
      <c r="J827" s="28">
        <f t="shared" si="37"/>
        <v>9989.4473858716774</v>
      </c>
      <c r="K827" s="28">
        <f t="shared" si="38"/>
        <v>5308.4403099666815</v>
      </c>
      <c r="L827" s="34" t="e">
        <f>IF(ISNUMBER(INDEX('08W Project List'!$J:$J,MATCH('HFTD CPZ'!$B827,'08W Project List'!$G:$G,0))),$K827,#N/A)</f>
        <v>#N/A</v>
      </c>
      <c r="M827" s="34" t="e">
        <f>IF(ISNUMBER(L827),#N/A,IF(ISNUMBER(INDEX('Approved CPZ List'!$I:$I,MATCH('HFTD CPZ'!$B827,'Approved CPZ List'!$B:$B,0))),$K827,#N/A))</f>
        <v>#N/A</v>
      </c>
    </row>
    <row r="828" spans="1:13" ht="15.75" x14ac:dyDescent="0.25">
      <c r="A828" s="17">
        <v>10830</v>
      </c>
      <c r="B828" s="16" t="s">
        <v>3022</v>
      </c>
      <c r="C828" s="16">
        <v>42631109</v>
      </c>
      <c r="D828" s="16" t="s">
        <v>3020</v>
      </c>
      <c r="E828" s="16">
        <v>1.7817936917721752E-2</v>
      </c>
      <c r="F828" s="16">
        <v>2</v>
      </c>
      <c r="G828" s="19">
        <v>8.9417432482508594E-2</v>
      </c>
      <c r="H828" s="16">
        <f t="shared" si="36"/>
        <v>0.17883486496501719</v>
      </c>
      <c r="I828" s="21">
        <v>827</v>
      </c>
      <c r="J828" s="28">
        <f t="shared" si="37"/>
        <v>9989.4652038085951</v>
      </c>
      <c r="K828" s="28">
        <f t="shared" si="38"/>
        <v>5308.2614751017163</v>
      </c>
      <c r="L828" s="34" t="e">
        <f>IF(ISNUMBER(INDEX('08W Project List'!$J:$J,MATCH('HFTD CPZ'!$B828,'08W Project List'!$G:$G,0))),$K828,#N/A)</f>
        <v>#N/A</v>
      </c>
      <c r="M828" s="34" t="e">
        <f>IF(ISNUMBER(L828),#N/A,IF(ISNUMBER(INDEX('Approved CPZ List'!$I:$I,MATCH('HFTD CPZ'!$B828,'Approved CPZ List'!$B:$B,0))),$K828,#N/A))</f>
        <v>#N/A</v>
      </c>
    </row>
    <row r="829" spans="1:13" ht="15.75" x14ac:dyDescent="0.25">
      <c r="A829" s="17">
        <v>817</v>
      </c>
      <c r="B829" s="16" t="s">
        <v>816</v>
      </c>
      <c r="C829" s="16">
        <v>42821102</v>
      </c>
      <c r="D829" s="16" t="s">
        <v>808</v>
      </c>
      <c r="E829" s="16">
        <v>17.748314753919825</v>
      </c>
      <c r="F829" s="16">
        <v>199</v>
      </c>
      <c r="G829" s="19">
        <v>8.9292128423398495E-2</v>
      </c>
      <c r="H829" s="16">
        <f t="shared" si="36"/>
        <v>17.7691335562563</v>
      </c>
      <c r="I829" s="21">
        <v>828</v>
      </c>
      <c r="J829" s="28">
        <f t="shared" si="37"/>
        <v>10007.213518562516</v>
      </c>
      <c r="K829" s="28">
        <f t="shared" si="38"/>
        <v>5290.4923415454596</v>
      </c>
      <c r="L829" s="34" t="e">
        <f>IF(ISNUMBER(INDEX('08W Project List'!$J:$J,MATCH('HFTD CPZ'!$B829,'08W Project List'!$G:$G,0))),$K829,#N/A)</f>
        <v>#N/A</v>
      </c>
      <c r="M829" s="34" t="e">
        <f>IF(ISNUMBER(L829),#N/A,IF(ISNUMBER(INDEX('Approved CPZ List'!$I:$I,MATCH('HFTD CPZ'!$B829,'Approved CPZ List'!$B:$B,0))),$K829,#N/A))</f>
        <v>#N/A</v>
      </c>
    </row>
    <row r="830" spans="1:13" ht="15.75" x14ac:dyDescent="0.25">
      <c r="A830" s="17">
        <v>5781</v>
      </c>
      <c r="B830" s="16" t="s">
        <v>3457</v>
      </c>
      <c r="C830" s="16">
        <v>252531103</v>
      </c>
      <c r="D830" s="16" t="s">
        <v>3456</v>
      </c>
      <c r="E830" s="16">
        <v>21.333986559359914</v>
      </c>
      <c r="F830" s="16">
        <v>204</v>
      </c>
      <c r="G830" s="19">
        <v>8.9217731025452301E-2</v>
      </c>
      <c r="H830" s="16">
        <f t="shared" si="36"/>
        <v>18.200417129192271</v>
      </c>
      <c r="I830" s="21">
        <v>829</v>
      </c>
      <c r="J830" s="28">
        <f t="shared" si="37"/>
        <v>10028.547505121876</v>
      </c>
      <c r="K830" s="28">
        <f t="shared" si="38"/>
        <v>5272.2919244162676</v>
      </c>
      <c r="L830" s="34" t="e">
        <f>IF(ISNUMBER(INDEX('08W Project List'!$J:$J,MATCH('HFTD CPZ'!$B830,'08W Project List'!$G:$G,0))),$K830,#N/A)</f>
        <v>#N/A</v>
      </c>
      <c r="M830" s="34" t="e">
        <f>IF(ISNUMBER(L830),#N/A,IF(ISNUMBER(INDEX('Approved CPZ List'!$I:$I,MATCH('HFTD CPZ'!$B830,'Approved CPZ List'!$B:$B,0))),$K830,#N/A))</f>
        <v>#N/A</v>
      </c>
    </row>
    <row r="831" spans="1:13" ht="15.75" x14ac:dyDescent="0.25">
      <c r="A831" s="17">
        <v>6729</v>
      </c>
      <c r="B831" s="16" t="s">
        <v>3506</v>
      </c>
      <c r="C831" s="16">
        <v>182631107</v>
      </c>
      <c r="D831" s="16" t="s">
        <v>3507</v>
      </c>
      <c r="E831" s="16">
        <v>2.4841055769769049</v>
      </c>
      <c r="F831" s="16">
        <v>45</v>
      </c>
      <c r="G831" s="19">
        <v>8.9174402013502699E-2</v>
      </c>
      <c r="H831" s="16">
        <f t="shared" si="36"/>
        <v>4.0128480906076218</v>
      </c>
      <c r="I831" s="21">
        <v>830</v>
      </c>
      <c r="J831" s="28">
        <f t="shared" si="37"/>
        <v>10031.031610698854</v>
      </c>
      <c r="K831" s="28">
        <f t="shared" si="38"/>
        <v>5268.2790763256598</v>
      </c>
      <c r="L831" s="34" t="e">
        <f>IF(ISNUMBER(INDEX('08W Project List'!$J:$J,MATCH('HFTD CPZ'!$B831,'08W Project List'!$G:$G,0))),$K831,#N/A)</f>
        <v>#N/A</v>
      </c>
      <c r="M831" s="34" t="e">
        <f>IF(ISNUMBER(L831),#N/A,IF(ISNUMBER(INDEX('Approved CPZ List'!$I:$I,MATCH('HFTD CPZ'!$B831,'Approved CPZ List'!$B:$B,0))),$K831,#N/A))</f>
        <v>#N/A</v>
      </c>
    </row>
    <row r="832" spans="1:13" ht="15.75" x14ac:dyDescent="0.25">
      <c r="A832" s="17">
        <v>5238</v>
      </c>
      <c r="B832" s="16" t="s">
        <v>1078</v>
      </c>
      <c r="C832" s="16">
        <v>152261106</v>
      </c>
      <c r="D832" s="16" t="s">
        <v>1073</v>
      </c>
      <c r="E832" s="16">
        <v>15.126905201478808</v>
      </c>
      <c r="F832" s="16">
        <v>158</v>
      </c>
      <c r="G832" s="19">
        <v>8.9061054185272895E-2</v>
      </c>
      <c r="H832" s="16">
        <f t="shared" si="36"/>
        <v>14.071646561273118</v>
      </c>
      <c r="I832" s="21">
        <v>831</v>
      </c>
      <c r="J832" s="28">
        <f t="shared" si="37"/>
        <v>10046.158515900333</v>
      </c>
      <c r="K832" s="28">
        <f t="shared" si="38"/>
        <v>5254.2074297643867</v>
      </c>
      <c r="L832" s="34" t="e">
        <f>IF(ISNUMBER(INDEX('08W Project List'!$J:$J,MATCH('HFTD CPZ'!$B832,'08W Project List'!$G:$G,0))),$K832,#N/A)</f>
        <v>#N/A</v>
      </c>
      <c r="M832" s="34" t="e">
        <f>IF(ISNUMBER(L832),#N/A,IF(ISNUMBER(INDEX('Approved CPZ List'!$I:$I,MATCH('HFTD CPZ'!$B832,'Approved CPZ List'!$B:$B,0))),$K832,#N/A))</f>
        <v>#N/A</v>
      </c>
    </row>
    <row r="833" spans="1:13" ht="15.75" x14ac:dyDescent="0.25">
      <c r="A833" s="17">
        <v>4137</v>
      </c>
      <c r="B833" s="16" t="s">
        <v>4105</v>
      </c>
      <c r="C833" s="16">
        <v>42771114</v>
      </c>
      <c r="D833" s="16" t="s">
        <v>4102</v>
      </c>
      <c r="E833" s="16">
        <v>3.759139018741386</v>
      </c>
      <c r="F833" s="16">
        <v>110</v>
      </c>
      <c r="G833" s="19">
        <v>8.9060428692779303E-2</v>
      </c>
      <c r="H833" s="16">
        <f t="shared" si="36"/>
        <v>9.796647156205724</v>
      </c>
      <c r="I833" s="21">
        <v>832</v>
      </c>
      <c r="J833" s="28">
        <f t="shared" si="37"/>
        <v>10049.917654919074</v>
      </c>
      <c r="K833" s="28">
        <f t="shared" si="38"/>
        <v>5244.4107826081809</v>
      </c>
      <c r="L833" s="34" t="e">
        <f>IF(ISNUMBER(INDEX('08W Project List'!$J:$J,MATCH('HFTD CPZ'!$B833,'08W Project List'!$G:$G,0))),$K833,#N/A)</f>
        <v>#N/A</v>
      </c>
      <c r="M833" s="34" t="e">
        <f>IF(ISNUMBER(L833),#N/A,IF(ISNUMBER(INDEX('Approved CPZ List'!$I:$I,MATCH('HFTD CPZ'!$B833,'Approved CPZ List'!$B:$B,0))),$K833,#N/A))</f>
        <v>#N/A</v>
      </c>
    </row>
    <row r="834" spans="1:13" ht="15.75" x14ac:dyDescent="0.25">
      <c r="A834" s="17">
        <v>2145</v>
      </c>
      <c r="B834" s="16" t="s">
        <v>524</v>
      </c>
      <c r="C834" s="16">
        <v>42711101</v>
      </c>
      <c r="D834" s="16" t="s">
        <v>517</v>
      </c>
      <c r="E834" s="16">
        <v>34.662565716359353</v>
      </c>
      <c r="F834" s="16">
        <v>350</v>
      </c>
      <c r="G834" s="19">
        <v>8.8841389714136895E-2</v>
      </c>
      <c r="H834" s="16">
        <f t="shared" ref="H834:H897" si="39">IFERROR(G834*F834,0)</f>
        <v>31.094486399947915</v>
      </c>
      <c r="I834" s="21">
        <v>833</v>
      </c>
      <c r="J834" s="28">
        <f t="shared" si="37"/>
        <v>10084.580220635433</v>
      </c>
      <c r="K834" s="28">
        <f t="shared" si="38"/>
        <v>5213.3162962082333</v>
      </c>
      <c r="L834" s="34" t="e">
        <f>IF(ISNUMBER(INDEX('08W Project List'!$J:$J,MATCH('HFTD CPZ'!$B834,'08W Project List'!$G:$G,0))),$K834,#N/A)</f>
        <v>#N/A</v>
      </c>
      <c r="M834" s="34" t="e">
        <f>IF(ISNUMBER(L834),#N/A,IF(ISNUMBER(INDEX('Approved CPZ List'!$I:$I,MATCH('HFTD CPZ'!$B834,'Approved CPZ List'!$B:$B,0))),$K834,#N/A))</f>
        <v>#N/A</v>
      </c>
    </row>
    <row r="835" spans="1:13" ht="15.75" x14ac:dyDescent="0.25">
      <c r="A835" s="17">
        <v>8817</v>
      </c>
      <c r="B835" s="16" t="s">
        <v>4420</v>
      </c>
      <c r="C835" s="16">
        <v>102911105</v>
      </c>
      <c r="D835" s="16" t="s">
        <v>4419</v>
      </c>
      <c r="E835" s="16">
        <v>11.497339723151894</v>
      </c>
      <c r="F835" s="16">
        <v>14</v>
      </c>
      <c r="G835" s="19">
        <v>8.8538532999399205E-2</v>
      </c>
      <c r="H835" s="16">
        <f t="shared" si="39"/>
        <v>1.2395394619915889</v>
      </c>
      <c r="I835" s="21">
        <v>834</v>
      </c>
      <c r="J835" s="28">
        <f t="shared" si="37"/>
        <v>10096.077560358584</v>
      </c>
      <c r="K835" s="28">
        <f t="shared" si="38"/>
        <v>5212.0767567462417</v>
      </c>
      <c r="L835" s="34" t="e">
        <f>IF(ISNUMBER(INDEX('08W Project List'!$J:$J,MATCH('HFTD CPZ'!$B835,'08W Project List'!$G:$G,0))),$K835,#N/A)</f>
        <v>#N/A</v>
      </c>
      <c r="M835" s="34" t="e">
        <f>IF(ISNUMBER(L835),#N/A,IF(ISNUMBER(INDEX('Approved CPZ List'!$I:$I,MATCH('HFTD CPZ'!$B835,'Approved CPZ List'!$B:$B,0))),$K835,#N/A))</f>
        <v>#N/A</v>
      </c>
    </row>
    <row r="836" spans="1:13" ht="15.75" x14ac:dyDescent="0.25">
      <c r="A836" s="17">
        <v>3899</v>
      </c>
      <c r="B836" s="16" t="s">
        <v>2986</v>
      </c>
      <c r="C836" s="16">
        <v>163781705</v>
      </c>
      <c r="D836" s="16" t="s">
        <v>2987</v>
      </c>
      <c r="E836" s="16">
        <v>7.7172055565896205</v>
      </c>
      <c r="F836" s="16">
        <v>129</v>
      </c>
      <c r="G836" s="19">
        <v>8.8488710525104902E-2</v>
      </c>
      <c r="H836" s="16">
        <f t="shared" si="39"/>
        <v>11.415043657738533</v>
      </c>
      <c r="I836" s="21">
        <v>835</v>
      </c>
      <c r="J836" s="28">
        <f t="shared" ref="J836:J899" si="40">J835+E836</f>
        <v>10103.794765915174</v>
      </c>
      <c r="K836" s="28">
        <f t="shared" ref="K836:K899" si="41">K835-H836</f>
        <v>5200.6617130885033</v>
      </c>
      <c r="L836" s="34" t="e">
        <f>IF(ISNUMBER(INDEX('08W Project List'!$J:$J,MATCH('HFTD CPZ'!$B836,'08W Project List'!$G:$G,0))),$K836,#N/A)</f>
        <v>#N/A</v>
      </c>
      <c r="M836" s="34" t="e">
        <f>IF(ISNUMBER(L836),#N/A,IF(ISNUMBER(INDEX('Approved CPZ List'!$I:$I,MATCH('HFTD CPZ'!$B836,'Approved CPZ List'!$B:$B,0))),$K836,#N/A))</f>
        <v>#N/A</v>
      </c>
    </row>
    <row r="837" spans="1:13" ht="15.75" x14ac:dyDescent="0.25">
      <c r="A837" s="17">
        <v>5666</v>
      </c>
      <c r="B837" s="16" t="s">
        <v>4385</v>
      </c>
      <c r="C837" s="16">
        <v>24251101</v>
      </c>
      <c r="D837" s="16" t="s">
        <v>4383</v>
      </c>
      <c r="E837" s="16">
        <v>4.1700371185125418</v>
      </c>
      <c r="F837" s="16">
        <v>52</v>
      </c>
      <c r="G837" s="19">
        <v>8.8421560900076301E-2</v>
      </c>
      <c r="H837" s="16">
        <f t="shared" si="39"/>
        <v>4.5979211668039675</v>
      </c>
      <c r="I837" s="21">
        <v>836</v>
      </c>
      <c r="J837" s="28">
        <f t="shared" si="40"/>
        <v>10107.964803033687</v>
      </c>
      <c r="K837" s="28">
        <f t="shared" si="41"/>
        <v>5196.0637919216997</v>
      </c>
      <c r="L837" s="34" t="e">
        <f>IF(ISNUMBER(INDEX('08W Project List'!$J:$J,MATCH('HFTD CPZ'!$B837,'08W Project List'!$G:$G,0))),$K837,#N/A)</f>
        <v>#N/A</v>
      </c>
      <c r="M837" s="34" t="e">
        <f>IF(ISNUMBER(L837),#N/A,IF(ISNUMBER(INDEX('Approved CPZ List'!$I:$I,MATCH('HFTD CPZ'!$B837,'Approved CPZ List'!$B:$B,0))),$K837,#N/A))</f>
        <v>#N/A</v>
      </c>
    </row>
    <row r="838" spans="1:13" ht="15.75" x14ac:dyDescent="0.25">
      <c r="A838" s="17">
        <v>7241</v>
      </c>
      <c r="B838" s="16" t="s">
        <v>147</v>
      </c>
      <c r="C838" s="16">
        <v>182541103</v>
      </c>
      <c r="D838" s="16" t="s">
        <v>143</v>
      </c>
      <c r="E838" s="16">
        <v>25.118970623999754</v>
      </c>
      <c r="F838" s="16">
        <v>152</v>
      </c>
      <c r="G838" s="19">
        <v>8.8417764423527501E-2</v>
      </c>
      <c r="H838" s="16">
        <f t="shared" si="39"/>
        <v>13.43950019237618</v>
      </c>
      <c r="I838" s="21">
        <v>837</v>
      </c>
      <c r="J838" s="28">
        <f t="shared" si="40"/>
        <v>10133.083773657687</v>
      </c>
      <c r="K838" s="28">
        <f t="shared" si="41"/>
        <v>5182.6242917293239</v>
      </c>
      <c r="L838" s="34" t="e">
        <f>IF(ISNUMBER(INDEX('08W Project List'!$J:$J,MATCH('HFTD CPZ'!$B838,'08W Project List'!$G:$G,0))),$K838,#N/A)</f>
        <v>#N/A</v>
      </c>
      <c r="M838" s="34" t="e">
        <f>IF(ISNUMBER(L838),#N/A,IF(ISNUMBER(INDEX('Approved CPZ List'!$I:$I,MATCH('HFTD CPZ'!$B838,'Approved CPZ List'!$B:$B,0))),$K838,#N/A))</f>
        <v>#N/A</v>
      </c>
    </row>
    <row r="839" spans="1:13" ht="15.75" x14ac:dyDescent="0.25">
      <c r="A839" s="17">
        <v>878</v>
      </c>
      <c r="B839" s="16" t="s">
        <v>1431</v>
      </c>
      <c r="C839" s="16">
        <v>163451702</v>
      </c>
      <c r="D839" s="16" t="s">
        <v>1414</v>
      </c>
      <c r="E839" s="16">
        <v>57.908079290402107</v>
      </c>
      <c r="F839" s="16">
        <v>401</v>
      </c>
      <c r="G839" s="19">
        <v>8.8153157920718303E-2</v>
      </c>
      <c r="H839" s="16">
        <f t="shared" si="39"/>
        <v>35.349416326208036</v>
      </c>
      <c r="I839" s="21">
        <v>838</v>
      </c>
      <c r="J839" s="28">
        <f t="shared" si="40"/>
        <v>10190.991852948089</v>
      </c>
      <c r="K839" s="28">
        <f t="shared" si="41"/>
        <v>5147.2748754031154</v>
      </c>
      <c r="L839" s="34" t="e">
        <f>IF(ISNUMBER(INDEX('08W Project List'!$J:$J,MATCH('HFTD CPZ'!$B839,'08W Project List'!$G:$G,0))),$K839,#N/A)</f>
        <v>#N/A</v>
      </c>
      <c r="M839" s="34" t="e">
        <f>IF(ISNUMBER(L839),#N/A,IF(ISNUMBER(INDEX('Approved CPZ List'!$I:$I,MATCH('HFTD CPZ'!$B839,'Approved CPZ List'!$B:$B,0))),$K839,#N/A))</f>
        <v>#N/A</v>
      </c>
    </row>
    <row r="840" spans="1:13" ht="15.75" x14ac:dyDescent="0.25">
      <c r="A840" s="17">
        <v>4836</v>
      </c>
      <c r="B840" s="16" t="s">
        <v>1575</v>
      </c>
      <c r="C840" s="16">
        <v>152031103</v>
      </c>
      <c r="D840" s="16" t="s">
        <v>1576</v>
      </c>
      <c r="E840" s="16">
        <v>21.709283604064076</v>
      </c>
      <c r="F840" s="16">
        <v>255</v>
      </c>
      <c r="G840" s="19">
        <v>8.7917938193890197E-2</v>
      </c>
      <c r="H840" s="16">
        <f t="shared" si="39"/>
        <v>22.419074239442001</v>
      </c>
      <c r="I840" s="21">
        <v>839</v>
      </c>
      <c r="J840" s="28">
        <f t="shared" si="40"/>
        <v>10212.701136552154</v>
      </c>
      <c r="K840" s="28">
        <f t="shared" si="41"/>
        <v>5124.8558011636733</v>
      </c>
      <c r="L840" s="34" t="e">
        <f>IF(ISNUMBER(INDEX('08W Project List'!$J:$J,MATCH('HFTD CPZ'!$B840,'08W Project List'!$G:$G,0))),$K840,#N/A)</f>
        <v>#N/A</v>
      </c>
      <c r="M840" s="34" t="e">
        <f>IF(ISNUMBER(L840),#N/A,IF(ISNUMBER(INDEX('Approved CPZ List'!$I:$I,MATCH('HFTD CPZ'!$B840,'Approved CPZ List'!$B:$B,0))),$K840,#N/A))</f>
        <v>#N/A</v>
      </c>
    </row>
    <row r="841" spans="1:13" ht="15.75" x14ac:dyDescent="0.25">
      <c r="A841" s="17">
        <v>7987</v>
      </c>
      <c r="B841" s="16" t="s">
        <v>233</v>
      </c>
      <c r="C841" s="16">
        <v>152701108</v>
      </c>
      <c r="D841" s="16" t="s">
        <v>231</v>
      </c>
      <c r="E841" s="16">
        <v>2.6235074947594033</v>
      </c>
      <c r="F841" s="16">
        <v>43</v>
      </c>
      <c r="G841" s="19">
        <v>8.77289797814573E-2</v>
      </c>
      <c r="H841" s="16">
        <f t="shared" si="39"/>
        <v>3.772346130602664</v>
      </c>
      <c r="I841" s="21">
        <v>840</v>
      </c>
      <c r="J841" s="28">
        <f t="shared" si="40"/>
        <v>10215.324644046914</v>
      </c>
      <c r="K841" s="28">
        <f t="shared" si="41"/>
        <v>5121.083455033071</v>
      </c>
      <c r="L841" s="34" t="e">
        <f>IF(ISNUMBER(INDEX('08W Project List'!$J:$J,MATCH('HFTD CPZ'!$B841,'08W Project List'!$G:$G,0))),$K841,#N/A)</f>
        <v>#N/A</v>
      </c>
      <c r="M841" s="34" t="e">
        <f>IF(ISNUMBER(L841),#N/A,IF(ISNUMBER(INDEX('Approved CPZ List'!$I:$I,MATCH('HFTD CPZ'!$B841,'Approved CPZ List'!$B:$B,0))),$K841,#N/A))</f>
        <v>#N/A</v>
      </c>
    </row>
    <row r="842" spans="1:13" ht="15.75" x14ac:dyDescent="0.25">
      <c r="A842" s="17">
        <v>8725</v>
      </c>
      <c r="B842" s="16" t="s">
        <v>2059</v>
      </c>
      <c r="C842" s="16">
        <v>83182101</v>
      </c>
      <c r="D842" s="16" t="s">
        <v>2055</v>
      </c>
      <c r="E842" s="16">
        <v>4.5398913352378498</v>
      </c>
      <c r="F842" s="16">
        <v>53</v>
      </c>
      <c r="G842" s="19">
        <v>8.7511401049732096E-2</v>
      </c>
      <c r="H842" s="16">
        <f t="shared" si="39"/>
        <v>4.6381042556358008</v>
      </c>
      <c r="I842" s="21">
        <v>841</v>
      </c>
      <c r="J842" s="28">
        <f t="shared" si="40"/>
        <v>10219.864535382152</v>
      </c>
      <c r="K842" s="28">
        <f t="shared" si="41"/>
        <v>5116.4453507774351</v>
      </c>
      <c r="L842" s="34" t="e">
        <f>IF(ISNUMBER(INDEX('08W Project List'!$J:$J,MATCH('HFTD CPZ'!$B842,'08W Project List'!$G:$G,0))),$K842,#N/A)</f>
        <v>#N/A</v>
      </c>
      <c r="M842" s="34" t="e">
        <f>IF(ISNUMBER(L842),#N/A,IF(ISNUMBER(INDEX('Approved CPZ List'!$I:$I,MATCH('HFTD CPZ'!$B842,'Approved CPZ List'!$B:$B,0))),$K842,#N/A))</f>
        <v>#N/A</v>
      </c>
    </row>
    <row r="843" spans="1:13" ht="15.75" x14ac:dyDescent="0.25">
      <c r="A843" s="17">
        <v>4715</v>
      </c>
      <c r="B843" s="16" t="s">
        <v>1550</v>
      </c>
      <c r="C843" s="16">
        <v>103401102</v>
      </c>
      <c r="D843" s="16" t="s">
        <v>1547</v>
      </c>
      <c r="E843" s="16">
        <v>7.8691682828614047</v>
      </c>
      <c r="F843" s="16">
        <v>217</v>
      </c>
      <c r="G843" s="19">
        <v>8.7368925168524902E-2</v>
      </c>
      <c r="H843" s="16">
        <f t="shared" si="39"/>
        <v>18.959056761569904</v>
      </c>
      <c r="I843" s="21">
        <v>842</v>
      </c>
      <c r="J843" s="28">
        <f t="shared" si="40"/>
        <v>10227.733703665013</v>
      </c>
      <c r="K843" s="28">
        <f t="shared" si="41"/>
        <v>5097.4862940158655</v>
      </c>
      <c r="L843" s="34" t="e">
        <f>IF(ISNUMBER(INDEX('08W Project List'!$J:$J,MATCH('HFTD CPZ'!$B843,'08W Project List'!$G:$G,0))),$K843,#N/A)</f>
        <v>#N/A</v>
      </c>
      <c r="M843" s="34" t="e">
        <f>IF(ISNUMBER(L843),#N/A,IF(ISNUMBER(INDEX('Approved CPZ List'!$I:$I,MATCH('HFTD CPZ'!$B843,'Approved CPZ List'!$B:$B,0))),$K843,#N/A))</f>
        <v>#N/A</v>
      </c>
    </row>
    <row r="844" spans="1:13" ht="15.75" x14ac:dyDescent="0.25">
      <c r="A844" s="17">
        <v>5678</v>
      </c>
      <c r="B844" s="16" t="s">
        <v>3479</v>
      </c>
      <c r="C844" s="16">
        <v>182631102</v>
      </c>
      <c r="D844" s="16" t="s">
        <v>3480</v>
      </c>
      <c r="E844" s="16">
        <v>0.37106225564786144</v>
      </c>
      <c r="F844" s="16">
        <v>6</v>
      </c>
      <c r="G844" s="19">
        <v>8.7346462969671301E-2</v>
      </c>
      <c r="H844" s="16">
        <f t="shared" si="39"/>
        <v>0.52407877781802781</v>
      </c>
      <c r="I844" s="21">
        <v>843</v>
      </c>
      <c r="J844" s="28">
        <f t="shared" si="40"/>
        <v>10228.104765920662</v>
      </c>
      <c r="K844" s="28">
        <f t="shared" si="41"/>
        <v>5096.9622152380471</v>
      </c>
      <c r="L844" s="34" t="e">
        <f>IF(ISNUMBER(INDEX('08W Project List'!$J:$J,MATCH('HFTD CPZ'!$B844,'08W Project List'!$G:$G,0))),$K844,#N/A)</f>
        <v>#N/A</v>
      </c>
      <c r="M844" s="34" t="e">
        <f>IF(ISNUMBER(L844),#N/A,IF(ISNUMBER(INDEX('Approved CPZ List'!$I:$I,MATCH('HFTD CPZ'!$B844,'Approved CPZ List'!$B:$B,0))),$K844,#N/A))</f>
        <v>#N/A</v>
      </c>
    </row>
    <row r="845" spans="1:13" ht="15.75" x14ac:dyDescent="0.25">
      <c r="A845" s="17">
        <v>8497</v>
      </c>
      <c r="B845" s="16" t="s">
        <v>220</v>
      </c>
      <c r="C845" s="16">
        <v>252192105</v>
      </c>
      <c r="D845" s="16" t="s">
        <v>214</v>
      </c>
      <c r="E845" s="16">
        <v>4.5477632328423994</v>
      </c>
      <c r="F845" s="16">
        <v>37</v>
      </c>
      <c r="G845" s="19">
        <v>8.7295434830180402E-2</v>
      </c>
      <c r="H845" s="16">
        <f t="shared" si="39"/>
        <v>3.229931088716675</v>
      </c>
      <c r="I845" s="21">
        <v>844</v>
      </c>
      <c r="J845" s="28">
        <f t="shared" si="40"/>
        <v>10232.652529153504</v>
      </c>
      <c r="K845" s="28">
        <f t="shared" si="41"/>
        <v>5093.7322841493306</v>
      </c>
      <c r="L845" s="34" t="e">
        <f>IF(ISNUMBER(INDEX('08W Project List'!$J:$J,MATCH('HFTD CPZ'!$B845,'08W Project List'!$G:$G,0))),$K845,#N/A)</f>
        <v>#N/A</v>
      </c>
      <c r="M845" s="34" t="e">
        <f>IF(ISNUMBER(L845),#N/A,IF(ISNUMBER(INDEX('Approved CPZ List'!$I:$I,MATCH('HFTD CPZ'!$B845,'Approved CPZ List'!$B:$B,0))),$K845,#N/A))</f>
        <v>#N/A</v>
      </c>
    </row>
    <row r="846" spans="1:13" ht="15.75" x14ac:dyDescent="0.25">
      <c r="A846" s="17">
        <v>4933</v>
      </c>
      <c r="B846" s="16" t="s">
        <v>3238</v>
      </c>
      <c r="C846" s="16">
        <v>163761703</v>
      </c>
      <c r="D846" s="16" t="s">
        <v>3232</v>
      </c>
      <c r="E846" s="16">
        <v>8.9738467887883164</v>
      </c>
      <c r="F846" s="16">
        <v>104</v>
      </c>
      <c r="G846" s="19">
        <v>8.711513332727E-2</v>
      </c>
      <c r="H846" s="16">
        <f t="shared" si="39"/>
        <v>9.0599738660360796</v>
      </c>
      <c r="I846" s="21">
        <v>845</v>
      </c>
      <c r="J846" s="28">
        <f t="shared" si="40"/>
        <v>10241.626375942293</v>
      </c>
      <c r="K846" s="28">
        <f t="shared" si="41"/>
        <v>5084.6723102832948</v>
      </c>
      <c r="L846" s="34" t="e">
        <f>IF(ISNUMBER(INDEX('08W Project List'!$J:$J,MATCH('HFTD CPZ'!$B846,'08W Project List'!$G:$G,0))),$K846,#N/A)</f>
        <v>#N/A</v>
      </c>
      <c r="M846" s="34" t="e">
        <f>IF(ISNUMBER(L846),#N/A,IF(ISNUMBER(INDEX('Approved CPZ List'!$I:$I,MATCH('HFTD CPZ'!$B846,'Approved CPZ List'!$B:$B,0))),$K846,#N/A))</f>
        <v>#N/A</v>
      </c>
    </row>
    <row r="847" spans="1:13" ht="15.75" x14ac:dyDescent="0.25">
      <c r="A847" s="17">
        <v>10437</v>
      </c>
      <c r="B847" s="16" t="s">
        <v>3342</v>
      </c>
      <c r="C847" s="16">
        <v>192251102</v>
      </c>
      <c r="D847" s="16" t="s">
        <v>3337</v>
      </c>
      <c r="E847" s="16">
        <v>7.071994012305594</v>
      </c>
      <c r="F847" s="16">
        <v>33</v>
      </c>
      <c r="G847" s="19">
        <v>8.6940355700276306E-2</v>
      </c>
      <c r="H847" s="16">
        <f t="shared" si="39"/>
        <v>2.8690317381091179</v>
      </c>
      <c r="I847" s="21">
        <v>846</v>
      </c>
      <c r="J847" s="28">
        <f t="shared" si="40"/>
        <v>10248.698369954598</v>
      </c>
      <c r="K847" s="28">
        <f t="shared" si="41"/>
        <v>5081.803278545186</v>
      </c>
      <c r="L847" s="34" t="e">
        <f>IF(ISNUMBER(INDEX('08W Project List'!$J:$J,MATCH('HFTD CPZ'!$B847,'08W Project List'!$G:$G,0))),$K847,#N/A)</f>
        <v>#N/A</v>
      </c>
      <c r="M847" s="34" t="e">
        <f>IF(ISNUMBER(L847),#N/A,IF(ISNUMBER(INDEX('Approved CPZ List'!$I:$I,MATCH('HFTD CPZ'!$B847,'Approved CPZ List'!$B:$B,0))),$K847,#N/A))</f>
        <v>#N/A</v>
      </c>
    </row>
    <row r="848" spans="1:13" ht="15.75" x14ac:dyDescent="0.25">
      <c r="A848" s="17">
        <v>3279</v>
      </c>
      <c r="B848" s="16" t="s">
        <v>2594</v>
      </c>
      <c r="C848" s="16">
        <v>254421101</v>
      </c>
      <c r="D848" s="16" t="s">
        <v>2591</v>
      </c>
      <c r="E848" s="16">
        <v>2.3149015280017342</v>
      </c>
      <c r="F848" s="16">
        <v>47</v>
      </c>
      <c r="G848" s="19">
        <v>8.6582663262820603E-2</v>
      </c>
      <c r="H848" s="16">
        <f t="shared" si="39"/>
        <v>4.0693851733525683</v>
      </c>
      <c r="I848" s="21">
        <v>847</v>
      </c>
      <c r="J848" s="28">
        <f t="shared" si="40"/>
        <v>10251.0132714826</v>
      </c>
      <c r="K848" s="28">
        <f t="shared" si="41"/>
        <v>5077.7338933718338</v>
      </c>
      <c r="L848" s="34">
        <f>IF(ISNUMBER(INDEX('08W Project List'!$J:$J,MATCH('HFTD CPZ'!$B848,'08W Project List'!$G:$G,0))),$K848,#N/A)</f>
        <v>5077.7338933718338</v>
      </c>
      <c r="M848" s="34" t="e">
        <f>IF(ISNUMBER(L848),#N/A,IF(ISNUMBER(INDEX('Approved CPZ List'!$I:$I,MATCH('HFTD CPZ'!$B848,'Approved CPZ List'!$B:$B,0))),$K848,#N/A))</f>
        <v>#N/A</v>
      </c>
    </row>
    <row r="849" spans="1:13" ht="15.75" x14ac:dyDescent="0.25">
      <c r="A849" s="17">
        <v>6810</v>
      </c>
      <c r="B849" s="16" t="s">
        <v>1934</v>
      </c>
      <c r="C849" s="16">
        <v>103451101</v>
      </c>
      <c r="D849" s="16" t="s">
        <v>1932</v>
      </c>
      <c r="E849" s="16">
        <v>6.4567398962854572</v>
      </c>
      <c r="F849" s="16">
        <v>63</v>
      </c>
      <c r="G849" s="19">
        <v>8.6533617161458895E-2</v>
      </c>
      <c r="H849" s="16">
        <f t="shared" si="39"/>
        <v>5.4516178811719103</v>
      </c>
      <c r="I849" s="21">
        <v>848</v>
      </c>
      <c r="J849" s="28">
        <f t="shared" si="40"/>
        <v>10257.470011378886</v>
      </c>
      <c r="K849" s="28">
        <f t="shared" si="41"/>
        <v>5072.282275490662</v>
      </c>
      <c r="L849" s="34" t="e">
        <f>IF(ISNUMBER(INDEX('08W Project List'!$J:$J,MATCH('HFTD CPZ'!$B849,'08W Project List'!$G:$G,0))),$K849,#N/A)</f>
        <v>#N/A</v>
      </c>
      <c r="M849" s="34" t="e">
        <f>IF(ISNUMBER(L849),#N/A,IF(ISNUMBER(INDEX('Approved CPZ List'!$I:$I,MATCH('HFTD CPZ'!$B849,'Approved CPZ List'!$B:$B,0))),$K849,#N/A))</f>
        <v>#N/A</v>
      </c>
    </row>
    <row r="850" spans="1:13" ht="15.75" x14ac:dyDescent="0.25">
      <c r="A850" s="17">
        <v>2304</v>
      </c>
      <c r="B850" s="16" t="s">
        <v>3458</v>
      </c>
      <c r="C850" s="16">
        <v>252531103</v>
      </c>
      <c r="D850" s="16" t="s">
        <v>3456</v>
      </c>
      <c r="E850" s="16">
        <v>28.384351600357302</v>
      </c>
      <c r="F850" s="16">
        <v>294</v>
      </c>
      <c r="G850" s="19">
        <v>8.6354017316402201E-2</v>
      </c>
      <c r="H850" s="16">
        <f t="shared" si="39"/>
        <v>25.388081091022247</v>
      </c>
      <c r="I850" s="21">
        <v>849</v>
      </c>
      <c r="J850" s="28">
        <f t="shared" si="40"/>
        <v>10285.854362979244</v>
      </c>
      <c r="K850" s="28">
        <f t="shared" si="41"/>
        <v>5046.8941943996397</v>
      </c>
      <c r="L850" s="34" t="e">
        <f>IF(ISNUMBER(INDEX('08W Project List'!$J:$J,MATCH('HFTD CPZ'!$B850,'08W Project List'!$G:$G,0))),$K850,#N/A)</f>
        <v>#N/A</v>
      </c>
      <c r="M850" s="34" t="e">
        <f>IF(ISNUMBER(L850),#N/A,IF(ISNUMBER(INDEX('Approved CPZ List'!$I:$I,MATCH('HFTD CPZ'!$B850,'Approved CPZ List'!$B:$B,0))),$K850,#N/A))</f>
        <v>#N/A</v>
      </c>
    </row>
    <row r="851" spans="1:13" ht="15.75" x14ac:dyDescent="0.25">
      <c r="A851" s="17">
        <v>7373</v>
      </c>
      <c r="B851" s="16" t="s">
        <v>4071</v>
      </c>
      <c r="C851" s="16">
        <v>252941107</v>
      </c>
      <c r="D851" s="16" t="s">
        <v>4068</v>
      </c>
      <c r="E851" s="16">
        <v>12.955595567392542</v>
      </c>
      <c r="F851" s="16">
        <v>240</v>
      </c>
      <c r="G851" s="19">
        <v>8.6217801970795899E-2</v>
      </c>
      <c r="H851" s="16">
        <f t="shared" si="39"/>
        <v>20.692272472991014</v>
      </c>
      <c r="I851" s="21">
        <v>850</v>
      </c>
      <c r="J851" s="28">
        <f t="shared" si="40"/>
        <v>10298.809958546637</v>
      </c>
      <c r="K851" s="28">
        <f t="shared" si="41"/>
        <v>5026.2019219266485</v>
      </c>
      <c r="L851" s="34" t="e">
        <f>IF(ISNUMBER(INDEX('08W Project List'!$J:$J,MATCH('HFTD CPZ'!$B851,'08W Project List'!$G:$G,0))),$K851,#N/A)</f>
        <v>#N/A</v>
      </c>
      <c r="M851" s="34" t="e">
        <f>IF(ISNUMBER(L851),#N/A,IF(ISNUMBER(INDEX('Approved CPZ List'!$I:$I,MATCH('HFTD CPZ'!$B851,'Approved CPZ List'!$B:$B,0))),$K851,#N/A))</f>
        <v>#N/A</v>
      </c>
    </row>
    <row r="852" spans="1:13" ht="15.75" x14ac:dyDescent="0.25">
      <c r="A852" s="17">
        <v>1492</v>
      </c>
      <c r="B852" s="16" t="s">
        <v>3935</v>
      </c>
      <c r="C852" s="16">
        <v>103561101</v>
      </c>
      <c r="D852" s="16" t="s">
        <v>3934</v>
      </c>
      <c r="E852" s="16">
        <v>12.480906970074704</v>
      </c>
      <c r="F852" s="16">
        <v>145</v>
      </c>
      <c r="G852" s="19">
        <v>8.5978973027931199E-2</v>
      </c>
      <c r="H852" s="16">
        <f t="shared" si="39"/>
        <v>12.466951089050024</v>
      </c>
      <c r="I852" s="21">
        <v>851</v>
      </c>
      <c r="J852" s="28">
        <f t="shared" si="40"/>
        <v>10311.290865516712</v>
      </c>
      <c r="K852" s="28">
        <f t="shared" si="41"/>
        <v>5013.7349708375987</v>
      </c>
      <c r="L852" s="34" t="e">
        <f>IF(ISNUMBER(INDEX('08W Project List'!$J:$J,MATCH('HFTD CPZ'!$B852,'08W Project List'!$G:$G,0))),$K852,#N/A)</f>
        <v>#N/A</v>
      </c>
      <c r="M852" s="34" t="e">
        <f>IF(ISNUMBER(L852),#N/A,IF(ISNUMBER(INDEX('Approved CPZ List'!$I:$I,MATCH('HFTD CPZ'!$B852,'Approved CPZ List'!$B:$B,0))),$K852,#N/A))</f>
        <v>#N/A</v>
      </c>
    </row>
    <row r="853" spans="1:13" ht="15.75" x14ac:dyDescent="0.25">
      <c r="A853" s="17">
        <v>3172</v>
      </c>
      <c r="B853" s="16" t="s">
        <v>3273</v>
      </c>
      <c r="C853" s="16">
        <v>103541105</v>
      </c>
      <c r="D853" s="16" t="s">
        <v>3271</v>
      </c>
      <c r="E853" s="16">
        <v>0.13198492881853199</v>
      </c>
      <c r="F853" s="16">
        <v>59</v>
      </c>
      <c r="G853" s="19">
        <v>8.5880138737636599E-2</v>
      </c>
      <c r="H853" s="16">
        <f t="shared" si="39"/>
        <v>5.0669281855205597</v>
      </c>
      <c r="I853" s="21">
        <v>852</v>
      </c>
      <c r="J853" s="28">
        <f t="shared" si="40"/>
        <v>10311.422850445531</v>
      </c>
      <c r="K853" s="28">
        <f t="shared" si="41"/>
        <v>5008.6680426520779</v>
      </c>
      <c r="L853" s="34" t="e">
        <f>IF(ISNUMBER(INDEX('08W Project List'!$J:$J,MATCH('HFTD CPZ'!$B853,'08W Project List'!$G:$G,0))),$K853,#N/A)</f>
        <v>#N/A</v>
      </c>
      <c r="M853" s="34" t="e">
        <f>IF(ISNUMBER(L853),#N/A,IF(ISNUMBER(INDEX('Approved CPZ List'!$I:$I,MATCH('HFTD CPZ'!$B853,'Approved CPZ List'!$B:$B,0))),$K853,#N/A))</f>
        <v>#N/A</v>
      </c>
    </row>
    <row r="854" spans="1:13" ht="15.75" x14ac:dyDescent="0.25">
      <c r="A854" s="17">
        <v>5834</v>
      </c>
      <c r="B854" s="16" t="s">
        <v>3640</v>
      </c>
      <c r="C854" s="16">
        <v>182721102</v>
      </c>
      <c r="D854" s="16" t="s">
        <v>3641</v>
      </c>
      <c r="E854" s="16">
        <v>8.4826630527108762</v>
      </c>
      <c r="F854" s="16">
        <v>137</v>
      </c>
      <c r="G854" s="19">
        <v>8.5740097323489597E-2</v>
      </c>
      <c r="H854" s="16">
        <f t="shared" si="39"/>
        <v>11.746393333318075</v>
      </c>
      <c r="I854" s="21">
        <v>853</v>
      </c>
      <c r="J854" s="28">
        <f t="shared" si="40"/>
        <v>10319.905513498243</v>
      </c>
      <c r="K854" s="28">
        <f t="shared" si="41"/>
        <v>4996.9216493187596</v>
      </c>
      <c r="L854" s="34" t="e">
        <f>IF(ISNUMBER(INDEX('08W Project List'!$J:$J,MATCH('HFTD CPZ'!$B854,'08W Project List'!$G:$G,0))),$K854,#N/A)</f>
        <v>#N/A</v>
      </c>
      <c r="M854" s="34" t="e">
        <f>IF(ISNUMBER(L854),#N/A,IF(ISNUMBER(INDEX('Approved CPZ List'!$I:$I,MATCH('HFTD CPZ'!$B854,'Approved CPZ List'!$B:$B,0))),$K854,#N/A))</f>
        <v>#N/A</v>
      </c>
    </row>
    <row r="855" spans="1:13" ht="15.75" x14ac:dyDescent="0.25">
      <c r="A855" s="17">
        <v>742</v>
      </c>
      <c r="B855" s="16" t="s">
        <v>2473</v>
      </c>
      <c r="C855" s="16">
        <v>83242105</v>
      </c>
      <c r="D855" s="16" t="s">
        <v>2467</v>
      </c>
      <c r="E855" s="16">
        <v>22.531128149482662</v>
      </c>
      <c r="F855" s="16">
        <v>309</v>
      </c>
      <c r="G855" s="19">
        <v>8.5689196290682695E-2</v>
      </c>
      <c r="H855" s="16">
        <f t="shared" si="39"/>
        <v>26.477961653820952</v>
      </c>
      <c r="I855" s="21">
        <v>854</v>
      </c>
      <c r="J855" s="28">
        <f t="shared" si="40"/>
        <v>10342.436641647726</v>
      </c>
      <c r="K855" s="28">
        <f t="shared" si="41"/>
        <v>4970.4436876649388</v>
      </c>
      <c r="L855" s="34" t="e">
        <f>IF(ISNUMBER(INDEX('08W Project List'!$J:$J,MATCH('HFTD CPZ'!$B855,'08W Project List'!$G:$G,0))),$K855,#N/A)</f>
        <v>#N/A</v>
      </c>
      <c r="M855" s="34" t="e">
        <f>IF(ISNUMBER(L855),#N/A,IF(ISNUMBER(INDEX('Approved CPZ List'!$I:$I,MATCH('HFTD CPZ'!$B855,'Approved CPZ List'!$B:$B,0))),$K855,#N/A))</f>
        <v>#N/A</v>
      </c>
    </row>
    <row r="856" spans="1:13" ht="15.75" x14ac:dyDescent="0.25">
      <c r="A856" s="17">
        <v>8450</v>
      </c>
      <c r="B856" s="16" t="s">
        <v>2201</v>
      </c>
      <c r="C856" s="16">
        <v>163011102</v>
      </c>
      <c r="D856" s="16" t="s">
        <v>2199</v>
      </c>
      <c r="E856" s="16">
        <v>5.6818361551526291</v>
      </c>
      <c r="F856" s="16">
        <v>69</v>
      </c>
      <c r="G856" s="19">
        <v>8.5670421131647106E-2</v>
      </c>
      <c r="H856" s="16">
        <f t="shared" si="39"/>
        <v>5.9112590580836502</v>
      </c>
      <c r="I856" s="21">
        <v>855</v>
      </c>
      <c r="J856" s="28">
        <f t="shared" si="40"/>
        <v>10348.118477802878</v>
      </c>
      <c r="K856" s="28">
        <f t="shared" si="41"/>
        <v>4964.5324286068553</v>
      </c>
      <c r="L856" s="34" t="e">
        <f>IF(ISNUMBER(INDEX('08W Project List'!$J:$J,MATCH('HFTD CPZ'!$B856,'08W Project List'!$G:$G,0))),$K856,#N/A)</f>
        <v>#N/A</v>
      </c>
      <c r="M856" s="34" t="e">
        <f>IF(ISNUMBER(L856),#N/A,IF(ISNUMBER(INDEX('Approved CPZ List'!$I:$I,MATCH('HFTD CPZ'!$B856,'Approved CPZ List'!$B:$B,0))),$K856,#N/A))</f>
        <v>#N/A</v>
      </c>
    </row>
    <row r="857" spans="1:13" ht="15.75" x14ac:dyDescent="0.25">
      <c r="A857" s="17">
        <v>3883</v>
      </c>
      <c r="B857" s="16" t="s">
        <v>906</v>
      </c>
      <c r="C857" s="16">
        <v>42271102</v>
      </c>
      <c r="D857" s="16" t="s">
        <v>907</v>
      </c>
      <c r="E857" s="16">
        <v>3.8001083870955439</v>
      </c>
      <c r="F857" s="16">
        <v>50</v>
      </c>
      <c r="G857" s="19">
        <v>8.5439564161784304E-2</v>
      </c>
      <c r="H857" s="16">
        <f t="shared" si="39"/>
        <v>4.271978208089215</v>
      </c>
      <c r="I857" s="21">
        <v>856</v>
      </c>
      <c r="J857" s="28">
        <f t="shared" si="40"/>
        <v>10351.918586189973</v>
      </c>
      <c r="K857" s="28">
        <f t="shared" si="41"/>
        <v>4960.2604503987659</v>
      </c>
      <c r="L857" s="34" t="e">
        <f>IF(ISNUMBER(INDEX('08W Project List'!$J:$J,MATCH('HFTD CPZ'!$B857,'08W Project List'!$G:$G,0))),$K857,#N/A)</f>
        <v>#N/A</v>
      </c>
      <c r="M857" s="34" t="e">
        <f>IF(ISNUMBER(L857),#N/A,IF(ISNUMBER(INDEX('Approved CPZ List'!$I:$I,MATCH('HFTD CPZ'!$B857,'Approved CPZ List'!$B:$B,0))),$K857,#N/A))</f>
        <v>#N/A</v>
      </c>
    </row>
    <row r="858" spans="1:13" ht="15.75" x14ac:dyDescent="0.25">
      <c r="A858" s="17">
        <v>10186</v>
      </c>
      <c r="B858" s="16" t="s">
        <v>784</v>
      </c>
      <c r="C858" s="16">
        <v>12022215</v>
      </c>
      <c r="D858" s="16" t="s">
        <v>783</v>
      </c>
      <c r="E858" s="16">
        <v>0.26444866078753387</v>
      </c>
      <c r="F858" s="16">
        <v>16</v>
      </c>
      <c r="G858" s="19">
        <v>8.5394041129567805E-2</v>
      </c>
      <c r="H858" s="16">
        <f t="shared" si="39"/>
        <v>1.3663046580730849</v>
      </c>
      <c r="I858" s="21">
        <v>857</v>
      </c>
      <c r="J858" s="28">
        <f t="shared" si="40"/>
        <v>10352.183034850761</v>
      </c>
      <c r="K858" s="28">
        <f t="shared" si="41"/>
        <v>4958.8941457406927</v>
      </c>
      <c r="L858" s="34" t="e">
        <f>IF(ISNUMBER(INDEX('08W Project List'!$J:$J,MATCH('HFTD CPZ'!$B858,'08W Project List'!$G:$G,0))),$K858,#N/A)</f>
        <v>#N/A</v>
      </c>
      <c r="M858" s="34" t="e">
        <f>IF(ISNUMBER(L858),#N/A,IF(ISNUMBER(INDEX('Approved CPZ List'!$I:$I,MATCH('HFTD CPZ'!$B858,'Approved CPZ List'!$B:$B,0))),$K858,#N/A))</f>
        <v>#N/A</v>
      </c>
    </row>
    <row r="859" spans="1:13" ht="15.75" x14ac:dyDescent="0.25">
      <c r="A859" s="17">
        <v>5425</v>
      </c>
      <c r="B859" s="16" t="s">
        <v>871</v>
      </c>
      <c r="C859" s="16">
        <v>103331101</v>
      </c>
      <c r="D859" s="16" t="s">
        <v>866</v>
      </c>
      <c r="E859" s="16">
        <v>2.8805543470296087</v>
      </c>
      <c r="F859" s="16">
        <v>100</v>
      </c>
      <c r="G859" s="19">
        <v>8.5339023308474399E-2</v>
      </c>
      <c r="H859" s="16">
        <f t="shared" si="39"/>
        <v>8.5339023308474395</v>
      </c>
      <c r="I859" s="21">
        <v>858</v>
      </c>
      <c r="J859" s="28">
        <f t="shared" si="40"/>
        <v>10355.063589197791</v>
      </c>
      <c r="K859" s="28">
        <f t="shared" si="41"/>
        <v>4950.3602434098457</v>
      </c>
      <c r="L859" s="34" t="e">
        <f>IF(ISNUMBER(INDEX('08W Project List'!$J:$J,MATCH('HFTD CPZ'!$B859,'08W Project List'!$G:$G,0))),$K859,#N/A)</f>
        <v>#N/A</v>
      </c>
      <c r="M859" s="34" t="e">
        <f>IF(ISNUMBER(L859),#N/A,IF(ISNUMBER(INDEX('Approved CPZ List'!$I:$I,MATCH('HFTD CPZ'!$B859,'Approved CPZ List'!$B:$B,0))),$K859,#N/A))</f>
        <v>#N/A</v>
      </c>
    </row>
    <row r="860" spans="1:13" ht="15.75" x14ac:dyDescent="0.25">
      <c r="A860" s="17">
        <v>4113</v>
      </c>
      <c r="B860" s="16" t="s">
        <v>3030</v>
      </c>
      <c r="C860" s="16">
        <v>42601101</v>
      </c>
      <c r="D860" s="16" t="s">
        <v>3028</v>
      </c>
      <c r="E860" s="16">
        <v>31.887133943699066</v>
      </c>
      <c r="F860" s="16">
        <v>469</v>
      </c>
      <c r="G860" s="19">
        <v>8.5282688175044002E-2</v>
      </c>
      <c r="H860" s="16">
        <f t="shared" si="39"/>
        <v>39.997580754095637</v>
      </c>
      <c r="I860" s="21">
        <v>859</v>
      </c>
      <c r="J860" s="28">
        <f t="shared" si="40"/>
        <v>10386.95072314149</v>
      </c>
      <c r="K860" s="28">
        <f t="shared" si="41"/>
        <v>4910.3626626557498</v>
      </c>
      <c r="L860" s="34" t="e">
        <f>IF(ISNUMBER(INDEX('08W Project List'!$J:$J,MATCH('HFTD CPZ'!$B860,'08W Project List'!$G:$G,0))),$K860,#N/A)</f>
        <v>#N/A</v>
      </c>
      <c r="M860" s="34" t="e">
        <f>IF(ISNUMBER(L860),#N/A,IF(ISNUMBER(INDEX('Approved CPZ List'!$I:$I,MATCH('HFTD CPZ'!$B860,'Approved CPZ List'!$B:$B,0))),$K860,#N/A))</f>
        <v>#N/A</v>
      </c>
    </row>
    <row r="861" spans="1:13" ht="15.75" x14ac:dyDescent="0.25">
      <c r="A861" s="17">
        <v>10106</v>
      </c>
      <c r="B861" s="16" t="s">
        <v>1537</v>
      </c>
      <c r="C861" s="16">
        <v>42891102</v>
      </c>
      <c r="D861" s="16" t="s">
        <v>1530</v>
      </c>
      <c r="E861" s="16">
        <v>0.48227254468056935</v>
      </c>
      <c r="F861" s="16">
        <v>6</v>
      </c>
      <c r="G861" s="19">
        <v>8.5227942840489998E-2</v>
      </c>
      <c r="H861" s="16">
        <f t="shared" si="39"/>
        <v>0.51136765704293996</v>
      </c>
      <c r="I861" s="21">
        <v>860</v>
      </c>
      <c r="J861" s="28">
        <f t="shared" si="40"/>
        <v>10387.432995686171</v>
      </c>
      <c r="K861" s="28">
        <f t="shared" si="41"/>
        <v>4909.8512949987071</v>
      </c>
      <c r="L861" s="34" t="e">
        <f>IF(ISNUMBER(INDEX('08W Project List'!$J:$J,MATCH('HFTD CPZ'!$B861,'08W Project List'!$G:$G,0))),$K861,#N/A)</f>
        <v>#N/A</v>
      </c>
      <c r="M861" s="34" t="e">
        <f>IF(ISNUMBER(L861),#N/A,IF(ISNUMBER(INDEX('Approved CPZ List'!$I:$I,MATCH('HFTD CPZ'!$B861,'Approved CPZ List'!$B:$B,0))),$K861,#N/A))</f>
        <v>#N/A</v>
      </c>
    </row>
    <row r="862" spans="1:13" ht="15.75" x14ac:dyDescent="0.25">
      <c r="A862" s="17">
        <v>9409</v>
      </c>
      <c r="B862" s="16" t="s">
        <v>760</v>
      </c>
      <c r="C862" s="16">
        <v>163341102</v>
      </c>
      <c r="D862" s="16" t="s">
        <v>761</v>
      </c>
      <c r="E862" s="16">
        <v>0.92758882525136732</v>
      </c>
      <c r="F862" s="16">
        <v>19</v>
      </c>
      <c r="G862" s="19">
        <v>8.5217329063356703E-2</v>
      </c>
      <c r="H862" s="16">
        <f t="shared" si="39"/>
        <v>1.6191292522037775</v>
      </c>
      <c r="I862" s="21">
        <v>861</v>
      </c>
      <c r="J862" s="28">
        <f t="shared" si="40"/>
        <v>10388.360584511422</v>
      </c>
      <c r="K862" s="28">
        <f t="shared" si="41"/>
        <v>4908.2321657465036</v>
      </c>
      <c r="L862" s="34" t="e">
        <f>IF(ISNUMBER(INDEX('08W Project List'!$J:$J,MATCH('HFTD CPZ'!$B862,'08W Project List'!$G:$G,0))),$K862,#N/A)</f>
        <v>#N/A</v>
      </c>
      <c r="M862" s="34" t="e">
        <f>IF(ISNUMBER(L862),#N/A,IF(ISNUMBER(INDEX('Approved CPZ List'!$I:$I,MATCH('HFTD CPZ'!$B862,'Approved CPZ List'!$B:$B,0))),$K862,#N/A))</f>
        <v>#N/A</v>
      </c>
    </row>
    <row r="863" spans="1:13" ht="15.75" x14ac:dyDescent="0.25">
      <c r="A863" s="17">
        <v>6247</v>
      </c>
      <c r="B863" s="16" t="s">
        <v>1264</v>
      </c>
      <c r="C863" s="16">
        <v>102781101</v>
      </c>
      <c r="D863" s="16" t="s">
        <v>1263</v>
      </c>
      <c r="E863" s="16">
        <v>25.000037302755562</v>
      </c>
      <c r="F863" s="16">
        <v>174</v>
      </c>
      <c r="G863" s="19">
        <v>8.5174917492537805E-2</v>
      </c>
      <c r="H863" s="16">
        <f t="shared" si="39"/>
        <v>14.820435643701579</v>
      </c>
      <c r="I863" s="21">
        <v>862</v>
      </c>
      <c r="J863" s="28">
        <f t="shared" si="40"/>
        <v>10413.360621814178</v>
      </c>
      <c r="K863" s="28">
        <f t="shared" si="41"/>
        <v>4893.4117301028018</v>
      </c>
      <c r="L863" s="34" t="e">
        <f>IF(ISNUMBER(INDEX('08W Project List'!$J:$J,MATCH('HFTD CPZ'!$B863,'08W Project List'!$G:$G,0))),$K863,#N/A)</f>
        <v>#N/A</v>
      </c>
      <c r="M863" s="34" t="e">
        <f>IF(ISNUMBER(L863),#N/A,IF(ISNUMBER(INDEX('Approved CPZ List'!$I:$I,MATCH('HFTD CPZ'!$B863,'Approved CPZ List'!$B:$B,0))),$K863,#N/A))</f>
        <v>#N/A</v>
      </c>
    </row>
    <row r="864" spans="1:13" ht="15.75" x14ac:dyDescent="0.25">
      <c r="A864" s="17">
        <v>2719</v>
      </c>
      <c r="B864" s="16" t="s">
        <v>3497</v>
      </c>
      <c r="C864" s="16">
        <v>182631104</v>
      </c>
      <c r="D864" s="16" t="s">
        <v>3492</v>
      </c>
      <c r="E864" s="16">
        <v>2.1782664211481109</v>
      </c>
      <c r="F864" s="16">
        <v>54</v>
      </c>
      <c r="G864" s="19">
        <v>8.5102992130711499E-2</v>
      </c>
      <c r="H864" s="16">
        <f t="shared" si="39"/>
        <v>4.5955615750584213</v>
      </c>
      <c r="I864" s="21">
        <v>863</v>
      </c>
      <c r="J864" s="28">
        <f t="shared" si="40"/>
        <v>10415.538888235325</v>
      </c>
      <c r="K864" s="28">
        <f t="shared" si="41"/>
        <v>4888.8161685277437</v>
      </c>
      <c r="L864" s="34" t="e">
        <f>IF(ISNUMBER(INDEX('08W Project List'!$J:$J,MATCH('HFTD CPZ'!$B864,'08W Project List'!$G:$G,0))),$K864,#N/A)</f>
        <v>#N/A</v>
      </c>
      <c r="M864" s="34" t="e">
        <f>IF(ISNUMBER(L864),#N/A,IF(ISNUMBER(INDEX('Approved CPZ List'!$I:$I,MATCH('HFTD CPZ'!$B864,'Approved CPZ List'!$B:$B,0))),$K864,#N/A))</f>
        <v>#N/A</v>
      </c>
    </row>
    <row r="865" spans="1:13" ht="15.75" x14ac:dyDescent="0.25">
      <c r="A865" s="17">
        <v>541</v>
      </c>
      <c r="B865" s="16" t="s">
        <v>4058</v>
      </c>
      <c r="C865" s="16">
        <v>183052113</v>
      </c>
      <c r="D865" s="16" t="s">
        <v>4047</v>
      </c>
      <c r="E865" s="16">
        <v>38.402363268696398</v>
      </c>
      <c r="F865" s="16">
        <v>563</v>
      </c>
      <c r="G865" s="19">
        <v>8.4912999925361804E-2</v>
      </c>
      <c r="H865" s="16">
        <f t="shared" si="39"/>
        <v>47.806018957978694</v>
      </c>
      <c r="I865" s="21">
        <v>864</v>
      </c>
      <c r="J865" s="28">
        <f t="shared" si="40"/>
        <v>10453.941251504022</v>
      </c>
      <c r="K865" s="28">
        <f t="shared" si="41"/>
        <v>4841.0101495697654</v>
      </c>
      <c r="L865" s="34" t="e">
        <f>IF(ISNUMBER(INDEX('08W Project List'!$J:$J,MATCH('HFTD CPZ'!$B865,'08W Project List'!$G:$G,0))),$K865,#N/A)</f>
        <v>#N/A</v>
      </c>
      <c r="M865" s="34" t="e">
        <f>IF(ISNUMBER(L865),#N/A,IF(ISNUMBER(INDEX('Approved CPZ List'!$I:$I,MATCH('HFTD CPZ'!$B865,'Approved CPZ List'!$B:$B,0))),$K865,#N/A))</f>
        <v>#N/A</v>
      </c>
    </row>
    <row r="866" spans="1:13" ht="15.75" x14ac:dyDescent="0.25">
      <c r="A866" s="17">
        <v>7060</v>
      </c>
      <c r="B866" s="16" t="s">
        <v>316</v>
      </c>
      <c r="C866" s="16">
        <v>103751102</v>
      </c>
      <c r="D866" s="16" t="s">
        <v>315</v>
      </c>
      <c r="E866" s="16">
        <v>17.036562646713051</v>
      </c>
      <c r="F866" s="16">
        <v>139</v>
      </c>
      <c r="G866" s="19">
        <v>8.4888039216044597E-2</v>
      </c>
      <c r="H866" s="16">
        <f t="shared" si="39"/>
        <v>11.799437451030199</v>
      </c>
      <c r="I866" s="21">
        <v>865</v>
      </c>
      <c r="J866" s="28">
        <f t="shared" si="40"/>
        <v>10470.977814150736</v>
      </c>
      <c r="K866" s="28">
        <f t="shared" si="41"/>
        <v>4829.2107121187355</v>
      </c>
      <c r="L866" s="34" t="e">
        <f>IF(ISNUMBER(INDEX('08W Project List'!$J:$J,MATCH('HFTD CPZ'!$B866,'08W Project List'!$G:$G,0))),$K866,#N/A)</f>
        <v>#N/A</v>
      </c>
      <c r="M866" s="34" t="e">
        <f>IF(ISNUMBER(L866),#N/A,IF(ISNUMBER(INDEX('Approved CPZ List'!$I:$I,MATCH('HFTD CPZ'!$B866,'Approved CPZ List'!$B:$B,0))),$K866,#N/A))</f>
        <v>#N/A</v>
      </c>
    </row>
    <row r="867" spans="1:13" ht="15.75" x14ac:dyDescent="0.25">
      <c r="A867" s="17">
        <v>7634</v>
      </c>
      <c r="B867" s="16" t="s">
        <v>1862</v>
      </c>
      <c r="C867" s="16">
        <v>163881101</v>
      </c>
      <c r="D867" s="16" t="s">
        <v>1861</v>
      </c>
      <c r="E867" s="16">
        <v>13.83208554587806</v>
      </c>
      <c r="F867" s="16">
        <v>97</v>
      </c>
      <c r="G867" s="19">
        <v>8.4538534508877897E-2</v>
      </c>
      <c r="H867" s="16">
        <f t="shared" si="39"/>
        <v>8.2002378473611568</v>
      </c>
      <c r="I867" s="21">
        <v>866</v>
      </c>
      <c r="J867" s="28">
        <f t="shared" si="40"/>
        <v>10484.809899696615</v>
      </c>
      <c r="K867" s="28">
        <f t="shared" si="41"/>
        <v>4821.0104742713747</v>
      </c>
      <c r="L867" s="34" t="e">
        <f>IF(ISNUMBER(INDEX('08W Project List'!$J:$J,MATCH('HFTD CPZ'!$B867,'08W Project List'!$G:$G,0))),$K867,#N/A)</f>
        <v>#N/A</v>
      </c>
      <c r="M867" s="34" t="e">
        <f>IF(ISNUMBER(L867),#N/A,IF(ISNUMBER(INDEX('Approved CPZ List'!$I:$I,MATCH('HFTD CPZ'!$B867,'Approved CPZ List'!$B:$B,0))),$K867,#N/A))</f>
        <v>#N/A</v>
      </c>
    </row>
    <row r="868" spans="1:13" ht="15.75" x14ac:dyDescent="0.25">
      <c r="A868" s="17">
        <v>1449</v>
      </c>
      <c r="B868" s="16" t="s">
        <v>1388</v>
      </c>
      <c r="C868" s="16">
        <v>192321122</v>
      </c>
      <c r="D868" s="16" t="s">
        <v>1389</v>
      </c>
      <c r="E868" s="16">
        <v>17.658858360636916</v>
      </c>
      <c r="F868" s="16">
        <v>111</v>
      </c>
      <c r="G868" s="19">
        <v>8.4457394743662206E-2</v>
      </c>
      <c r="H868" s="16">
        <f t="shared" si="39"/>
        <v>9.3747708165465049</v>
      </c>
      <c r="I868" s="21">
        <v>867</v>
      </c>
      <c r="J868" s="28">
        <f t="shared" si="40"/>
        <v>10502.468758057252</v>
      </c>
      <c r="K868" s="28">
        <f t="shared" si="41"/>
        <v>4811.6357034548282</v>
      </c>
      <c r="L868" s="34" t="e">
        <f>IF(ISNUMBER(INDEX('08W Project List'!$J:$J,MATCH('HFTD CPZ'!$B868,'08W Project List'!$G:$G,0))),$K868,#N/A)</f>
        <v>#N/A</v>
      </c>
      <c r="M868" s="34" t="e">
        <f>IF(ISNUMBER(L868),#N/A,IF(ISNUMBER(INDEX('Approved CPZ List'!$I:$I,MATCH('HFTD CPZ'!$B868,'Approved CPZ List'!$B:$B,0))),$K868,#N/A))</f>
        <v>#N/A</v>
      </c>
    </row>
    <row r="869" spans="1:13" ht="15.75" x14ac:dyDescent="0.25">
      <c r="A869" s="17">
        <v>3137</v>
      </c>
      <c r="B869" s="16" t="s">
        <v>2358</v>
      </c>
      <c r="C869" s="16">
        <v>42571102</v>
      </c>
      <c r="D869" s="16" t="s">
        <v>2359</v>
      </c>
      <c r="E869" s="16">
        <v>21.747451830172469</v>
      </c>
      <c r="F869" s="16">
        <v>235</v>
      </c>
      <c r="G869" s="19">
        <v>8.4331755953792706E-2</v>
      </c>
      <c r="H869" s="16">
        <f t="shared" si="39"/>
        <v>19.817962649141286</v>
      </c>
      <c r="I869" s="21">
        <v>868</v>
      </c>
      <c r="J869" s="28">
        <f t="shared" si="40"/>
        <v>10524.216209887425</v>
      </c>
      <c r="K869" s="28">
        <f t="shared" si="41"/>
        <v>4791.8177408056872</v>
      </c>
      <c r="L869" s="34" t="e">
        <f>IF(ISNUMBER(INDEX('08W Project List'!$J:$J,MATCH('HFTD CPZ'!$B869,'08W Project List'!$G:$G,0))),$K869,#N/A)</f>
        <v>#N/A</v>
      </c>
      <c r="M869" s="34" t="e">
        <f>IF(ISNUMBER(L869),#N/A,IF(ISNUMBER(INDEX('Approved CPZ List'!$I:$I,MATCH('HFTD CPZ'!$B869,'Approved CPZ List'!$B:$B,0))),$K869,#N/A))</f>
        <v>#N/A</v>
      </c>
    </row>
    <row r="870" spans="1:13" ht="15.75" x14ac:dyDescent="0.25">
      <c r="A870" s="17">
        <v>4967</v>
      </c>
      <c r="B870" s="16" t="s">
        <v>2543</v>
      </c>
      <c r="C870" s="16">
        <v>153132105</v>
      </c>
      <c r="D870" s="16" t="s">
        <v>2540</v>
      </c>
      <c r="E870" s="16">
        <v>12.946852981562026</v>
      </c>
      <c r="F870" s="16">
        <v>245</v>
      </c>
      <c r="G870" s="19">
        <v>8.4145293412452804E-2</v>
      </c>
      <c r="H870" s="16">
        <f t="shared" si="39"/>
        <v>20.615596886050938</v>
      </c>
      <c r="I870" s="21">
        <v>869</v>
      </c>
      <c r="J870" s="28">
        <f t="shared" si="40"/>
        <v>10537.163062868987</v>
      </c>
      <c r="K870" s="28">
        <f t="shared" si="41"/>
        <v>4771.202143919636</v>
      </c>
      <c r="L870" s="34" t="e">
        <f>IF(ISNUMBER(INDEX('08W Project List'!$J:$J,MATCH('HFTD CPZ'!$B870,'08W Project List'!$G:$G,0))),$K870,#N/A)</f>
        <v>#N/A</v>
      </c>
      <c r="M870" s="34" t="e">
        <f>IF(ISNUMBER(L870),#N/A,IF(ISNUMBER(INDEX('Approved CPZ List'!$I:$I,MATCH('HFTD CPZ'!$B870,'Approved CPZ List'!$B:$B,0))),$K870,#N/A))</f>
        <v>#N/A</v>
      </c>
    </row>
    <row r="871" spans="1:13" ht="15.75" x14ac:dyDescent="0.25">
      <c r="A871" s="17">
        <v>9631</v>
      </c>
      <c r="B871" s="16" t="s">
        <v>1175</v>
      </c>
      <c r="C871" s="16">
        <v>82952107</v>
      </c>
      <c r="D871" s="16" t="s">
        <v>1173</v>
      </c>
      <c r="E871" s="16">
        <v>1.7775912135721506</v>
      </c>
      <c r="F871" s="16">
        <v>12</v>
      </c>
      <c r="G871" s="19">
        <v>8.4104380646596394E-2</v>
      </c>
      <c r="H871" s="16">
        <f t="shared" si="39"/>
        <v>1.0092525677591566</v>
      </c>
      <c r="I871" s="21">
        <v>870</v>
      </c>
      <c r="J871" s="28">
        <f t="shared" si="40"/>
        <v>10538.94065408256</v>
      </c>
      <c r="K871" s="28">
        <f t="shared" si="41"/>
        <v>4770.1928913518768</v>
      </c>
      <c r="L871" s="34" t="e">
        <f>IF(ISNUMBER(INDEX('08W Project List'!$J:$J,MATCH('HFTD CPZ'!$B871,'08W Project List'!$G:$G,0))),$K871,#N/A)</f>
        <v>#N/A</v>
      </c>
      <c r="M871" s="34" t="e">
        <f>IF(ISNUMBER(L871),#N/A,IF(ISNUMBER(INDEX('Approved CPZ List'!$I:$I,MATCH('HFTD CPZ'!$B871,'Approved CPZ List'!$B:$B,0))),$K871,#N/A))</f>
        <v>#N/A</v>
      </c>
    </row>
    <row r="872" spans="1:13" ht="15.75" x14ac:dyDescent="0.25">
      <c r="A872" s="17">
        <v>5449</v>
      </c>
      <c r="B872" s="16" t="s">
        <v>2940</v>
      </c>
      <c r="C872" s="16">
        <v>152561103</v>
      </c>
      <c r="D872" s="16" t="s">
        <v>2939</v>
      </c>
      <c r="E872" s="16">
        <v>8.1666382060148539</v>
      </c>
      <c r="F872" s="16">
        <v>108</v>
      </c>
      <c r="G872" s="19">
        <v>8.4001850159782898E-2</v>
      </c>
      <c r="H872" s="16">
        <f t="shared" si="39"/>
        <v>9.0721998172565534</v>
      </c>
      <c r="I872" s="21">
        <v>871</v>
      </c>
      <c r="J872" s="28">
        <f t="shared" si="40"/>
        <v>10547.107292288576</v>
      </c>
      <c r="K872" s="28">
        <f t="shared" si="41"/>
        <v>4761.1206915346202</v>
      </c>
      <c r="L872" s="34" t="e">
        <f>IF(ISNUMBER(INDEX('08W Project List'!$J:$J,MATCH('HFTD CPZ'!$B872,'08W Project List'!$G:$G,0))),$K872,#N/A)</f>
        <v>#N/A</v>
      </c>
      <c r="M872" s="34" t="e">
        <f>IF(ISNUMBER(L872),#N/A,IF(ISNUMBER(INDEX('Approved CPZ List'!$I:$I,MATCH('HFTD CPZ'!$B872,'Approved CPZ List'!$B:$B,0))),$K872,#N/A))</f>
        <v>#N/A</v>
      </c>
    </row>
    <row r="873" spans="1:13" ht="15.75" x14ac:dyDescent="0.25">
      <c r="A873" s="17">
        <v>9940</v>
      </c>
      <c r="B873" s="16" t="s">
        <v>2292</v>
      </c>
      <c r="C873" s="16">
        <v>82831105</v>
      </c>
      <c r="D873" s="16" t="s">
        <v>2293</v>
      </c>
      <c r="E873" s="16">
        <v>0.10450101441220759</v>
      </c>
      <c r="F873" s="16">
        <v>7</v>
      </c>
      <c r="G873" s="19">
        <v>8.3995395476482604E-2</v>
      </c>
      <c r="H873" s="16">
        <f t="shared" si="39"/>
        <v>0.58796776833537823</v>
      </c>
      <c r="I873" s="21">
        <v>872</v>
      </c>
      <c r="J873" s="28">
        <f t="shared" si="40"/>
        <v>10547.211793302988</v>
      </c>
      <c r="K873" s="28">
        <f t="shared" si="41"/>
        <v>4760.532723766285</v>
      </c>
      <c r="L873" s="34" t="e">
        <f>IF(ISNUMBER(INDEX('08W Project List'!$J:$J,MATCH('HFTD CPZ'!$B873,'08W Project List'!$G:$G,0))),$K873,#N/A)</f>
        <v>#N/A</v>
      </c>
      <c r="M873" s="34" t="e">
        <f>IF(ISNUMBER(L873),#N/A,IF(ISNUMBER(INDEX('Approved CPZ List'!$I:$I,MATCH('HFTD CPZ'!$B873,'Approved CPZ List'!$B:$B,0))),$K873,#N/A))</f>
        <v>#N/A</v>
      </c>
    </row>
    <row r="874" spans="1:13" ht="15.75" x14ac:dyDescent="0.25">
      <c r="A874" s="17">
        <v>4281</v>
      </c>
      <c r="B874" s="16" t="s">
        <v>3188</v>
      </c>
      <c r="C874" s="16">
        <v>43291105</v>
      </c>
      <c r="D874" s="16" t="s">
        <v>3186</v>
      </c>
      <c r="E874" s="16">
        <v>16.833881926678682</v>
      </c>
      <c r="F874" s="16">
        <v>193</v>
      </c>
      <c r="G874" s="19">
        <v>8.3892691424516094E-2</v>
      </c>
      <c r="H874" s="16">
        <f t="shared" si="39"/>
        <v>16.191289444931606</v>
      </c>
      <c r="I874" s="21">
        <v>873</v>
      </c>
      <c r="J874" s="28">
        <f t="shared" si="40"/>
        <v>10564.045675229667</v>
      </c>
      <c r="K874" s="28">
        <f t="shared" si="41"/>
        <v>4744.3414343213535</v>
      </c>
      <c r="L874" s="34" t="e">
        <f>IF(ISNUMBER(INDEX('08W Project List'!$J:$J,MATCH('HFTD CPZ'!$B874,'08W Project List'!$G:$G,0))),$K874,#N/A)</f>
        <v>#N/A</v>
      </c>
      <c r="M874" s="34" t="e">
        <f>IF(ISNUMBER(L874),#N/A,IF(ISNUMBER(INDEX('Approved CPZ List'!$I:$I,MATCH('HFTD CPZ'!$B874,'Approved CPZ List'!$B:$B,0))),$K874,#N/A))</f>
        <v>#N/A</v>
      </c>
    </row>
    <row r="875" spans="1:13" ht="15.75" x14ac:dyDescent="0.25">
      <c r="A875" s="17">
        <v>9696</v>
      </c>
      <c r="B875" s="16" t="s">
        <v>1992</v>
      </c>
      <c r="C875" s="16">
        <v>42991104</v>
      </c>
      <c r="D875" s="16" t="s">
        <v>1989</v>
      </c>
      <c r="E875" s="16">
        <v>0.13196649640330019</v>
      </c>
      <c r="F875" s="16">
        <v>4</v>
      </c>
      <c r="G875" s="19">
        <v>8.3842198263581899E-2</v>
      </c>
      <c r="H875" s="16">
        <f t="shared" si="39"/>
        <v>0.3353687930543276</v>
      </c>
      <c r="I875" s="21">
        <v>874</v>
      </c>
      <c r="J875" s="28">
        <f t="shared" si="40"/>
        <v>10564.17764172607</v>
      </c>
      <c r="K875" s="28">
        <f t="shared" si="41"/>
        <v>4744.0060655282996</v>
      </c>
      <c r="L875" s="34" t="e">
        <f>IF(ISNUMBER(INDEX('08W Project List'!$J:$J,MATCH('HFTD CPZ'!$B875,'08W Project List'!$G:$G,0))),$K875,#N/A)</f>
        <v>#N/A</v>
      </c>
      <c r="M875" s="34" t="e">
        <f>IF(ISNUMBER(L875),#N/A,IF(ISNUMBER(INDEX('Approved CPZ List'!$I:$I,MATCH('HFTD CPZ'!$B875,'Approved CPZ List'!$B:$B,0))),$K875,#N/A))</f>
        <v>#N/A</v>
      </c>
    </row>
    <row r="876" spans="1:13" ht="15.75" x14ac:dyDescent="0.25">
      <c r="A876" s="17">
        <v>3446</v>
      </c>
      <c r="B876" s="16" t="s">
        <v>1269</v>
      </c>
      <c r="C876" s="16">
        <v>102781101</v>
      </c>
      <c r="D876" s="16" t="s">
        <v>1263</v>
      </c>
      <c r="E876" s="16">
        <v>3.3624676826310318</v>
      </c>
      <c r="F876" s="16">
        <v>80</v>
      </c>
      <c r="G876" s="19">
        <v>8.2954625068690599E-2</v>
      </c>
      <c r="H876" s="16">
        <f t="shared" si="39"/>
        <v>6.6363700054952481</v>
      </c>
      <c r="I876" s="21">
        <v>875</v>
      </c>
      <c r="J876" s="28">
        <f t="shared" si="40"/>
        <v>10567.540109408701</v>
      </c>
      <c r="K876" s="28">
        <f t="shared" si="41"/>
        <v>4737.3696955228042</v>
      </c>
      <c r="L876" s="34" t="e">
        <f>IF(ISNUMBER(INDEX('08W Project List'!$J:$J,MATCH('HFTD CPZ'!$B876,'08W Project List'!$G:$G,0))),$K876,#N/A)</f>
        <v>#N/A</v>
      </c>
      <c r="M876" s="34" t="e">
        <f>IF(ISNUMBER(L876),#N/A,IF(ISNUMBER(INDEX('Approved CPZ List'!$I:$I,MATCH('HFTD CPZ'!$B876,'Approved CPZ List'!$B:$B,0))),$K876,#N/A))</f>
        <v>#N/A</v>
      </c>
    </row>
    <row r="877" spans="1:13" ht="15.75" x14ac:dyDescent="0.25">
      <c r="A877" s="17">
        <v>2644</v>
      </c>
      <c r="B877" s="16" t="s">
        <v>4311</v>
      </c>
      <c r="C877" s="16">
        <v>42661103</v>
      </c>
      <c r="D877" s="16" t="s">
        <v>4303</v>
      </c>
      <c r="E877" s="16">
        <v>7.422365916566128</v>
      </c>
      <c r="F877" s="16">
        <v>69</v>
      </c>
      <c r="G877" s="19">
        <v>8.2926778434344595E-2</v>
      </c>
      <c r="H877" s="16">
        <f t="shared" si="39"/>
        <v>5.7219477119697775</v>
      </c>
      <c r="I877" s="21">
        <v>876</v>
      </c>
      <c r="J877" s="28">
        <f t="shared" si="40"/>
        <v>10574.962475325266</v>
      </c>
      <c r="K877" s="28">
        <f t="shared" si="41"/>
        <v>4731.6477478108345</v>
      </c>
      <c r="L877" s="34" t="e">
        <f>IF(ISNUMBER(INDEX('08W Project List'!$J:$J,MATCH('HFTD CPZ'!$B877,'08W Project List'!$G:$G,0))),$K877,#N/A)</f>
        <v>#N/A</v>
      </c>
      <c r="M877" s="34" t="e">
        <f>IF(ISNUMBER(L877),#N/A,IF(ISNUMBER(INDEX('Approved CPZ List'!$I:$I,MATCH('HFTD CPZ'!$B877,'Approved CPZ List'!$B:$B,0))),$K877,#N/A))</f>
        <v>#N/A</v>
      </c>
    </row>
    <row r="878" spans="1:13" ht="15.75" x14ac:dyDescent="0.25">
      <c r="A878" s="17">
        <v>2263</v>
      </c>
      <c r="B878" s="16" t="s">
        <v>3982</v>
      </c>
      <c r="C878" s="16">
        <v>83392110</v>
      </c>
      <c r="D878" s="16" t="s">
        <v>3979</v>
      </c>
      <c r="E878" s="16">
        <v>8.4324438638745196</v>
      </c>
      <c r="F878" s="16">
        <v>129</v>
      </c>
      <c r="G878" s="19">
        <v>8.2847898905133097E-2</v>
      </c>
      <c r="H878" s="16">
        <f t="shared" si="39"/>
        <v>10.687378958762169</v>
      </c>
      <c r="I878" s="21">
        <v>877</v>
      </c>
      <c r="J878" s="28">
        <f t="shared" si="40"/>
        <v>10583.394919189141</v>
      </c>
      <c r="K878" s="28">
        <f t="shared" si="41"/>
        <v>4720.960368852072</v>
      </c>
      <c r="L878" s="34" t="e">
        <f>IF(ISNUMBER(INDEX('08W Project List'!$J:$J,MATCH('HFTD CPZ'!$B878,'08W Project List'!$G:$G,0))),$K878,#N/A)</f>
        <v>#N/A</v>
      </c>
      <c r="M878" s="34" t="e">
        <f>IF(ISNUMBER(L878),#N/A,IF(ISNUMBER(INDEX('Approved CPZ List'!$I:$I,MATCH('HFTD CPZ'!$B878,'Approved CPZ List'!$B:$B,0))),$K878,#N/A))</f>
        <v>#N/A</v>
      </c>
    </row>
    <row r="879" spans="1:13" ht="15.75" x14ac:dyDescent="0.25">
      <c r="A879" s="17">
        <v>9623</v>
      </c>
      <c r="B879" s="16" t="s">
        <v>3648</v>
      </c>
      <c r="C879" s="16">
        <v>182721104</v>
      </c>
      <c r="D879" s="16" t="s">
        <v>3645</v>
      </c>
      <c r="E879" s="16">
        <v>0.58655008851392476</v>
      </c>
      <c r="F879" s="16">
        <v>17</v>
      </c>
      <c r="G879" s="19">
        <v>8.2765747921641306E-2</v>
      </c>
      <c r="H879" s="16">
        <f t="shared" si="39"/>
        <v>1.4070177146679022</v>
      </c>
      <c r="I879" s="21">
        <v>878</v>
      </c>
      <c r="J879" s="28">
        <f t="shared" si="40"/>
        <v>10583.981469277654</v>
      </c>
      <c r="K879" s="28">
        <f t="shared" si="41"/>
        <v>4719.5533511374042</v>
      </c>
      <c r="L879" s="34" t="e">
        <f>IF(ISNUMBER(INDEX('08W Project List'!$J:$J,MATCH('HFTD CPZ'!$B879,'08W Project List'!$G:$G,0))),$K879,#N/A)</f>
        <v>#N/A</v>
      </c>
      <c r="M879" s="34" t="e">
        <f>IF(ISNUMBER(L879),#N/A,IF(ISNUMBER(INDEX('Approved CPZ List'!$I:$I,MATCH('HFTD CPZ'!$B879,'Approved CPZ List'!$B:$B,0))),$K879,#N/A))</f>
        <v>#N/A</v>
      </c>
    </row>
    <row r="880" spans="1:13" ht="15.75" x14ac:dyDescent="0.25">
      <c r="A880" s="17">
        <v>7942</v>
      </c>
      <c r="B880" s="16" t="s">
        <v>1459</v>
      </c>
      <c r="C880" s="16">
        <v>42561102</v>
      </c>
      <c r="D880" s="16" t="s">
        <v>1457</v>
      </c>
      <c r="E880" s="16">
        <v>1.3585018732619265</v>
      </c>
      <c r="F880" s="16">
        <v>45</v>
      </c>
      <c r="G880" s="19">
        <v>8.2765157268895898E-2</v>
      </c>
      <c r="H880" s="16">
        <f t="shared" si="39"/>
        <v>3.7244320771003152</v>
      </c>
      <c r="I880" s="21">
        <v>879</v>
      </c>
      <c r="J880" s="28">
        <f t="shared" si="40"/>
        <v>10585.339971150916</v>
      </c>
      <c r="K880" s="28">
        <f t="shared" si="41"/>
        <v>4715.8289190603036</v>
      </c>
      <c r="L880" s="34" t="e">
        <f>IF(ISNUMBER(INDEX('08W Project List'!$J:$J,MATCH('HFTD CPZ'!$B880,'08W Project List'!$G:$G,0))),$K880,#N/A)</f>
        <v>#N/A</v>
      </c>
      <c r="M880" s="34" t="e">
        <f>IF(ISNUMBER(L880),#N/A,IF(ISNUMBER(INDEX('Approved CPZ List'!$I:$I,MATCH('HFTD CPZ'!$B880,'Approved CPZ List'!$B:$B,0))),$K880,#N/A))</f>
        <v>#N/A</v>
      </c>
    </row>
    <row r="881" spans="1:13" ht="15.75" x14ac:dyDescent="0.25">
      <c r="A881" s="17">
        <v>4041</v>
      </c>
      <c r="B881" s="16" t="s">
        <v>1428</v>
      </c>
      <c r="C881" s="16">
        <v>163451702</v>
      </c>
      <c r="D881" s="16" t="s">
        <v>1414</v>
      </c>
      <c r="E881" s="16">
        <v>8.7642162477702303</v>
      </c>
      <c r="F881" s="16">
        <v>88</v>
      </c>
      <c r="G881" s="19">
        <v>8.2425048741885706E-2</v>
      </c>
      <c r="H881" s="16">
        <f t="shared" si="39"/>
        <v>7.2534042892859425</v>
      </c>
      <c r="I881" s="21">
        <v>880</v>
      </c>
      <c r="J881" s="28">
        <f t="shared" si="40"/>
        <v>10594.104187398685</v>
      </c>
      <c r="K881" s="28">
        <f t="shared" si="41"/>
        <v>4708.5755147710179</v>
      </c>
      <c r="L881" s="34" t="e">
        <f>IF(ISNUMBER(INDEX('08W Project List'!$J:$J,MATCH('HFTD CPZ'!$B881,'08W Project List'!$G:$G,0))),$K881,#N/A)</f>
        <v>#N/A</v>
      </c>
      <c r="M881" s="34" t="e">
        <f>IF(ISNUMBER(L881),#N/A,IF(ISNUMBER(INDEX('Approved CPZ List'!$I:$I,MATCH('HFTD CPZ'!$B881,'Approved CPZ List'!$B:$B,0))),$K881,#N/A))</f>
        <v>#N/A</v>
      </c>
    </row>
    <row r="882" spans="1:13" ht="15.75" x14ac:dyDescent="0.25">
      <c r="A882" s="17">
        <v>4759</v>
      </c>
      <c r="B882" s="16" t="s">
        <v>919</v>
      </c>
      <c r="C882" s="16">
        <v>42271103</v>
      </c>
      <c r="D882" s="16" t="s">
        <v>916</v>
      </c>
      <c r="E882" s="16">
        <v>9.7839348714126171</v>
      </c>
      <c r="F882" s="16">
        <v>154</v>
      </c>
      <c r="G882" s="19">
        <v>8.2366798466256996E-2</v>
      </c>
      <c r="H882" s="16">
        <f t="shared" si="39"/>
        <v>12.684486963803577</v>
      </c>
      <c r="I882" s="21">
        <v>881</v>
      </c>
      <c r="J882" s="28">
        <f t="shared" si="40"/>
        <v>10603.888122270098</v>
      </c>
      <c r="K882" s="28">
        <f t="shared" si="41"/>
        <v>4695.8910278072144</v>
      </c>
      <c r="L882" s="34" t="e">
        <f>IF(ISNUMBER(INDEX('08W Project List'!$J:$J,MATCH('HFTD CPZ'!$B882,'08W Project List'!$G:$G,0))),$K882,#N/A)</f>
        <v>#N/A</v>
      </c>
      <c r="M882" s="34" t="e">
        <f>IF(ISNUMBER(L882),#N/A,IF(ISNUMBER(INDEX('Approved CPZ List'!$I:$I,MATCH('HFTD CPZ'!$B882,'Approved CPZ List'!$B:$B,0))),$K882,#N/A))</f>
        <v>#N/A</v>
      </c>
    </row>
    <row r="883" spans="1:13" ht="15.75" x14ac:dyDescent="0.25">
      <c r="A883" s="17">
        <v>1164</v>
      </c>
      <c r="B883" s="16" t="s">
        <v>218</v>
      </c>
      <c r="C883" s="16">
        <v>252192105</v>
      </c>
      <c r="D883" s="16" t="s">
        <v>214</v>
      </c>
      <c r="E883" s="16">
        <v>14.43520207774394</v>
      </c>
      <c r="F883" s="16">
        <v>112</v>
      </c>
      <c r="G883" s="19">
        <v>8.2330232807496295E-2</v>
      </c>
      <c r="H883" s="16">
        <f t="shared" si="39"/>
        <v>9.2209860744395851</v>
      </c>
      <c r="I883" s="21">
        <v>882</v>
      </c>
      <c r="J883" s="28">
        <f t="shared" si="40"/>
        <v>10618.323324347843</v>
      </c>
      <c r="K883" s="28">
        <f t="shared" si="41"/>
        <v>4686.6700417327747</v>
      </c>
      <c r="L883" s="34" t="e">
        <f>IF(ISNUMBER(INDEX('08W Project List'!$J:$J,MATCH('HFTD CPZ'!$B883,'08W Project List'!$G:$G,0))),$K883,#N/A)</f>
        <v>#N/A</v>
      </c>
      <c r="M883" s="34" t="e">
        <f>IF(ISNUMBER(L883),#N/A,IF(ISNUMBER(INDEX('Approved CPZ List'!$I:$I,MATCH('HFTD CPZ'!$B883,'Approved CPZ List'!$B:$B,0))),$K883,#N/A))</f>
        <v>#N/A</v>
      </c>
    </row>
    <row r="884" spans="1:13" ht="15.75" x14ac:dyDescent="0.25">
      <c r="A884" s="17">
        <v>4634</v>
      </c>
      <c r="B884" s="16" t="s">
        <v>3744</v>
      </c>
      <c r="C884" s="16">
        <v>153652110</v>
      </c>
      <c r="D884" s="16" t="s">
        <v>3745</v>
      </c>
      <c r="E884" s="16">
        <v>7.9089600699919833</v>
      </c>
      <c r="F884" s="16">
        <v>106</v>
      </c>
      <c r="G884" s="19">
        <v>8.2228838308305394E-2</v>
      </c>
      <c r="H884" s="16">
        <f t="shared" si="39"/>
        <v>8.716256860680371</v>
      </c>
      <c r="I884" s="21">
        <v>883</v>
      </c>
      <c r="J884" s="28">
        <f t="shared" si="40"/>
        <v>10626.232284417834</v>
      </c>
      <c r="K884" s="28">
        <f t="shared" si="41"/>
        <v>4677.9537848720947</v>
      </c>
      <c r="L884" s="34" t="e">
        <f>IF(ISNUMBER(INDEX('08W Project List'!$J:$J,MATCH('HFTD CPZ'!$B884,'08W Project List'!$G:$G,0))),$K884,#N/A)</f>
        <v>#N/A</v>
      </c>
      <c r="M884" s="34" t="e">
        <f>IF(ISNUMBER(L884),#N/A,IF(ISNUMBER(INDEX('Approved CPZ List'!$I:$I,MATCH('HFTD CPZ'!$B884,'Approved CPZ List'!$B:$B,0))),$K884,#N/A))</f>
        <v>#N/A</v>
      </c>
    </row>
    <row r="885" spans="1:13" ht="15.75" x14ac:dyDescent="0.25">
      <c r="A885" s="17">
        <v>4491</v>
      </c>
      <c r="B885" s="16" t="s">
        <v>547</v>
      </c>
      <c r="C885" s="16">
        <v>43411102</v>
      </c>
      <c r="D885" s="16" t="s">
        <v>546</v>
      </c>
      <c r="E885" s="16">
        <v>3.1138499784028904</v>
      </c>
      <c r="F885" s="16">
        <v>41</v>
      </c>
      <c r="G885" s="19">
        <v>8.2180001447737294E-2</v>
      </c>
      <c r="H885" s="16">
        <f t="shared" si="39"/>
        <v>3.369380059357229</v>
      </c>
      <c r="I885" s="21">
        <v>884</v>
      </c>
      <c r="J885" s="28">
        <f t="shared" si="40"/>
        <v>10629.346134396237</v>
      </c>
      <c r="K885" s="28">
        <f t="shared" si="41"/>
        <v>4674.5844048127374</v>
      </c>
      <c r="L885" s="34" t="e">
        <f>IF(ISNUMBER(INDEX('08W Project List'!$J:$J,MATCH('HFTD CPZ'!$B885,'08W Project List'!$G:$G,0))),$K885,#N/A)</f>
        <v>#N/A</v>
      </c>
      <c r="M885" s="34" t="e">
        <f>IF(ISNUMBER(L885),#N/A,IF(ISNUMBER(INDEX('Approved CPZ List'!$I:$I,MATCH('HFTD CPZ'!$B885,'Approved CPZ List'!$B:$B,0))),$K885,#N/A))</f>
        <v>#N/A</v>
      </c>
    </row>
    <row r="886" spans="1:13" ht="15.75" x14ac:dyDescent="0.25">
      <c r="A886" s="17">
        <v>3945</v>
      </c>
      <c r="B886" s="16" t="s">
        <v>1097</v>
      </c>
      <c r="C886" s="16">
        <v>153741101</v>
      </c>
      <c r="D886" s="16" t="s">
        <v>1095</v>
      </c>
      <c r="E886" s="16">
        <v>16.325605047431946</v>
      </c>
      <c r="F886" s="16">
        <v>162</v>
      </c>
      <c r="G886" s="19">
        <v>8.21552240701095E-2</v>
      </c>
      <c r="H886" s="16">
        <f t="shared" si="39"/>
        <v>13.309146299357739</v>
      </c>
      <c r="I886" s="21">
        <v>885</v>
      </c>
      <c r="J886" s="28">
        <f t="shared" si="40"/>
        <v>10645.671739443669</v>
      </c>
      <c r="K886" s="28">
        <f t="shared" si="41"/>
        <v>4661.2752585133794</v>
      </c>
      <c r="L886" s="34" t="e">
        <f>IF(ISNUMBER(INDEX('08W Project List'!$J:$J,MATCH('HFTD CPZ'!$B886,'08W Project List'!$G:$G,0))),$K886,#N/A)</f>
        <v>#N/A</v>
      </c>
      <c r="M886" s="34" t="e">
        <f>IF(ISNUMBER(L886),#N/A,IF(ISNUMBER(INDEX('Approved CPZ List'!$I:$I,MATCH('HFTD CPZ'!$B886,'Approved CPZ List'!$B:$B,0))),$K886,#N/A))</f>
        <v>#N/A</v>
      </c>
    </row>
    <row r="887" spans="1:13" ht="15.75" x14ac:dyDescent="0.25">
      <c r="A887" s="17">
        <v>5174</v>
      </c>
      <c r="B887" s="16" t="s">
        <v>505</v>
      </c>
      <c r="C887" s="16">
        <v>162211101</v>
      </c>
      <c r="D887" s="16" t="s">
        <v>504</v>
      </c>
      <c r="E887" s="16">
        <v>19.750098858498632</v>
      </c>
      <c r="F887" s="16">
        <v>143</v>
      </c>
      <c r="G887" s="19">
        <v>8.1838241377041501E-2</v>
      </c>
      <c r="H887" s="16">
        <f t="shared" si="39"/>
        <v>11.702868516916935</v>
      </c>
      <c r="I887" s="21">
        <v>886</v>
      </c>
      <c r="J887" s="28">
        <f t="shared" si="40"/>
        <v>10665.421838302167</v>
      </c>
      <c r="K887" s="28">
        <f t="shared" si="41"/>
        <v>4649.5723899964623</v>
      </c>
      <c r="L887" s="34" t="e">
        <f>IF(ISNUMBER(INDEX('08W Project List'!$J:$J,MATCH('HFTD CPZ'!$B887,'08W Project List'!$G:$G,0))),$K887,#N/A)</f>
        <v>#N/A</v>
      </c>
      <c r="M887" s="34" t="e">
        <f>IF(ISNUMBER(L887),#N/A,IF(ISNUMBER(INDEX('Approved CPZ List'!$I:$I,MATCH('HFTD CPZ'!$B887,'Approved CPZ List'!$B:$B,0))),$K887,#N/A))</f>
        <v>#N/A</v>
      </c>
    </row>
    <row r="888" spans="1:13" ht="15.75" x14ac:dyDescent="0.25">
      <c r="A888" s="17">
        <v>4695</v>
      </c>
      <c r="B888" s="16" t="s">
        <v>3768</v>
      </c>
      <c r="C888" s="16">
        <v>43432104</v>
      </c>
      <c r="D888" s="16" t="s">
        <v>3769</v>
      </c>
      <c r="E888" s="16">
        <v>1.7426896008588129</v>
      </c>
      <c r="F888" s="16">
        <v>23</v>
      </c>
      <c r="G888" s="19">
        <v>8.1749366516881097E-2</v>
      </c>
      <c r="H888" s="16">
        <f t="shared" si="39"/>
        <v>1.8802354298882653</v>
      </c>
      <c r="I888" s="21">
        <v>887</v>
      </c>
      <c r="J888" s="28">
        <f t="shared" si="40"/>
        <v>10667.164527903025</v>
      </c>
      <c r="K888" s="28">
        <f t="shared" si="41"/>
        <v>4647.6921545665737</v>
      </c>
      <c r="L888" s="34" t="e">
        <f>IF(ISNUMBER(INDEX('08W Project List'!$J:$J,MATCH('HFTD CPZ'!$B888,'08W Project List'!$G:$G,0))),$K888,#N/A)</f>
        <v>#N/A</v>
      </c>
      <c r="M888" s="34" t="e">
        <f>IF(ISNUMBER(L888),#N/A,IF(ISNUMBER(INDEX('Approved CPZ List'!$I:$I,MATCH('HFTD CPZ'!$B888,'Approved CPZ List'!$B:$B,0))),$K888,#N/A))</f>
        <v>#N/A</v>
      </c>
    </row>
    <row r="889" spans="1:13" ht="15.75" x14ac:dyDescent="0.25">
      <c r="A889" s="17">
        <v>5312</v>
      </c>
      <c r="B889" s="16" t="s">
        <v>3017</v>
      </c>
      <c r="C889" s="16">
        <v>42631108</v>
      </c>
      <c r="D889" s="16" t="s">
        <v>3009</v>
      </c>
      <c r="E889" s="16">
        <v>14.728279938519888</v>
      </c>
      <c r="F889" s="16">
        <v>81</v>
      </c>
      <c r="G889" s="19">
        <v>8.1559340392347607E-2</v>
      </c>
      <c r="H889" s="16">
        <f t="shared" si="39"/>
        <v>6.6063065717801566</v>
      </c>
      <c r="I889" s="21">
        <v>888</v>
      </c>
      <c r="J889" s="28">
        <f t="shared" si="40"/>
        <v>10681.892807841545</v>
      </c>
      <c r="K889" s="28">
        <f t="shared" si="41"/>
        <v>4641.0858479947938</v>
      </c>
      <c r="L889" s="34" t="e">
        <f>IF(ISNUMBER(INDEX('08W Project List'!$J:$J,MATCH('HFTD CPZ'!$B889,'08W Project List'!$G:$G,0))),$K889,#N/A)</f>
        <v>#N/A</v>
      </c>
      <c r="M889" s="34" t="e">
        <f>IF(ISNUMBER(L889),#N/A,IF(ISNUMBER(INDEX('Approved CPZ List'!$I:$I,MATCH('HFTD CPZ'!$B889,'Approved CPZ List'!$B:$B,0))),$K889,#N/A))</f>
        <v>#N/A</v>
      </c>
    </row>
    <row r="890" spans="1:13" ht="15.75" x14ac:dyDescent="0.25">
      <c r="A890" s="17">
        <v>8333</v>
      </c>
      <c r="B890" s="16" t="s">
        <v>219</v>
      </c>
      <c r="C890" s="16">
        <v>252192105</v>
      </c>
      <c r="D890" s="16" t="s">
        <v>214</v>
      </c>
      <c r="E890" s="16">
        <v>4.5506045229166565</v>
      </c>
      <c r="F890" s="16">
        <v>41</v>
      </c>
      <c r="G890" s="19">
        <v>8.1381190102437606E-2</v>
      </c>
      <c r="H890" s="16">
        <f t="shared" si="39"/>
        <v>3.336628794199942</v>
      </c>
      <c r="I890" s="21">
        <v>889</v>
      </c>
      <c r="J890" s="28">
        <f t="shared" si="40"/>
        <v>10686.443412364461</v>
      </c>
      <c r="K890" s="28">
        <f t="shared" si="41"/>
        <v>4637.7492192005939</v>
      </c>
      <c r="L890" s="34" t="e">
        <f>IF(ISNUMBER(INDEX('08W Project List'!$J:$J,MATCH('HFTD CPZ'!$B890,'08W Project List'!$G:$G,0))),$K890,#N/A)</f>
        <v>#N/A</v>
      </c>
      <c r="M890" s="34" t="e">
        <f>IF(ISNUMBER(L890),#N/A,IF(ISNUMBER(INDEX('Approved CPZ List'!$I:$I,MATCH('HFTD CPZ'!$B890,'Approved CPZ List'!$B:$B,0))),$K890,#N/A))</f>
        <v>#N/A</v>
      </c>
    </row>
    <row r="891" spans="1:13" ht="15.75" x14ac:dyDescent="0.25">
      <c r="A891" s="17">
        <v>7354</v>
      </c>
      <c r="B891" s="16" t="s">
        <v>1909</v>
      </c>
      <c r="C891" s="16">
        <v>182981102</v>
      </c>
      <c r="D891" s="16" t="s">
        <v>1908</v>
      </c>
      <c r="E891" s="16">
        <v>7.9212707060665624</v>
      </c>
      <c r="F891" s="16">
        <v>128</v>
      </c>
      <c r="G891" s="19">
        <v>8.1061644268953501E-2</v>
      </c>
      <c r="H891" s="16">
        <f t="shared" si="39"/>
        <v>10.375890466426048</v>
      </c>
      <c r="I891" s="21">
        <v>890</v>
      </c>
      <c r="J891" s="28">
        <f t="shared" si="40"/>
        <v>10694.364683070527</v>
      </c>
      <c r="K891" s="28">
        <f t="shared" si="41"/>
        <v>4627.3733287341674</v>
      </c>
      <c r="L891" s="34" t="e">
        <f>IF(ISNUMBER(INDEX('08W Project List'!$J:$J,MATCH('HFTD CPZ'!$B891,'08W Project List'!$G:$G,0))),$K891,#N/A)</f>
        <v>#N/A</v>
      </c>
      <c r="M891" s="34" t="e">
        <f>IF(ISNUMBER(L891),#N/A,IF(ISNUMBER(INDEX('Approved CPZ List'!$I:$I,MATCH('HFTD CPZ'!$B891,'Approved CPZ List'!$B:$B,0))),$K891,#N/A))</f>
        <v>#N/A</v>
      </c>
    </row>
    <row r="892" spans="1:13" ht="15.75" x14ac:dyDescent="0.25">
      <c r="A892" s="17">
        <v>4785</v>
      </c>
      <c r="B892" s="16" t="s">
        <v>2495</v>
      </c>
      <c r="C892" s="16">
        <v>83242111</v>
      </c>
      <c r="D892" s="16" t="s">
        <v>2489</v>
      </c>
      <c r="E892" s="16">
        <v>37.703871475348414</v>
      </c>
      <c r="F892" s="16">
        <v>341</v>
      </c>
      <c r="G892" s="19">
        <v>8.0766028333942794E-2</v>
      </c>
      <c r="H892" s="16">
        <f t="shared" si="39"/>
        <v>27.541215661874492</v>
      </c>
      <c r="I892" s="21">
        <v>891</v>
      </c>
      <c r="J892" s="28">
        <f t="shared" si="40"/>
        <v>10732.068554545876</v>
      </c>
      <c r="K892" s="28">
        <f t="shared" si="41"/>
        <v>4599.8321130722934</v>
      </c>
      <c r="L892" s="34" t="e">
        <f>IF(ISNUMBER(INDEX('08W Project List'!$J:$J,MATCH('HFTD CPZ'!$B892,'08W Project List'!$G:$G,0))),$K892,#N/A)</f>
        <v>#N/A</v>
      </c>
      <c r="M892" s="34" t="e">
        <f>IF(ISNUMBER(L892),#N/A,IF(ISNUMBER(INDEX('Approved CPZ List'!$I:$I,MATCH('HFTD CPZ'!$B892,'Approved CPZ List'!$B:$B,0))),$K892,#N/A))</f>
        <v>#N/A</v>
      </c>
    </row>
    <row r="893" spans="1:13" ht="15.75" x14ac:dyDescent="0.25">
      <c r="A893" s="17">
        <v>9589</v>
      </c>
      <c r="B893" s="16" t="s">
        <v>764</v>
      </c>
      <c r="C893" s="16">
        <v>163341103</v>
      </c>
      <c r="D893" s="16" t="s">
        <v>763</v>
      </c>
      <c r="E893" s="16">
        <v>3.5845901654961096</v>
      </c>
      <c r="F893" s="16">
        <v>33</v>
      </c>
      <c r="G893" s="19">
        <v>8.0482794762134005E-2</v>
      </c>
      <c r="H893" s="16">
        <f t="shared" si="39"/>
        <v>2.655932227150422</v>
      </c>
      <c r="I893" s="21">
        <v>892</v>
      </c>
      <c r="J893" s="28">
        <f t="shared" si="40"/>
        <v>10735.653144711372</v>
      </c>
      <c r="K893" s="28">
        <f t="shared" si="41"/>
        <v>4597.1761808451429</v>
      </c>
      <c r="L893" s="34" t="e">
        <f>IF(ISNUMBER(INDEX('08W Project List'!$J:$J,MATCH('HFTD CPZ'!$B893,'08W Project List'!$G:$G,0))),$K893,#N/A)</f>
        <v>#N/A</v>
      </c>
      <c r="M893" s="34" t="e">
        <f>IF(ISNUMBER(L893),#N/A,IF(ISNUMBER(INDEX('Approved CPZ List'!$I:$I,MATCH('HFTD CPZ'!$B893,'Approved CPZ List'!$B:$B,0))),$K893,#N/A))</f>
        <v>#N/A</v>
      </c>
    </row>
    <row r="894" spans="1:13" ht="15.75" x14ac:dyDescent="0.25">
      <c r="A894" s="17">
        <v>1075</v>
      </c>
      <c r="B894" s="16" t="s">
        <v>2046</v>
      </c>
      <c r="C894" s="16">
        <v>153701101</v>
      </c>
      <c r="D894" s="16" t="s">
        <v>2044</v>
      </c>
      <c r="E894" s="16">
        <v>7.4272097118479179</v>
      </c>
      <c r="F894" s="16">
        <v>200</v>
      </c>
      <c r="G894" s="19">
        <v>8.0379330347278802E-2</v>
      </c>
      <c r="H894" s="16">
        <f t="shared" si="39"/>
        <v>16.07586606945576</v>
      </c>
      <c r="I894" s="21">
        <v>893</v>
      </c>
      <c r="J894" s="28">
        <f t="shared" si="40"/>
        <v>10743.08035442322</v>
      </c>
      <c r="K894" s="28">
        <f t="shared" si="41"/>
        <v>4581.1003147756874</v>
      </c>
      <c r="L894" s="34" t="e">
        <f>IF(ISNUMBER(INDEX('08W Project List'!$J:$J,MATCH('HFTD CPZ'!$B894,'08W Project List'!$G:$G,0))),$K894,#N/A)</f>
        <v>#N/A</v>
      </c>
      <c r="M894" s="34" t="e">
        <f>IF(ISNUMBER(L894),#N/A,IF(ISNUMBER(INDEX('Approved CPZ List'!$I:$I,MATCH('HFTD CPZ'!$B894,'Approved CPZ List'!$B:$B,0))),$K894,#N/A))</f>
        <v>#N/A</v>
      </c>
    </row>
    <row r="895" spans="1:13" ht="15.75" x14ac:dyDescent="0.25">
      <c r="A895" s="17">
        <v>3754</v>
      </c>
      <c r="B895" s="16" t="s">
        <v>2827</v>
      </c>
      <c r="C895" s="16">
        <v>183031101</v>
      </c>
      <c r="D895" s="16" t="s">
        <v>2826</v>
      </c>
      <c r="E895" s="16">
        <v>10.843544591138969</v>
      </c>
      <c r="F895" s="16">
        <v>149</v>
      </c>
      <c r="G895" s="19">
        <v>8.0327119847400402E-2</v>
      </c>
      <c r="H895" s="16">
        <f t="shared" si="39"/>
        <v>11.968740857262659</v>
      </c>
      <c r="I895" s="21">
        <v>894</v>
      </c>
      <c r="J895" s="28">
        <f t="shared" si="40"/>
        <v>10753.923899014359</v>
      </c>
      <c r="K895" s="28">
        <f t="shared" si="41"/>
        <v>4569.1315739184247</v>
      </c>
      <c r="L895" s="34" t="e">
        <f>IF(ISNUMBER(INDEX('08W Project List'!$J:$J,MATCH('HFTD CPZ'!$B895,'08W Project List'!$G:$G,0))),$K895,#N/A)</f>
        <v>#N/A</v>
      </c>
      <c r="M895" s="34" t="e">
        <f>IF(ISNUMBER(L895),#N/A,IF(ISNUMBER(INDEX('Approved CPZ List'!$I:$I,MATCH('HFTD CPZ'!$B895,'Approved CPZ List'!$B:$B,0))),$K895,#N/A))</f>
        <v>#N/A</v>
      </c>
    </row>
    <row r="896" spans="1:13" ht="15.75" x14ac:dyDescent="0.25">
      <c r="A896" s="17">
        <v>5126</v>
      </c>
      <c r="B896" s="16" t="s">
        <v>961</v>
      </c>
      <c r="C896" s="16">
        <v>103132101</v>
      </c>
      <c r="D896" s="16" t="s">
        <v>962</v>
      </c>
      <c r="E896" s="16">
        <v>5.0155073453079861</v>
      </c>
      <c r="F896" s="16">
        <v>70</v>
      </c>
      <c r="G896" s="19">
        <v>8.0307722433482706E-2</v>
      </c>
      <c r="H896" s="16">
        <f t="shared" si="39"/>
        <v>5.6215405703437895</v>
      </c>
      <c r="I896" s="21">
        <v>895</v>
      </c>
      <c r="J896" s="28">
        <f t="shared" si="40"/>
        <v>10758.939406359666</v>
      </c>
      <c r="K896" s="28">
        <f t="shared" si="41"/>
        <v>4563.5100333480805</v>
      </c>
      <c r="L896" s="34" t="e">
        <f>IF(ISNUMBER(INDEX('08W Project List'!$J:$J,MATCH('HFTD CPZ'!$B896,'08W Project List'!$G:$G,0))),$K896,#N/A)</f>
        <v>#N/A</v>
      </c>
      <c r="M896" s="34" t="e">
        <f>IF(ISNUMBER(L896),#N/A,IF(ISNUMBER(INDEX('Approved CPZ List'!$I:$I,MATCH('HFTD CPZ'!$B896,'Approved CPZ List'!$B:$B,0))),$K896,#N/A))</f>
        <v>#N/A</v>
      </c>
    </row>
    <row r="897" spans="1:13" ht="15.75" x14ac:dyDescent="0.25">
      <c r="A897" s="17">
        <v>7701</v>
      </c>
      <c r="B897" s="16" t="s">
        <v>3757</v>
      </c>
      <c r="C897" s="16">
        <v>43432102</v>
      </c>
      <c r="D897" s="16" t="s">
        <v>3750</v>
      </c>
      <c r="E897" s="16">
        <v>2.5368384728124735</v>
      </c>
      <c r="F897" s="16">
        <v>39</v>
      </c>
      <c r="G897" s="19">
        <v>8.0300468063896804E-2</v>
      </c>
      <c r="H897" s="16">
        <f t="shared" si="39"/>
        <v>3.1317182544919753</v>
      </c>
      <c r="I897" s="21">
        <v>896</v>
      </c>
      <c r="J897" s="28">
        <f t="shared" si="40"/>
        <v>10761.476244832478</v>
      </c>
      <c r="K897" s="28">
        <f t="shared" si="41"/>
        <v>4560.3783150935888</v>
      </c>
      <c r="L897" s="34" t="e">
        <f>IF(ISNUMBER(INDEX('08W Project List'!$J:$J,MATCH('HFTD CPZ'!$B897,'08W Project List'!$G:$G,0))),$K897,#N/A)</f>
        <v>#N/A</v>
      </c>
      <c r="M897" s="34" t="e">
        <f>IF(ISNUMBER(L897),#N/A,IF(ISNUMBER(INDEX('Approved CPZ List'!$I:$I,MATCH('HFTD CPZ'!$B897,'Approved CPZ List'!$B:$B,0))),$K897,#N/A))</f>
        <v>#N/A</v>
      </c>
    </row>
    <row r="898" spans="1:13" ht="15.75" x14ac:dyDescent="0.25">
      <c r="A898" s="17">
        <v>1034</v>
      </c>
      <c r="B898" s="16" t="s">
        <v>1807</v>
      </c>
      <c r="C898" s="16">
        <v>192401101</v>
      </c>
      <c r="D898" s="16" t="s">
        <v>1806</v>
      </c>
      <c r="E898" s="16">
        <v>13.561773582771535</v>
      </c>
      <c r="F898" s="16">
        <v>135</v>
      </c>
      <c r="G898" s="19">
        <v>8.0280860541035698E-2</v>
      </c>
      <c r="H898" s="16">
        <f t="shared" ref="H898:H961" si="42">IFERROR(G898*F898,0)</f>
        <v>10.837916173039819</v>
      </c>
      <c r="I898" s="21">
        <v>897</v>
      </c>
      <c r="J898" s="28">
        <f t="shared" si="40"/>
        <v>10775.038018415249</v>
      </c>
      <c r="K898" s="28">
        <f t="shared" si="41"/>
        <v>4549.5403989205488</v>
      </c>
      <c r="L898" s="34" t="e">
        <f>IF(ISNUMBER(INDEX('08W Project List'!$J:$J,MATCH('HFTD CPZ'!$B898,'08W Project List'!$G:$G,0))),$K898,#N/A)</f>
        <v>#N/A</v>
      </c>
      <c r="M898" s="34" t="e">
        <f>IF(ISNUMBER(L898),#N/A,IF(ISNUMBER(INDEX('Approved CPZ List'!$I:$I,MATCH('HFTD CPZ'!$B898,'Approved CPZ List'!$B:$B,0))),$K898,#N/A))</f>
        <v>#N/A</v>
      </c>
    </row>
    <row r="899" spans="1:13" ht="15.75" x14ac:dyDescent="0.25">
      <c r="A899" s="17">
        <v>7166</v>
      </c>
      <c r="B899" s="16" t="s">
        <v>1479</v>
      </c>
      <c r="C899" s="16">
        <v>103021101</v>
      </c>
      <c r="D899" s="16" t="s">
        <v>1475</v>
      </c>
      <c r="E899" s="16">
        <v>0.41841029672465818</v>
      </c>
      <c r="F899" s="16">
        <v>13</v>
      </c>
      <c r="G899" s="19">
        <v>8.0250193802306496E-2</v>
      </c>
      <c r="H899" s="16">
        <f t="shared" si="42"/>
        <v>1.0432525194299844</v>
      </c>
      <c r="I899" s="21">
        <v>898</v>
      </c>
      <c r="J899" s="28">
        <f t="shared" si="40"/>
        <v>10775.456428711974</v>
      </c>
      <c r="K899" s="28">
        <f t="shared" si="41"/>
        <v>4548.4971464011187</v>
      </c>
      <c r="L899" s="34" t="e">
        <f>IF(ISNUMBER(INDEX('08W Project List'!$J:$J,MATCH('HFTD CPZ'!$B899,'08W Project List'!$G:$G,0))),$K899,#N/A)</f>
        <v>#N/A</v>
      </c>
      <c r="M899" s="34" t="e">
        <f>IF(ISNUMBER(L899),#N/A,IF(ISNUMBER(INDEX('Approved CPZ List'!$I:$I,MATCH('HFTD CPZ'!$B899,'Approved CPZ List'!$B:$B,0))),$K899,#N/A))</f>
        <v>#N/A</v>
      </c>
    </row>
    <row r="900" spans="1:13" ht="15.75" x14ac:dyDescent="0.25">
      <c r="A900" s="17">
        <v>9769</v>
      </c>
      <c r="B900" s="16" t="s">
        <v>4094</v>
      </c>
      <c r="C900" s="16">
        <v>42771111</v>
      </c>
      <c r="D900" s="16" t="s">
        <v>4092</v>
      </c>
      <c r="E900" s="16">
        <v>4.1679600429954071</v>
      </c>
      <c r="F900" s="16">
        <v>15</v>
      </c>
      <c r="G900" s="19">
        <v>8.0023312028722607E-2</v>
      </c>
      <c r="H900" s="16">
        <f t="shared" si="42"/>
        <v>1.2003496804308391</v>
      </c>
      <c r="I900" s="21">
        <v>899</v>
      </c>
      <c r="J900" s="28">
        <f t="shared" ref="J900:J963" si="43">J899+E900</f>
        <v>10779.62438875497</v>
      </c>
      <c r="K900" s="28">
        <f t="shared" ref="K900:K963" si="44">K899-H900</f>
        <v>4547.2967967206878</v>
      </c>
      <c r="L900" s="34" t="e">
        <f>IF(ISNUMBER(INDEX('08W Project List'!$J:$J,MATCH('HFTD CPZ'!$B900,'08W Project List'!$G:$G,0))),$K900,#N/A)</f>
        <v>#N/A</v>
      </c>
      <c r="M900" s="34" t="e">
        <f>IF(ISNUMBER(L900),#N/A,IF(ISNUMBER(INDEX('Approved CPZ List'!$I:$I,MATCH('HFTD CPZ'!$B900,'Approved CPZ List'!$B:$B,0))),$K900,#N/A))</f>
        <v>#N/A</v>
      </c>
    </row>
    <row r="901" spans="1:13" ht="15.75" x14ac:dyDescent="0.25">
      <c r="A901" s="17">
        <v>6682</v>
      </c>
      <c r="B901" s="16" t="s">
        <v>2703</v>
      </c>
      <c r="C901" s="16">
        <v>182391103</v>
      </c>
      <c r="D901" s="16" t="s">
        <v>2700</v>
      </c>
      <c r="E901" s="16">
        <v>3.4383619613733312</v>
      </c>
      <c r="F901" s="16">
        <v>41</v>
      </c>
      <c r="G901" s="19">
        <v>7.9940517026813596E-2</v>
      </c>
      <c r="H901" s="16">
        <f t="shared" si="42"/>
        <v>3.2775611980993573</v>
      </c>
      <c r="I901" s="21">
        <v>900</v>
      </c>
      <c r="J901" s="28">
        <f t="shared" si="43"/>
        <v>10783.062750716343</v>
      </c>
      <c r="K901" s="28">
        <f t="shared" si="44"/>
        <v>4544.0192355225881</v>
      </c>
      <c r="L901" s="34" t="e">
        <f>IF(ISNUMBER(INDEX('08W Project List'!$J:$J,MATCH('HFTD CPZ'!$B901,'08W Project List'!$G:$G,0))),$K901,#N/A)</f>
        <v>#N/A</v>
      </c>
      <c r="M901" s="34" t="e">
        <f>IF(ISNUMBER(L901),#N/A,IF(ISNUMBER(INDEX('Approved CPZ List'!$I:$I,MATCH('HFTD CPZ'!$B901,'Approved CPZ List'!$B:$B,0))),$K901,#N/A))</f>
        <v>#N/A</v>
      </c>
    </row>
    <row r="902" spans="1:13" ht="15.75" x14ac:dyDescent="0.25">
      <c r="A902" s="17">
        <v>10896</v>
      </c>
      <c r="B902" s="16" t="s">
        <v>824</v>
      </c>
      <c r="C902" s="16">
        <v>183111102</v>
      </c>
      <c r="D902" s="16" t="s">
        <v>825</v>
      </c>
      <c r="E902" s="16">
        <v>0.36161231655787818</v>
      </c>
      <c r="F902" s="16">
        <v>5</v>
      </c>
      <c r="G902" s="19">
        <v>7.9905036814650998E-2</v>
      </c>
      <c r="H902" s="16">
        <f t="shared" si="42"/>
        <v>0.39952518407325499</v>
      </c>
      <c r="I902" s="21">
        <v>901</v>
      </c>
      <c r="J902" s="28">
        <f t="shared" si="43"/>
        <v>10783.4243630329</v>
      </c>
      <c r="K902" s="28">
        <f t="shared" si="44"/>
        <v>4543.6197103385148</v>
      </c>
      <c r="L902" s="34" t="e">
        <f>IF(ISNUMBER(INDEX('08W Project List'!$J:$J,MATCH('HFTD CPZ'!$B902,'08W Project List'!$G:$G,0))),$K902,#N/A)</f>
        <v>#N/A</v>
      </c>
      <c r="M902" s="34" t="e">
        <f>IF(ISNUMBER(L902),#N/A,IF(ISNUMBER(INDEX('Approved CPZ List'!$I:$I,MATCH('HFTD CPZ'!$B902,'Approved CPZ List'!$B:$B,0))),$K902,#N/A))</f>
        <v>#N/A</v>
      </c>
    </row>
    <row r="903" spans="1:13" ht="15.75" x14ac:dyDescent="0.25">
      <c r="A903" s="17">
        <v>2989</v>
      </c>
      <c r="B903" s="16" t="s">
        <v>1946</v>
      </c>
      <c r="C903" s="16">
        <v>43311102</v>
      </c>
      <c r="D903" s="16" t="s">
        <v>1944</v>
      </c>
      <c r="E903" s="16">
        <v>26.963395671092169</v>
      </c>
      <c r="F903" s="16">
        <v>268</v>
      </c>
      <c r="G903" s="19">
        <v>7.9810977182038403E-2</v>
      </c>
      <c r="H903" s="16">
        <f t="shared" si="42"/>
        <v>21.38934188478629</v>
      </c>
      <c r="I903" s="21">
        <v>902</v>
      </c>
      <c r="J903" s="28">
        <f t="shared" si="43"/>
        <v>10810.387758703991</v>
      </c>
      <c r="K903" s="28">
        <f t="shared" si="44"/>
        <v>4522.2303684537283</v>
      </c>
      <c r="L903" s="34" t="e">
        <f>IF(ISNUMBER(INDEX('08W Project List'!$J:$J,MATCH('HFTD CPZ'!$B903,'08W Project List'!$G:$G,0))),$K903,#N/A)</f>
        <v>#N/A</v>
      </c>
      <c r="M903" s="34" t="e">
        <f>IF(ISNUMBER(L903),#N/A,IF(ISNUMBER(INDEX('Approved CPZ List'!$I:$I,MATCH('HFTD CPZ'!$B903,'Approved CPZ List'!$B:$B,0))),$K903,#N/A))</f>
        <v>#N/A</v>
      </c>
    </row>
    <row r="904" spans="1:13" ht="15.75" x14ac:dyDescent="0.25">
      <c r="A904" s="17">
        <v>10408</v>
      </c>
      <c r="B904" s="16" t="s">
        <v>3156</v>
      </c>
      <c r="C904" s="16">
        <v>253642101</v>
      </c>
      <c r="D904" s="16" t="s">
        <v>3157</v>
      </c>
      <c r="E904" s="16">
        <v>0.90461683548756366</v>
      </c>
      <c r="F904" s="16">
        <v>7</v>
      </c>
      <c r="G904" s="19">
        <v>7.9525417750525101E-2</v>
      </c>
      <c r="H904" s="16">
        <f t="shared" si="42"/>
        <v>0.55667792425367568</v>
      </c>
      <c r="I904" s="21">
        <v>903</v>
      </c>
      <c r="J904" s="28">
        <f t="shared" si="43"/>
        <v>10811.292375539479</v>
      </c>
      <c r="K904" s="28">
        <f t="shared" si="44"/>
        <v>4521.6736905294747</v>
      </c>
      <c r="L904" s="34" t="e">
        <f>IF(ISNUMBER(INDEX('08W Project List'!$J:$J,MATCH('HFTD CPZ'!$B904,'08W Project List'!$G:$G,0))),$K904,#N/A)</f>
        <v>#N/A</v>
      </c>
      <c r="M904" s="34" t="e">
        <f>IF(ISNUMBER(L904),#N/A,IF(ISNUMBER(INDEX('Approved CPZ List'!$I:$I,MATCH('HFTD CPZ'!$B904,'Approved CPZ List'!$B:$B,0))),$K904,#N/A))</f>
        <v>#N/A</v>
      </c>
    </row>
    <row r="905" spans="1:13" ht="15.75" x14ac:dyDescent="0.25">
      <c r="A905" s="17">
        <v>6364</v>
      </c>
      <c r="B905" s="16" t="s">
        <v>3126</v>
      </c>
      <c r="C905" s="16">
        <v>153082106</v>
      </c>
      <c r="D905" s="16" t="s">
        <v>3118</v>
      </c>
      <c r="E905" s="16">
        <v>21.037136678306219</v>
      </c>
      <c r="F905" s="16">
        <v>204</v>
      </c>
      <c r="G905" s="19">
        <v>7.9474159207818806E-2</v>
      </c>
      <c r="H905" s="16">
        <f t="shared" si="42"/>
        <v>16.212728478395036</v>
      </c>
      <c r="I905" s="21">
        <v>904</v>
      </c>
      <c r="J905" s="28">
        <f t="shared" si="43"/>
        <v>10832.329512217784</v>
      </c>
      <c r="K905" s="28">
        <f t="shared" si="44"/>
        <v>4505.4609620510801</v>
      </c>
      <c r="L905" s="34" t="e">
        <f>IF(ISNUMBER(INDEX('08W Project List'!$J:$J,MATCH('HFTD CPZ'!$B905,'08W Project List'!$G:$G,0))),$K905,#N/A)</f>
        <v>#N/A</v>
      </c>
      <c r="M905" s="34" t="e">
        <f>IF(ISNUMBER(L905),#N/A,IF(ISNUMBER(INDEX('Approved CPZ List'!$I:$I,MATCH('HFTD CPZ'!$B905,'Approved CPZ List'!$B:$B,0))),$K905,#N/A))</f>
        <v>#N/A</v>
      </c>
    </row>
    <row r="906" spans="1:13" ht="15.75" x14ac:dyDescent="0.25">
      <c r="A906" s="17">
        <v>4098</v>
      </c>
      <c r="B906" s="16" t="s">
        <v>4425</v>
      </c>
      <c r="C906" s="16">
        <v>102911107</v>
      </c>
      <c r="D906" s="16" t="s">
        <v>4424</v>
      </c>
      <c r="E906" s="16">
        <v>25.499164498486699</v>
      </c>
      <c r="F906" s="16">
        <v>243</v>
      </c>
      <c r="G906" s="19">
        <v>7.9411453850941699E-2</v>
      </c>
      <c r="H906" s="16">
        <f t="shared" si="42"/>
        <v>19.296983285778833</v>
      </c>
      <c r="I906" s="21">
        <v>905</v>
      </c>
      <c r="J906" s="28">
        <f t="shared" si="43"/>
        <v>10857.828676716272</v>
      </c>
      <c r="K906" s="28">
        <f t="shared" si="44"/>
        <v>4486.1639787653012</v>
      </c>
      <c r="L906" s="34" t="e">
        <f>IF(ISNUMBER(INDEX('08W Project List'!$J:$J,MATCH('HFTD CPZ'!$B906,'08W Project List'!$G:$G,0))),$K906,#N/A)</f>
        <v>#N/A</v>
      </c>
      <c r="M906" s="34" t="e">
        <f>IF(ISNUMBER(L906),#N/A,IF(ISNUMBER(INDEX('Approved CPZ List'!$I:$I,MATCH('HFTD CPZ'!$B906,'Approved CPZ List'!$B:$B,0))),$K906,#N/A))</f>
        <v>#N/A</v>
      </c>
    </row>
    <row r="907" spans="1:13" ht="15.75" x14ac:dyDescent="0.25">
      <c r="A907" s="17">
        <v>7076</v>
      </c>
      <c r="B907" s="16" t="s">
        <v>738</v>
      </c>
      <c r="C907" s="16">
        <v>153612104</v>
      </c>
      <c r="D907" s="16" t="s">
        <v>737</v>
      </c>
      <c r="E907" s="16">
        <v>5.5922478516476568</v>
      </c>
      <c r="F907" s="16">
        <v>110</v>
      </c>
      <c r="G907" s="19">
        <v>7.9350012150520399E-2</v>
      </c>
      <c r="H907" s="16">
        <f t="shared" si="42"/>
        <v>8.7285013365572439</v>
      </c>
      <c r="I907" s="21">
        <v>906</v>
      </c>
      <c r="J907" s="28">
        <f t="shared" si="43"/>
        <v>10863.420924567919</v>
      </c>
      <c r="K907" s="28">
        <f t="shared" si="44"/>
        <v>4477.435477428744</v>
      </c>
      <c r="L907" s="34" t="e">
        <f>IF(ISNUMBER(INDEX('08W Project List'!$J:$J,MATCH('HFTD CPZ'!$B907,'08W Project List'!$G:$G,0))),$K907,#N/A)</f>
        <v>#N/A</v>
      </c>
      <c r="M907" s="34" t="e">
        <f>IF(ISNUMBER(L907),#N/A,IF(ISNUMBER(INDEX('Approved CPZ List'!$I:$I,MATCH('HFTD CPZ'!$B907,'Approved CPZ List'!$B:$B,0))),$K907,#N/A))</f>
        <v>#N/A</v>
      </c>
    </row>
    <row r="908" spans="1:13" ht="15.75" x14ac:dyDescent="0.25">
      <c r="A908" s="17">
        <v>1230</v>
      </c>
      <c r="B908" s="16" t="s">
        <v>4049</v>
      </c>
      <c r="C908" s="16">
        <v>183052113</v>
      </c>
      <c r="D908" s="16" t="s">
        <v>4047</v>
      </c>
      <c r="E908" s="16">
        <v>10.467693371987941</v>
      </c>
      <c r="F908" s="16">
        <v>257</v>
      </c>
      <c r="G908" s="19">
        <v>7.9335055477688293E-2</v>
      </c>
      <c r="H908" s="16">
        <f t="shared" si="42"/>
        <v>20.389109257765892</v>
      </c>
      <c r="I908" s="21">
        <v>907</v>
      </c>
      <c r="J908" s="28">
        <f t="shared" si="43"/>
        <v>10873.888617939907</v>
      </c>
      <c r="K908" s="28">
        <f t="shared" si="44"/>
        <v>4457.046368170978</v>
      </c>
      <c r="L908" s="34" t="e">
        <f>IF(ISNUMBER(INDEX('08W Project List'!$J:$J,MATCH('HFTD CPZ'!$B908,'08W Project List'!$G:$G,0))),$K908,#N/A)</f>
        <v>#N/A</v>
      </c>
      <c r="M908" s="34" t="e">
        <f>IF(ISNUMBER(L908),#N/A,IF(ISNUMBER(INDEX('Approved CPZ List'!$I:$I,MATCH('HFTD CPZ'!$B908,'Approved CPZ List'!$B:$B,0))),$K908,#N/A))</f>
        <v>#N/A</v>
      </c>
    </row>
    <row r="909" spans="1:13" ht="15.75" x14ac:dyDescent="0.25">
      <c r="A909" s="17">
        <v>5155</v>
      </c>
      <c r="B909" s="16" t="s">
        <v>1327</v>
      </c>
      <c r="C909" s="16">
        <v>182951101</v>
      </c>
      <c r="D909" s="16" t="s">
        <v>1321</v>
      </c>
      <c r="E909" s="16">
        <v>13.396190966319764</v>
      </c>
      <c r="F909" s="16">
        <v>149</v>
      </c>
      <c r="G909" s="19">
        <v>7.9315774825810204E-2</v>
      </c>
      <c r="H909" s="16">
        <f t="shared" si="42"/>
        <v>11.818050449045721</v>
      </c>
      <c r="I909" s="21">
        <v>908</v>
      </c>
      <c r="J909" s="28">
        <f t="shared" si="43"/>
        <v>10887.284808906226</v>
      </c>
      <c r="K909" s="28">
        <f t="shared" si="44"/>
        <v>4445.2283177219324</v>
      </c>
      <c r="L909" s="34" t="e">
        <f>IF(ISNUMBER(INDEX('08W Project List'!$J:$J,MATCH('HFTD CPZ'!$B909,'08W Project List'!$G:$G,0))),$K909,#N/A)</f>
        <v>#N/A</v>
      </c>
      <c r="M909" s="34" t="e">
        <f>IF(ISNUMBER(L909),#N/A,IF(ISNUMBER(INDEX('Approved CPZ List'!$I:$I,MATCH('HFTD CPZ'!$B909,'Approved CPZ List'!$B:$B,0))),$K909,#N/A))</f>
        <v>#N/A</v>
      </c>
    </row>
    <row r="910" spans="1:13" ht="15.75" x14ac:dyDescent="0.25">
      <c r="A910" s="17">
        <v>2049</v>
      </c>
      <c r="B910" s="16" t="s">
        <v>1447</v>
      </c>
      <c r="C910" s="16">
        <v>192311141</v>
      </c>
      <c r="D910" s="16" t="s">
        <v>1441</v>
      </c>
      <c r="E910" s="16">
        <v>3.1917621483926788</v>
      </c>
      <c r="F910" s="16">
        <v>17</v>
      </c>
      <c r="G910" s="19">
        <v>7.9299361690348902E-2</v>
      </c>
      <c r="H910" s="16">
        <f t="shared" si="42"/>
        <v>1.3480891487359314</v>
      </c>
      <c r="I910" s="21">
        <v>909</v>
      </c>
      <c r="J910" s="28">
        <f t="shared" si="43"/>
        <v>10890.47657105462</v>
      </c>
      <c r="K910" s="28">
        <f t="shared" si="44"/>
        <v>4443.8802285731963</v>
      </c>
      <c r="L910" s="34" t="e">
        <f>IF(ISNUMBER(INDEX('08W Project List'!$J:$J,MATCH('HFTD CPZ'!$B910,'08W Project List'!$G:$G,0))),$K910,#N/A)</f>
        <v>#N/A</v>
      </c>
      <c r="M910" s="34" t="e">
        <f>IF(ISNUMBER(L910),#N/A,IF(ISNUMBER(INDEX('Approved CPZ List'!$I:$I,MATCH('HFTD CPZ'!$B910,'Approved CPZ List'!$B:$B,0))),$K910,#N/A))</f>
        <v>#N/A</v>
      </c>
    </row>
    <row r="911" spans="1:13" ht="15.75" x14ac:dyDescent="0.25">
      <c r="A911" s="17">
        <v>4771</v>
      </c>
      <c r="B911" s="16" t="s">
        <v>2690</v>
      </c>
      <c r="C911" s="16">
        <v>182601104</v>
      </c>
      <c r="D911" s="16" t="s">
        <v>2683</v>
      </c>
      <c r="E911" s="16">
        <v>11.313267773530455</v>
      </c>
      <c r="F911" s="16">
        <v>142</v>
      </c>
      <c r="G911" s="19">
        <v>7.9256559004603794E-2</v>
      </c>
      <c r="H911" s="16">
        <f t="shared" si="42"/>
        <v>11.254431378653738</v>
      </c>
      <c r="I911" s="21">
        <v>910</v>
      </c>
      <c r="J911" s="28">
        <f t="shared" si="43"/>
        <v>10901.78983882815</v>
      </c>
      <c r="K911" s="28">
        <f t="shared" si="44"/>
        <v>4432.6257971945424</v>
      </c>
      <c r="L911" s="34" t="e">
        <f>IF(ISNUMBER(INDEX('08W Project List'!$J:$J,MATCH('HFTD CPZ'!$B911,'08W Project List'!$G:$G,0))),$K911,#N/A)</f>
        <v>#N/A</v>
      </c>
      <c r="M911" s="34" t="e">
        <f>IF(ISNUMBER(L911),#N/A,IF(ISNUMBER(INDEX('Approved CPZ List'!$I:$I,MATCH('HFTD CPZ'!$B911,'Approved CPZ List'!$B:$B,0))),$K911,#N/A))</f>
        <v>#N/A</v>
      </c>
    </row>
    <row r="912" spans="1:13" ht="15.75" x14ac:dyDescent="0.25">
      <c r="A912" s="17">
        <v>10844</v>
      </c>
      <c r="B912" s="16" t="s">
        <v>3879</v>
      </c>
      <c r="C912" s="16">
        <v>162831702</v>
      </c>
      <c r="D912" s="16" t="s">
        <v>3878</v>
      </c>
      <c r="E912" s="16">
        <v>2.8415373933343008E-3</v>
      </c>
      <c r="F912" s="16">
        <v>1</v>
      </c>
      <c r="G912" s="19">
        <v>7.8772752704125704E-2</v>
      </c>
      <c r="H912" s="16">
        <f t="shared" si="42"/>
        <v>7.8772752704125704E-2</v>
      </c>
      <c r="I912" s="21">
        <v>911</v>
      </c>
      <c r="J912" s="28">
        <f t="shared" si="43"/>
        <v>10901.792680365543</v>
      </c>
      <c r="K912" s="28">
        <f t="shared" si="44"/>
        <v>4432.5470244418384</v>
      </c>
      <c r="L912" s="34" t="e">
        <f>IF(ISNUMBER(INDEX('08W Project List'!$J:$J,MATCH('HFTD CPZ'!$B912,'08W Project List'!$G:$G,0))),$K912,#N/A)</f>
        <v>#N/A</v>
      </c>
      <c r="M912" s="34" t="e">
        <f>IF(ISNUMBER(L912),#N/A,IF(ISNUMBER(INDEX('Approved CPZ List'!$I:$I,MATCH('HFTD CPZ'!$B912,'Approved CPZ List'!$B:$B,0))),$K912,#N/A))</f>
        <v>#N/A</v>
      </c>
    </row>
    <row r="913" spans="1:13" ht="15.75" x14ac:dyDescent="0.25">
      <c r="A913" s="17">
        <v>1175</v>
      </c>
      <c r="B913" s="16" t="s">
        <v>1744</v>
      </c>
      <c r="C913" s="16">
        <v>152691104</v>
      </c>
      <c r="D913" s="16" t="s">
        <v>1740</v>
      </c>
      <c r="E913" s="16">
        <v>13.324942218351275</v>
      </c>
      <c r="F913" s="16">
        <v>138</v>
      </c>
      <c r="G913" s="19">
        <v>7.8646310052212204E-2</v>
      </c>
      <c r="H913" s="16">
        <f t="shared" si="42"/>
        <v>10.853190787205284</v>
      </c>
      <c r="I913" s="21">
        <v>912</v>
      </c>
      <c r="J913" s="28">
        <f t="shared" si="43"/>
        <v>10915.117622583894</v>
      </c>
      <c r="K913" s="28">
        <f t="shared" si="44"/>
        <v>4421.6938336546327</v>
      </c>
      <c r="L913" s="34" t="e">
        <f>IF(ISNUMBER(INDEX('08W Project List'!$J:$J,MATCH('HFTD CPZ'!$B913,'08W Project List'!$G:$G,0))),$K913,#N/A)</f>
        <v>#N/A</v>
      </c>
      <c r="M913" s="34" t="e">
        <f>IF(ISNUMBER(L913),#N/A,IF(ISNUMBER(INDEX('Approved CPZ List'!$I:$I,MATCH('HFTD CPZ'!$B913,'Approved CPZ List'!$B:$B,0))),$K913,#N/A))</f>
        <v>#N/A</v>
      </c>
    </row>
    <row r="914" spans="1:13" ht="15.75" x14ac:dyDescent="0.25">
      <c r="A914" s="17">
        <v>9778</v>
      </c>
      <c r="B914" s="16" t="s">
        <v>1759</v>
      </c>
      <c r="C914" s="16">
        <v>152691109</v>
      </c>
      <c r="D914" s="16" t="s">
        <v>1755</v>
      </c>
      <c r="E914" s="16">
        <v>4.224424379352735</v>
      </c>
      <c r="F914" s="16">
        <v>42</v>
      </c>
      <c r="G914" s="19">
        <v>7.8616496930544996E-2</v>
      </c>
      <c r="H914" s="16">
        <f t="shared" si="42"/>
        <v>3.3018928710828899</v>
      </c>
      <c r="I914" s="21">
        <v>913</v>
      </c>
      <c r="J914" s="28">
        <f t="shared" si="43"/>
        <v>10919.342046963246</v>
      </c>
      <c r="K914" s="28">
        <f t="shared" si="44"/>
        <v>4418.3919407835501</v>
      </c>
      <c r="L914" s="34" t="e">
        <f>IF(ISNUMBER(INDEX('08W Project List'!$J:$J,MATCH('HFTD CPZ'!$B914,'08W Project List'!$G:$G,0))),$K914,#N/A)</f>
        <v>#N/A</v>
      </c>
      <c r="M914" s="34" t="e">
        <f>IF(ISNUMBER(L914),#N/A,IF(ISNUMBER(INDEX('Approved CPZ List'!$I:$I,MATCH('HFTD CPZ'!$B914,'Approved CPZ List'!$B:$B,0))),$K914,#N/A))</f>
        <v>#N/A</v>
      </c>
    </row>
    <row r="915" spans="1:13" ht="15.75" x14ac:dyDescent="0.25">
      <c r="A915" s="17">
        <v>6230</v>
      </c>
      <c r="B915" s="16" t="s">
        <v>2440</v>
      </c>
      <c r="C915" s="16">
        <v>43051101</v>
      </c>
      <c r="D915" s="16" t="s">
        <v>2429</v>
      </c>
      <c r="E915" s="16">
        <v>16.138731975478247</v>
      </c>
      <c r="F915" s="16">
        <v>101</v>
      </c>
      <c r="G915" s="19">
        <v>7.8583310407854795E-2</v>
      </c>
      <c r="H915" s="16">
        <f t="shared" si="42"/>
        <v>7.9369143511933347</v>
      </c>
      <c r="I915" s="21">
        <v>914</v>
      </c>
      <c r="J915" s="28">
        <f t="shared" si="43"/>
        <v>10935.480778938723</v>
      </c>
      <c r="K915" s="28">
        <f t="shared" si="44"/>
        <v>4410.455026432357</v>
      </c>
      <c r="L915" s="34" t="e">
        <f>IF(ISNUMBER(INDEX('08W Project List'!$J:$J,MATCH('HFTD CPZ'!$B915,'08W Project List'!$G:$G,0))),$K915,#N/A)</f>
        <v>#N/A</v>
      </c>
      <c r="M915" s="34" t="e">
        <f>IF(ISNUMBER(L915),#N/A,IF(ISNUMBER(INDEX('Approved CPZ List'!$I:$I,MATCH('HFTD CPZ'!$B915,'Approved CPZ List'!$B:$B,0))),$K915,#N/A))</f>
        <v>#N/A</v>
      </c>
    </row>
    <row r="916" spans="1:13" ht="15.75" x14ac:dyDescent="0.25">
      <c r="A916" s="17">
        <v>9152</v>
      </c>
      <c r="B916" s="16" t="s">
        <v>2269</v>
      </c>
      <c r="C916" s="16">
        <v>43141101</v>
      </c>
      <c r="D916" s="16" t="s">
        <v>2268</v>
      </c>
      <c r="E916" s="16">
        <v>0.92555562958838411</v>
      </c>
      <c r="F916" s="16">
        <v>13</v>
      </c>
      <c r="G916" s="19">
        <v>7.8235399108929599E-2</v>
      </c>
      <c r="H916" s="16">
        <f t="shared" si="42"/>
        <v>1.0170601884160848</v>
      </c>
      <c r="I916" s="21">
        <v>915</v>
      </c>
      <c r="J916" s="28">
        <f t="shared" si="43"/>
        <v>10936.406334568312</v>
      </c>
      <c r="K916" s="28">
        <f t="shared" si="44"/>
        <v>4409.4379662439405</v>
      </c>
      <c r="L916" s="34" t="e">
        <f>IF(ISNUMBER(INDEX('08W Project List'!$J:$J,MATCH('HFTD CPZ'!$B916,'08W Project List'!$G:$G,0))),$K916,#N/A)</f>
        <v>#N/A</v>
      </c>
      <c r="M916" s="34" t="e">
        <f>IF(ISNUMBER(L916),#N/A,IF(ISNUMBER(INDEX('Approved CPZ List'!$I:$I,MATCH('HFTD CPZ'!$B916,'Approved CPZ List'!$B:$B,0))),$K916,#N/A))</f>
        <v>#N/A</v>
      </c>
    </row>
    <row r="917" spans="1:13" ht="15.75" x14ac:dyDescent="0.25">
      <c r="A917" s="17">
        <v>10292</v>
      </c>
      <c r="B917" s="16" t="s">
        <v>320</v>
      </c>
      <c r="C917" s="16">
        <v>102812101</v>
      </c>
      <c r="D917" s="16" t="s">
        <v>318</v>
      </c>
      <c r="E917" s="16">
        <v>9.1534955831533242</v>
      </c>
      <c r="F917" s="16">
        <v>28</v>
      </c>
      <c r="G917" s="19">
        <v>7.7858702164945004E-2</v>
      </c>
      <c r="H917" s="16">
        <f t="shared" si="42"/>
        <v>2.1800436606184599</v>
      </c>
      <c r="I917" s="21">
        <v>916</v>
      </c>
      <c r="J917" s="28">
        <f t="shared" si="43"/>
        <v>10945.559830151466</v>
      </c>
      <c r="K917" s="28">
        <f t="shared" si="44"/>
        <v>4407.2579225833224</v>
      </c>
      <c r="L917" s="34" t="e">
        <f>IF(ISNUMBER(INDEX('08W Project List'!$J:$J,MATCH('HFTD CPZ'!$B917,'08W Project List'!$G:$G,0))),$K917,#N/A)</f>
        <v>#N/A</v>
      </c>
      <c r="M917" s="34" t="e">
        <f>IF(ISNUMBER(L917),#N/A,IF(ISNUMBER(INDEX('Approved CPZ List'!$I:$I,MATCH('HFTD CPZ'!$B917,'Approved CPZ List'!$B:$B,0))),$K917,#N/A))</f>
        <v>#N/A</v>
      </c>
    </row>
    <row r="918" spans="1:13" ht="15.75" x14ac:dyDescent="0.25">
      <c r="A918" s="17">
        <v>3275</v>
      </c>
      <c r="B918" s="16" t="s">
        <v>2689</v>
      </c>
      <c r="C918" s="16">
        <v>182601104</v>
      </c>
      <c r="D918" s="16" t="s">
        <v>2683</v>
      </c>
      <c r="E918" s="16">
        <v>23.636420486133062</v>
      </c>
      <c r="F918" s="16">
        <v>289</v>
      </c>
      <c r="G918" s="19">
        <v>7.7835868086872304E-2</v>
      </c>
      <c r="H918" s="16">
        <f t="shared" si="42"/>
        <v>22.494565877106094</v>
      </c>
      <c r="I918" s="21">
        <v>917</v>
      </c>
      <c r="J918" s="28">
        <f t="shared" si="43"/>
        <v>10969.196250637598</v>
      </c>
      <c r="K918" s="28">
        <f t="shared" si="44"/>
        <v>4384.7633567062167</v>
      </c>
      <c r="L918" s="34" t="e">
        <f>IF(ISNUMBER(INDEX('08W Project List'!$J:$J,MATCH('HFTD CPZ'!$B918,'08W Project List'!$G:$G,0))),$K918,#N/A)</f>
        <v>#N/A</v>
      </c>
      <c r="M918" s="34" t="e">
        <f>IF(ISNUMBER(L918),#N/A,IF(ISNUMBER(INDEX('Approved CPZ List'!$I:$I,MATCH('HFTD CPZ'!$B918,'Approved CPZ List'!$B:$B,0))),$K918,#N/A))</f>
        <v>#N/A</v>
      </c>
    </row>
    <row r="919" spans="1:13" ht="15.75" x14ac:dyDescent="0.25">
      <c r="A919" s="17">
        <v>5179</v>
      </c>
      <c r="B919" s="16" t="s">
        <v>1701</v>
      </c>
      <c r="C919" s="16">
        <v>43211102</v>
      </c>
      <c r="D919" s="16" t="s">
        <v>1698</v>
      </c>
      <c r="E919" s="16">
        <v>3.4280309767467929</v>
      </c>
      <c r="F919" s="16">
        <v>135</v>
      </c>
      <c r="G919" s="19">
        <v>7.7778140795491502E-2</v>
      </c>
      <c r="H919" s="16">
        <f t="shared" si="42"/>
        <v>10.500049007391352</v>
      </c>
      <c r="I919" s="21">
        <v>918</v>
      </c>
      <c r="J919" s="28">
        <f t="shared" si="43"/>
        <v>10972.624281614346</v>
      </c>
      <c r="K919" s="28">
        <f t="shared" si="44"/>
        <v>4374.263307698825</v>
      </c>
      <c r="L919" s="34" t="e">
        <f>IF(ISNUMBER(INDEX('08W Project List'!$J:$J,MATCH('HFTD CPZ'!$B919,'08W Project List'!$G:$G,0))),$K919,#N/A)</f>
        <v>#N/A</v>
      </c>
      <c r="M919" s="34" t="e">
        <f>IF(ISNUMBER(L919),#N/A,IF(ISNUMBER(INDEX('Approved CPZ List'!$I:$I,MATCH('HFTD CPZ'!$B919,'Approved CPZ List'!$B:$B,0))),$K919,#N/A))</f>
        <v>#N/A</v>
      </c>
    </row>
    <row r="920" spans="1:13" ht="15.75" x14ac:dyDescent="0.25">
      <c r="A920" s="17">
        <v>8256</v>
      </c>
      <c r="B920" s="16" t="s">
        <v>2474</v>
      </c>
      <c r="C920" s="16">
        <v>83242105</v>
      </c>
      <c r="D920" s="16" t="s">
        <v>2467</v>
      </c>
      <c r="E920" s="16">
        <v>7.9568636736351772</v>
      </c>
      <c r="F920" s="16">
        <v>61</v>
      </c>
      <c r="G920" s="19">
        <v>7.7595662212440394E-2</v>
      </c>
      <c r="H920" s="16">
        <f t="shared" si="42"/>
        <v>4.7333353949588641</v>
      </c>
      <c r="I920" s="21">
        <v>919</v>
      </c>
      <c r="J920" s="28">
        <f t="shared" si="43"/>
        <v>10980.581145287981</v>
      </c>
      <c r="K920" s="28">
        <f t="shared" si="44"/>
        <v>4369.5299723038661</v>
      </c>
      <c r="L920" s="34" t="e">
        <f>IF(ISNUMBER(INDEX('08W Project List'!$J:$J,MATCH('HFTD CPZ'!$B920,'08W Project List'!$G:$G,0))),$K920,#N/A)</f>
        <v>#N/A</v>
      </c>
      <c r="M920" s="34" t="e">
        <f>IF(ISNUMBER(L920),#N/A,IF(ISNUMBER(INDEX('Approved CPZ List'!$I:$I,MATCH('HFTD CPZ'!$B920,'Approved CPZ List'!$B:$B,0))),$K920,#N/A))</f>
        <v>#N/A</v>
      </c>
    </row>
    <row r="921" spans="1:13" ht="15.75" x14ac:dyDescent="0.25">
      <c r="A921" s="17">
        <v>1037</v>
      </c>
      <c r="B921" s="16" t="s">
        <v>2281</v>
      </c>
      <c r="C921" s="16">
        <v>43141102</v>
      </c>
      <c r="D921" s="16" t="s">
        <v>2282</v>
      </c>
      <c r="E921" s="16">
        <v>9.8339835201126782</v>
      </c>
      <c r="F921" s="16">
        <v>120</v>
      </c>
      <c r="G921" s="19">
        <v>7.7576921326412696E-2</v>
      </c>
      <c r="H921" s="16">
        <f t="shared" si="42"/>
        <v>9.3092305591695244</v>
      </c>
      <c r="I921" s="21">
        <v>920</v>
      </c>
      <c r="J921" s="28">
        <f t="shared" si="43"/>
        <v>10990.415128808094</v>
      </c>
      <c r="K921" s="28">
        <f t="shared" si="44"/>
        <v>4360.2207417446962</v>
      </c>
      <c r="L921" s="34" t="e">
        <f>IF(ISNUMBER(INDEX('08W Project List'!$J:$J,MATCH('HFTD CPZ'!$B921,'08W Project List'!$G:$G,0))),$K921,#N/A)</f>
        <v>#N/A</v>
      </c>
      <c r="M921" s="34" t="e">
        <f>IF(ISNUMBER(L921),#N/A,IF(ISNUMBER(INDEX('Approved CPZ List'!$I:$I,MATCH('HFTD CPZ'!$B921,'Approved CPZ List'!$B:$B,0))),$K921,#N/A))</f>
        <v>#N/A</v>
      </c>
    </row>
    <row r="922" spans="1:13" ht="15.75" x14ac:dyDescent="0.25">
      <c r="A922" s="17">
        <v>3607</v>
      </c>
      <c r="B922" s="16" t="s">
        <v>2692</v>
      </c>
      <c r="C922" s="16">
        <v>182601104</v>
      </c>
      <c r="D922" s="16" t="s">
        <v>2683</v>
      </c>
      <c r="E922" s="16">
        <v>12.060616597762772</v>
      </c>
      <c r="F922" s="16">
        <v>212</v>
      </c>
      <c r="G922" s="19">
        <v>7.7543529341960196E-2</v>
      </c>
      <c r="H922" s="16">
        <f t="shared" si="42"/>
        <v>16.439228220495561</v>
      </c>
      <c r="I922" s="21">
        <v>921</v>
      </c>
      <c r="J922" s="28">
        <f t="shared" si="43"/>
        <v>11002.475745405856</v>
      </c>
      <c r="K922" s="28">
        <f t="shared" si="44"/>
        <v>4343.7815135242008</v>
      </c>
      <c r="L922" s="34" t="e">
        <f>IF(ISNUMBER(INDEX('08W Project List'!$J:$J,MATCH('HFTD CPZ'!$B922,'08W Project List'!$G:$G,0))),$K922,#N/A)</f>
        <v>#N/A</v>
      </c>
      <c r="M922" s="34" t="e">
        <f>IF(ISNUMBER(L922),#N/A,IF(ISNUMBER(INDEX('Approved CPZ List'!$I:$I,MATCH('HFTD CPZ'!$B922,'Approved CPZ List'!$B:$B,0))),$K922,#N/A))</f>
        <v>#N/A</v>
      </c>
    </row>
    <row r="923" spans="1:13" ht="15.75" x14ac:dyDescent="0.25">
      <c r="A923" s="17">
        <v>9877</v>
      </c>
      <c r="B923" s="16" t="s">
        <v>811</v>
      </c>
      <c r="C923" s="16">
        <v>42821102</v>
      </c>
      <c r="D923" s="16" t="s">
        <v>808</v>
      </c>
      <c r="E923" s="16">
        <v>0.22002719429341638</v>
      </c>
      <c r="F923" s="16">
        <v>6</v>
      </c>
      <c r="G923" s="19">
        <v>7.7415777242808903E-2</v>
      </c>
      <c r="H923" s="16">
        <f t="shared" si="42"/>
        <v>0.46449466345685342</v>
      </c>
      <c r="I923" s="21">
        <v>922</v>
      </c>
      <c r="J923" s="28">
        <f t="shared" si="43"/>
        <v>11002.695772600149</v>
      </c>
      <c r="K923" s="28">
        <f t="shared" si="44"/>
        <v>4343.3170188607437</v>
      </c>
      <c r="L923" s="34" t="e">
        <f>IF(ISNUMBER(INDEX('08W Project List'!$J:$J,MATCH('HFTD CPZ'!$B923,'08W Project List'!$G:$G,0))),$K923,#N/A)</f>
        <v>#N/A</v>
      </c>
      <c r="M923" s="34" t="e">
        <f>IF(ISNUMBER(L923),#N/A,IF(ISNUMBER(INDEX('Approved CPZ List'!$I:$I,MATCH('HFTD CPZ'!$B923,'Approved CPZ List'!$B:$B,0))),$K923,#N/A))</f>
        <v>#N/A</v>
      </c>
    </row>
    <row r="924" spans="1:13" ht="15.75" x14ac:dyDescent="0.25">
      <c r="A924" s="17">
        <v>3974</v>
      </c>
      <c r="B924" s="16" t="s">
        <v>1301</v>
      </c>
      <c r="C924" s="16">
        <v>42751113</v>
      </c>
      <c r="D924" s="16" t="s">
        <v>1300</v>
      </c>
      <c r="E924" s="16">
        <v>11.06120855721187</v>
      </c>
      <c r="F924" s="16">
        <v>203</v>
      </c>
      <c r="G924" s="19">
        <v>7.7338156629460503E-2</v>
      </c>
      <c r="H924" s="16">
        <f t="shared" si="42"/>
        <v>15.699645795780482</v>
      </c>
      <c r="I924" s="21">
        <v>923</v>
      </c>
      <c r="J924" s="28">
        <f t="shared" si="43"/>
        <v>11013.756981157361</v>
      </c>
      <c r="K924" s="28">
        <f t="shared" si="44"/>
        <v>4327.6173730649634</v>
      </c>
      <c r="L924" s="34" t="e">
        <f>IF(ISNUMBER(INDEX('08W Project List'!$J:$J,MATCH('HFTD CPZ'!$B924,'08W Project List'!$G:$G,0))),$K924,#N/A)</f>
        <v>#N/A</v>
      </c>
      <c r="M924" s="34" t="e">
        <f>IF(ISNUMBER(L924),#N/A,IF(ISNUMBER(INDEX('Approved CPZ List'!$I:$I,MATCH('HFTD CPZ'!$B924,'Approved CPZ List'!$B:$B,0))),$K924,#N/A))</f>
        <v>#N/A</v>
      </c>
    </row>
    <row r="925" spans="1:13" ht="15.75" x14ac:dyDescent="0.25">
      <c r="A925" s="17">
        <v>962</v>
      </c>
      <c r="B925" s="16" t="s">
        <v>2285</v>
      </c>
      <c r="C925" s="16">
        <v>43141102</v>
      </c>
      <c r="D925" s="16" t="s">
        <v>2282</v>
      </c>
      <c r="E925" s="16">
        <v>3.3506655084717591</v>
      </c>
      <c r="F925" s="16">
        <v>71</v>
      </c>
      <c r="G925" s="19">
        <v>7.7301531158449593E-2</v>
      </c>
      <c r="H925" s="16">
        <f t="shared" si="42"/>
        <v>5.488408712249921</v>
      </c>
      <c r="I925" s="21">
        <v>924</v>
      </c>
      <c r="J925" s="28">
        <f t="shared" si="43"/>
        <v>11017.107646665832</v>
      </c>
      <c r="K925" s="28">
        <f t="shared" si="44"/>
        <v>4322.1289643527134</v>
      </c>
      <c r="L925" s="34" t="e">
        <f>IF(ISNUMBER(INDEX('08W Project List'!$J:$J,MATCH('HFTD CPZ'!$B925,'08W Project List'!$G:$G,0))),$K925,#N/A)</f>
        <v>#N/A</v>
      </c>
      <c r="M925" s="34" t="e">
        <f>IF(ISNUMBER(L925),#N/A,IF(ISNUMBER(INDEX('Approved CPZ List'!$I:$I,MATCH('HFTD CPZ'!$B925,'Approved CPZ List'!$B:$B,0))),$K925,#N/A))</f>
        <v>#N/A</v>
      </c>
    </row>
    <row r="926" spans="1:13" ht="15.75" x14ac:dyDescent="0.25">
      <c r="A926" s="17">
        <v>10365</v>
      </c>
      <c r="B926" s="16" t="s">
        <v>985</v>
      </c>
      <c r="C926" s="16">
        <v>163351703</v>
      </c>
      <c r="D926" s="16" t="s">
        <v>986</v>
      </c>
      <c r="E926" s="16">
        <v>0.37408374399042449</v>
      </c>
      <c r="F926" s="16">
        <v>3</v>
      </c>
      <c r="G926" s="19">
        <v>7.7171955439927997E-2</v>
      </c>
      <c r="H926" s="16">
        <f t="shared" si="42"/>
        <v>0.23151586631978399</v>
      </c>
      <c r="I926" s="21">
        <v>925</v>
      </c>
      <c r="J926" s="28">
        <f t="shared" si="43"/>
        <v>11017.481730409823</v>
      </c>
      <c r="K926" s="28">
        <f t="shared" si="44"/>
        <v>4321.8974484863938</v>
      </c>
      <c r="L926" s="34" t="e">
        <f>IF(ISNUMBER(INDEX('08W Project List'!$J:$J,MATCH('HFTD CPZ'!$B926,'08W Project List'!$G:$G,0))),$K926,#N/A)</f>
        <v>#N/A</v>
      </c>
      <c r="M926" s="34" t="e">
        <f>IF(ISNUMBER(L926),#N/A,IF(ISNUMBER(INDEX('Approved CPZ List'!$I:$I,MATCH('HFTD CPZ'!$B926,'Approved CPZ List'!$B:$B,0))),$K926,#N/A))</f>
        <v>#N/A</v>
      </c>
    </row>
    <row r="927" spans="1:13" ht="15.75" x14ac:dyDescent="0.25">
      <c r="A927" s="17">
        <v>3098</v>
      </c>
      <c r="B927" s="16" t="s">
        <v>3016</v>
      </c>
      <c r="C927" s="16">
        <v>42631108</v>
      </c>
      <c r="D927" s="16" t="s">
        <v>3009</v>
      </c>
      <c r="E927" s="16">
        <v>1.6495122248713985</v>
      </c>
      <c r="F927" s="16">
        <v>55</v>
      </c>
      <c r="G927" s="19">
        <v>7.7167663962347796E-2</v>
      </c>
      <c r="H927" s="16">
        <f t="shared" si="42"/>
        <v>4.2442215179291285</v>
      </c>
      <c r="I927" s="21">
        <v>926</v>
      </c>
      <c r="J927" s="28">
        <f t="shared" si="43"/>
        <v>11019.131242634694</v>
      </c>
      <c r="K927" s="28">
        <f t="shared" si="44"/>
        <v>4317.6532269684649</v>
      </c>
      <c r="L927" s="34" t="e">
        <f>IF(ISNUMBER(INDEX('08W Project List'!$J:$J,MATCH('HFTD CPZ'!$B927,'08W Project List'!$G:$G,0))),$K927,#N/A)</f>
        <v>#N/A</v>
      </c>
      <c r="M927" s="34" t="e">
        <f>IF(ISNUMBER(L927),#N/A,IF(ISNUMBER(INDEX('Approved CPZ List'!$I:$I,MATCH('HFTD CPZ'!$B927,'Approved CPZ List'!$B:$B,0))),$K927,#N/A))</f>
        <v>#N/A</v>
      </c>
    </row>
    <row r="928" spans="1:13" ht="15.75" x14ac:dyDescent="0.25">
      <c r="A928" s="17">
        <v>6234</v>
      </c>
      <c r="B928" s="16" t="s">
        <v>3459</v>
      </c>
      <c r="C928" s="16">
        <v>183181101</v>
      </c>
      <c r="D928" s="16" t="s">
        <v>3460</v>
      </c>
      <c r="E928" s="16">
        <v>7.8593878652646989</v>
      </c>
      <c r="F928" s="16">
        <v>108</v>
      </c>
      <c r="G928" s="19">
        <v>7.7053419503187101E-2</v>
      </c>
      <c r="H928" s="16">
        <f t="shared" si="42"/>
        <v>8.3217693063442066</v>
      </c>
      <c r="I928" s="21">
        <v>927</v>
      </c>
      <c r="J928" s="28">
        <f t="shared" si="43"/>
        <v>11026.990630499959</v>
      </c>
      <c r="K928" s="28">
        <f t="shared" si="44"/>
        <v>4309.3314576621206</v>
      </c>
      <c r="L928" s="34" t="e">
        <f>IF(ISNUMBER(INDEX('08W Project List'!$J:$J,MATCH('HFTD CPZ'!$B928,'08W Project List'!$G:$G,0))),$K928,#N/A)</f>
        <v>#N/A</v>
      </c>
      <c r="M928" s="34" t="e">
        <f>IF(ISNUMBER(L928),#N/A,IF(ISNUMBER(INDEX('Approved CPZ List'!$I:$I,MATCH('HFTD CPZ'!$B928,'Approved CPZ List'!$B:$B,0))),$K928,#N/A))</f>
        <v>#N/A</v>
      </c>
    </row>
    <row r="929" spans="1:13" ht="15.75" x14ac:dyDescent="0.25">
      <c r="A929" s="17">
        <v>6221</v>
      </c>
      <c r="B929" s="16" t="s">
        <v>1492</v>
      </c>
      <c r="C929" s="16">
        <v>192221101</v>
      </c>
      <c r="D929" s="16" t="s">
        <v>1486</v>
      </c>
      <c r="E929" s="16">
        <v>10.111266010577937</v>
      </c>
      <c r="F929" s="16">
        <v>97</v>
      </c>
      <c r="G929" s="19">
        <v>7.6898344513783606E-2</v>
      </c>
      <c r="H929" s="16">
        <f t="shared" si="42"/>
        <v>7.4591394178370098</v>
      </c>
      <c r="I929" s="21">
        <v>928</v>
      </c>
      <c r="J929" s="28">
        <f t="shared" si="43"/>
        <v>11037.101896510536</v>
      </c>
      <c r="K929" s="28">
        <f t="shared" si="44"/>
        <v>4301.8723182442836</v>
      </c>
      <c r="L929" s="34" t="e">
        <f>IF(ISNUMBER(INDEX('08W Project List'!$J:$J,MATCH('HFTD CPZ'!$B929,'08W Project List'!$G:$G,0))),$K929,#N/A)</f>
        <v>#N/A</v>
      </c>
      <c r="M929" s="34" t="e">
        <f>IF(ISNUMBER(L929),#N/A,IF(ISNUMBER(INDEX('Approved CPZ List'!$I:$I,MATCH('HFTD CPZ'!$B929,'Approved CPZ List'!$B:$B,0))),$K929,#N/A))</f>
        <v>#N/A</v>
      </c>
    </row>
    <row r="930" spans="1:13" ht="15.75" x14ac:dyDescent="0.25">
      <c r="A930" s="17">
        <v>2802</v>
      </c>
      <c r="B930" s="16" t="s">
        <v>2958</v>
      </c>
      <c r="C930" s="16">
        <v>152561107</v>
      </c>
      <c r="D930" s="16" t="s">
        <v>2959</v>
      </c>
      <c r="E930" s="16">
        <v>3.2618401187288502</v>
      </c>
      <c r="F930" s="16">
        <v>96</v>
      </c>
      <c r="G930" s="19">
        <v>7.6748281900551801E-2</v>
      </c>
      <c r="H930" s="16">
        <f t="shared" si="42"/>
        <v>7.3678350624529729</v>
      </c>
      <c r="I930" s="21">
        <v>929</v>
      </c>
      <c r="J930" s="28">
        <f t="shared" si="43"/>
        <v>11040.363736629264</v>
      </c>
      <c r="K930" s="28">
        <f t="shared" si="44"/>
        <v>4294.5044831818304</v>
      </c>
      <c r="L930" s="34" t="e">
        <f>IF(ISNUMBER(INDEX('08W Project List'!$J:$J,MATCH('HFTD CPZ'!$B930,'08W Project List'!$G:$G,0))),$K930,#N/A)</f>
        <v>#N/A</v>
      </c>
      <c r="M930" s="34" t="e">
        <f>IF(ISNUMBER(L930),#N/A,IF(ISNUMBER(INDEX('Approved CPZ List'!$I:$I,MATCH('HFTD CPZ'!$B930,'Approved CPZ List'!$B:$B,0))),$K930,#N/A))</f>
        <v>#N/A</v>
      </c>
    </row>
    <row r="931" spans="1:13" ht="15.75" x14ac:dyDescent="0.25">
      <c r="A931" s="17">
        <v>8295</v>
      </c>
      <c r="B931" s="16" t="s">
        <v>920</v>
      </c>
      <c r="C931" s="16">
        <v>42271103</v>
      </c>
      <c r="D931" s="16" t="s">
        <v>916</v>
      </c>
      <c r="E931" s="16">
        <v>11.357221718919702</v>
      </c>
      <c r="F931" s="16">
        <v>42</v>
      </c>
      <c r="G931" s="19">
        <v>7.6640317572595304E-2</v>
      </c>
      <c r="H931" s="16">
        <f t="shared" si="42"/>
        <v>3.2188933380490026</v>
      </c>
      <c r="I931" s="21">
        <v>930</v>
      </c>
      <c r="J931" s="28">
        <f t="shared" si="43"/>
        <v>11051.720958348184</v>
      </c>
      <c r="K931" s="28">
        <f t="shared" si="44"/>
        <v>4291.2855898437811</v>
      </c>
      <c r="L931" s="34" t="e">
        <f>IF(ISNUMBER(INDEX('08W Project List'!$J:$J,MATCH('HFTD CPZ'!$B931,'08W Project List'!$G:$G,0))),$K931,#N/A)</f>
        <v>#N/A</v>
      </c>
      <c r="M931" s="34" t="e">
        <f>IF(ISNUMBER(L931),#N/A,IF(ISNUMBER(INDEX('Approved CPZ List'!$I:$I,MATCH('HFTD CPZ'!$B931,'Approved CPZ List'!$B:$B,0))),$K931,#N/A))</f>
        <v>#N/A</v>
      </c>
    </row>
    <row r="932" spans="1:13" ht="15.75" x14ac:dyDescent="0.25">
      <c r="A932" s="17">
        <v>10268</v>
      </c>
      <c r="B932" s="16" t="s">
        <v>4024</v>
      </c>
      <c r="C932" s="16">
        <v>252931102</v>
      </c>
      <c r="D932" s="16" t="s">
        <v>4022</v>
      </c>
      <c r="E932" s="16">
        <v>6.4735218702160351</v>
      </c>
      <c r="F932" s="16">
        <v>6</v>
      </c>
      <c r="G932" s="19">
        <v>7.6506061151027802E-2</v>
      </c>
      <c r="H932" s="16">
        <f t="shared" si="42"/>
        <v>0.45903636690616678</v>
      </c>
      <c r="I932" s="21">
        <v>931</v>
      </c>
      <c r="J932" s="28">
        <f t="shared" si="43"/>
        <v>11058.194480218399</v>
      </c>
      <c r="K932" s="28">
        <f t="shared" si="44"/>
        <v>4290.8265534768752</v>
      </c>
      <c r="L932" s="34" t="e">
        <f>IF(ISNUMBER(INDEX('08W Project List'!$J:$J,MATCH('HFTD CPZ'!$B932,'08W Project List'!$G:$G,0))),$K932,#N/A)</f>
        <v>#N/A</v>
      </c>
      <c r="M932" s="34" t="e">
        <f>IF(ISNUMBER(L932),#N/A,IF(ISNUMBER(INDEX('Approved CPZ List'!$I:$I,MATCH('HFTD CPZ'!$B932,'Approved CPZ List'!$B:$B,0))),$K932,#N/A))</f>
        <v>#N/A</v>
      </c>
    </row>
    <row r="933" spans="1:13" ht="15.75" x14ac:dyDescent="0.25">
      <c r="A933" s="17">
        <v>10279</v>
      </c>
      <c r="B933" s="16" t="s">
        <v>4237</v>
      </c>
      <c r="C933" s="16">
        <v>102541102</v>
      </c>
      <c r="D933" s="16" t="s">
        <v>4224</v>
      </c>
      <c r="E933" s="16">
        <v>3.2988394625288007</v>
      </c>
      <c r="F933" s="16">
        <v>25</v>
      </c>
      <c r="G933" s="19">
        <v>7.6252748757636699E-2</v>
      </c>
      <c r="H933" s="16">
        <f t="shared" si="42"/>
        <v>1.9063187189409174</v>
      </c>
      <c r="I933" s="21">
        <v>932</v>
      </c>
      <c r="J933" s="28">
        <f t="shared" si="43"/>
        <v>11061.493319680927</v>
      </c>
      <c r="K933" s="28">
        <f t="shared" si="44"/>
        <v>4288.9202347579339</v>
      </c>
      <c r="L933" s="34" t="e">
        <f>IF(ISNUMBER(INDEX('08W Project List'!$J:$J,MATCH('HFTD CPZ'!$B933,'08W Project List'!$G:$G,0))),$K933,#N/A)</f>
        <v>#N/A</v>
      </c>
      <c r="M933" s="34" t="e">
        <f>IF(ISNUMBER(L933),#N/A,IF(ISNUMBER(INDEX('Approved CPZ List'!$I:$I,MATCH('HFTD CPZ'!$B933,'Approved CPZ List'!$B:$B,0))),$K933,#N/A))</f>
        <v>#N/A</v>
      </c>
    </row>
    <row r="934" spans="1:13" ht="15.75" x14ac:dyDescent="0.25">
      <c r="A934" s="17">
        <v>9092</v>
      </c>
      <c r="B934" s="16" t="s">
        <v>1379</v>
      </c>
      <c r="C934" s="16">
        <v>42851121</v>
      </c>
      <c r="D934" s="16" t="s">
        <v>1374</v>
      </c>
      <c r="E934" s="16">
        <v>12.558668254258235</v>
      </c>
      <c r="F934" s="16">
        <v>95</v>
      </c>
      <c r="G934" s="19">
        <v>7.5773444029742995E-2</v>
      </c>
      <c r="H934" s="16">
        <f t="shared" si="42"/>
        <v>7.1984771828255845</v>
      </c>
      <c r="I934" s="21">
        <v>933</v>
      </c>
      <c r="J934" s="28">
        <f t="shared" si="43"/>
        <v>11074.051987935185</v>
      </c>
      <c r="K934" s="28">
        <f t="shared" si="44"/>
        <v>4281.7217575751083</v>
      </c>
      <c r="L934" s="34" t="e">
        <f>IF(ISNUMBER(INDEX('08W Project List'!$J:$J,MATCH('HFTD CPZ'!$B934,'08W Project List'!$G:$G,0))),$K934,#N/A)</f>
        <v>#N/A</v>
      </c>
      <c r="M934" s="34" t="e">
        <f>IF(ISNUMBER(L934),#N/A,IF(ISNUMBER(INDEX('Approved CPZ List'!$I:$I,MATCH('HFTD CPZ'!$B934,'Approved CPZ List'!$B:$B,0))),$K934,#N/A))</f>
        <v>#N/A</v>
      </c>
    </row>
    <row r="935" spans="1:13" ht="15.75" x14ac:dyDescent="0.25">
      <c r="A935" s="17">
        <v>3923</v>
      </c>
      <c r="B935" s="16" t="s">
        <v>155</v>
      </c>
      <c r="C935" s="16">
        <v>254151101</v>
      </c>
      <c r="D935" s="16" t="s">
        <v>154</v>
      </c>
      <c r="E935" s="16">
        <v>5.3994348850088434</v>
      </c>
      <c r="F935" s="16">
        <v>60</v>
      </c>
      <c r="G935" s="19">
        <v>7.5514999329010901E-2</v>
      </c>
      <c r="H935" s="16">
        <f t="shared" si="42"/>
        <v>4.5308999597406538</v>
      </c>
      <c r="I935" s="21">
        <v>934</v>
      </c>
      <c r="J935" s="28">
        <f t="shared" si="43"/>
        <v>11079.451422820193</v>
      </c>
      <c r="K935" s="28">
        <f t="shared" si="44"/>
        <v>4277.1908576153673</v>
      </c>
      <c r="L935" s="34" t="e">
        <f>IF(ISNUMBER(INDEX('08W Project List'!$J:$J,MATCH('HFTD CPZ'!$B935,'08W Project List'!$G:$G,0))),$K935,#N/A)</f>
        <v>#N/A</v>
      </c>
      <c r="M935" s="34" t="e">
        <f>IF(ISNUMBER(L935),#N/A,IF(ISNUMBER(INDEX('Approved CPZ List'!$I:$I,MATCH('HFTD CPZ'!$B935,'Approved CPZ List'!$B:$B,0))),$K935,#N/A))</f>
        <v>#N/A</v>
      </c>
    </row>
    <row r="936" spans="1:13" ht="15.75" x14ac:dyDescent="0.25">
      <c r="A936" s="17">
        <v>5756</v>
      </c>
      <c r="B936" s="16" t="s">
        <v>491</v>
      </c>
      <c r="C936" s="16">
        <v>183101103</v>
      </c>
      <c r="D936" s="16" t="s">
        <v>492</v>
      </c>
      <c r="E936" s="16">
        <v>2.8448380901042141</v>
      </c>
      <c r="F936" s="16">
        <v>39</v>
      </c>
      <c r="G936" s="19">
        <v>7.5331504732580504E-2</v>
      </c>
      <c r="H936" s="16">
        <f t="shared" si="42"/>
        <v>2.9379286845706396</v>
      </c>
      <c r="I936" s="21">
        <v>935</v>
      </c>
      <c r="J936" s="28">
        <f t="shared" si="43"/>
        <v>11082.296260910298</v>
      </c>
      <c r="K936" s="28">
        <f t="shared" si="44"/>
        <v>4274.2529289307968</v>
      </c>
      <c r="L936" s="34" t="e">
        <f>IF(ISNUMBER(INDEX('08W Project List'!$J:$J,MATCH('HFTD CPZ'!$B936,'08W Project List'!$G:$G,0))),$K936,#N/A)</f>
        <v>#N/A</v>
      </c>
      <c r="M936" s="34" t="e">
        <f>IF(ISNUMBER(L936),#N/A,IF(ISNUMBER(INDEX('Approved CPZ List'!$I:$I,MATCH('HFTD CPZ'!$B936,'Approved CPZ List'!$B:$B,0))),$K936,#N/A))</f>
        <v>#N/A</v>
      </c>
    </row>
    <row r="937" spans="1:13" ht="15.75" x14ac:dyDescent="0.25">
      <c r="A937" s="17">
        <v>6109</v>
      </c>
      <c r="B937" s="16" t="s">
        <v>1307</v>
      </c>
      <c r="C937" s="16">
        <v>42751113</v>
      </c>
      <c r="D937" s="16" t="s">
        <v>1300</v>
      </c>
      <c r="E937" s="16">
        <v>4.8942486853305471</v>
      </c>
      <c r="F937" s="16">
        <v>106</v>
      </c>
      <c r="G937" s="19">
        <v>7.5100666022349202E-2</v>
      </c>
      <c r="H937" s="16">
        <f t="shared" si="42"/>
        <v>7.9606705983690151</v>
      </c>
      <c r="I937" s="21">
        <v>936</v>
      </c>
      <c r="J937" s="28">
        <f t="shared" si="43"/>
        <v>11087.190509595628</v>
      </c>
      <c r="K937" s="28">
        <f t="shared" si="44"/>
        <v>4266.292258332428</v>
      </c>
      <c r="L937" s="34" t="e">
        <f>IF(ISNUMBER(INDEX('08W Project List'!$J:$J,MATCH('HFTD CPZ'!$B937,'08W Project List'!$G:$G,0))),$K937,#N/A)</f>
        <v>#N/A</v>
      </c>
      <c r="M937" s="34" t="e">
        <f>IF(ISNUMBER(L937),#N/A,IF(ISNUMBER(INDEX('Approved CPZ List'!$I:$I,MATCH('HFTD CPZ'!$B937,'Approved CPZ List'!$B:$B,0))),$K937,#N/A))</f>
        <v>#N/A</v>
      </c>
    </row>
    <row r="938" spans="1:13" ht="15.75" x14ac:dyDescent="0.25">
      <c r="A938" s="17">
        <v>4163</v>
      </c>
      <c r="B938" s="16" t="s">
        <v>4307</v>
      </c>
      <c r="C938" s="16">
        <v>42661103</v>
      </c>
      <c r="D938" s="16" t="s">
        <v>4303</v>
      </c>
      <c r="E938" s="16">
        <v>6.3249268644985079</v>
      </c>
      <c r="F938" s="16">
        <v>48</v>
      </c>
      <c r="G938" s="19">
        <v>7.4936976500062105E-2</v>
      </c>
      <c r="H938" s="16">
        <f t="shared" si="42"/>
        <v>3.5969748720029813</v>
      </c>
      <c r="I938" s="21">
        <v>937</v>
      </c>
      <c r="J938" s="28">
        <f t="shared" si="43"/>
        <v>11093.515436460126</v>
      </c>
      <c r="K938" s="28">
        <f t="shared" si="44"/>
        <v>4262.6952834604253</v>
      </c>
      <c r="L938" s="34" t="e">
        <f>IF(ISNUMBER(INDEX('08W Project List'!$J:$J,MATCH('HFTD CPZ'!$B938,'08W Project List'!$G:$G,0))),$K938,#N/A)</f>
        <v>#N/A</v>
      </c>
      <c r="M938" s="34" t="e">
        <f>IF(ISNUMBER(L938),#N/A,IF(ISNUMBER(INDEX('Approved CPZ List'!$I:$I,MATCH('HFTD CPZ'!$B938,'Approved CPZ List'!$B:$B,0))),$K938,#N/A))</f>
        <v>#N/A</v>
      </c>
    </row>
    <row r="939" spans="1:13" ht="15.75" x14ac:dyDescent="0.25">
      <c r="A939" s="17">
        <v>9780</v>
      </c>
      <c r="B939" s="16" t="s">
        <v>3866</v>
      </c>
      <c r="C939" s="16">
        <v>42721107</v>
      </c>
      <c r="D939" s="16" t="s">
        <v>3864</v>
      </c>
      <c r="E939" s="16">
        <v>0.1997579430704475</v>
      </c>
      <c r="F939" s="16">
        <v>6</v>
      </c>
      <c r="G939" s="19">
        <v>7.4827486145330302E-2</v>
      </c>
      <c r="H939" s="16">
        <f t="shared" si="42"/>
        <v>0.44896491687198181</v>
      </c>
      <c r="I939" s="21">
        <v>938</v>
      </c>
      <c r="J939" s="28">
        <f t="shared" si="43"/>
        <v>11093.715194403196</v>
      </c>
      <c r="K939" s="28">
        <f t="shared" si="44"/>
        <v>4262.2463185435536</v>
      </c>
      <c r="L939" s="34" t="e">
        <f>IF(ISNUMBER(INDEX('08W Project List'!$J:$J,MATCH('HFTD CPZ'!$B939,'08W Project List'!$G:$G,0))),$K939,#N/A)</f>
        <v>#N/A</v>
      </c>
      <c r="M939" s="34" t="e">
        <f>IF(ISNUMBER(L939),#N/A,IF(ISNUMBER(INDEX('Approved CPZ List'!$I:$I,MATCH('HFTD CPZ'!$B939,'Approved CPZ List'!$B:$B,0))),$K939,#N/A))</f>
        <v>#N/A</v>
      </c>
    </row>
    <row r="940" spans="1:13" ht="15.75" x14ac:dyDescent="0.25">
      <c r="A940" s="17">
        <v>260</v>
      </c>
      <c r="B940" s="16" t="s">
        <v>438</v>
      </c>
      <c r="C940" s="16">
        <v>152481106</v>
      </c>
      <c r="D940" s="16" t="s">
        <v>428</v>
      </c>
      <c r="E940" s="16">
        <v>7.7311614154822257</v>
      </c>
      <c r="F940" s="16">
        <v>83</v>
      </c>
      <c r="G940" s="19">
        <v>7.4793953212302006E-2</v>
      </c>
      <c r="H940" s="16">
        <f t="shared" si="42"/>
        <v>6.2078981166210667</v>
      </c>
      <c r="I940" s="21">
        <v>939</v>
      </c>
      <c r="J940" s="28">
        <f t="shared" si="43"/>
        <v>11101.446355818678</v>
      </c>
      <c r="K940" s="28">
        <f t="shared" si="44"/>
        <v>4256.0384204269321</v>
      </c>
      <c r="L940" s="34" t="e">
        <f>IF(ISNUMBER(INDEX('08W Project List'!$J:$J,MATCH('HFTD CPZ'!$B940,'08W Project List'!$G:$G,0))),$K940,#N/A)</f>
        <v>#N/A</v>
      </c>
      <c r="M940" s="34" t="e">
        <f>IF(ISNUMBER(L940),#N/A,IF(ISNUMBER(INDEX('Approved CPZ List'!$I:$I,MATCH('HFTD CPZ'!$B940,'Approved CPZ List'!$B:$B,0))),$K940,#N/A))</f>
        <v>#N/A</v>
      </c>
    </row>
    <row r="941" spans="1:13" ht="15.75" x14ac:dyDescent="0.25">
      <c r="A941" s="17">
        <v>3084</v>
      </c>
      <c r="B941" s="16" t="s">
        <v>1532</v>
      </c>
      <c r="C941" s="16">
        <v>42891102</v>
      </c>
      <c r="D941" s="16" t="s">
        <v>1530</v>
      </c>
      <c r="E941" s="16">
        <v>6.4625311813792425</v>
      </c>
      <c r="F941" s="16">
        <v>173</v>
      </c>
      <c r="G941" s="19">
        <v>7.4787295303512205E-2</v>
      </c>
      <c r="H941" s="16">
        <f t="shared" si="42"/>
        <v>12.938202087507612</v>
      </c>
      <c r="I941" s="21">
        <v>940</v>
      </c>
      <c r="J941" s="28">
        <f t="shared" si="43"/>
        <v>11107.908887000058</v>
      </c>
      <c r="K941" s="28">
        <f t="shared" si="44"/>
        <v>4243.1002183394248</v>
      </c>
      <c r="L941" s="34" t="e">
        <f>IF(ISNUMBER(INDEX('08W Project List'!$J:$J,MATCH('HFTD CPZ'!$B941,'08W Project List'!$G:$G,0))),$K941,#N/A)</f>
        <v>#N/A</v>
      </c>
      <c r="M941" s="34" t="e">
        <f>IF(ISNUMBER(L941),#N/A,IF(ISNUMBER(INDEX('Approved CPZ List'!$I:$I,MATCH('HFTD CPZ'!$B941,'Approved CPZ List'!$B:$B,0))),$K941,#N/A))</f>
        <v>#N/A</v>
      </c>
    </row>
    <row r="942" spans="1:13" ht="15.75" x14ac:dyDescent="0.25">
      <c r="A942" s="17">
        <v>6342</v>
      </c>
      <c r="B942" s="16" t="s">
        <v>2157</v>
      </c>
      <c r="C942" s="16">
        <v>63172101</v>
      </c>
      <c r="D942" s="16" t="s">
        <v>2155</v>
      </c>
      <c r="E942" s="16">
        <v>0.15808145418686328</v>
      </c>
      <c r="F942" s="16">
        <v>280</v>
      </c>
      <c r="G942" s="19">
        <v>7.4510679113403894E-2</v>
      </c>
      <c r="H942" s="16">
        <f t="shared" si="42"/>
        <v>20.862990151753092</v>
      </c>
      <c r="I942" s="21">
        <v>941</v>
      </c>
      <c r="J942" s="28">
        <f t="shared" si="43"/>
        <v>11108.066968454244</v>
      </c>
      <c r="K942" s="28">
        <f t="shared" si="44"/>
        <v>4222.2372281876715</v>
      </c>
      <c r="L942" s="34" t="e">
        <f>IF(ISNUMBER(INDEX('08W Project List'!$J:$J,MATCH('HFTD CPZ'!$B942,'08W Project List'!$G:$G,0))),$K942,#N/A)</f>
        <v>#N/A</v>
      </c>
      <c r="M942" s="34" t="e">
        <f>IF(ISNUMBER(L942),#N/A,IF(ISNUMBER(INDEX('Approved CPZ List'!$I:$I,MATCH('HFTD CPZ'!$B942,'Approved CPZ List'!$B:$B,0))),$K942,#N/A))</f>
        <v>#N/A</v>
      </c>
    </row>
    <row r="943" spans="1:13" ht="15.75" x14ac:dyDescent="0.25">
      <c r="A943" s="17">
        <v>10492</v>
      </c>
      <c r="B943" s="16" t="s">
        <v>1111</v>
      </c>
      <c r="C943" s="16">
        <v>152321101</v>
      </c>
      <c r="D943" s="16" t="s">
        <v>1110</v>
      </c>
      <c r="E943" s="16">
        <v>2.1650579446149907</v>
      </c>
      <c r="F943" s="16">
        <v>16</v>
      </c>
      <c r="G943" s="19">
        <v>7.4456093652077407E-2</v>
      </c>
      <c r="H943" s="16">
        <f t="shared" si="42"/>
        <v>1.1912974984332385</v>
      </c>
      <c r="I943" s="21">
        <v>942</v>
      </c>
      <c r="J943" s="28">
        <f t="shared" si="43"/>
        <v>11110.232026398859</v>
      </c>
      <c r="K943" s="28">
        <f t="shared" si="44"/>
        <v>4221.045930689238</v>
      </c>
      <c r="L943" s="34" t="e">
        <f>IF(ISNUMBER(INDEX('08W Project List'!$J:$J,MATCH('HFTD CPZ'!$B943,'08W Project List'!$G:$G,0))),$K943,#N/A)</f>
        <v>#N/A</v>
      </c>
      <c r="M943" s="34" t="e">
        <f>IF(ISNUMBER(L943),#N/A,IF(ISNUMBER(INDEX('Approved CPZ List'!$I:$I,MATCH('HFTD CPZ'!$B943,'Approved CPZ List'!$B:$B,0))),$K943,#N/A))</f>
        <v>#N/A</v>
      </c>
    </row>
    <row r="944" spans="1:13" ht="15.75" x14ac:dyDescent="0.25">
      <c r="A944" s="17">
        <v>874</v>
      </c>
      <c r="B944" s="16" t="s">
        <v>3350</v>
      </c>
      <c r="C944" s="16">
        <v>103551101</v>
      </c>
      <c r="D944" s="16" t="s">
        <v>3347</v>
      </c>
      <c r="E944" s="16">
        <v>9.9168650547315718</v>
      </c>
      <c r="F944" s="16">
        <v>121</v>
      </c>
      <c r="G944" s="19">
        <v>7.4106261057634196E-2</v>
      </c>
      <c r="H944" s="16">
        <f t="shared" si="42"/>
        <v>8.9668575879737382</v>
      </c>
      <c r="I944" s="21">
        <v>943</v>
      </c>
      <c r="J944" s="28">
        <f t="shared" si="43"/>
        <v>11120.148891453589</v>
      </c>
      <c r="K944" s="28">
        <f t="shared" si="44"/>
        <v>4212.0790731012639</v>
      </c>
      <c r="L944" s="34" t="e">
        <f>IF(ISNUMBER(INDEX('08W Project List'!$J:$J,MATCH('HFTD CPZ'!$B944,'08W Project List'!$G:$G,0))),$K944,#N/A)</f>
        <v>#N/A</v>
      </c>
      <c r="M944" s="34" t="e">
        <f>IF(ISNUMBER(L944),#N/A,IF(ISNUMBER(INDEX('Approved CPZ List'!$I:$I,MATCH('HFTD CPZ'!$B944,'Approved CPZ List'!$B:$B,0))),$K944,#N/A))</f>
        <v>#N/A</v>
      </c>
    </row>
    <row r="945" spans="1:13" ht="15.75" x14ac:dyDescent="0.25">
      <c r="A945" s="17">
        <v>8386</v>
      </c>
      <c r="B945" s="16" t="s">
        <v>2995</v>
      </c>
      <c r="C945" s="16">
        <v>163781705</v>
      </c>
      <c r="D945" s="16" t="s">
        <v>2987</v>
      </c>
      <c r="E945" s="16">
        <v>2.3089250229172342</v>
      </c>
      <c r="F945" s="16">
        <v>22</v>
      </c>
      <c r="G945" s="19">
        <v>7.4075025393425906E-2</v>
      </c>
      <c r="H945" s="16">
        <f t="shared" si="42"/>
        <v>1.62965055865537</v>
      </c>
      <c r="I945" s="21">
        <v>944</v>
      </c>
      <c r="J945" s="28">
        <f t="shared" si="43"/>
        <v>11122.457816476506</v>
      </c>
      <c r="K945" s="28">
        <f t="shared" si="44"/>
        <v>4210.4494225426088</v>
      </c>
      <c r="L945" s="34" t="e">
        <f>IF(ISNUMBER(INDEX('08W Project List'!$J:$J,MATCH('HFTD CPZ'!$B945,'08W Project List'!$G:$G,0))),$K945,#N/A)</f>
        <v>#N/A</v>
      </c>
      <c r="M945" s="34" t="e">
        <f>IF(ISNUMBER(L945),#N/A,IF(ISNUMBER(INDEX('Approved CPZ List'!$I:$I,MATCH('HFTD CPZ'!$B945,'Approved CPZ List'!$B:$B,0))),$K945,#N/A))</f>
        <v>#N/A</v>
      </c>
    </row>
    <row r="946" spans="1:13" ht="15.75" x14ac:dyDescent="0.25">
      <c r="A946" s="17">
        <v>7502</v>
      </c>
      <c r="B946" s="16" t="s">
        <v>1308</v>
      </c>
      <c r="C946" s="16">
        <v>42751113</v>
      </c>
      <c r="D946" s="16" t="s">
        <v>1300</v>
      </c>
      <c r="E946" s="16">
        <v>22.674903809589495</v>
      </c>
      <c r="F946" s="16">
        <v>139</v>
      </c>
      <c r="G946" s="19">
        <v>7.3927379298794102E-2</v>
      </c>
      <c r="H946" s="16">
        <f t="shared" si="42"/>
        <v>10.27590572253238</v>
      </c>
      <c r="I946" s="21">
        <v>945</v>
      </c>
      <c r="J946" s="28">
        <f t="shared" si="43"/>
        <v>11145.132720286096</v>
      </c>
      <c r="K946" s="28">
        <f t="shared" si="44"/>
        <v>4200.1735168200767</v>
      </c>
      <c r="L946" s="34">
        <f>IF(ISNUMBER(INDEX('08W Project List'!$J:$J,MATCH('HFTD CPZ'!$B946,'08W Project List'!$G:$G,0))),$K946,#N/A)</f>
        <v>4200.1735168200767</v>
      </c>
      <c r="M946" s="34" t="e">
        <f>IF(ISNUMBER(L946),#N/A,IF(ISNUMBER(INDEX('Approved CPZ List'!$I:$I,MATCH('HFTD CPZ'!$B946,'Approved CPZ List'!$B:$B,0))),$K946,#N/A))</f>
        <v>#N/A</v>
      </c>
    </row>
    <row r="947" spans="1:13" ht="15.75" x14ac:dyDescent="0.25">
      <c r="A947" s="17">
        <v>5338</v>
      </c>
      <c r="B947" s="16" t="s">
        <v>3454</v>
      </c>
      <c r="C947" s="16">
        <v>252531102</v>
      </c>
      <c r="D947" s="16" t="s">
        <v>3453</v>
      </c>
      <c r="E947" s="16">
        <v>9.6963338857804224</v>
      </c>
      <c r="F947" s="16">
        <v>97</v>
      </c>
      <c r="G947" s="19">
        <v>7.3847727736367802E-2</v>
      </c>
      <c r="H947" s="16">
        <f t="shared" si="42"/>
        <v>7.1632295904276768</v>
      </c>
      <c r="I947" s="21">
        <v>946</v>
      </c>
      <c r="J947" s="28">
        <f t="shared" si="43"/>
        <v>11154.829054171876</v>
      </c>
      <c r="K947" s="28">
        <f t="shared" si="44"/>
        <v>4193.0102872296493</v>
      </c>
      <c r="L947" s="34" t="e">
        <f>IF(ISNUMBER(INDEX('08W Project List'!$J:$J,MATCH('HFTD CPZ'!$B947,'08W Project List'!$G:$G,0))),$K947,#N/A)</f>
        <v>#N/A</v>
      </c>
      <c r="M947" s="34" t="e">
        <f>IF(ISNUMBER(L947),#N/A,IF(ISNUMBER(INDEX('Approved CPZ List'!$I:$I,MATCH('HFTD CPZ'!$B947,'Approved CPZ List'!$B:$B,0))),$K947,#N/A))</f>
        <v>#N/A</v>
      </c>
    </row>
    <row r="948" spans="1:13" ht="15.75" x14ac:dyDescent="0.25">
      <c r="A948" s="17">
        <v>7052</v>
      </c>
      <c r="B948" s="16" t="s">
        <v>518</v>
      </c>
      <c r="C948" s="16">
        <v>42711101</v>
      </c>
      <c r="D948" s="16" t="s">
        <v>517</v>
      </c>
      <c r="E948" s="16">
        <v>1.6276638815759354</v>
      </c>
      <c r="F948" s="16">
        <v>89</v>
      </c>
      <c r="G948" s="19">
        <v>7.3700390967121401E-2</v>
      </c>
      <c r="H948" s="16">
        <f t="shared" si="42"/>
        <v>6.5593347960738049</v>
      </c>
      <c r="I948" s="21">
        <v>947</v>
      </c>
      <c r="J948" s="28">
        <f t="shared" si="43"/>
        <v>11156.456718053452</v>
      </c>
      <c r="K948" s="28">
        <f t="shared" si="44"/>
        <v>4186.4509524335754</v>
      </c>
      <c r="L948" s="34" t="e">
        <f>IF(ISNUMBER(INDEX('08W Project List'!$J:$J,MATCH('HFTD CPZ'!$B948,'08W Project List'!$G:$G,0))),$K948,#N/A)</f>
        <v>#N/A</v>
      </c>
      <c r="M948" s="34" t="e">
        <f>IF(ISNUMBER(L948),#N/A,IF(ISNUMBER(INDEX('Approved CPZ List'!$I:$I,MATCH('HFTD CPZ'!$B948,'Approved CPZ List'!$B:$B,0))),$K948,#N/A))</f>
        <v>#N/A</v>
      </c>
    </row>
    <row r="949" spans="1:13" ht="15.75" x14ac:dyDescent="0.25">
      <c r="A949" s="17">
        <v>10249</v>
      </c>
      <c r="B949" s="16" t="s">
        <v>3760</v>
      </c>
      <c r="C949" s="16">
        <v>43432102</v>
      </c>
      <c r="D949" s="16" t="s">
        <v>3750</v>
      </c>
      <c r="E949" s="16">
        <v>0.5921766456187868</v>
      </c>
      <c r="F949" s="16">
        <v>22</v>
      </c>
      <c r="G949" s="19">
        <v>7.3682482293607701E-2</v>
      </c>
      <c r="H949" s="16">
        <f t="shared" si="42"/>
        <v>1.6210146104593695</v>
      </c>
      <c r="I949" s="21">
        <v>948</v>
      </c>
      <c r="J949" s="28">
        <f t="shared" si="43"/>
        <v>11157.048894699072</v>
      </c>
      <c r="K949" s="28">
        <f t="shared" si="44"/>
        <v>4184.8299378231159</v>
      </c>
      <c r="L949" s="34" t="e">
        <f>IF(ISNUMBER(INDEX('08W Project List'!$J:$J,MATCH('HFTD CPZ'!$B949,'08W Project List'!$G:$G,0))),$K949,#N/A)</f>
        <v>#N/A</v>
      </c>
      <c r="M949" s="34" t="e">
        <f>IF(ISNUMBER(L949),#N/A,IF(ISNUMBER(INDEX('Approved CPZ List'!$I:$I,MATCH('HFTD CPZ'!$B949,'Approved CPZ List'!$B:$B,0))),$K949,#N/A))</f>
        <v>#N/A</v>
      </c>
    </row>
    <row r="950" spans="1:13" ht="15.75" x14ac:dyDescent="0.25">
      <c r="A950" s="17">
        <v>6791</v>
      </c>
      <c r="B950" s="16" t="s">
        <v>500</v>
      </c>
      <c r="C950" s="16">
        <v>183101104</v>
      </c>
      <c r="D950" s="16" t="s">
        <v>498</v>
      </c>
      <c r="E950" s="16">
        <v>19.170673407419827</v>
      </c>
      <c r="F950" s="16">
        <v>91</v>
      </c>
      <c r="G950" s="19">
        <v>7.3568569396296593E-2</v>
      </c>
      <c r="H950" s="16">
        <f t="shared" si="42"/>
        <v>6.6947398150629898</v>
      </c>
      <c r="I950" s="21">
        <v>949</v>
      </c>
      <c r="J950" s="28">
        <f t="shared" si="43"/>
        <v>11176.219568106491</v>
      </c>
      <c r="K950" s="28">
        <f t="shared" si="44"/>
        <v>4178.1351980080526</v>
      </c>
      <c r="L950" s="34" t="e">
        <f>IF(ISNUMBER(INDEX('08W Project List'!$J:$J,MATCH('HFTD CPZ'!$B950,'08W Project List'!$G:$G,0))),$K950,#N/A)</f>
        <v>#N/A</v>
      </c>
      <c r="M950" s="34" t="e">
        <f>IF(ISNUMBER(L950),#N/A,IF(ISNUMBER(INDEX('Approved CPZ List'!$I:$I,MATCH('HFTD CPZ'!$B950,'Approved CPZ List'!$B:$B,0))),$K950,#N/A))</f>
        <v>#N/A</v>
      </c>
    </row>
    <row r="951" spans="1:13" ht="15.75" x14ac:dyDescent="0.25">
      <c r="A951" s="17">
        <v>3606</v>
      </c>
      <c r="B951" s="16" t="s">
        <v>1829</v>
      </c>
      <c r="C951" s="16">
        <v>152571101</v>
      </c>
      <c r="D951" s="16" t="s">
        <v>1824</v>
      </c>
      <c r="E951" s="16">
        <v>0.35258090534275266</v>
      </c>
      <c r="F951" s="16">
        <v>55</v>
      </c>
      <c r="G951" s="19">
        <v>7.3560872644247502E-2</v>
      </c>
      <c r="H951" s="16">
        <f t="shared" si="42"/>
        <v>4.0458479954336122</v>
      </c>
      <c r="I951" s="21">
        <v>950</v>
      </c>
      <c r="J951" s="28">
        <f t="shared" si="43"/>
        <v>11176.572149011834</v>
      </c>
      <c r="K951" s="28">
        <f t="shared" si="44"/>
        <v>4174.0893500126194</v>
      </c>
      <c r="L951" s="34" t="e">
        <f>IF(ISNUMBER(INDEX('08W Project List'!$J:$J,MATCH('HFTD CPZ'!$B951,'08W Project List'!$G:$G,0))),$K951,#N/A)</f>
        <v>#N/A</v>
      </c>
      <c r="M951" s="34" t="e">
        <f>IF(ISNUMBER(L951),#N/A,IF(ISNUMBER(INDEX('Approved CPZ List'!$I:$I,MATCH('HFTD CPZ'!$B951,'Approved CPZ List'!$B:$B,0))),$K951,#N/A))</f>
        <v>#N/A</v>
      </c>
    </row>
    <row r="952" spans="1:13" ht="15.75" x14ac:dyDescent="0.25">
      <c r="A952" s="17">
        <v>2673</v>
      </c>
      <c r="B952" s="16" t="s">
        <v>3198</v>
      </c>
      <c r="C952" s="16">
        <v>43292102</v>
      </c>
      <c r="D952" s="16" t="s">
        <v>3193</v>
      </c>
      <c r="E952" s="16">
        <v>19.340684586360659</v>
      </c>
      <c r="F952" s="16">
        <v>180</v>
      </c>
      <c r="G952" s="19">
        <v>7.3389170128912898E-2</v>
      </c>
      <c r="H952" s="16">
        <f t="shared" si="42"/>
        <v>13.210050623204321</v>
      </c>
      <c r="I952" s="21">
        <v>951</v>
      </c>
      <c r="J952" s="28">
        <f t="shared" si="43"/>
        <v>11195.912833598195</v>
      </c>
      <c r="K952" s="28">
        <f t="shared" si="44"/>
        <v>4160.8792993894149</v>
      </c>
      <c r="L952" s="34">
        <f>IF(ISNUMBER(INDEX('08W Project List'!$J:$J,MATCH('HFTD CPZ'!$B952,'08W Project List'!$G:$G,0))),$K952,#N/A)</f>
        <v>4160.8792993894149</v>
      </c>
      <c r="M952" s="34" t="e">
        <f>IF(ISNUMBER(L952),#N/A,IF(ISNUMBER(INDEX('Approved CPZ List'!$I:$I,MATCH('HFTD CPZ'!$B952,'Approved CPZ List'!$B:$B,0))),$K952,#N/A))</f>
        <v>#N/A</v>
      </c>
    </row>
    <row r="953" spans="1:13" ht="15.75" x14ac:dyDescent="0.25">
      <c r="A953" s="17">
        <v>4637</v>
      </c>
      <c r="B953" s="16" t="s">
        <v>3499</v>
      </c>
      <c r="C953" s="16">
        <v>182631104</v>
      </c>
      <c r="D953" s="16" t="s">
        <v>3492</v>
      </c>
      <c r="E953" s="16">
        <v>14.699955348184027</v>
      </c>
      <c r="F953" s="16">
        <v>194</v>
      </c>
      <c r="G953" s="19">
        <v>7.3388753018952202E-2</v>
      </c>
      <c r="H953" s="16">
        <f t="shared" si="42"/>
        <v>14.237418085676728</v>
      </c>
      <c r="I953" s="21">
        <v>952</v>
      </c>
      <c r="J953" s="28">
        <f t="shared" si="43"/>
        <v>11210.612788946379</v>
      </c>
      <c r="K953" s="28">
        <f t="shared" si="44"/>
        <v>4146.641881303738</v>
      </c>
      <c r="L953" s="34" t="e">
        <f>IF(ISNUMBER(INDEX('08W Project List'!$J:$J,MATCH('HFTD CPZ'!$B953,'08W Project List'!$G:$G,0))),$K953,#N/A)</f>
        <v>#N/A</v>
      </c>
      <c r="M953" s="34" t="e">
        <f>IF(ISNUMBER(L953),#N/A,IF(ISNUMBER(INDEX('Approved CPZ List'!$I:$I,MATCH('HFTD CPZ'!$B953,'Approved CPZ List'!$B:$B,0))),$K953,#N/A))</f>
        <v>#N/A</v>
      </c>
    </row>
    <row r="954" spans="1:13" ht="15.75" x14ac:dyDescent="0.25">
      <c r="A954" s="17">
        <v>2241</v>
      </c>
      <c r="B954" s="16" t="s">
        <v>978</v>
      </c>
      <c r="C954" s="16">
        <v>163351702</v>
      </c>
      <c r="D954" s="16" t="s">
        <v>976</v>
      </c>
      <c r="E954" s="16">
        <v>19.011040475196953</v>
      </c>
      <c r="F954" s="16">
        <v>207</v>
      </c>
      <c r="G954" s="19">
        <v>7.3380072740529503E-2</v>
      </c>
      <c r="H954" s="16">
        <f t="shared" si="42"/>
        <v>15.189675057289607</v>
      </c>
      <c r="I954" s="21">
        <v>953</v>
      </c>
      <c r="J954" s="28">
        <f t="shared" si="43"/>
        <v>11229.623829421576</v>
      </c>
      <c r="K954" s="28">
        <f t="shared" si="44"/>
        <v>4131.4522062464484</v>
      </c>
      <c r="L954" s="34" t="e">
        <f>IF(ISNUMBER(INDEX('08W Project List'!$J:$J,MATCH('HFTD CPZ'!$B954,'08W Project List'!$G:$G,0))),$K954,#N/A)</f>
        <v>#N/A</v>
      </c>
      <c r="M954" s="34" t="e">
        <f>IF(ISNUMBER(L954),#N/A,IF(ISNUMBER(INDEX('Approved CPZ List'!$I:$I,MATCH('HFTD CPZ'!$B954,'Approved CPZ List'!$B:$B,0))),$K954,#N/A))</f>
        <v>#N/A</v>
      </c>
    </row>
    <row r="955" spans="1:13" ht="15.75" x14ac:dyDescent="0.25">
      <c r="A955" s="17">
        <v>9651</v>
      </c>
      <c r="B955" s="16" t="s">
        <v>3216</v>
      </c>
      <c r="C955" s="16">
        <v>182971101</v>
      </c>
      <c r="D955" s="16" t="s">
        <v>3212</v>
      </c>
      <c r="E955" s="16">
        <v>10.407663806235302</v>
      </c>
      <c r="F955" s="16">
        <v>45</v>
      </c>
      <c r="G955" s="19">
        <v>7.3295193235966102E-2</v>
      </c>
      <c r="H955" s="16">
        <f t="shared" si="42"/>
        <v>3.2982836956184745</v>
      </c>
      <c r="I955" s="21">
        <v>954</v>
      </c>
      <c r="J955" s="28">
        <f t="shared" si="43"/>
        <v>11240.031493227812</v>
      </c>
      <c r="K955" s="28">
        <f t="shared" si="44"/>
        <v>4128.1539225508295</v>
      </c>
      <c r="L955" s="34" t="e">
        <f>IF(ISNUMBER(INDEX('08W Project List'!$J:$J,MATCH('HFTD CPZ'!$B955,'08W Project List'!$G:$G,0))),$K955,#N/A)</f>
        <v>#N/A</v>
      </c>
      <c r="M955" s="34" t="e">
        <f>IF(ISNUMBER(L955),#N/A,IF(ISNUMBER(INDEX('Approved CPZ List'!$I:$I,MATCH('HFTD CPZ'!$B955,'Approved CPZ List'!$B:$B,0))),$K955,#N/A))</f>
        <v>#N/A</v>
      </c>
    </row>
    <row r="956" spans="1:13" ht="15.75" x14ac:dyDescent="0.25">
      <c r="A956" s="17">
        <v>1008</v>
      </c>
      <c r="B956" s="16" t="s">
        <v>4056</v>
      </c>
      <c r="C956" s="16">
        <v>183052113</v>
      </c>
      <c r="D956" s="16" t="s">
        <v>4047</v>
      </c>
      <c r="E956" s="16">
        <v>24.713504353424238</v>
      </c>
      <c r="F956" s="16">
        <v>659</v>
      </c>
      <c r="G956" s="19">
        <v>7.3157141463196004E-2</v>
      </c>
      <c r="H956" s="16">
        <f t="shared" si="42"/>
        <v>48.210556224246169</v>
      </c>
      <c r="I956" s="21">
        <v>955</v>
      </c>
      <c r="J956" s="28">
        <f t="shared" si="43"/>
        <v>11264.744997581236</v>
      </c>
      <c r="K956" s="28">
        <f t="shared" si="44"/>
        <v>4079.9433663265831</v>
      </c>
      <c r="L956" s="34" t="e">
        <f>IF(ISNUMBER(INDEX('08W Project List'!$J:$J,MATCH('HFTD CPZ'!$B956,'08W Project List'!$G:$G,0))),$K956,#N/A)</f>
        <v>#N/A</v>
      </c>
      <c r="M956" s="34" t="e">
        <f>IF(ISNUMBER(L956),#N/A,IF(ISNUMBER(INDEX('Approved CPZ List'!$I:$I,MATCH('HFTD CPZ'!$B956,'Approved CPZ List'!$B:$B,0))),$K956,#N/A))</f>
        <v>#N/A</v>
      </c>
    </row>
    <row r="957" spans="1:13" ht="15.75" x14ac:dyDescent="0.25">
      <c r="A957" s="17">
        <v>3782</v>
      </c>
      <c r="B957" s="16" t="s">
        <v>165</v>
      </c>
      <c r="C957" s="16">
        <v>254151101</v>
      </c>
      <c r="D957" s="16" t="s">
        <v>154</v>
      </c>
      <c r="E957" s="16">
        <v>7.6671658687862649</v>
      </c>
      <c r="F957" s="16">
        <v>44</v>
      </c>
      <c r="G957" s="19">
        <v>7.3065362450398297E-2</v>
      </c>
      <c r="H957" s="16">
        <f t="shared" si="42"/>
        <v>3.2148759478175251</v>
      </c>
      <c r="I957" s="21">
        <v>956</v>
      </c>
      <c r="J957" s="28">
        <f t="shared" si="43"/>
        <v>11272.412163450022</v>
      </c>
      <c r="K957" s="28">
        <f t="shared" si="44"/>
        <v>4076.7284903787654</v>
      </c>
      <c r="L957" s="34" t="e">
        <f>IF(ISNUMBER(INDEX('08W Project List'!$J:$J,MATCH('HFTD CPZ'!$B957,'08W Project List'!$G:$G,0))),$K957,#N/A)</f>
        <v>#N/A</v>
      </c>
      <c r="M957" s="34" t="e">
        <f>IF(ISNUMBER(L957),#N/A,IF(ISNUMBER(INDEX('Approved CPZ List'!$I:$I,MATCH('HFTD CPZ'!$B957,'Approved CPZ List'!$B:$B,0))),$K957,#N/A))</f>
        <v>#N/A</v>
      </c>
    </row>
    <row r="958" spans="1:13" ht="15.75" x14ac:dyDescent="0.25">
      <c r="A958" s="17">
        <v>700</v>
      </c>
      <c r="B958" s="16" t="s">
        <v>2255</v>
      </c>
      <c r="C958" s="16">
        <v>252811102</v>
      </c>
      <c r="D958" s="16" t="s">
        <v>2250</v>
      </c>
      <c r="E958" s="16">
        <v>11.141200761960411</v>
      </c>
      <c r="F958" s="16">
        <v>91</v>
      </c>
      <c r="G958" s="19">
        <v>7.3013873167520907E-2</v>
      </c>
      <c r="H958" s="16">
        <f t="shared" si="42"/>
        <v>6.6442624582444028</v>
      </c>
      <c r="I958" s="21">
        <v>957</v>
      </c>
      <c r="J958" s="28">
        <f t="shared" si="43"/>
        <v>11283.553364211983</v>
      </c>
      <c r="K958" s="28">
        <f t="shared" si="44"/>
        <v>4070.0842279205208</v>
      </c>
      <c r="L958" s="34" t="e">
        <f>IF(ISNUMBER(INDEX('08W Project List'!$J:$J,MATCH('HFTD CPZ'!$B958,'08W Project List'!$G:$G,0))),$K958,#N/A)</f>
        <v>#N/A</v>
      </c>
      <c r="M958" s="34" t="e">
        <f>IF(ISNUMBER(L958),#N/A,IF(ISNUMBER(INDEX('Approved CPZ List'!$I:$I,MATCH('HFTD CPZ'!$B958,'Approved CPZ List'!$B:$B,0))),$K958,#N/A))</f>
        <v>#N/A</v>
      </c>
    </row>
    <row r="959" spans="1:13" ht="15.75" x14ac:dyDescent="0.25">
      <c r="A959" s="17">
        <v>1286</v>
      </c>
      <c r="B959" s="16" t="s">
        <v>989</v>
      </c>
      <c r="C959" s="16">
        <v>163351703</v>
      </c>
      <c r="D959" s="16" t="s">
        <v>986</v>
      </c>
      <c r="E959" s="16">
        <v>58.21896069171995</v>
      </c>
      <c r="F959" s="16">
        <v>439</v>
      </c>
      <c r="G959" s="19">
        <v>7.27248002137416E-2</v>
      </c>
      <c r="H959" s="16">
        <f t="shared" si="42"/>
        <v>31.926187293832562</v>
      </c>
      <c r="I959" s="21">
        <v>958</v>
      </c>
      <c r="J959" s="28">
        <f t="shared" si="43"/>
        <v>11341.772324903703</v>
      </c>
      <c r="K959" s="28">
        <f t="shared" si="44"/>
        <v>4038.158040626688</v>
      </c>
      <c r="L959" s="34" t="e">
        <f>IF(ISNUMBER(INDEX('08W Project List'!$J:$J,MATCH('HFTD CPZ'!$B959,'08W Project List'!$G:$G,0))),$K959,#N/A)</f>
        <v>#N/A</v>
      </c>
      <c r="M959" s="34" t="e">
        <f>IF(ISNUMBER(L959),#N/A,IF(ISNUMBER(INDEX('Approved CPZ List'!$I:$I,MATCH('HFTD CPZ'!$B959,'Approved CPZ List'!$B:$B,0))),$K959,#N/A))</f>
        <v>#N/A</v>
      </c>
    </row>
    <row r="960" spans="1:13" ht="15.75" x14ac:dyDescent="0.25">
      <c r="A960" s="17">
        <v>8476</v>
      </c>
      <c r="B960" s="16" t="s">
        <v>54</v>
      </c>
      <c r="C960" s="16">
        <v>42031124</v>
      </c>
      <c r="D960" s="16" t="s">
        <v>45</v>
      </c>
      <c r="E960" s="16">
        <v>0.55898529062958235</v>
      </c>
      <c r="F960" s="16">
        <v>6</v>
      </c>
      <c r="G960" s="19">
        <v>7.2683502971568698E-2</v>
      </c>
      <c r="H960" s="16">
        <f t="shared" si="42"/>
        <v>0.43610101782941219</v>
      </c>
      <c r="I960" s="21">
        <v>959</v>
      </c>
      <c r="J960" s="28">
        <f t="shared" si="43"/>
        <v>11342.331310194331</v>
      </c>
      <c r="K960" s="28">
        <f t="shared" si="44"/>
        <v>4037.7219396088585</v>
      </c>
      <c r="L960" s="34" t="e">
        <f>IF(ISNUMBER(INDEX('08W Project List'!$J:$J,MATCH('HFTD CPZ'!$B960,'08W Project List'!$G:$G,0))),$K960,#N/A)</f>
        <v>#N/A</v>
      </c>
      <c r="M960" s="34" t="e">
        <f>IF(ISNUMBER(L960),#N/A,IF(ISNUMBER(INDEX('Approved CPZ List'!$I:$I,MATCH('HFTD CPZ'!$B960,'Approved CPZ List'!$B:$B,0))),$K960,#N/A))</f>
        <v>#N/A</v>
      </c>
    </row>
    <row r="961" spans="1:13" ht="15.75" x14ac:dyDescent="0.25">
      <c r="A961" s="17">
        <v>1350</v>
      </c>
      <c r="B961" s="16" t="s">
        <v>2965</v>
      </c>
      <c r="C961" s="16">
        <v>152561107</v>
      </c>
      <c r="D961" s="16" t="s">
        <v>2959</v>
      </c>
      <c r="E961" s="16">
        <v>5.4289898330323245</v>
      </c>
      <c r="F961" s="16">
        <v>200</v>
      </c>
      <c r="G961" s="19">
        <v>7.2647428768316605E-2</v>
      </c>
      <c r="H961" s="16">
        <f t="shared" si="42"/>
        <v>14.529485753663321</v>
      </c>
      <c r="I961" s="21">
        <v>960</v>
      </c>
      <c r="J961" s="28">
        <f t="shared" si="43"/>
        <v>11347.760300027363</v>
      </c>
      <c r="K961" s="28">
        <f t="shared" si="44"/>
        <v>4023.1924538551953</v>
      </c>
      <c r="L961" s="34" t="e">
        <f>IF(ISNUMBER(INDEX('08W Project List'!$J:$J,MATCH('HFTD CPZ'!$B961,'08W Project List'!$G:$G,0))),$K961,#N/A)</f>
        <v>#N/A</v>
      </c>
      <c r="M961" s="34" t="e">
        <f>IF(ISNUMBER(L961),#N/A,IF(ISNUMBER(INDEX('Approved CPZ List'!$I:$I,MATCH('HFTD CPZ'!$B961,'Approved CPZ List'!$B:$B,0))),$K961,#N/A))</f>
        <v>#N/A</v>
      </c>
    </row>
    <row r="962" spans="1:13" ht="15.75" x14ac:dyDescent="0.25">
      <c r="A962" s="17">
        <v>10196</v>
      </c>
      <c r="B962" s="16" t="s">
        <v>3638</v>
      </c>
      <c r="C962" s="16">
        <v>182721101</v>
      </c>
      <c r="D962" s="16" t="s">
        <v>3636</v>
      </c>
      <c r="E962" s="16">
        <v>3.8400529838285147</v>
      </c>
      <c r="F962" s="16">
        <v>19</v>
      </c>
      <c r="G962" s="19">
        <v>7.2592367861655405E-2</v>
      </c>
      <c r="H962" s="16">
        <f t="shared" ref="H962:H1025" si="45">IFERROR(G962*F962,0)</f>
        <v>1.3792549893714527</v>
      </c>
      <c r="I962" s="21">
        <v>961</v>
      </c>
      <c r="J962" s="28">
        <f t="shared" si="43"/>
        <v>11351.600353011192</v>
      </c>
      <c r="K962" s="28">
        <f t="shared" si="44"/>
        <v>4021.8131988658238</v>
      </c>
      <c r="L962" s="34" t="e">
        <f>IF(ISNUMBER(INDEX('08W Project List'!$J:$J,MATCH('HFTD CPZ'!$B962,'08W Project List'!$G:$G,0))),$K962,#N/A)</f>
        <v>#N/A</v>
      </c>
      <c r="M962" s="34" t="e">
        <f>IF(ISNUMBER(L962),#N/A,IF(ISNUMBER(INDEX('Approved CPZ List'!$I:$I,MATCH('HFTD CPZ'!$B962,'Approved CPZ List'!$B:$B,0))),$K962,#N/A))</f>
        <v>#N/A</v>
      </c>
    </row>
    <row r="963" spans="1:13" ht="15.75" x14ac:dyDescent="0.25">
      <c r="A963" s="17">
        <v>4126</v>
      </c>
      <c r="B963" s="16" t="s">
        <v>4132</v>
      </c>
      <c r="C963" s="16">
        <v>63601104</v>
      </c>
      <c r="D963" s="16" t="s">
        <v>4130</v>
      </c>
      <c r="E963" s="16">
        <v>0.43299174902708576</v>
      </c>
      <c r="F963" s="16">
        <v>36</v>
      </c>
      <c r="G963" s="19">
        <v>7.2220122614919002E-2</v>
      </c>
      <c r="H963" s="16">
        <f t="shared" si="45"/>
        <v>2.5999244141370843</v>
      </c>
      <c r="I963" s="21">
        <v>962</v>
      </c>
      <c r="J963" s="28">
        <f t="shared" si="43"/>
        <v>11352.033344760219</v>
      </c>
      <c r="K963" s="28">
        <f t="shared" si="44"/>
        <v>4019.2132744516866</v>
      </c>
      <c r="L963" s="34" t="e">
        <f>IF(ISNUMBER(INDEX('08W Project List'!$J:$J,MATCH('HFTD CPZ'!$B963,'08W Project List'!$G:$G,0))),$K963,#N/A)</f>
        <v>#N/A</v>
      </c>
      <c r="M963" s="34" t="e">
        <f>IF(ISNUMBER(L963),#N/A,IF(ISNUMBER(INDEX('Approved CPZ List'!$I:$I,MATCH('HFTD CPZ'!$B963,'Approved CPZ List'!$B:$B,0))),$K963,#N/A))</f>
        <v>#N/A</v>
      </c>
    </row>
    <row r="964" spans="1:13" ht="15.75" x14ac:dyDescent="0.25">
      <c r="A964" s="17">
        <v>6142</v>
      </c>
      <c r="B964" s="16" t="s">
        <v>1914</v>
      </c>
      <c r="C964" s="16">
        <v>182981103</v>
      </c>
      <c r="D964" s="16" t="s">
        <v>1915</v>
      </c>
      <c r="E964" s="16">
        <v>13.159819008079181</v>
      </c>
      <c r="F964" s="16">
        <v>91</v>
      </c>
      <c r="G964" s="19">
        <v>7.2102191039308802E-2</v>
      </c>
      <c r="H964" s="16">
        <f t="shared" si="45"/>
        <v>6.5612993845771008</v>
      </c>
      <c r="I964" s="21">
        <v>963</v>
      </c>
      <c r="J964" s="28">
        <f t="shared" ref="J964:J1027" si="46">J963+E964</f>
        <v>11365.193163768297</v>
      </c>
      <c r="K964" s="28">
        <f t="shared" ref="K964:K1027" si="47">K963-H964</f>
        <v>4012.6519750671096</v>
      </c>
      <c r="L964" s="34" t="e">
        <f>IF(ISNUMBER(INDEX('08W Project List'!$J:$J,MATCH('HFTD CPZ'!$B964,'08W Project List'!$G:$G,0))),$K964,#N/A)</f>
        <v>#N/A</v>
      </c>
      <c r="M964" s="34" t="e">
        <f>IF(ISNUMBER(L964),#N/A,IF(ISNUMBER(INDEX('Approved CPZ List'!$I:$I,MATCH('HFTD CPZ'!$B964,'Approved CPZ List'!$B:$B,0))),$K964,#N/A))</f>
        <v>#N/A</v>
      </c>
    </row>
    <row r="965" spans="1:13" ht="15.75" x14ac:dyDescent="0.25">
      <c r="A965" s="17">
        <v>4505</v>
      </c>
      <c r="B965" s="16" t="s">
        <v>2128</v>
      </c>
      <c r="C965" s="16">
        <v>192411101</v>
      </c>
      <c r="D965" s="16" t="s">
        <v>2126</v>
      </c>
      <c r="E965" s="16">
        <v>11.494223154114605</v>
      </c>
      <c r="F965" s="16">
        <v>66</v>
      </c>
      <c r="G965" s="19">
        <v>7.2098001604423798E-2</v>
      </c>
      <c r="H965" s="16">
        <f t="shared" si="45"/>
        <v>4.7584681058919704</v>
      </c>
      <c r="I965" s="21">
        <v>964</v>
      </c>
      <c r="J965" s="28">
        <f t="shared" si="46"/>
        <v>11376.687386922413</v>
      </c>
      <c r="K965" s="28">
        <f t="shared" si="47"/>
        <v>4007.8935069612176</v>
      </c>
      <c r="L965" s="34" t="e">
        <f>IF(ISNUMBER(INDEX('08W Project List'!$J:$J,MATCH('HFTD CPZ'!$B965,'08W Project List'!$G:$G,0))),$K965,#N/A)</f>
        <v>#N/A</v>
      </c>
      <c r="M965" s="34" t="e">
        <f>IF(ISNUMBER(L965),#N/A,IF(ISNUMBER(INDEX('Approved CPZ List'!$I:$I,MATCH('HFTD CPZ'!$B965,'Approved CPZ List'!$B:$B,0))),$K965,#N/A))</f>
        <v>#N/A</v>
      </c>
    </row>
    <row r="966" spans="1:13" ht="15.75" x14ac:dyDescent="0.25">
      <c r="A966" s="17">
        <v>5220</v>
      </c>
      <c r="B966" s="16" t="s">
        <v>915</v>
      </c>
      <c r="C966" s="16">
        <v>42271103</v>
      </c>
      <c r="D966" s="16" t="s">
        <v>916</v>
      </c>
      <c r="E966" s="16">
        <v>25.296505624742572</v>
      </c>
      <c r="F966" s="16">
        <v>184</v>
      </c>
      <c r="G966" s="19">
        <v>7.1993739951529301E-2</v>
      </c>
      <c r="H966" s="16">
        <f t="shared" si="45"/>
        <v>13.246848151081391</v>
      </c>
      <c r="I966" s="21">
        <v>965</v>
      </c>
      <c r="J966" s="28">
        <f t="shared" si="46"/>
        <v>11401.983892547156</v>
      </c>
      <c r="K966" s="28">
        <f t="shared" si="47"/>
        <v>3994.6466588101362</v>
      </c>
      <c r="L966" s="34" t="e">
        <f>IF(ISNUMBER(INDEX('08W Project List'!$J:$J,MATCH('HFTD CPZ'!$B966,'08W Project List'!$G:$G,0))),$K966,#N/A)</f>
        <v>#N/A</v>
      </c>
      <c r="M966" s="34" t="e">
        <f>IF(ISNUMBER(L966),#N/A,IF(ISNUMBER(INDEX('Approved CPZ List'!$I:$I,MATCH('HFTD CPZ'!$B966,'Approved CPZ List'!$B:$B,0))),$K966,#N/A))</f>
        <v>#N/A</v>
      </c>
    </row>
    <row r="967" spans="1:13" ht="15.75" x14ac:dyDescent="0.25">
      <c r="A967" s="17">
        <v>2886</v>
      </c>
      <c r="B967" s="16" t="s">
        <v>4215</v>
      </c>
      <c r="C967" s="16">
        <v>102541101</v>
      </c>
      <c r="D967" s="16" t="s">
        <v>4213</v>
      </c>
      <c r="E967" s="16">
        <v>21.81761743807483</v>
      </c>
      <c r="F967" s="16">
        <v>132</v>
      </c>
      <c r="G967" s="19">
        <v>7.1922243751646894E-2</v>
      </c>
      <c r="H967" s="16">
        <f t="shared" si="45"/>
        <v>9.4937361752173892</v>
      </c>
      <c r="I967" s="21">
        <v>966</v>
      </c>
      <c r="J967" s="28">
        <f t="shared" si="46"/>
        <v>11423.801509985231</v>
      </c>
      <c r="K967" s="28">
        <f t="shared" si="47"/>
        <v>3985.1529226349189</v>
      </c>
      <c r="L967" s="34" t="e">
        <f>IF(ISNUMBER(INDEX('08W Project List'!$J:$J,MATCH('HFTD CPZ'!$B967,'08W Project List'!$G:$G,0))),$K967,#N/A)</f>
        <v>#N/A</v>
      </c>
      <c r="M967" s="34" t="e">
        <f>IF(ISNUMBER(L967),#N/A,IF(ISNUMBER(INDEX('Approved CPZ List'!$I:$I,MATCH('HFTD CPZ'!$B967,'Approved CPZ List'!$B:$B,0))),$K967,#N/A))</f>
        <v>#N/A</v>
      </c>
    </row>
    <row r="968" spans="1:13" ht="15.75" x14ac:dyDescent="0.25">
      <c r="A968" s="17">
        <v>7748</v>
      </c>
      <c r="B968" s="16" t="s">
        <v>2977</v>
      </c>
      <c r="C968" s="16">
        <v>163781704</v>
      </c>
      <c r="D968" s="16" t="s">
        <v>2976</v>
      </c>
      <c r="E968" s="16">
        <v>4.2731047764040397</v>
      </c>
      <c r="F968" s="16">
        <v>49</v>
      </c>
      <c r="G968" s="19">
        <v>7.1877638045708597E-2</v>
      </c>
      <c r="H968" s="16">
        <f t="shared" si="45"/>
        <v>3.5220042642397211</v>
      </c>
      <c r="I968" s="21">
        <v>967</v>
      </c>
      <c r="J968" s="28">
        <f t="shared" si="46"/>
        <v>11428.074614761636</v>
      </c>
      <c r="K968" s="28">
        <f t="shared" si="47"/>
        <v>3981.6309183706794</v>
      </c>
      <c r="L968" s="34" t="e">
        <f>IF(ISNUMBER(INDEX('08W Project List'!$J:$J,MATCH('HFTD CPZ'!$B968,'08W Project List'!$G:$G,0))),$K968,#N/A)</f>
        <v>#N/A</v>
      </c>
      <c r="M968" s="34" t="e">
        <f>IF(ISNUMBER(L968),#N/A,IF(ISNUMBER(INDEX('Approved CPZ List'!$I:$I,MATCH('HFTD CPZ'!$B968,'Approved CPZ List'!$B:$B,0))),$K968,#N/A))</f>
        <v>#N/A</v>
      </c>
    </row>
    <row r="969" spans="1:13" ht="15.75" x14ac:dyDescent="0.25">
      <c r="A969" s="17">
        <v>1885</v>
      </c>
      <c r="B969" s="16" t="s">
        <v>2749</v>
      </c>
      <c r="C969" s="16">
        <v>103521102</v>
      </c>
      <c r="D969" s="16" t="s">
        <v>2747</v>
      </c>
      <c r="E969" s="16">
        <v>18.380453909848974</v>
      </c>
      <c r="F969" s="16">
        <v>169</v>
      </c>
      <c r="G969" s="19">
        <v>7.1511745966323995E-2</v>
      </c>
      <c r="H969" s="16">
        <f t="shared" si="45"/>
        <v>12.085485068308754</v>
      </c>
      <c r="I969" s="21">
        <v>968</v>
      </c>
      <c r="J969" s="28">
        <f t="shared" si="46"/>
        <v>11446.455068671485</v>
      </c>
      <c r="K969" s="28">
        <f t="shared" si="47"/>
        <v>3969.5454333023708</v>
      </c>
      <c r="L969" s="34" t="e">
        <f>IF(ISNUMBER(INDEX('08W Project List'!$J:$J,MATCH('HFTD CPZ'!$B969,'08W Project List'!$G:$G,0))),$K969,#N/A)</f>
        <v>#N/A</v>
      </c>
      <c r="M969" s="34" t="e">
        <f>IF(ISNUMBER(L969),#N/A,IF(ISNUMBER(INDEX('Approved CPZ List'!$I:$I,MATCH('HFTD CPZ'!$B969,'Approved CPZ List'!$B:$B,0))),$K969,#N/A))</f>
        <v>#N/A</v>
      </c>
    </row>
    <row r="970" spans="1:13" ht="15.75" x14ac:dyDescent="0.25">
      <c r="A970" s="17">
        <v>3676</v>
      </c>
      <c r="B970" s="16" t="s">
        <v>942</v>
      </c>
      <c r="C970" s="16">
        <v>102931101</v>
      </c>
      <c r="D970" s="16" t="s">
        <v>937</v>
      </c>
      <c r="E970" s="16">
        <v>0.11436891094487073</v>
      </c>
      <c r="F970" s="16">
        <v>188</v>
      </c>
      <c r="G970" s="19">
        <v>7.1499869601060001E-2</v>
      </c>
      <c r="H970" s="16">
        <f t="shared" si="45"/>
        <v>13.441975484999281</v>
      </c>
      <c r="I970" s="21">
        <v>969</v>
      </c>
      <c r="J970" s="28">
        <f t="shared" si="46"/>
        <v>11446.56943758243</v>
      </c>
      <c r="K970" s="28">
        <f t="shared" si="47"/>
        <v>3956.1034578173717</v>
      </c>
      <c r="L970" s="34" t="e">
        <f>IF(ISNUMBER(INDEX('08W Project List'!$J:$J,MATCH('HFTD CPZ'!$B970,'08W Project List'!$G:$G,0))),$K970,#N/A)</f>
        <v>#N/A</v>
      </c>
      <c r="M970" s="34" t="e">
        <f>IF(ISNUMBER(L970),#N/A,IF(ISNUMBER(INDEX('Approved CPZ List'!$I:$I,MATCH('HFTD CPZ'!$B970,'Approved CPZ List'!$B:$B,0))),$K970,#N/A))</f>
        <v>#N/A</v>
      </c>
    </row>
    <row r="971" spans="1:13" ht="15.75" x14ac:dyDescent="0.25">
      <c r="A971" s="17">
        <v>7714</v>
      </c>
      <c r="B971" s="16" t="s">
        <v>1427</v>
      </c>
      <c r="C971" s="16">
        <v>163451702</v>
      </c>
      <c r="D971" s="16" t="s">
        <v>1414</v>
      </c>
      <c r="E971" s="16">
        <v>20.210145624614356</v>
      </c>
      <c r="F971" s="16">
        <v>172</v>
      </c>
      <c r="G971" s="19">
        <v>7.1296888637464098E-2</v>
      </c>
      <c r="H971" s="16">
        <f t="shared" si="45"/>
        <v>12.263064845643825</v>
      </c>
      <c r="I971" s="21">
        <v>970</v>
      </c>
      <c r="J971" s="28">
        <f t="shared" si="46"/>
        <v>11466.779583207044</v>
      </c>
      <c r="K971" s="28">
        <f t="shared" si="47"/>
        <v>3943.8403929717279</v>
      </c>
      <c r="L971" s="34" t="e">
        <f>IF(ISNUMBER(INDEX('08W Project List'!$J:$J,MATCH('HFTD CPZ'!$B971,'08W Project List'!$G:$G,0))),$K971,#N/A)</f>
        <v>#N/A</v>
      </c>
      <c r="M971" s="34" t="e">
        <f>IF(ISNUMBER(L971),#N/A,IF(ISNUMBER(INDEX('Approved CPZ List'!$I:$I,MATCH('HFTD CPZ'!$B971,'Approved CPZ List'!$B:$B,0))),$K971,#N/A))</f>
        <v>#N/A</v>
      </c>
    </row>
    <row r="972" spans="1:13" ht="15.75" x14ac:dyDescent="0.25">
      <c r="A972" s="17">
        <v>4319</v>
      </c>
      <c r="B972" s="16" t="s">
        <v>2257</v>
      </c>
      <c r="C972" s="16">
        <v>182821101</v>
      </c>
      <c r="D972" s="16" t="s">
        <v>2258</v>
      </c>
      <c r="E972" s="16">
        <v>24.253512437400992</v>
      </c>
      <c r="F972" s="16">
        <v>202</v>
      </c>
      <c r="G972" s="19">
        <v>7.1153038042539099E-2</v>
      </c>
      <c r="H972" s="16">
        <f t="shared" si="45"/>
        <v>14.372913684592898</v>
      </c>
      <c r="I972" s="21">
        <v>971</v>
      </c>
      <c r="J972" s="28">
        <f t="shared" si="46"/>
        <v>11491.033095644445</v>
      </c>
      <c r="K972" s="28">
        <f t="shared" si="47"/>
        <v>3929.4674792871351</v>
      </c>
      <c r="L972" s="34" t="e">
        <f>IF(ISNUMBER(INDEX('08W Project List'!$J:$J,MATCH('HFTD CPZ'!$B972,'08W Project List'!$G:$G,0))),$K972,#N/A)</f>
        <v>#N/A</v>
      </c>
      <c r="M972" s="34" t="e">
        <f>IF(ISNUMBER(L972),#N/A,IF(ISNUMBER(INDEX('Approved CPZ List'!$I:$I,MATCH('HFTD CPZ'!$B972,'Approved CPZ List'!$B:$B,0))),$K972,#N/A))</f>
        <v>#N/A</v>
      </c>
    </row>
    <row r="973" spans="1:13" ht="15.75" x14ac:dyDescent="0.25">
      <c r="A973" s="17">
        <v>5571</v>
      </c>
      <c r="B973" s="16" t="s">
        <v>792</v>
      </c>
      <c r="C973" s="16">
        <v>42141101</v>
      </c>
      <c r="D973" s="16" t="s">
        <v>789</v>
      </c>
      <c r="E973" s="16">
        <v>0.39302466063979119</v>
      </c>
      <c r="F973" s="16">
        <v>106</v>
      </c>
      <c r="G973" s="19">
        <v>7.1070933616714696E-2</v>
      </c>
      <c r="H973" s="16">
        <f t="shared" si="45"/>
        <v>7.5335189633717574</v>
      </c>
      <c r="I973" s="21">
        <v>972</v>
      </c>
      <c r="J973" s="28">
        <f t="shared" si="46"/>
        <v>11491.426120305085</v>
      </c>
      <c r="K973" s="28">
        <f t="shared" si="47"/>
        <v>3921.9339603237636</v>
      </c>
      <c r="L973" s="34" t="e">
        <f>IF(ISNUMBER(INDEX('08W Project List'!$J:$J,MATCH('HFTD CPZ'!$B973,'08W Project List'!$G:$G,0))),$K973,#N/A)</f>
        <v>#N/A</v>
      </c>
      <c r="M973" s="34" t="e">
        <f>IF(ISNUMBER(L973),#N/A,IF(ISNUMBER(INDEX('Approved CPZ List'!$I:$I,MATCH('HFTD CPZ'!$B973,'Approved CPZ List'!$B:$B,0))),$K973,#N/A))</f>
        <v>#N/A</v>
      </c>
    </row>
    <row r="974" spans="1:13" ht="15.75" x14ac:dyDescent="0.25">
      <c r="A974" s="17">
        <v>9268</v>
      </c>
      <c r="B974" s="16" t="s">
        <v>2744</v>
      </c>
      <c r="C974" s="16">
        <v>163541102</v>
      </c>
      <c r="D974" s="16" t="s">
        <v>2738</v>
      </c>
      <c r="E974" s="16">
        <v>0.38633631015667491</v>
      </c>
      <c r="F974" s="16">
        <v>4</v>
      </c>
      <c r="G974" s="19">
        <v>7.0817967375215105E-2</v>
      </c>
      <c r="H974" s="16">
        <f t="shared" si="45"/>
        <v>0.28327186950086042</v>
      </c>
      <c r="I974" s="21">
        <v>973</v>
      </c>
      <c r="J974" s="28">
        <f t="shared" si="46"/>
        <v>11491.812456615242</v>
      </c>
      <c r="K974" s="28">
        <f t="shared" si="47"/>
        <v>3921.6506884542628</v>
      </c>
      <c r="L974" s="34" t="e">
        <f>IF(ISNUMBER(INDEX('08W Project List'!$J:$J,MATCH('HFTD CPZ'!$B974,'08W Project List'!$G:$G,0))),$K974,#N/A)</f>
        <v>#N/A</v>
      </c>
      <c r="M974" s="34" t="e">
        <f>IF(ISNUMBER(L974),#N/A,IF(ISNUMBER(INDEX('Approved CPZ List'!$I:$I,MATCH('HFTD CPZ'!$B974,'Approved CPZ List'!$B:$B,0))),$K974,#N/A))</f>
        <v>#N/A</v>
      </c>
    </row>
    <row r="975" spans="1:13" ht="15.75" x14ac:dyDescent="0.25">
      <c r="A975" s="17">
        <v>1141</v>
      </c>
      <c r="B975" s="16" t="s">
        <v>238</v>
      </c>
      <c r="C975" s="16">
        <v>152701109</v>
      </c>
      <c r="D975" s="16" t="s">
        <v>239</v>
      </c>
      <c r="E975" s="16">
        <v>14.039211932317775</v>
      </c>
      <c r="F975" s="16">
        <v>167</v>
      </c>
      <c r="G975" s="19">
        <v>7.0790528089074004E-2</v>
      </c>
      <c r="H975" s="16">
        <f t="shared" si="45"/>
        <v>11.822018190875358</v>
      </c>
      <c r="I975" s="21">
        <v>974</v>
      </c>
      <c r="J975" s="28">
        <f t="shared" si="46"/>
        <v>11505.851668547559</v>
      </c>
      <c r="K975" s="28">
        <f t="shared" si="47"/>
        <v>3909.8286702633873</v>
      </c>
      <c r="L975" s="34" t="e">
        <f>IF(ISNUMBER(INDEX('08W Project List'!$J:$J,MATCH('HFTD CPZ'!$B975,'08W Project List'!$G:$G,0))),$K975,#N/A)</f>
        <v>#N/A</v>
      </c>
      <c r="M975" s="34" t="e">
        <f>IF(ISNUMBER(L975),#N/A,IF(ISNUMBER(INDEX('Approved CPZ List'!$I:$I,MATCH('HFTD CPZ'!$B975,'Approved CPZ List'!$B:$B,0))),$K975,#N/A))</f>
        <v>#N/A</v>
      </c>
    </row>
    <row r="976" spans="1:13" ht="15.75" x14ac:dyDescent="0.25">
      <c r="A976" s="17">
        <v>9406</v>
      </c>
      <c r="B976" s="16" t="s">
        <v>1174</v>
      </c>
      <c r="C976" s="16">
        <v>82952107</v>
      </c>
      <c r="D976" s="16" t="s">
        <v>1173</v>
      </c>
      <c r="E976" s="16">
        <v>2.1529964943651274</v>
      </c>
      <c r="F976" s="16">
        <v>14</v>
      </c>
      <c r="G976" s="19">
        <v>7.0671885502780696E-2</v>
      </c>
      <c r="H976" s="16">
        <f t="shared" si="45"/>
        <v>0.98940639703892974</v>
      </c>
      <c r="I976" s="21">
        <v>975</v>
      </c>
      <c r="J976" s="28">
        <f t="shared" si="46"/>
        <v>11508.004665041924</v>
      </c>
      <c r="K976" s="28">
        <f t="shared" si="47"/>
        <v>3908.8392638663481</v>
      </c>
      <c r="L976" s="34" t="e">
        <f>IF(ISNUMBER(INDEX('08W Project List'!$J:$J,MATCH('HFTD CPZ'!$B976,'08W Project List'!$G:$G,0))),$K976,#N/A)</f>
        <v>#N/A</v>
      </c>
      <c r="M976" s="34" t="e">
        <f>IF(ISNUMBER(L976),#N/A,IF(ISNUMBER(INDEX('Approved CPZ List'!$I:$I,MATCH('HFTD CPZ'!$B976,'Approved CPZ List'!$B:$B,0))),$K976,#N/A))</f>
        <v>#N/A</v>
      </c>
    </row>
    <row r="977" spans="1:13" ht="15.75" x14ac:dyDescent="0.25">
      <c r="A977" s="17">
        <v>2788</v>
      </c>
      <c r="B977" s="16" t="s">
        <v>4445</v>
      </c>
      <c r="C977" s="16">
        <v>102911110</v>
      </c>
      <c r="D977" s="16" t="s">
        <v>4443</v>
      </c>
      <c r="E977" s="16">
        <v>10.43085477062977</v>
      </c>
      <c r="F977" s="16">
        <v>198</v>
      </c>
      <c r="G977" s="19">
        <v>7.0566329722031806E-2</v>
      </c>
      <c r="H977" s="16">
        <f t="shared" si="45"/>
        <v>13.972133284962297</v>
      </c>
      <c r="I977" s="21">
        <v>976</v>
      </c>
      <c r="J977" s="28">
        <f t="shared" si="46"/>
        <v>11518.435519812554</v>
      </c>
      <c r="K977" s="28">
        <f t="shared" si="47"/>
        <v>3894.8671305813859</v>
      </c>
      <c r="L977" s="34" t="e">
        <f>IF(ISNUMBER(INDEX('08W Project List'!$J:$J,MATCH('HFTD CPZ'!$B977,'08W Project List'!$G:$G,0))),$K977,#N/A)</f>
        <v>#N/A</v>
      </c>
      <c r="M977" s="34" t="e">
        <f>IF(ISNUMBER(L977),#N/A,IF(ISNUMBER(INDEX('Approved CPZ List'!$I:$I,MATCH('HFTD CPZ'!$B977,'Approved CPZ List'!$B:$B,0))),$K977,#N/A))</f>
        <v>#N/A</v>
      </c>
    </row>
    <row r="978" spans="1:13" ht="15.75" x14ac:dyDescent="0.25">
      <c r="A978" s="17">
        <v>3339</v>
      </c>
      <c r="B978" s="16" t="s">
        <v>1898</v>
      </c>
      <c r="C978" s="16">
        <v>103441102</v>
      </c>
      <c r="D978" s="16" t="s">
        <v>1894</v>
      </c>
      <c r="E978" s="16">
        <v>17.180190729683527</v>
      </c>
      <c r="F978" s="16">
        <v>232</v>
      </c>
      <c r="G978" s="19">
        <v>7.0347707758223202E-2</v>
      </c>
      <c r="H978" s="16">
        <f t="shared" si="45"/>
        <v>16.320668199907782</v>
      </c>
      <c r="I978" s="21">
        <v>977</v>
      </c>
      <c r="J978" s="28">
        <f t="shared" si="46"/>
        <v>11535.615710542237</v>
      </c>
      <c r="K978" s="28">
        <f t="shared" si="47"/>
        <v>3878.5464623814782</v>
      </c>
      <c r="L978" s="34" t="e">
        <f>IF(ISNUMBER(INDEX('08W Project List'!$J:$J,MATCH('HFTD CPZ'!$B978,'08W Project List'!$G:$G,0))),$K978,#N/A)</f>
        <v>#N/A</v>
      </c>
      <c r="M978" s="34" t="e">
        <f>IF(ISNUMBER(L978),#N/A,IF(ISNUMBER(INDEX('Approved CPZ List'!$I:$I,MATCH('HFTD CPZ'!$B978,'Approved CPZ List'!$B:$B,0))),$K978,#N/A))</f>
        <v>#N/A</v>
      </c>
    </row>
    <row r="979" spans="1:13" ht="15.75" x14ac:dyDescent="0.25">
      <c r="A979" s="17">
        <v>6626</v>
      </c>
      <c r="B979" s="16" t="s">
        <v>759</v>
      </c>
      <c r="C979" s="16">
        <v>163341101</v>
      </c>
      <c r="D979" s="16" t="s">
        <v>756</v>
      </c>
      <c r="E979" s="16">
        <v>0.56812379281614855</v>
      </c>
      <c r="F979" s="16">
        <v>33</v>
      </c>
      <c r="G979" s="19">
        <v>7.0136260689980204E-2</v>
      </c>
      <c r="H979" s="16">
        <f t="shared" si="45"/>
        <v>2.3144966027693465</v>
      </c>
      <c r="I979" s="21">
        <v>978</v>
      </c>
      <c r="J979" s="28">
        <f t="shared" si="46"/>
        <v>11536.183834335054</v>
      </c>
      <c r="K979" s="28">
        <f t="shared" si="47"/>
        <v>3876.2319657787089</v>
      </c>
      <c r="L979" s="34" t="e">
        <f>IF(ISNUMBER(INDEX('08W Project List'!$J:$J,MATCH('HFTD CPZ'!$B979,'08W Project List'!$G:$G,0))),$K979,#N/A)</f>
        <v>#N/A</v>
      </c>
      <c r="M979" s="34" t="e">
        <f>IF(ISNUMBER(L979),#N/A,IF(ISNUMBER(INDEX('Approved CPZ List'!$I:$I,MATCH('HFTD CPZ'!$B979,'Approved CPZ List'!$B:$B,0))),$K979,#N/A))</f>
        <v>#N/A</v>
      </c>
    </row>
    <row r="980" spans="1:13" ht="15.75" x14ac:dyDescent="0.25">
      <c r="A980" s="17">
        <v>9158</v>
      </c>
      <c r="B980" s="16" t="s">
        <v>956</v>
      </c>
      <c r="C980" s="16">
        <v>43061101</v>
      </c>
      <c r="D980" s="16" t="s">
        <v>955</v>
      </c>
      <c r="E980" s="16">
        <v>1.9306258291161404</v>
      </c>
      <c r="F980" s="16">
        <v>49</v>
      </c>
      <c r="G980" s="19">
        <v>6.9853156004165404E-2</v>
      </c>
      <c r="H980" s="16">
        <f t="shared" si="45"/>
        <v>3.4228046442041049</v>
      </c>
      <c r="I980" s="21">
        <v>979</v>
      </c>
      <c r="J980" s="28">
        <f t="shared" si="46"/>
        <v>11538.11446016417</v>
      </c>
      <c r="K980" s="28">
        <f t="shared" si="47"/>
        <v>3872.8091611345048</v>
      </c>
      <c r="L980" s="34" t="e">
        <f>IF(ISNUMBER(INDEX('08W Project List'!$J:$J,MATCH('HFTD CPZ'!$B980,'08W Project List'!$G:$G,0))),$K980,#N/A)</f>
        <v>#N/A</v>
      </c>
      <c r="M980" s="34" t="e">
        <f>IF(ISNUMBER(L980),#N/A,IF(ISNUMBER(INDEX('Approved CPZ List'!$I:$I,MATCH('HFTD CPZ'!$B980,'Approved CPZ List'!$B:$B,0))),$K980,#N/A))</f>
        <v>#N/A</v>
      </c>
    </row>
    <row r="981" spans="1:13" ht="15.75" x14ac:dyDescent="0.25">
      <c r="A981" s="17">
        <v>5752</v>
      </c>
      <c r="B981" s="16" t="s">
        <v>2436</v>
      </c>
      <c r="C981" s="16">
        <v>43051101</v>
      </c>
      <c r="D981" s="16" t="s">
        <v>2429</v>
      </c>
      <c r="E981" s="16">
        <v>1.3525899289481045</v>
      </c>
      <c r="F981" s="16">
        <v>23</v>
      </c>
      <c r="G981" s="19">
        <v>6.9593613864258094E-2</v>
      </c>
      <c r="H981" s="16">
        <f t="shared" si="45"/>
        <v>1.6006531188779363</v>
      </c>
      <c r="I981" s="21">
        <v>980</v>
      </c>
      <c r="J981" s="28">
        <f t="shared" si="46"/>
        <v>11539.467050093119</v>
      </c>
      <c r="K981" s="28">
        <f t="shared" si="47"/>
        <v>3871.2085080156271</v>
      </c>
      <c r="L981" s="34" t="e">
        <f>IF(ISNUMBER(INDEX('08W Project List'!$J:$J,MATCH('HFTD CPZ'!$B981,'08W Project List'!$G:$G,0))),$K981,#N/A)</f>
        <v>#N/A</v>
      </c>
      <c r="M981" s="34" t="e">
        <f>IF(ISNUMBER(L981),#N/A,IF(ISNUMBER(INDEX('Approved CPZ List'!$I:$I,MATCH('HFTD CPZ'!$B981,'Approved CPZ List'!$B:$B,0))),$K981,#N/A))</f>
        <v>#N/A</v>
      </c>
    </row>
    <row r="982" spans="1:13" ht="15.75" x14ac:dyDescent="0.25">
      <c r="A982" s="17">
        <v>2727</v>
      </c>
      <c r="B982" s="16" t="s">
        <v>2753</v>
      </c>
      <c r="C982" s="16">
        <v>103521103</v>
      </c>
      <c r="D982" s="16" t="s">
        <v>2752</v>
      </c>
      <c r="E982" s="16">
        <v>26.028880402367928</v>
      </c>
      <c r="F982" s="16">
        <v>261</v>
      </c>
      <c r="G982" s="19">
        <v>6.9495329325340999E-2</v>
      </c>
      <c r="H982" s="16">
        <f t="shared" si="45"/>
        <v>18.138280953914002</v>
      </c>
      <c r="I982" s="21">
        <v>981</v>
      </c>
      <c r="J982" s="28">
        <f t="shared" si="46"/>
        <v>11565.495930495486</v>
      </c>
      <c r="K982" s="28">
        <f t="shared" si="47"/>
        <v>3853.070227061713</v>
      </c>
      <c r="L982" s="34" t="e">
        <f>IF(ISNUMBER(INDEX('08W Project List'!$J:$J,MATCH('HFTD CPZ'!$B982,'08W Project List'!$G:$G,0))),$K982,#N/A)</f>
        <v>#N/A</v>
      </c>
      <c r="M982" s="34" t="e">
        <f>IF(ISNUMBER(L982),#N/A,IF(ISNUMBER(INDEX('Approved CPZ List'!$I:$I,MATCH('HFTD CPZ'!$B982,'Approved CPZ List'!$B:$B,0))),$K982,#N/A))</f>
        <v>#N/A</v>
      </c>
    </row>
    <row r="983" spans="1:13" ht="15.75" x14ac:dyDescent="0.25">
      <c r="A983" s="17">
        <v>10741</v>
      </c>
      <c r="B983" s="16" t="s">
        <v>1648</v>
      </c>
      <c r="C983" s="16">
        <v>24101103</v>
      </c>
      <c r="D983" s="16" t="s">
        <v>1637</v>
      </c>
      <c r="E983" s="16">
        <v>9.8274825888323189E-2</v>
      </c>
      <c r="F983" s="16">
        <v>2</v>
      </c>
      <c r="G983" s="19">
        <v>6.9477153833389496E-2</v>
      </c>
      <c r="H983" s="16">
        <f t="shared" si="45"/>
        <v>0.13895430766677899</v>
      </c>
      <c r="I983" s="21">
        <v>982</v>
      </c>
      <c r="J983" s="28">
        <f t="shared" si="46"/>
        <v>11565.594205321375</v>
      </c>
      <c r="K983" s="28">
        <f t="shared" si="47"/>
        <v>3852.9312727540464</v>
      </c>
      <c r="L983" s="34" t="e">
        <f>IF(ISNUMBER(INDEX('08W Project List'!$J:$J,MATCH('HFTD CPZ'!$B983,'08W Project List'!$G:$G,0))),$K983,#N/A)</f>
        <v>#N/A</v>
      </c>
      <c r="M983" s="34" t="e">
        <f>IF(ISNUMBER(L983),#N/A,IF(ISNUMBER(INDEX('Approved CPZ List'!$I:$I,MATCH('HFTD CPZ'!$B983,'Approved CPZ List'!$B:$B,0))),$K983,#N/A))</f>
        <v>#N/A</v>
      </c>
    </row>
    <row r="984" spans="1:13" ht="15.75" x14ac:dyDescent="0.25">
      <c r="A984" s="17">
        <v>2684</v>
      </c>
      <c r="B984" s="16" t="s">
        <v>206</v>
      </c>
      <c r="C984" s="16">
        <v>252192101</v>
      </c>
      <c r="D984" s="16" t="s">
        <v>207</v>
      </c>
      <c r="E984" s="16">
        <v>29.271094107237165</v>
      </c>
      <c r="F984" s="16">
        <v>230</v>
      </c>
      <c r="G984" s="19">
        <v>6.9198045442851505E-2</v>
      </c>
      <c r="H984" s="16">
        <f t="shared" si="45"/>
        <v>15.915550451855847</v>
      </c>
      <c r="I984" s="21">
        <v>983</v>
      </c>
      <c r="J984" s="28">
        <f t="shared" si="46"/>
        <v>11594.865299428611</v>
      </c>
      <c r="K984" s="28">
        <f t="shared" si="47"/>
        <v>3837.0157223021906</v>
      </c>
      <c r="L984" s="34" t="e">
        <f>IF(ISNUMBER(INDEX('08W Project List'!$J:$J,MATCH('HFTD CPZ'!$B984,'08W Project List'!$G:$G,0))),$K984,#N/A)</f>
        <v>#N/A</v>
      </c>
      <c r="M984" s="34" t="e">
        <f>IF(ISNUMBER(L984),#N/A,IF(ISNUMBER(INDEX('Approved CPZ List'!$I:$I,MATCH('HFTD CPZ'!$B984,'Approved CPZ List'!$B:$B,0))),$K984,#N/A))</f>
        <v>#N/A</v>
      </c>
    </row>
    <row r="985" spans="1:13" ht="15.75" x14ac:dyDescent="0.25">
      <c r="A985" s="17">
        <v>1190</v>
      </c>
      <c r="B985" s="16" t="s">
        <v>2691</v>
      </c>
      <c r="C985" s="16">
        <v>182601104</v>
      </c>
      <c r="D985" s="16" t="s">
        <v>2683</v>
      </c>
      <c r="E985" s="16">
        <v>11.205031101487259</v>
      </c>
      <c r="F985" s="16">
        <v>150</v>
      </c>
      <c r="G985" s="19">
        <v>6.9117860848279894E-2</v>
      </c>
      <c r="H985" s="16">
        <f t="shared" si="45"/>
        <v>10.367679127241985</v>
      </c>
      <c r="I985" s="21">
        <v>984</v>
      </c>
      <c r="J985" s="28">
        <f t="shared" si="46"/>
        <v>11606.070330530098</v>
      </c>
      <c r="K985" s="28">
        <f t="shared" si="47"/>
        <v>3826.6480431749487</v>
      </c>
      <c r="L985" s="34" t="e">
        <f>IF(ISNUMBER(INDEX('08W Project List'!$J:$J,MATCH('HFTD CPZ'!$B985,'08W Project List'!$G:$G,0))),$K985,#N/A)</f>
        <v>#N/A</v>
      </c>
      <c r="M985" s="34" t="e">
        <f>IF(ISNUMBER(L985),#N/A,IF(ISNUMBER(INDEX('Approved CPZ List'!$I:$I,MATCH('HFTD CPZ'!$B985,'Approved CPZ List'!$B:$B,0))),$K985,#N/A))</f>
        <v>#N/A</v>
      </c>
    </row>
    <row r="986" spans="1:13" ht="15.75" x14ac:dyDescent="0.25">
      <c r="A986" s="17">
        <v>9260</v>
      </c>
      <c r="B986" s="16" t="s">
        <v>1090</v>
      </c>
      <c r="C986" s="16">
        <v>152261107</v>
      </c>
      <c r="D986" s="16" t="s">
        <v>1086</v>
      </c>
      <c r="E986" s="16">
        <v>2.7169574587506031</v>
      </c>
      <c r="F986" s="16">
        <v>47</v>
      </c>
      <c r="G986" s="19">
        <v>6.8998138116875496E-2</v>
      </c>
      <c r="H986" s="16">
        <f t="shared" si="45"/>
        <v>3.2429124914931484</v>
      </c>
      <c r="I986" s="21">
        <v>985</v>
      </c>
      <c r="J986" s="28">
        <f t="shared" si="46"/>
        <v>11608.787287988849</v>
      </c>
      <c r="K986" s="28">
        <f t="shared" si="47"/>
        <v>3823.4051306834554</v>
      </c>
      <c r="L986" s="34" t="e">
        <f>IF(ISNUMBER(INDEX('08W Project List'!$J:$J,MATCH('HFTD CPZ'!$B986,'08W Project List'!$G:$G,0))),$K986,#N/A)</f>
        <v>#N/A</v>
      </c>
      <c r="M986" s="34" t="e">
        <f>IF(ISNUMBER(L986),#N/A,IF(ISNUMBER(INDEX('Approved CPZ List'!$I:$I,MATCH('HFTD CPZ'!$B986,'Approved CPZ List'!$B:$B,0))),$K986,#N/A))</f>
        <v>#N/A</v>
      </c>
    </row>
    <row r="987" spans="1:13" ht="15.75" x14ac:dyDescent="0.25">
      <c r="A987" s="17">
        <v>87</v>
      </c>
      <c r="B987" s="16" t="s">
        <v>869</v>
      </c>
      <c r="C987" s="16">
        <v>103331101</v>
      </c>
      <c r="D987" s="16" t="s">
        <v>866</v>
      </c>
      <c r="E987" s="16">
        <v>23.202074815053944</v>
      </c>
      <c r="F987" s="16">
        <v>279</v>
      </c>
      <c r="G987" s="19">
        <v>6.8982982030083906E-2</v>
      </c>
      <c r="H987" s="16">
        <f t="shared" si="45"/>
        <v>19.246251986393411</v>
      </c>
      <c r="I987" s="21">
        <v>986</v>
      </c>
      <c r="J987" s="28">
        <f t="shared" si="46"/>
        <v>11631.989362803903</v>
      </c>
      <c r="K987" s="28">
        <f t="shared" si="47"/>
        <v>3804.1588786970619</v>
      </c>
      <c r="L987" s="34" t="e">
        <f>IF(ISNUMBER(INDEX('08W Project List'!$J:$J,MATCH('HFTD CPZ'!$B987,'08W Project List'!$G:$G,0))),$K987,#N/A)</f>
        <v>#N/A</v>
      </c>
      <c r="M987" s="34" t="e">
        <f>IF(ISNUMBER(L987),#N/A,IF(ISNUMBER(INDEX('Approved CPZ List'!$I:$I,MATCH('HFTD CPZ'!$B987,'Approved CPZ List'!$B:$B,0))),$K987,#N/A))</f>
        <v>#N/A</v>
      </c>
    </row>
    <row r="988" spans="1:13" ht="15.75" x14ac:dyDescent="0.25">
      <c r="A988" s="17">
        <v>2893</v>
      </c>
      <c r="B988" s="16" t="s">
        <v>4106</v>
      </c>
      <c r="C988" s="16">
        <v>42771114</v>
      </c>
      <c r="D988" s="16" t="s">
        <v>4102</v>
      </c>
      <c r="E988" s="16">
        <v>0.4886685074204537</v>
      </c>
      <c r="F988" s="16">
        <v>98</v>
      </c>
      <c r="G988" s="19">
        <v>6.8781237715516697E-2</v>
      </c>
      <c r="H988" s="16">
        <f t="shared" si="45"/>
        <v>6.740561296120636</v>
      </c>
      <c r="I988" s="21">
        <v>987</v>
      </c>
      <c r="J988" s="28">
        <f t="shared" si="46"/>
        <v>11632.478031311322</v>
      </c>
      <c r="K988" s="28">
        <f t="shared" si="47"/>
        <v>3797.4183174009413</v>
      </c>
      <c r="L988" s="34" t="e">
        <f>IF(ISNUMBER(INDEX('08W Project List'!$J:$J,MATCH('HFTD CPZ'!$B988,'08W Project List'!$G:$G,0))),$K988,#N/A)</f>
        <v>#N/A</v>
      </c>
      <c r="M988" s="34" t="e">
        <f>IF(ISNUMBER(L988),#N/A,IF(ISNUMBER(INDEX('Approved CPZ List'!$I:$I,MATCH('HFTD CPZ'!$B988,'Approved CPZ List'!$B:$B,0))),$K988,#N/A))</f>
        <v>#N/A</v>
      </c>
    </row>
    <row r="989" spans="1:13" ht="15.75" x14ac:dyDescent="0.25">
      <c r="A989" s="17">
        <v>69</v>
      </c>
      <c r="B989" s="16" t="s">
        <v>385</v>
      </c>
      <c r="C989" s="16">
        <v>152921101</v>
      </c>
      <c r="D989" s="16" t="s">
        <v>381</v>
      </c>
      <c r="E989" s="16">
        <v>6.7866935198646985</v>
      </c>
      <c r="F989" s="16">
        <v>71</v>
      </c>
      <c r="G989" s="19">
        <v>6.8613178643681397E-2</v>
      </c>
      <c r="H989" s="16">
        <f t="shared" si="45"/>
        <v>4.8715356837013788</v>
      </c>
      <c r="I989" s="21">
        <v>988</v>
      </c>
      <c r="J989" s="28">
        <f t="shared" si="46"/>
        <v>11639.264724831188</v>
      </c>
      <c r="K989" s="28">
        <f t="shared" si="47"/>
        <v>3792.5467817172398</v>
      </c>
      <c r="L989" s="34" t="e">
        <f>IF(ISNUMBER(INDEX('08W Project List'!$J:$J,MATCH('HFTD CPZ'!$B989,'08W Project List'!$G:$G,0))),$K989,#N/A)</f>
        <v>#N/A</v>
      </c>
      <c r="M989" s="34" t="e">
        <f>IF(ISNUMBER(L989),#N/A,IF(ISNUMBER(INDEX('Approved CPZ List'!$I:$I,MATCH('HFTD CPZ'!$B989,'Approved CPZ List'!$B:$B,0))),$K989,#N/A))</f>
        <v>#N/A</v>
      </c>
    </row>
    <row r="990" spans="1:13" ht="15.75" x14ac:dyDescent="0.25">
      <c r="A990" s="17">
        <v>1342</v>
      </c>
      <c r="B990" s="16" t="s">
        <v>161</v>
      </c>
      <c r="C990" s="16">
        <v>254151101</v>
      </c>
      <c r="D990" s="16" t="s">
        <v>154</v>
      </c>
      <c r="E990" s="16">
        <v>20.445450566335239</v>
      </c>
      <c r="F990" s="16">
        <v>210</v>
      </c>
      <c r="G990" s="19">
        <v>6.8543773145338993E-2</v>
      </c>
      <c r="H990" s="16">
        <f t="shared" si="45"/>
        <v>14.394192360521188</v>
      </c>
      <c r="I990" s="21">
        <v>989</v>
      </c>
      <c r="J990" s="28">
        <f t="shared" si="46"/>
        <v>11659.710175397522</v>
      </c>
      <c r="K990" s="28">
        <f t="shared" si="47"/>
        <v>3778.1525893567186</v>
      </c>
      <c r="L990" s="34" t="e">
        <f>IF(ISNUMBER(INDEX('08W Project List'!$J:$J,MATCH('HFTD CPZ'!$B990,'08W Project List'!$G:$G,0))),$K990,#N/A)</f>
        <v>#N/A</v>
      </c>
      <c r="M990" s="34" t="e">
        <f>IF(ISNUMBER(L990),#N/A,IF(ISNUMBER(INDEX('Approved CPZ List'!$I:$I,MATCH('HFTD CPZ'!$B990,'Approved CPZ List'!$B:$B,0))),$K990,#N/A))</f>
        <v>#N/A</v>
      </c>
    </row>
    <row r="991" spans="1:13" ht="15.75" x14ac:dyDescent="0.25">
      <c r="A991" s="17">
        <v>9647</v>
      </c>
      <c r="B991" s="16" t="s">
        <v>1514</v>
      </c>
      <c r="C991" s="16">
        <v>43040401</v>
      </c>
      <c r="D991" s="16" t="s">
        <v>1513</v>
      </c>
      <c r="E991" s="16">
        <v>2.9031048498937104E-2</v>
      </c>
      <c r="F991" s="16">
        <v>1</v>
      </c>
      <c r="G991" s="19">
        <v>6.8469382016473901E-2</v>
      </c>
      <c r="H991" s="16">
        <f t="shared" si="45"/>
        <v>6.8469382016473901E-2</v>
      </c>
      <c r="I991" s="21">
        <v>990</v>
      </c>
      <c r="J991" s="28">
        <f t="shared" si="46"/>
        <v>11659.739206446022</v>
      </c>
      <c r="K991" s="28">
        <f t="shared" si="47"/>
        <v>3778.0841199747019</v>
      </c>
      <c r="L991" s="34" t="e">
        <f>IF(ISNUMBER(INDEX('08W Project List'!$J:$J,MATCH('HFTD CPZ'!$B991,'08W Project List'!$G:$G,0))),$K991,#N/A)</f>
        <v>#N/A</v>
      </c>
      <c r="M991" s="34" t="e">
        <f>IF(ISNUMBER(L991),#N/A,IF(ISNUMBER(INDEX('Approved CPZ List'!$I:$I,MATCH('HFTD CPZ'!$B991,'Approved CPZ List'!$B:$B,0))),$K991,#N/A))</f>
        <v>#N/A</v>
      </c>
    </row>
    <row r="992" spans="1:13" ht="15.75" x14ac:dyDescent="0.25">
      <c r="A992" s="17">
        <v>2407</v>
      </c>
      <c r="B992" s="16" t="s">
        <v>1436</v>
      </c>
      <c r="C992" s="16">
        <v>163451702</v>
      </c>
      <c r="D992" s="16" t="s">
        <v>1414</v>
      </c>
      <c r="E992" s="16">
        <v>18.143013118989746</v>
      </c>
      <c r="F992" s="16">
        <v>191</v>
      </c>
      <c r="G992" s="19">
        <v>6.8397573862893399E-2</v>
      </c>
      <c r="H992" s="16">
        <f t="shared" si="45"/>
        <v>13.063936607812639</v>
      </c>
      <c r="I992" s="21">
        <v>991</v>
      </c>
      <c r="J992" s="28">
        <f t="shared" si="46"/>
        <v>11677.882219565012</v>
      </c>
      <c r="K992" s="28">
        <f t="shared" si="47"/>
        <v>3765.0201833668893</v>
      </c>
      <c r="L992" s="34" t="e">
        <f>IF(ISNUMBER(INDEX('08W Project List'!$J:$J,MATCH('HFTD CPZ'!$B992,'08W Project List'!$G:$G,0))),$K992,#N/A)</f>
        <v>#N/A</v>
      </c>
      <c r="M992" s="34" t="e">
        <f>IF(ISNUMBER(L992),#N/A,IF(ISNUMBER(INDEX('Approved CPZ List'!$I:$I,MATCH('HFTD CPZ'!$B992,'Approved CPZ List'!$B:$B,0))),$K992,#N/A))</f>
        <v>#N/A</v>
      </c>
    </row>
    <row r="993" spans="1:13" ht="15.75" x14ac:dyDescent="0.25">
      <c r="A993" s="17">
        <v>3939</v>
      </c>
      <c r="B993" s="16" t="s">
        <v>4448</v>
      </c>
      <c r="C993" s="16">
        <v>182681101</v>
      </c>
      <c r="D993" s="16" t="s">
        <v>4447</v>
      </c>
      <c r="E993" s="16">
        <v>6.7365575659729027</v>
      </c>
      <c r="F993" s="16">
        <v>61</v>
      </c>
      <c r="G993" s="19">
        <v>6.8291408264854095E-2</v>
      </c>
      <c r="H993" s="16">
        <f t="shared" si="45"/>
        <v>4.1657759041561002</v>
      </c>
      <c r="I993" s="21">
        <v>992</v>
      </c>
      <c r="J993" s="28">
        <f t="shared" si="46"/>
        <v>11684.618777130985</v>
      </c>
      <c r="K993" s="28">
        <f t="shared" si="47"/>
        <v>3760.8544074627334</v>
      </c>
      <c r="L993" s="34" t="e">
        <f>IF(ISNUMBER(INDEX('08W Project List'!$J:$J,MATCH('HFTD CPZ'!$B993,'08W Project List'!$G:$G,0))),$K993,#N/A)</f>
        <v>#N/A</v>
      </c>
      <c r="M993" s="34" t="e">
        <f>IF(ISNUMBER(L993),#N/A,IF(ISNUMBER(INDEX('Approved CPZ List'!$I:$I,MATCH('HFTD CPZ'!$B993,'Approved CPZ List'!$B:$B,0))),$K993,#N/A))</f>
        <v>#N/A</v>
      </c>
    </row>
    <row r="994" spans="1:13" ht="15.75" x14ac:dyDescent="0.25">
      <c r="A994" s="17">
        <v>3966</v>
      </c>
      <c r="B994" s="16" t="s">
        <v>3424</v>
      </c>
      <c r="C994" s="16">
        <v>182742101</v>
      </c>
      <c r="D994" s="16" t="s">
        <v>3423</v>
      </c>
      <c r="E994" s="16">
        <v>0.46708141046243501</v>
      </c>
      <c r="F994" s="16">
        <v>18</v>
      </c>
      <c r="G994" s="19">
        <v>6.8262630259983595E-2</v>
      </c>
      <c r="H994" s="16">
        <f t="shared" si="45"/>
        <v>1.2287273446797047</v>
      </c>
      <c r="I994" s="21">
        <v>993</v>
      </c>
      <c r="J994" s="28">
        <f t="shared" si="46"/>
        <v>11685.085858541448</v>
      </c>
      <c r="K994" s="28">
        <f t="shared" si="47"/>
        <v>3759.6256801180539</v>
      </c>
      <c r="L994" s="34" t="e">
        <f>IF(ISNUMBER(INDEX('08W Project List'!$J:$J,MATCH('HFTD CPZ'!$B994,'08W Project List'!$G:$G,0))),$K994,#N/A)</f>
        <v>#N/A</v>
      </c>
      <c r="M994" s="34" t="e">
        <f>IF(ISNUMBER(L994),#N/A,IF(ISNUMBER(INDEX('Approved CPZ List'!$I:$I,MATCH('HFTD CPZ'!$B994,'Approved CPZ List'!$B:$B,0))),$K994,#N/A))</f>
        <v>#N/A</v>
      </c>
    </row>
    <row r="995" spans="1:13" ht="15.75" x14ac:dyDescent="0.25">
      <c r="A995" s="17">
        <v>1800</v>
      </c>
      <c r="B995" s="16" t="s">
        <v>186</v>
      </c>
      <c r="C995" s="16">
        <v>103191101</v>
      </c>
      <c r="D995" s="16" t="s">
        <v>187</v>
      </c>
      <c r="E995" s="16">
        <v>42.898775691360164</v>
      </c>
      <c r="F995" s="16">
        <v>394</v>
      </c>
      <c r="G995" s="19">
        <v>6.8197128478348495E-2</v>
      </c>
      <c r="H995" s="16">
        <f t="shared" si="45"/>
        <v>26.869668620469309</v>
      </c>
      <c r="I995" s="21">
        <v>994</v>
      </c>
      <c r="J995" s="28">
        <f t="shared" si="46"/>
        <v>11727.984634232807</v>
      </c>
      <c r="K995" s="28">
        <f t="shared" si="47"/>
        <v>3732.7560114975845</v>
      </c>
      <c r="L995" s="34" t="e">
        <f>IF(ISNUMBER(INDEX('08W Project List'!$J:$J,MATCH('HFTD CPZ'!$B995,'08W Project List'!$G:$G,0))),$K995,#N/A)</f>
        <v>#N/A</v>
      </c>
      <c r="M995" s="34" t="e">
        <f>IF(ISNUMBER(L995),#N/A,IF(ISNUMBER(INDEX('Approved CPZ List'!$I:$I,MATCH('HFTD CPZ'!$B995,'Approved CPZ List'!$B:$B,0))),$K995,#N/A))</f>
        <v>#N/A</v>
      </c>
    </row>
    <row r="996" spans="1:13" ht="15.75" x14ac:dyDescent="0.25">
      <c r="A996" s="17">
        <v>1078</v>
      </c>
      <c r="B996" s="16" t="s">
        <v>321</v>
      </c>
      <c r="C996" s="16">
        <v>102812101</v>
      </c>
      <c r="D996" s="16" t="s">
        <v>318</v>
      </c>
      <c r="E996" s="16">
        <v>15.795045286359105</v>
      </c>
      <c r="F996" s="16">
        <v>185</v>
      </c>
      <c r="G996" s="19">
        <v>6.7786202931270301E-2</v>
      </c>
      <c r="H996" s="16">
        <f t="shared" si="45"/>
        <v>12.540447542285005</v>
      </c>
      <c r="I996" s="21">
        <v>995</v>
      </c>
      <c r="J996" s="28">
        <f t="shared" si="46"/>
        <v>11743.779679519166</v>
      </c>
      <c r="K996" s="28">
        <f t="shared" si="47"/>
        <v>3720.2155639552993</v>
      </c>
      <c r="L996" s="34" t="e">
        <f>IF(ISNUMBER(INDEX('08W Project List'!$J:$J,MATCH('HFTD CPZ'!$B996,'08W Project List'!$G:$G,0))),$K996,#N/A)</f>
        <v>#N/A</v>
      </c>
      <c r="M996" s="34" t="e">
        <f>IF(ISNUMBER(L996),#N/A,IF(ISNUMBER(INDEX('Approved CPZ List'!$I:$I,MATCH('HFTD CPZ'!$B996,'Approved CPZ List'!$B:$B,0))),$K996,#N/A))</f>
        <v>#N/A</v>
      </c>
    </row>
    <row r="997" spans="1:13" ht="15.75" x14ac:dyDescent="0.25">
      <c r="A997" s="17">
        <v>8083</v>
      </c>
      <c r="B997" s="16" t="s">
        <v>74</v>
      </c>
      <c r="C997" s="16">
        <v>103261101</v>
      </c>
      <c r="D997" s="16" t="s">
        <v>70</v>
      </c>
      <c r="E997" s="16">
        <v>0.62856688925464888</v>
      </c>
      <c r="F997" s="16">
        <v>11</v>
      </c>
      <c r="G997" s="19">
        <v>6.7761908333982004E-2</v>
      </c>
      <c r="H997" s="16">
        <f t="shared" si="45"/>
        <v>0.74538099167380201</v>
      </c>
      <c r="I997" s="21">
        <v>996</v>
      </c>
      <c r="J997" s="28">
        <f t="shared" si="46"/>
        <v>11744.40824640842</v>
      </c>
      <c r="K997" s="28">
        <f t="shared" si="47"/>
        <v>3719.4701829636256</v>
      </c>
      <c r="L997" s="34" t="e">
        <f>IF(ISNUMBER(INDEX('08W Project List'!$J:$J,MATCH('HFTD CPZ'!$B997,'08W Project List'!$G:$G,0))),$K997,#N/A)</f>
        <v>#N/A</v>
      </c>
      <c r="M997" s="34" t="e">
        <f>IF(ISNUMBER(L997),#N/A,IF(ISNUMBER(INDEX('Approved CPZ List'!$I:$I,MATCH('HFTD CPZ'!$B997,'Approved CPZ List'!$B:$B,0))),$K997,#N/A))</f>
        <v>#N/A</v>
      </c>
    </row>
    <row r="998" spans="1:13" ht="15.75" x14ac:dyDescent="0.25">
      <c r="A998" s="17">
        <v>6638</v>
      </c>
      <c r="B998" s="16" t="s">
        <v>3597</v>
      </c>
      <c r="C998" s="16">
        <v>14232117</v>
      </c>
      <c r="D998" s="16" t="s">
        <v>3598</v>
      </c>
      <c r="E998" s="16">
        <v>0.68296706998734624</v>
      </c>
      <c r="F998" s="16">
        <v>23</v>
      </c>
      <c r="G998" s="19">
        <v>6.7722011180230898E-2</v>
      </c>
      <c r="H998" s="16">
        <f t="shared" si="45"/>
        <v>1.5576062571453106</v>
      </c>
      <c r="I998" s="21">
        <v>997</v>
      </c>
      <c r="J998" s="28">
        <f t="shared" si="46"/>
        <v>11745.091213478408</v>
      </c>
      <c r="K998" s="28">
        <f t="shared" si="47"/>
        <v>3717.9125767064802</v>
      </c>
      <c r="L998" s="34" t="e">
        <f>IF(ISNUMBER(INDEX('08W Project List'!$J:$J,MATCH('HFTD CPZ'!$B998,'08W Project List'!$G:$G,0))),$K998,#N/A)</f>
        <v>#N/A</v>
      </c>
      <c r="M998" s="34" t="e">
        <f>IF(ISNUMBER(L998),#N/A,IF(ISNUMBER(INDEX('Approved CPZ List'!$I:$I,MATCH('HFTD CPZ'!$B998,'Approved CPZ List'!$B:$B,0))),$K998,#N/A))</f>
        <v>#N/A</v>
      </c>
    </row>
    <row r="999" spans="1:13" ht="15.75" x14ac:dyDescent="0.25">
      <c r="A999" s="17">
        <v>7538</v>
      </c>
      <c r="B999" s="16" t="s">
        <v>496</v>
      </c>
      <c r="C999" s="16">
        <v>183101103</v>
      </c>
      <c r="D999" s="16" t="s">
        <v>492</v>
      </c>
      <c r="E999" s="16">
        <v>31.481593417139901</v>
      </c>
      <c r="F999" s="16">
        <v>277</v>
      </c>
      <c r="G999" s="19">
        <v>6.7522244230581605E-2</v>
      </c>
      <c r="H999" s="16">
        <f t="shared" si="45"/>
        <v>18.703661651871105</v>
      </c>
      <c r="I999" s="21">
        <v>998</v>
      </c>
      <c r="J999" s="28">
        <f t="shared" si="46"/>
        <v>11776.572806895549</v>
      </c>
      <c r="K999" s="28">
        <f t="shared" si="47"/>
        <v>3699.208915054609</v>
      </c>
      <c r="L999" s="34" t="e">
        <f>IF(ISNUMBER(INDEX('08W Project List'!$J:$J,MATCH('HFTD CPZ'!$B999,'08W Project List'!$G:$G,0))),$K999,#N/A)</f>
        <v>#N/A</v>
      </c>
      <c r="M999" s="34" t="e">
        <f>IF(ISNUMBER(L999),#N/A,IF(ISNUMBER(INDEX('Approved CPZ List'!$I:$I,MATCH('HFTD CPZ'!$B999,'Approved CPZ List'!$B:$B,0))),$K999,#N/A))</f>
        <v>#N/A</v>
      </c>
    </row>
    <row r="1000" spans="1:13" ht="15.75" x14ac:dyDescent="0.25">
      <c r="A1000" s="17">
        <v>4175</v>
      </c>
      <c r="B1000" s="16" t="s">
        <v>2197</v>
      </c>
      <c r="C1000" s="16">
        <v>163011101</v>
      </c>
      <c r="D1000" s="16" t="s">
        <v>2193</v>
      </c>
      <c r="E1000" s="16">
        <v>5.8789709088814037</v>
      </c>
      <c r="F1000" s="16">
        <v>171</v>
      </c>
      <c r="G1000" s="19">
        <v>6.7405287952027507E-2</v>
      </c>
      <c r="H1000" s="16">
        <f t="shared" si="45"/>
        <v>11.526304239796703</v>
      </c>
      <c r="I1000" s="21">
        <v>999</v>
      </c>
      <c r="J1000" s="28">
        <f t="shared" si="46"/>
        <v>11782.45177780443</v>
      </c>
      <c r="K1000" s="28">
        <f t="shared" si="47"/>
        <v>3687.6826108148121</v>
      </c>
      <c r="L1000" s="34">
        <f>IF(ISNUMBER(INDEX('08W Project List'!$J:$J,MATCH('HFTD CPZ'!$B1000,'08W Project List'!$G:$G,0))),$K1000,#N/A)</f>
        <v>3687.6826108148121</v>
      </c>
      <c r="M1000" s="34" t="e">
        <f>IF(ISNUMBER(L1000),#N/A,IF(ISNUMBER(INDEX('Approved CPZ List'!$I:$I,MATCH('HFTD CPZ'!$B1000,'Approved CPZ List'!$B:$B,0))),$K1000,#N/A))</f>
        <v>#N/A</v>
      </c>
    </row>
    <row r="1001" spans="1:13" ht="15.75" x14ac:dyDescent="0.25">
      <c r="A1001" s="17">
        <v>9619</v>
      </c>
      <c r="B1001" s="16" t="s">
        <v>3012</v>
      </c>
      <c r="C1001" s="16">
        <v>42631108</v>
      </c>
      <c r="D1001" s="16" t="s">
        <v>3009</v>
      </c>
      <c r="E1001" s="16">
        <v>1.3915923746714107</v>
      </c>
      <c r="F1001" s="16">
        <v>19</v>
      </c>
      <c r="G1001" s="19">
        <v>6.73283145000311E-2</v>
      </c>
      <c r="H1001" s="16">
        <f t="shared" si="45"/>
        <v>1.2792379755005909</v>
      </c>
      <c r="I1001" s="21">
        <v>1000</v>
      </c>
      <c r="J1001" s="28">
        <f t="shared" si="46"/>
        <v>11783.843370179102</v>
      </c>
      <c r="K1001" s="28">
        <f t="shared" si="47"/>
        <v>3686.4033728393115</v>
      </c>
      <c r="L1001" s="34" t="e">
        <f>IF(ISNUMBER(INDEX('08W Project List'!$J:$J,MATCH('HFTD CPZ'!$B1001,'08W Project List'!$G:$G,0))),$K1001,#N/A)</f>
        <v>#N/A</v>
      </c>
      <c r="M1001" s="34" t="e">
        <f>IF(ISNUMBER(L1001),#N/A,IF(ISNUMBER(INDEX('Approved CPZ List'!$I:$I,MATCH('HFTD CPZ'!$B1001,'Approved CPZ List'!$B:$B,0))),$K1001,#N/A))</f>
        <v>#N/A</v>
      </c>
    </row>
    <row r="1002" spans="1:13" ht="15.75" x14ac:dyDescent="0.25">
      <c r="A1002" s="17">
        <v>3701</v>
      </c>
      <c r="B1002" s="16" t="s">
        <v>1402</v>
      </c>
      <c r="C1002" s="16">
        <v>103381101</v>
      </c>
      <c r="D1002" s="16" t="s">
        <v>1399</v>
      </c>
      <c r="E1002" s="16">
        <v>2.2980321560707395</v>
      </c>
      <c r="F1002" s="16">
        <v>32</v>
      </c>
      <c r="G1002" s="19">
        <v>6.7292750707214799E-2</v>
      </c>
      <c r="H1002" s="16">
        <f t="shared" si="45"/>
        <v>2.1533680226308736</v>
      </c>
      <c r="I1002" s="21">
        <v>1001</v>
      </c>
      <c r="J1002" s="28">
        <f t="shared" si="46"/>
        <v>11786.141402335172</v>
      </c>
      <c r="K1002" s="28">
        <f t="shared" si="47"/>
        <v>3684.2500048166808</v>
      </c>
      <c r="L1002" s="34" t="e">
        <f>IF(ISNUMBER(INDEX('08W Project List'!$J:$J,MATCH('HFTD CPZ'!$B1002,'08W Project List'!$G:$G,0))),$K1002,#N/A)</f>
        <v>#N/A</v>
      </c>
      <c r="M1002" s="34" t="e">
        <f>IF(ISNUMBER(L1002),#N/A,IF(ISNUMBER(INDEX('Approved CPZ List'!$I:$I,MATCH('HFTD CPZ'!$B1002,'Approved CPZ List'!$B:$B,0))),$K1002,#N/A))</f>
        <v>#N/A</v>
      </c>
    </row>
    <row r="1003" spans="1:13" ht="15.75" x14ac:dyDescent="0.25">
      <c r="A1003" s="17">
        <v>4093</v>
      </c>
      <c r="B1003" s="16" t="s">
        <v>3270</v>
      </c>
      <c r="C1003" s="16">
        <v>103541105</v>
      </c>
      <c r="D1003" s="16" t="s">
        <v>3271</v>
      </c>
      <c r="E1003" s="16">
        <v>12.728147655990366</v>
      </c>
      <c r="F1003" s="16">
        <v>167</v>
      </c>
      <c r="G1003" s="19">
        <v>6.7012250625730005E-2</v>
      </c>
      <c r="H1003" s="16">
        <f t="shared" si="45"/>
        <v>11.191045854496911</v>
      </c>
      <c r="I1003" s="21">
        <v>1002</v>
      </c>
      <c r="J1003" s="28">
        <f t="shared" si="46"/>
        <v>11798.869549991163</v>
      </c>
      <c r="K1003" s="28">
        <f t="shared" si="47"/>
        <v>3673.0589589621836</v>
      </c>
      <c r="L1003" s="34" t="e">
        <f>IF(ISNUMBER(INDEX('08W Project List'!$J:$J,MATCH('HFTD CPZ'!$B1003,'08W Project List'!$G:$G,0))),$K1003,#N/A)</f>
        <v>#N/A</v>
      </c>
      <c r="M1003" s="34" t="e">
        <f>IF(ISNUMBER(L1003),#N/A,IF(ISNUMBER(INDEX('Approved CPZ List'!$I:$I,MATCH('HFTD CPZ'!$B1003,'Approved CPZ List'!$B:$B,0))),$K1003,#N/A))</f>
        <v>#N/A</v>
      </c>
    </row>
    <row r="1004" spans="1:13" ht="15.75" x14ac:dyDescent="0.25">
      <c r="A1004" s="17">
        <v>1562</v>
      </c>
      <c r="B1004" s="16" t="s">
        <v>2039</v>
      </c>
      <c r="C1004" s="16">
        <v>42681102</v>
      </c>
      <c r="D1004" s="16" t="s">
        <v>2035</v>
      </c>
      <c r="E1004" s="16">
        <v>3.8769570339933628</v>
      </c>
      <c r="F1004" s="16">
        <v>84</v>
      </c>
      <c r="G1004" s="19">
        <v>6.6995149395835202E-2</v>
      </c>
      <c r="H1004" s="16">
        <f t="shared" si="45"/>
        <v>5.6275925492501573</v>
      </c>
      <c r="I1004" s="21">
        <v>1003</v>
      </c>
      <c r="J1004" s="28">
        <f t="shared" si="46"/>
        <v>11802.746507025156</v>
      </c>
      <c r="K1004" s="28">
        <f t="shared" si="47"/>
        <v>3667.4313664129336</v>
      </c>
      <c r="L1004" s="34" t="e">
        <f>IF(ISNUMBER(INDEX('08W Project List'!$J:$J,MATCH('HFTD CPZ'!$B1004,'08W Project List'!$G:$G,0))),$K1004,#N/A)</f>
        <v>#N/A</v>
      </c>
      <c r="M1004" s="34" t="e">
        <f>IF(ISNUMBER(L1004),#N/A,IF(ISNUMBER(INDEX('Approved CPZ List'!$I:$I,MATCH('HFTD CPZ'!$B1004,'Approved CPZ List'!$B:$B,0))),$K1004,#N/A))</f>
        <v>#N/A</v>
      </c>
    </row>
    <row r="1005" spans="1:13" ht="15.75" x14ac:dyDescent="0.25">
      <c r="A1005" s="17">
        <v>7452</v>
      </c>
      <c r="B1005" s="16" t="s">
        <v>3594</v>
      </c>
      <c r="C1005" s="16">
        <v>14232108</v>
      </c>
      <c r="D1005" s="16" t="s">
        <v>3595</v>
      </c>
      <c r="E1005" s="16">
        <v>7.7954008670691106</v>
      </c>
      <c r="F1005" s="16">
        <v>77</v>
      </c>
      <c r="G1005" s="19">
        <v>6.6861702284270297E-2</v>
      </c>
      <c r="H1005" s="16">
        <f t="shared" si="45"/>
        <v>5.1483510758888125</v>
      </c>
      <c r="I1005" s="21">
        <v>1004</v>
      </c>
      <c r="J1005" s="28">
        <f t="shared" si="46"/>
        <v>11810.541907892226</v>
      </c>
      <c r="K1005" s="28">
        <f t="shared" si="47"/>
        <v>3662.2830153370446</v>
      </c>
      <c r="L1005" s="34" t="e">
        <f>IF(ISNUMBER(INDEX('08W Project List'!$J:$J,MATCH('HFTD CPZ'!$B1005,'08W Project List'!$G:$G,0))),$K1005,#N/A)</f>
        <v>#N/A</v>
      </c>
      <c r="M1005" s="34" t="e">
        <f>IF(ISNUMBER(L1005),#N/A,IF(ISNUMBER(INDEX('Approved CPZ List'!$I:$I,MATCH('HFTD CPZ'!$B1005,'Approved CPZ List'!$B:$B,0))),$K1005,#N/A))</f>
        <v>#N/A</v>
      </c>
    </row>
    <row r="1006" spans="1:13" ht="15.75" x14ac:dyDescent="0.25">
      <c r="A1006" s="17">
        <v>509</v>
      </c>
      <c r="B1006" s="16" t="s">
        <v>521</v>
      </c>
      <c r="C1006" s="16">
        <v>42711101</v>
      </c>
      <c r="D1006" s="16" t="s">
        <v>517</v>
      </c>
      <c r="E1006" s="16">
        <v>7.7835922042435053</v>
      </c>
      <c r="F1006" s="16">
        <v>107</v>
      </c>
      <c r="G1006" s="19">
        <v>6.6852222580416495E-2</v>
      </c>
      <c r="H1006" s="16">
        <f t="shared" si="45"/>
        <v>7.1531878161045652</v>
      </c>
      <c r="I1006" s="21">
        <v>1005</v>
      </c>
      <c r="J1006" s="28">
        <f t="shared" si="46"/>
        <v>11818.325500096469</v>
      </c>
      <c r="K1006" s="28">
        <f t="shared" si="47"/>
        <v>3655.1298275209401</v>
      </c>
      <c r="L1006" s="34" t="e">
        <f>IF(ISNUMBER(INDEX('08W Project List'!$J:$J,MATCH('HFTD CPZ'!$B1006,'08W Project List'!$G:$G,0))),$K1006,#N/A)</f>
        <v>#N/A</v>
      </c>
      <c r="M1006" s="34" t="e">
        <f>IF(ISNUMBER(L1006),#N/A,IF(ISNUMBER(INDEX('Approved CPZ List'!$I:$I,MATCH('HFTD CPZ'!$B1006,'Approved CPZ List'!$B:$B,0))),$K1006,#N/A))</f>
        <v>#N/A</v>
      </c>
    </row>
    <row r="1007" spans="1:13" ht="15.75" x14ac:dyDescent="0.25">
      <c r="A1007" s="17">
        <v>2808</v>
      </c>
      <c r="B1007" s="16" t="s">
        <v>2890</v>
      </c>
      <c r="C1007" s="16">
        <v>182611104</v>
      </c>
      <c r="D1007" s="16" t="s">
        <v>2891</v>
      </c>
      <c r="E1007" s="16">
        <v>0.32009457891430765</v>
      </c>
      <c r="F1007" s="16">
        <v>93</v>
      </c>
      <c r="G1007" s="19">
        <v>6.6820399351433996E-2</v>
      </c>
      <c r="H1007" s="16">
        <f t="shared" si="45"/>
        <v>6.2142971396833619</v>
      </c>
      <c r="I1007" s="21">
        <v>1006</v>
      </c>
      <c r="J1007" s="28">
        <f t="shared" si="46"/>
        <v>11818.645594675383</v>
      </c>
      <c r="K1007" s="28">
        <f t="shared" si="47"/>
        <v>3648.9155303812568</v>
      </c>
      <c r="L1007" s="34" t="e">
        <f>IF(ISNUMBER(INDEX('08W Project List'!$J:$J,MATCH('HFTD CPZ'!$B1007,'08W Project List'!$G:$G,0))),$K1007,#N/A)</f>
        <v>#N/A</v>
      </c>
      <c r="M1007" s="34" t="e">
        <f>IF(ISNUMBER(L1007),#N/A,IF(ISNUMBER(INDEX('Approved CPZ List'!$I:$I,MATCH('HFTD CPZ'!$B1007,'Approved CPZ List'!$B:$B,0))),$K1007,#N/A))</f>
        <v>#N/A</v>
      </c>
    </row>
    <row r="1008" spans="1:13" ht="15.75" x14ac:dyDescent="0.25">
      <c r="A1008" s="17">
        <v>6977</v>
      </c>
      <c r="B1008" s="16" t="s">
        <v>809</v>
      </c>
      <c r="C1008" s="16">
        <v>42821102</v>
      </c>
      <c r="D1008" s="16" t="s">
        <v>808</v>
      </c>
      <c r="E1008" s="16">
        <v>0.26445609019903543</v>
      </c>
      <c r="F1008" s="16">
        <v>12</v>
      </c>
      <c r="G1008" s="19">
        <v>6.6569692303153905E-2</v>
      </c>
      <c r="H1008" s="16">
        <f t="shared" si="45"/>
        <v>0.79883630763784685</v>
      </c>
      <c r="I1008" s="21">
        <v>1007</v>
      </c>
      <c r="J1008" s="28">
        <f t="shared" si="46"/>
        <v>11818.910050765582</v>
      </c>
      <c r="K1008" s="28">
        <f t="shared" si="47"/>
        <v>3648.1166940736189</v>
      </c>
      <c r="L1008" s="34" t="e">
        <f>IF(ISNUMBER(INDEX('08W Project List'!$J:$J,MATCH('HFTD CPZ'!$B1008,'08W Project List'!$G:$G,0))),$K1008,#N/A)</f>
        <v>#N/A</v>
      </c>
      <c r="M1008" s="34" t="e">
        <f>IF(ISNUMBER(L1008),#N/A,IF(ISNUMBER(INDEX('Approved CPZ List'!$I:$I,MATCH('HFTD CPZ'!$B1008,'Approved CPZ List'!$B:$B,0))),$K1008,#N/A))</f>
        <v>#N/A</v>
      </c>
    </row>
    <row r="1009" spans="1:13" ht="15.75" x14ac:dyDescent="0.25">
      <c r="A1009" s="17">
        <v>6400</v>
      </c>
      <c r="B1009" s="16" t="s">
        <v>3036</v>
      </c>
      <c r="C1009" s="16">
        <v>42601102</v>
      </c>
      <c r="D1009" s="16" t="s">
        <v>3032</v>
      </c>
      <c r="E1009" s="16">
        <v>7.6990147291480415</v>
      </c>
      <c r="F1009" s="16">
        <v>131</v>
      </c>
      <c r="G1009" s="19">
        <v>6.6479776447816594E-2</v>
      </c>
      <c r="H1009" s="16">
        <f t="shared" si="45"/>
        <v>8.7088507146639742</v>
      </c>
      <c r="I1009" s="21">
        <v>1008</v>
      </c>
      <c r="J1009" s="28">
        <f t="shared" si="46"/>
        <v>11826.609065494729</v>
      </c>
      <c r="K1009" s="28">
        <f t="shared" si="47"/>
        <v>3639.4078433589548</v>
      </c>
      <c r="L1009" s="34" t="e">
        <f>IF(ISNUMBER(INDEX('08W Project List'!$J:$J,MATCH('HFTD CPZ'!$B1009,'08W Project List'!$G:$G,0))),$K1009,#N/A)</f>
        <v>#N/A</v>
      </c>
      <c r="M1009" s="34" t="e">
        <f>IF(ISNUMBER(L1009),#N/A,IF(ISNUMBER(INDEX('Approved CPZ List'!$I:$I,MATCH('HFTD CPZ'!$B1009,'Approved CPZ List'!$B:$B,0))),$K1009,#N/A))</f>
        <v>#N/A</v>
      </c>
    </row>
    <row r="1010" spans="1:13" ht="15.75" x14ac:dyDescent="0.25">
      <c r="A1010" s="17">
        <v>1390</v>
      </c>
      <c r="B1010" s="16" t="s">
        <v>1006</v>
      </c>
      <c r="C1010" s="16">
        <v>163351705</v>
      </c>
      <c r="D1010" s="16" t="s">
        <v>1004</v>
      </c>
      <c r="E1010" s="16">
        <v>26.464301546893658</v>
      </c>
      <c r="F1010" s="16">
        <v>287</v>
      </c>
      <c r="G1010" s="19">
        <v>6.6296422629637697E-2</v>
      </c>
      <c r="H1010" s="16">
        <f t="shared" si="45"/>
        <v>19.027073294706017</v>
      </c>
      <c r="I1010" s="21">
        <v>1009</v>
      </c>
      <c r="J1010" s="28">
        <f t="shared" si="46"/>
        <v>11853.073367041623</v>
      </c>
      <c r="K1010" s="28">
        <f t="shared" si="47"/>
        <v>3620.3807700642487</v>
      </c>
      <c r="L1010" s="34" t="e">
        <f>IF(ISNUMBER(INDEX('08W Project List'!$J:$J,MATCH('HFTD CPZ'!$B1010,'08W Project List'!$G:$G,0))),$K1010,#N/A)</f>
        <v>#N/A</v>
      </c>
      <c r="M1010" s="34" t="e">
        <f>IF(ISNUMBER(L1010),#N/A,IF(ISNUMBER(INDEX('Approved CPZ List'!$I:$I,MATCH('HFTD CPZ'!$B1010,'Approved CPZ List'!$B:$B,0))),$K1010,#N/A))</f>
        <v>#N/A</v>
      </c>
    </row>
    <row r="1011" spans="1:13" ht="15.75" x14ac:dyDescent="0.25">
      <c r="A1011" s="17">
        <v>9080</v>
      </c>
      <c r="B1011" s="16" t="s">
        <v>3959</v>
      </c>
      <c r="C1011" s="16">
        <v>152591102</v>
      </c>
      <c r="D1011" s="16" t="s">
        <v>3958</v>
      </c>
      <c r="E1011" s="16">
        <v>2.6460174512072778</v>
      </c>
      <c r="F1011" s="16">
        <v>27</v>
      </c>
      <c r="G1011" s="19">
        <v>6.6270322624530406E-2</v>
      </c>
      <c r="H1011" s="16">
        <f t="shared" si="45"/>
        <v>1.7892987108623211</v>
      </c>
      <c r="I1011" s="21">
        <v>1010</v>
      </c>
      <c r="J1011" s="28">
        <f t="shared" si="46"/>
        <v>11855.71938449283</v>
      </c>
      <c r="K1011" s="28">
        <f t="shared" si="47"/>
        <v>3618.5914713533866</v>
      </c>
      <c r="L1011" s="34" t="e">
        <f>IF(ISNUMBER(INDEX('08W Project List'!$J:$J,MATCH('HFTD CPZ'!$B1011,'08W Project List'!$G:$G,0))),$K1011,#N/A)</f>
        <v>#N/A</v>
      </c>
      <c r="M1011" s="34" t="e">
        <f>IF(ISNUMBER(L1011),#N/A,IF(ISNUMBER(INDEX('Approved CPZ List'!$I:$I,MATCH('HFTD CPZ'!$B1011,'Approved CPZ List'!$B:$B,0))),$K1011,#N/A))</f>
        <v>#N/A</v>
      </c>
    </row>
    <row r="1012" spans="1:13" ht="15.75" x14ac:dyDescent="0.25">
      <c r="A1012" s="17">
        <v>493</v>
      </c>
      <c r="B1012" s="16" t="s">
        <v>446</v>
      </c>
      <c r="C1012" s="16">
        <v>152481110</v>
      </c>
      <c r="D1012" s="16" t="s">
        <v>447</v>
      </c>
      <c r="E1012" s="16">
        <v>8.0241704243351766</v>
      </c>
      <c r="F1012" s="16">
        <v>132</v>
      </c>
      <c r="G1012" s="19">
        <v>6.6184734116711302E-2</v>
      </c>
      <c r="H1012" s="16">
        <f t="shared" si="45"/>
        <v>8.7363849034058916</v>
      </c>
      <c r="I1012" s="21">
        <v>1011</v>
      </c>
      <c r="J1012" s="28">
        <f t="shared" si="46"/>
        <v>11863.743554917164</v>
      </c>
      <c r="K1012" s="28">
        <f t="shared" si="47"/>
        <v>3609.8550864499807</v>
      </c>
      <c r="L1012" s="34" t="e">
        <f>IF(ISNUMBER(INDEX('08W Project List'!$J:$J,MATCH('HFTD CPZ'!$B1012,'08W Project List'!$G:$G,0))),$K1012,#N/A)</f>
        <v>#N/A</v>
      </c>
      <c r="M1012" s="34" t="e">
        <f>IF(ISNUMBER(L1012),#N/A,IF(ISNUMBER(INDEX('Approved CPZ List'!$I:$I,MATCH('HFTD CPZ'!$B1012,'Approved CPZ List'!$B:$B,0))),$K1012,#N/A))</f>
        <v>#N/A</v>
      </c>
    </row>
    <row r="1013" spans="1:13" ht="15.75" x14ac:dyDescent="0.25">
      <c r="A1013" s="17">
        <v>6828</v>
      </c>
      <c r="B1013" s="16" t="s">
        <v>3759</v>
      </c>
      <c r="C1013" s="16">
        <v>43432102</v>
      </c>
      <c r="D1013" s="16" t="s">
        <v>3750</v>
      </c>
      <c r="E1013" s="16">
        <v>7.3400792722599126E-2</v>
      </c>
      <c r="F1013" s="16">
        <v>136</v>
      </c>
      <c r="G1013" s="19">
        <v>6.6014167796124595E-2</v>
      </c>
      <c r="H1013" s="16">
        <f t="shared" si="45"/>
        <v>8.9779268202729448</v>
      </c>
      <c r="I1013" s="21">
        <v>1012</v>
      </c>
      <c r="J1013" s="28">
        <f t="shared" si="46"/>
        <v>11863.816955709886</v>
      </c>
      <c r="K1013" s="28">
        <f t="shared" si="47"/>
        <v>3600.8771596297079</v>
      </c>
      <c r="L1013" s="34" t="e">
        <f>IF(ISNUMBER(INDEX('08W Project List'!$J:$J,MATCH('HFTD CPZ'!$B1013,'08W Project List'!$G:$G,0))),$K1013,#N/A)</f>
        <v>#N/A</v>
      </c>
      <c r="M1013" s="34" t="e">
        <f>IF(ISNUMBER(L1013),#N/A,IF(ISNUMBER(INDEX('Approved CPZ List'!$I:$I,MATCH('HFTD CPZ'!$B1013,'Approved CPZ List'!$B:$B,0))),$K1013,#N/A))</f>
        <v>#N/A</v>
      </c>
    </row>
    <row r="1014" spans="1:13" ht="15.75" x14ac:dyDescent="0.25">
      <c r="A1014" s="17">
        <v>828</v>
      </c>
      <c r="B1014" s="16" t="s">
        <v>149</v>
      </c>
      <c r="C1014" s="16">
        <v>182541103</v>
      </c>
      <c r="D1014" s="16" t="s">
        <v>143</v>
      </c>
      <c r="E1014" s="16">
        <v>8.818747184576134</v>
      </c>
      <c r="F1014" s="16">
        <v>188</v>
      </c>
      <c r="G1014" s="19">
        <v>6.59937088402692E-2</v>
      </c>
      <c r="H1014" s="16">
        <f t="shared" si="45"/>
        <v>12.406817261970609</v>
      </c>
      <c r="I1014" s="21">
        <v>1013</v>
      </c>
      <c r="J1014" s="28">
        <f t="shared" si="46"/>
        <v>11872.635702894462</v>
      </c>
      <c r="K1014" s="28">
        <f t="shared" si="47"/>
        <v>3588.4703423677374</v>
      </c>
      <c r="L1014" s="34" t="e">
        <f>IF(ISNUMBER(INDEX('08W Project List'!$J:$J,MATCH('HFTD CPZ'!$B1014,'08W Project List'!$G:$G,0))),$K1014,#N/A)</f>
        <v>#N/A</v>
      </c>
      <c r="M1014" s="34" t="e">
        <f>IF(ISNUMBER(L1014),#N/A,IF(ISNUMBER(INDEX('Approved CPZ List'!$I:$I,MATCH('HFTD CPZ'!$B1014,'Approved CPZ List'!$B:$B,0))),$K1014,#N/A))</f>
        <v>#N/A</v>
      </c>
    </row>
    <row r="1015" spans="1:13" ht="15.75" x14ac:dyDescent="0.25">
      <c r="A1015" s="17">
        <v>7881</v>
      </c>
      <c r="B1015" s="16" t="s">
        <v>528</v>
      </c>
      <c r="C1015" s="16">
        <v>42711102</v>
      </c>
      <c r="D1015" s="16" t="s">
        <v>529</v>
      </c>
      <c r="E1015" s="16">
        <v>1.2408031507391735</v>
      </c>
      <c r="F1015" s="16">
        <v>27</v>
      </c>
      <c r="G1015" s="19">
        <v>6.5722312101639105E-2</v>
      </c>
      <c r="H1015" s="16">
        <f t="shared" si="45"/>
        <v>1.7745024267442557</v>
      </c>
      <c r="I1015" s="21">
        <v>1014</v>
      </c>
      <c r="J1015" s="28">
        <f t="shared" si="46"/>
        <v>11873.876506045201</v>
      </c>
      <c r="K1015" s="28">
        <f t="shared" si="47"/>
        <v>3586.6958399409932</v>
      </c>
      <c r="L1015" s="34" t="e">
        <f>IF(ISNUMBER(INDEX('08W Project List'!$J:$J,MATCH('HFTD CPZ'!$B1015,'08W Project List'!$G:$G,0))),$K1015,#N/A)</f>
        <v>#N/A</v>
      </c>
      <c r="M1015" s="34" t="e">
        <f>IF(ISNUMBER(L1015),#N/A,IF(ISNUMBER(INDEX('Approved CPZ List'!$I:$I,MATCH('HFTD CPZ'!$B1015,'Approved CPZ List'!$B:$B,0))),$K1015,#N/A))</f>
        <v>#N/A</v>
      </c>
    </row>
    <row r="1016" spans="1:13" ht="15.75" x14ac:dyDescent="0.25">
      <c r="A1016" s="17">
        <v>5591</v>
      </c>
      <c r="B1016" s="16" t="s">
        <v>982</v>
      </c>
      <c r="C1016" s="16">
        <v>163351702</v>
      </c>
      <c r="D1016" s="16" t="s">
        <v>976</v>
      </c>
      <c r="E1016" s="16">
        <v>11.003124963717278</v>
      </c>
      <c r="F1016" s="16">
        <v>123</v>
      </c>
      <c r="G1016" s="19">
        <v>6.5660611652216497E-2</v>
      </c>
      <c r="H1016" s="16">
        <f t="shared" si="45"/>
        <v>8.0762552332226285</v>
      </c>
      <c r="I1016" s="21">
        <v>1015</v>
      </c>
      <c r="J1016" s="28">
        <f t="shared" si="46"/>
        <v>11884.879631008918</v>
      </c>
      <c r="K1016" s="28">
        <f t="shared" si="47"/>
        <v>3578.6195847077706</v>
      </c>
      <c r="L1016" s="34" t="e">
        <f>IF(ISNUMBER(INDEX('08W Project List'!$J:$J,MATCH('HFTD CPZ'!$B1016,'08W Project List'!$G:$G,0))),$K1016,#N/A)</f>
        <v>#N/A</v>
      </c>
      <c r="M1016" s="34" t="e">
        <f>IF(ISNUMBER(L1016),#N/A,IF(ISNUMBER(INDEX('Approved CPZ List'!$I:$I,MATCH('HFTD CPZ'!$B1016,'Approved CPZ List'!$B:$B,0))),$K1016,#N/A))</f>
        <v>#N/A</v>
      </c>
    </row>
    <row r="1017" spans="1:13" ht="15.75" x14ac:dyDescent="0.25">
      <c r="A1017" s="17">
        <v>1187</v>
      </c>
      <c r="B1017" s="16" t="s">
        <v>2946</v>
      </c>
      <c r="C1017" s="16">
        <v>152561105</v>
      </c>
      <c r="D1017" s="16" t="s">
        <v>2945</v>
      </c>
      <c r="E1017" s="16">
        <v>20.72790378905836</v>
      </c>
      <c r="F1017" s="16">
        <v>440</v>
      </c>
      <c r="G1017" s="19">
        <v>6.5365700060064605E-2</v>
      </c>
      <c r="H1017" s="16">
        <f t="shared" si="45"/>
        <v>28.760908026428424</v>
      </c>
      <c r="I1017" s="21">
        <v>1016</v>
      </c>
      <c r="J1017" s="28">
        <f t="shared" si="46"/>
        <v>11905.607534797977</v>
      </c>
      <c r="K1017" s="28">
        <f t="shared" si="47"/>
        <v>3549.8586766813423</v>
      </c>
      <c r="L1017" s="34" t="e">
        <f>IF(ISNUMBER(INDEX('08W Project List'!$J:$J,MATCH('HFTD CPZ'!$B1017,'08W Project List'!$G:$G,0))),$K1017,#N/A)</f>
        <v>#N/A</v>
      </c>
      <c r="M1017" s="34" t="e">
        <f>IF(ISNUMBER(L1017),#N/A,IF(ISNUMBER(INDEX('Approved CPZ List'!$I:$I,MATCH('HFTD CPZ'!$B1017,'Approved CPZ List'!$B:$B,0))),$K1017,#N/A))</f>
        <v>#N/A</v>
      </c>
    </row>
    <row r="1018" spans="1:13" ht="15.75" x14ac:dyDescent="0.25">
      <c r="A1018" s="17">
        <v>8143</v>
      </c>
      <c r="B1018" s="16" t="s">
        <v>785</v>
      </c>
      <c r="C1018" s="16">
        <v>12022215</v>
      </c>
      <c r="D1018" s="16" t="s">
        <v>783</v>
      </c>
      <c r="E1018" s="16">
        <v>6.4907849474444994</v>
      </c>
      <c r="F1018" s="16">
        <v>100</v>
      </c>
      <c r="G1018" s="19">
        <v>6.5356036494251493E-2</v>
      </c>
      <c r="H1018" s="16">
        <f t="shared" si="45"/>
        <v>6.5356036494251493</v>
      </c>
      <c r="I1018" s="21">
        <v>1017</v>
      </c>
      <c r="J1018" s="28">
        <f t="shared" si="46"/>
        <v>11912.098319745421</v>
      </c>
      <c r="K1018" s="28">
        <f t="shared" si="47"/>
        <v>3543.3230730319174</v>
      </c>
      <c r="L1018" s="34" t="e">
        <f>IF(ISNUMBER(INDEX('08W Project List'!$J:$J,MATCH('HFTD CPZ'!$B1018,'08W Project List'!$G:$G,0))),$K1018,#N/A)</f>
        <v>#N/A</v>
      </c>
      <c r="M1018" s="34" t="e">
        <f>IF(ISNUMBER(L1018),#N/A,IF(ISNUMBER(INDEX('Approved CPZ List'!$I:$I,MATCH('HFTD CPZ'!$B1018,'Approved CPZ List'!$B:$B,0))),$K1018,#N/A))</f>
        <v>#N/A</v>
      </c>
    </row>
    <row r="1019" spans="1:13" ht="15.75" x14ac:dyDescent="0.25">
      <c r="A1019" s="17">
        <v>2291</v>
      </c>
      <c r="B1019" s="16" t="s">
        <v>3735</v>
      </c>
      <c r="C1019" s="16">
        <v>153652109</v>
      </c>
      <c r="D1019" s="16" t="s">
        <v>3733</v>
      </c>
      <c r="E1019" s="16">
        <v>41.403158810436665</v>
      </c>
      <c r="F1019" s="16">
        <v>490</v>
      </c>
      <c r="G1019" s="19">
        <v>6.5331430581851202E-2</v>
      </c>
      <c r="H1019" s="16">
        <f t="shared" si="45"/>
        <v>32.012400985107092</v>
      </c>
      <c r="I1019" s="21">
        <v>1018</v>
      </c>
      <c r="J1019" s="28">
        <f t="shared" si="46"/>
        <v>11953.501478555858</v>
      </c>
      <c r="K1019" s="28">
        <f t="shared" si="47"/>
        <v>3511.3106720468104</v>
      </c>
      <c r="L1019" s="34" t="e">
        <f>IF(ISNUMBER(INDEX('08W Project List'!$J:$J,MATCH('HFTD CPZ'!$B1019,'08W Project List'!$G:$G,0))),$K1019,#N/A)</f>
        <v>#N/A</v>
      </c>
      <c r="M1019" s="34" t="e">
        <f>IF(ISNUMBER(L1019),#N/A,IF(ISNUMBER(INDEX('Approved CPZ List'!$I:$I,MATCH('HFTD CPZ'!$B1019,'Approved CPZ List'!$B:$B,0))),$K1019,#N/A))</f>
        <v>#N/A</v>
      </c>
    </row>
    <row r="1020" spans="1:13" ht="15.75" x14ac:dyDescent="0.25">
      <c r="A1020" s="17">
        <v>2286</v>
      </c>
      <c r="B1020" s="16" t="s">
        <v>216</v>
      </c>
      <c r="C1020" s="16">
        <v>252192105</v>
      </c>
      <c r="D1020" s="16" t="s">
        <v>214</v>
      </c>
      <c r="E1020" s="16">
        <v>23.784634734034121</v>
      </c>
      <c r="F1020" s="16">
        <v>194</v>
      </c>
      <c r="G1020" s="19">
        <v>6.5186566398006504E-2</v>
      </c>
      <c r="H1020" s="16">
        <f t="shared" si="45"/>
        <v>12.646193881213263</v>
      </c>
      <c r="I1020" s="21">
        <v>1019</v>
      </c>
      <c r="J1020" s="28">
        <f t="shared" si="46"/>
        <v>11977.286113289892</v>
      </c>
      <c r="K1020" s="28">
        <f t="shared" si="47"/>
        <v>3498.6644781655973</v>
      </c>
      <c r="L1020" s="34" t="e">
        <f>IF(ISNUMBER(INDEX('08W Project List'!$J:$J,MATCH('HFTD CPZ'!$B1020,'08W Project List'!$G:$G,0))),$K1020,#N/A)</f>
        <v>#N/A</v>
      </c>
      <c r="M1020" s="34" t="e">
        <f>IF(ISNUMBER(L1020),#N/A,IF(ISNUMBER(INDEX('Approved CPZ List'!$I:$I,MATCH('HFTD CPZ'!$B1020,'Approved CPZ List'!$B:$B,0))),$K1020,#N/A))</f>
        <v>#N/A</v>
      </c>
    </row>
    <row r="1021" spans="1:13" ht="15.75" x14ac:dyDescent="0.25">
      <c r="A1021" s="17">
        <v>9841</v>
      </c>
      <c r="B1021" s="16" t="s">
        <v>2262</v>
      </c>
      <c r="C1021" s="16">
        <v>182821103</v>
      </c>
      <c r="D1021" s="16" t="s">
        <v>2263</v>
      </c>
      <c r="E1021" s="16">
        <v>1.0204245129058858</v>
      </c>
      <c r="F1021" s="16">
        <v>10</v>
      </c>
      <c r="G1021" s="19">
        <v>6.5061985941556905E-2</v>
      </c>
      <c r="H1021" s="16">
        <f t="shared" si="45"/>
        <v>0.65061985941556899</v>
      </c>
      <c r="I1021" s="21">
        <v>1020</v>
      </c>
      <c r="J1021" s="28">
        <f t="shared" si="46"/>
        <v>11978.306537802799</v>
      </c>
      <c r="K1021" s="28">
        <f t="shared" si="47"/>
        <v>3498.0138583061816</v>
      </c>
      <c r="L1021" s="34" t="e">
        <f>IF(ISNUMBER(INDEX('08W Project List'!$J:$J,MATCH('HFTD CPZ'!$B1021,'08W Project List'!$G:$G,0))),$K1021,#N/A)</f>
        <v>#N/A</v>
      </c>
      <c r="M1021" s="34" t="e">
        <f>IF(ISNUMBER(L1021),#N/A,IF(ISNUMBER(INDEX('Approved CPZ List'!$I:$I,MATCH('HFTD CPZ'!$B1021,'Approved CPZ List'!$B:$B,0))),$K1021,#N/A))</f>
        <v>#N/A</v>
      </c>
    </row>
    <row r="1022" spans="1:13" ht="15.75" x14ac:dyDescent="0.25">
      <c r="A1022" s="17">
        <v>9670</v>
      </c>
      <c r="B1022" s="16" t="s">
        <v>1406</v>
      </c>
      <c r="C1022" s="16">
        <v>103381102</v>
      </c>
      <c r="D1022" s="16" t="s">
        <v>1404</v>
      </c>
      <c r="E1022" s="16">
        <v>1.6960925344446238</v>
      </c>
      <c r="F1022" s="16">
        <v>12</v>
      </c>
      <c r="G1022" s="19">
        <v>6.4740498892683504E-2</v>
      </c>
      <c r="H1022" s="16">
        <f t="shared" si="45"/>
        <v>0.77688598671220199</v>
      </c>
      <c r="I1022" s="21">
        <v>1021</v>
      </c>
      <c r="J1022" s="28">
        <f t="shared" si="46"/>
        <v>11980.002630337243</v>
      </c>
      <c r="K1022" s="28">
        <f t="shared" si="47"/>
        <v>3497.2369723194693</v>
      </c>
      <c r="L1022" s="34" t="e">
        <f>IF(ISNUMBER(INDEX('08W Project List'!$J:$J,MATCH('HFTD CPZ'!$B1022,'08W Project List'!$G:$G,0))),$K1022,#N/A)</f>
        <v>#N/A</v>
      </c>
      <c r="M1022" s="34" t="e">
        <f>IF(ISNUMBER(L1022),#N/A,IF(ISNUMBER(INDEX('Approved CPZ List'!$I:$I,MATCH('HFTD CPZ'!$B1022,'Approved CPZ List'!$B:$B,0))),$K1022,#N/A))</f>
        <v>#N/A</v>
      </c>
    </row>
    <row r="1023" spans="1:13" ht="15.75" x14ac:dyDescent="0.25">
      <c r="A1023" s="17">
        <v>2589</v>
      </c>
      <c r="B1023" s="16" t="s">
        <v>1373</v>
      </c>
      <c r="C1023" s="16">
        <v>42851121</v>
      </c>
      <c r="D1023" s="16" t="s">
        <v>1374</v>
      </c>
      <c r="E1023" s="16">
        <v>18.49747572302169</v>
      </c>
      <c r="F1023" s="16">
        <v>99</v>
      </c>
      <c r="G1023" s="19">
        <v>6.45969877703398E-2</v>
      </c>
      <c r="H1023" s="16">
        <f t="shared" si="45"/>
        <v>6.3951017892636406</v>
      </c>
      <c r="I1023" s="21">
        <v>1022</v>
      </c>
      <c r="J1023" s="28">
        <f t="shared" si="46"/>
        <v>11998.500106060264</v>
      </c>
      <c r="K1023" s="28">
        <f t="shared" si="47"/>
        <v>3490.8418705302056</v>
      </c>
      <c r="L1023" s="34" t="e">
        <f>IF(ISNUMBER(INDEX('08W Project List'!$J:$J,MATCH('HFTD CPZ'!$B1023,'08W Project List'!$G:$G,0))),$K1023,#N/A)</f>
        <v>#N/A</v>
      </c>
      <c r="M1023" s="34" t="e">
        <f>IF(ISNUMBER(L1023),#N/A,IF(ISNUMBER(INDEX('Approved CPZ List'!$I:$I,MATCH('HFTD CPZ'!$B1023,'Approved CPZ List'!$B:$B,0))),$K1023,#N/A))</f>
        <v>#N/A</v>
      </c>
    </row>
    <row r="1024" spans="1:13" ht="15.75" x14ac:dyDescent="0.25">
      <c r="A1024" s="17">
        <v>2518</v>
      </c>
      <c r="B1024" s="16" t="s">
        <v>2688</v>
      </c>
      <c r="C1024" s="16">
        <v>182601104</v>
      </c>
      <c r="D1024" s="16" t="s">
        <v>2683</v>
      </c>
      <c r="E1024" s="16">
        <v>12.41866249699714</v>
      </c>
      <c r="F1024" s="16">
        <v>148</v>
      </c>
      <c r="G1024" s="19">
        <v>6.4558629888094202E-2</v>
      </c>
      <c r="H1024" s="16">
        <f t="shared" si="45"/>
        <v>9.5546772234379418</v>
      </c>
      <c r="I1024" s="21">
        <v>1023</v>
      </c>
      <c r="J1024" s="28">
        <f t="shared" si="46"/>
        <v>12010.918768557262</v>
      </c>
      <c r="K1024" s="28">
        <f t="shared" si="47"/>
        <v>3481.2871933067677</v>
      </c>
      <c r="L1024" s="34" t="e">
        <f>IF(ISNUMBER(INDEX('08W Project List'!$J:$J,MATCH('HFTD CPZ'!$B1024,'08W Project List'!$G:$G,0))),$K1024,#N/A)</f>
        <v>#N/A</v>
      </c>
      <c r="M1024" s="34" t="e">
        <f>IF(ISNUMBER(L1024),#N/A,IF(ISNUMBER(INDEX('Approved CPZ List'!$I:$I,MATCH('HFTD CPZ'!$B1024,'Approved CPZ List'!$B:$B,0))),$K1024,#N/A))</f>
        <v>#N/A</v>
      </c>
    </row>
    <row r="1025" spans="1:13" ht="15.75" x14ac:dyDescent="0.25">
      <c r="A1025" s="17">
        <v>10030</v>
      </c>
      <c r="B1025" s="16" t="s">
        <v>2221</v>
      </c>
      <c r="C1025" s="16">
        <v>103491102</v>
      </c>
      <c r="D1025" s="16" t="s">
        <v>2220</v>
      </c>
      <c r="E1025" s="16">
        <v>1.2646562705451958</v>
      </c>
      <c r="F1025" s="16">
        <v>10</v>
      </c>
      <c r="G1025" s="19">
        <v>6.4427464443782306E-2</v>
      </c>
      <c r="H1025" s="16">
        <f t="shared" si="45"/>
        <v>0.64427464443782312</v>
      </c>
      <c r="I1025" s="21">
        <v>1024</v>
      </c>
      <c r="J1025" s="28">
        <f t="shared" si="46"/>
        <v>12012.183424827806</v>
      </c>
      <c r="K1025" s="28">
        <f t="shared" si="47"/>
        <v>3480.64291866233</v>
      </c>
      <c r="L1025" s="34" t="e">
        <f>IF(ISNUMBER(INDEX('08W Project List'!$J:$J,MATCH('HFTD CPZ'!$B1025,'08W Project List'!$G:$G,0))),$K1025,#N/A)</f>
        <v>#N/A</v>
      </c>
      <c r="M1025" s="34" t="e">
        <f>IF(ISNUMBER(L1025),#N/A,IF(ISNUMBER(INDEX('Approved CPZ List'!$I:$I,MATCH('HFTD CPZ'!$B1025,'Approved CPZ List'!$B:$B,0))),$K1025,#N/A))</f>
        <v>#N/A</v>
      </c>
    </row>
    <row r="1026" spans="1:13" ht="15.75" x14ac:dyDescent="0.25">
      <c r="A1026" s="17">
        <v>4185</v>
      </c>
      <c r="B1026" s="16" t="s">
        <v>2892</v>
      </c>
      <c r="C1026" s="16">
        <v>182611104</v>
      </c>
      <c r="D1026" s="16" t="s">
        <v>2891</v>
      </c>
      <c r="E1026" s="16">
        <v>32.813094202511806</v>
      </c>
      <c r="F1026" s="16">
        <v>278</v>
      </c>
      <c r="G1026" s="19">
        <v>6.4341108790660906E-2</v>
      </c>
      <c r="H1026" s="16">
        <f t="shared" ref="H1026:H1089" si="48">IFERROR(G1026*F1026,0)</f>
        <v>17.88682824380373</v>
      </c>
      <c r="I1026" s="21">
        <v>1025</v>
      </c>
      <c r="J1026" s="28">
        <f t="shared" si="46"/>
        <v>12044.996519030317</v>
      </c>
      <c r="K1026" s="28">
        <f t="shared" si="47"/>
        <v>3462.7560904185261</v>
      </c>
      <c r="L1026" s="34" t="e">
        <f>IF(ISNUMBER(INDEX('08W Project List'!$J:$J,MATCH('HFTD CPZ'!$B1026,'08W Project List'!$G:$G,0))),$K1026,#N/A)</f>
        <v>#N/A</v>
      </c>
      <c r="M1026" s="34" t="e">
        <f>IF(ISNUMBER(L1026),#N/A,IF(ISNUMBER(INDEX('Approved CPZ List'!$I:$I,MATCH('HFTD CPZ'!$B1026,'Approved CPZ List'!$B:$B,0))),$K1026,#N/A))</f>
        <v>#N/A</v>
      </c>
    </row>
    <row r="1027" spans="1:13" ht="15.75" x14ac:dyDescent="0.25">
      <c r="A1027" s="17">
        <v>7956</v>
      </c>
      <c r="B1027" s="16" t="s">
        <v>1884</v>
      </c>
      <c r="C1027" s="16">
        <v>103441101</v>
      </c>
      <c r="D1027" s="16" t="s">
        <v>1883</v>
      </c>
      <c r="E1027" s="16">
        <v>2.7783413321016344</v>
      </c>
      <c r="F1027" s="16">
        <v>39</v>
      </c>
      <c r="G1027" s="19">
        <v>6.4211919430947506E-2</v>
      </c>
      <c r="H1027" s="16">
        <f t="shared" si="48"/>
        <v>2.5042648578069526</v>
      </c>
      <c r="I1027" s="21">
        <v>1026</v>
      </c>
      <c r="J1027" s="28">
        <f t="shared" si="46"/>
        <v>12047.774860362419</v>
      </c>
      <c r="K1027" s="28">
        <f t="shared" si="47"/>
        <v>3460.2518255607192</v>
      </c>
      <c r="L1027" s="34" t="e">
        <f>IF(ISNUMBER(INDEX('08W Project List'!$J:$J,MATCH('HFTD CPZ'!$B1027,'08W Project List'!$G:$G,0))),$K1027,#N/A)</f>
        <v>#N/A</v>
      </c>
      <c r="M1027" s="34" t="e">
        <f>IF(ISNUMBER(L1027),#N/A,IF(ISNUMBER(INDEX('Approved CPZ List'!$I:$I,MATCH('HFTD CPZ'!$B1027,'Approved CPZ List'!$B:$B,0))),$K1027,#N/A))</f>
        <v>#N/A</v>
      </c>
    </row>
    <row r="1028" spans="1:13" ht="15.75" x14ac:dyDescent="0.25">
      <c r="A1028" s="17">
        <v>10640</v>
      </c>
      <c r="B1028" s="16" t="s">
        <v>532</v>
      </c>
      <c r="C1028" s="16">
        <v>42711102</v>
      </c>
      <c r="D1028" s="16" t="s">
        <v>529</v>
      </c>
      <c r="E1028" s="16">
        <v>1.05861271173133</v>
      </c>
      <c r="F1028" s="16">
        <v>6</v>
      </c>
      <c r="G1028" s="19">
        <v>6.4034707892981602E-2</v>
      </c>
      <c r="H1028" s="16">
        <f t="shared" si="48"/>
        <v>0.38420824735788961</v>
      </c>
      <c r="I1028" s="21">
        <v>1027</v>
      </c>
      <c r="J1028" s="28">
        <f t="shared" ref="J1028:J1091" si="49">J1027+E1028</f>
        <v>12048.83347307415</v>
      </c>
      <c r="K1028" s="28">
        <f t="shared" ref="K1028:K1091" si="50">K1027-H1028</f>
        <v>3459.8676173133613</v>
      </c>
      <c r="L1028" s="34" t="e">
        <f>IF(ISNUMBER(INDEX('08W Project List'!$J:$J,MATCH('HFTD CPZ'!$B1028,'08W Project List'!$G:$G,0))),$K1028,#N/A)</f>
        <v>#N/A</v>
      </c>
      <c r="M1028" s="34" t="e">
        <f>IF(ISNUMBER(L1028),#N/A,IF(ISNUMBER(INDEX('Approved CPZ List'!$I:$I,MATCH('HFTD CPZ'!$B1028,'Approved CPZ List'!$B:$B,0))),$K1028,#N/A))</f>
        <v>#N/A</v>
      </c>
    </row>
    <row r="1029" spans="1:13" ht="15.75" x14ac:dyDescent="0.25">
      <c r="A1029" s="17">
        <v>9262</v>
      </c>
      <c r="B1029" s="16" t="s">
        <v>1969</v>
      </c>
      <c r="C1029" s="16">
        <v>43371102</v>
      </c>
      <c r="D1029" s="16" t="s">
        <v>1964</v>
      </c>
      <c r="E1029" s="16">
        <v>9.7629182643442505</v>
      </c>
      <c r="F1029" s="16">
        <v>81</v>
      </c>
      <c r="G1029" s="19">
        <v>6.3901147323054297E-2</v>
      </c>
      <c r="H1029" s="16">
        <f t="shared" si="48"/>
        <v>5.1759929331673984</v>
      </c>
      <c r="I1029" s="21">
        <v>1028</v>
      </c>
      <c r="J1029" s="28">
        <f t="shared" si="49"/>
        <v>12058.596391338495</v>
      </c>
      <c r="K1029" s="28">
        <f t="shared" si="50"/>
        <v>3454.6916243801938</v>
      </c>
      <c r="L1029" s="34" t="e">
        <f>IF(ISNUMBER(INDEX('08W Project List'!$J:$J,MATCH('HFTD CPZ'!$B1029,'08W Project List'!$G:$G,0))),$K1029,#N/A)</f>
        <v>#N/A</v>
      </c>
      <c r="M1029" s="34" t="e">
        <f>IF(ISNUMBER(L1029),#N/A,IF(ISNUMBER(INDEX('Approved CPZ List'!$I:$I,MATCH('HFTD CPZ'!$B1029,'Approved CPZ List'!$B:$B,0))),$K1029,#N/A))</f>
        <v>#N/A</v>
      </c>
    </row>
    <row r="1030" spans="1:13" ht="15.75" x14ac:dyDescent="0.25">
      <c r="A1030" s="17">
        <v>6678</v>
      </c>
      <c r="B1030" s="16" t="s">
        <v>2270</v>
      </c>
      <c r="C1030" s="16">
        <v>43141101</v>
      </c>
      <c r="D1030" s="16" t="s">
        <v>2268</v>
      </c>
      <c r="E1030" s="16">
        <v>8.5951211069502804</v>
      </c>
      <c r="F1030" s="16">
        <v>80</v>
      </c>
      <c r="G1030" s="19">
        <v>6.3613444063641306E-2</v>
      </c>
      <c r="H1030" s="16">
        <f t="shared" si="48"/>
        <v>5.0890755250913049</v>
      </c>
      <c r="I1030" s="21">
        <v>1029</v>
      </c>
      <c r="J1030" s="28">
        <f t="shared" si="49"/>
        <v>12067.191512445444</v>
      </c>
      <c r="K1030" s="28">
        <f t="shared" si="50"/>
        <v>3449.6025488551027</v>
      </c>
      <c r="L1030" s="34" t="e">
        <f>IF(ISNUMBER(INDEX('08W Project List'!$J:$J,MATCH('HFTD CPZ'!$B1030,'08W Project List'!$G:$G,0))),$K1030,#N/A)</f>
        <v>#N/A</v>
      </c>
      <c r="M1030" s="34" t="e">
        <f>IF(ISNUMBER(L1030),#N/A,IF(ISNUMBER(INDEX('Approved CPZ List'!$I:$I,MATCH('HFTD CPZ'!$B1030,'Approved CPZ List'!$B:$B,0))),$K1030,#N/A))</f>
        <v>#N/A</v>
      </c>
    </row>
    <row r="1031" spans="1:13" ht="15.75" x14ac:dyDescent="0.25">
      <c r="A1031" s="17">
        <v>5737</v>
      </c>
      <c r="B1031" s="16" t="s">
        <v>4110</v>
      </c>
      <c r="C1031" s="16">
        <v>42771115</v>
      </c>
      <c r="D1031" s="16" t="s">
        <v>4111</v>
      </c>
      <c r="E1031" s="16">
        <v>13.442233150127471</v>
      </c>
      <c r="F1031" s="16">
        <v>182</v>
      </c>
      <c r="G1031" s="19">
        <v>6.3522092327845295E-2</v>
      </c>
      <c r="H1031" s="16">
        <f t="shared" si="48"/>
        <v>11.561020803667844</v>
      </c>
      <c r="I1031" s="21">
        <v>1030</v>
      </c>
      <c r="J1031" s="28">
        <f t="shared" si="49"/>
        <v>12080.633745595573</v>
      </c>
      <c r="K1031" s="28">
        <f t="shared" si="50"/>
        <v>3438.0415280514349</v>
      </c>
      <c r="L1031" s="34" t="e">
        <f>IF(ISNUMBER(INDEX('08W Project List'!$J:$J,MATCH('HFTD CPZ'!$B1031,'08W Project List'!$G:$G,0))),$K1031,#N/A)</f>
        <v>#N/A</v>
      </c>
      <c r="M1031" s="34" t="e">
        <f>IF(ISNUMBER(L1031),#N/A,IF(ISNUMBER(INDEX('Approved CPZ List'!$I:$I,MATCH('HFTD CPZ'!$B1031,'Approved CPZ List'!$B:$B,0))),$K1031,#N/A))</f>
        <v>#N/A</v>
      </c>
    </row>
    <row r="1032" spans="1:13" ht="15.75" x14ac:dyDescent="0.25">
      <c r="A1032" s="17">
        <v>1518</v>
      </c>
      <c r="B1032" s="16" t="s">
        <v>1066</v>
      </c>
      <c r="C1032" s="16">
        <v>152261105</v>
      </c>
      <c r="D1032" s="16" t="s">
        <v>1067</v>
      </c>
      <c r="E1032" s="16">
        <v>6.6959772785848974</v>
      </c>
      <c r="F1032" s="16">
        <v>76</v>
      </c>
      <c r="G1032" s="19">
        <v>6.3223727888693307E-2</v>
      </c>
      <c r="H1032" s="16">
        <f t="shared" si="48"/>
        <v>4.8050033195406909</v>
      </c>
      <c r="I1032" s="21">
        <v>1031</v>
      </c>
      <c r="J1032" s="28">
        <f t="shared" si="49"/>
        <v>12087.329722874158</v>
      </c>
      <c r="K1032" s="28">
        <f t="shared" si="50"/>
        <v>3433.236524731894</v>
      </c>
      <c r="L1032" s="34" t="e">
        <f>IF(ISNUMBER(INDEX('08W Project List'!$J:$J,MATCH('HFTD CPZ'!$B1032,'08W Project List'!$G:$G,0))),$K1032,#N/A)</f>
        <v>#N/A</v>
      </c>
      <c r="M1032" s="34" t="e">
        <f>IF(ISNUMBER(L1032),#N/A,IF(ISNUMBER(INDEX('Approved CPZ List'!$I:$I,MATCH('HFTD CPZ'!$B1032,'Approved CPZ List'!$B:$B,0))),$K1032,#N/A))</f>
        <v>#N/A</v>
      </c>
    </row>
    <row r="1033" spans="1:13" ht="15.75" x14ac:dyDescent="0.25">
      <c r="A1033" s="17">
        <v>8962</v>
      </c>
      <c r="B1033" s="16" t="s">
        <v>4035</v>
      </c>
      <c r="C1033" s="16">
        <v>183052110</v>
      </c>
      <c r="D1033" s="16" t="s">
        <v>4032</v>
      </c>
      <c r="E1033" s="16">
        <v>20.365645601360161</v>
      </c>
      <c r="F1033" s="16">
        <v>120</v>
      </c>
      <c r="G1033" s="19">
        <v>6.31516681352772E-2</v>
      </c>
      <c r="H1033" s="16">
        <f t="shared" si="48"/>
        <v>7.5782001762332643</v>
      </c>
      <c r="I1033" s="21">
        <v>1032</v>
      </c>
      <c r="J1033" s="28">
        <f t="shared" si="49"/>
        <v>12107.695368475517</v>
      </c>
      <c r="K1033" s="28">
        <f t="shared" si="50"/>
        <v>3425.6583245556608</v>
      </c>
      <c r="L1033" s="34" t="e">
        <f>IF(ISNUMBER(INDEX('08W Project List'!$J:$J,MATCH('HFTD CPZ'!$B1033,'08W Project List'!$G:$G,0))),$K1033,#N/A)</f>
        <v>#N/A</v>
      </c>
      <c r="M1033" s="34" t="e">
        <f>IF(ISNUMBER(L1033),#N/A,IF(ISNUMBER(INDEX('Approved CPZ List'!$I:$I,MATCH('HFTD CPZ'!$B1033,'Approved CPZ List'!$B:$B,0))),$K1033,#N/A))</f>
        <v>#N/A</v>
      </c>
    </row>
    <row r="1034" spans="1:13" ht="15.75" x14ac:dyDescent="0.25">
      <c r="A1034" s="17">
        <v>5800</v>
      </c>
      <c r="B1034" s="16" t="s">
        <v>724</v>
      </c>
      <c r="C1034" s="16">
        <v>103091102</v>
      </c>
      <c r="D1034" s="16" t="s">
        <v>722</v>
      </c>
      <c r="E1034" s="16">
        <v>9.1899454264846501</v>
      </c>
      <c r="F1034" s="16">
        <v>72</v>
      </c>
      <c r="G1034" s="19">
        <v>6.3105786339537298E-2</v>
      </c>
      <c r="H1034" s="16">
        <f t="shared" si="48"/>
        <v>4.5436166164466858</v>
      </c>
      <c r="I1034" s="21">
        <v>1033</v>
      </c>
      <c r="J1034" s="28">
        <f t="shared" si="49"/>
        <v>12116.885313902001</v>
      </c>
      <c r="K1034" s="28">
        <f t="shared" si="50"/>
        <v>3421.114707939214</v>
      </c>
      <c r="L1034" s="34" t="e">
        <f>IF(ISNUMBER(INDEX('08W Project List'!$J:$J,MATCH('HFTD CPZ'!$B1034,'08W Project List'!$G:$G,0))),$K1034,#N/A)</f>
        <v>#N/A</v>
      </c>
      <c r="M1034" s="34" t="e">
        <f>IF(ISNUMBER(L1034),#N/A,IF(ISNUMBER(INDEX('Approved CPZ List'!$I:$I,MATCH('HFTD CPZ'!$B1034,'Approved CPZ List'!$B:$B,0))),$K1034,#N/A))</f>
        <v>#N/A</v>
      </c>
    </row>
    <row r="1035" spans="1:13" ht="15.75" x14ac:dyDescent="0.25">
      <c r="A1035" s="17">
        <v>1728</v>
      </c>
      <c r="B1035" s="16" t="s">
        <v>4043</v>
      </c>
      <c r="C1035" s="16">
        <v>183052112</v>
      </c>
      <c r="D1035" s="16" t="s">
        <v>4044</v>
      </c>
      <c r="E1035" s="16">
        <v>2.368479085271479</v>
      </c>
      <c r="F1035" s="16">
        <v>64</v>
      </c>
      <c r="G1035" s="19">
        <v>6.2979424290305494E-2</v>
      </c>
      <c r="H1035" s="16">
        <f t="shared" si="48"/>
        <v>4.0306831545795516</v>
      </c>
      <c r="I1035" s="21">
        <v>1034</v>
      </c>
      <c r="J1035" s="28">
        <f t="shared" si="49"/>
        <v>12119.253792987272</v>
      </c>
      <c r="K1035" s="28">
        <f t="shared" si="50"/>
        <v>3417.0840247846345</v>
      </c>
      <c r="L1035" s="34" t="e">
        <f>IF(ISNUMBER(INDEX('08W Project List'!$J:$J,MATCH('HFTD CPZ'!$B1035,'08W Project List'!$G:$G,0))),$K1035,#N/A)</f>
        <v>#N/A</v>
      </c>
      <c r="M1035" s="34" t="e">
        <f>IF(ISNUMBER(L1035),#N/A,IF(ISNUMBER(INDEX('Approved CPZ List'!$I:$I,MATCH('HFTD CPZ'!$B1035,'Approved CPZ List'!$B:$B,0))),$K1035,#N/A))</f>
        <v>#N/A</v>
      </c>
    </row>
    <row r="1036" spans="1:13" ht="15.75" x14ac:dyDescent="0.25">
      <c r="A1036" s="17">
        <v>727</v>
      </c>
      <c r="B1036" s="16" t="s">
        <v>110</v>
      </c>
      <c r="C1036" s="16">
        <v>153662102</v>
      </c>
      <c r="D1036" s="16" t="s">
        <v>109</v>
      </c>
      <c r="E1036" s="16">
        <v>58.591406053140581</v>
      </c>
      <c r="F1036" s="16">
        <v>606</v>
      </c>
      <c r="G1036" s="19">
        <v>6.2919561954048603E-2</v>
      </c>
      <c r="H1036" s="16">
        <f t="shared" si="48"/>
        <v>38.129254544153454</v>
      </c>
      <c r="I1036" s="21">
        <v>1035</v>
      </c>
      <c r="J1036" s="28">
        <f t="shared" si="49"/>
        <v>12177.845199040414</v>
      </c>
      <c r="K1036" s="28">
        <f t="shared" si="50"/>
        <v>3378.9547702404811</v>
      </c>
      <c r="L1036" s="34" t="e">
        <f>IF(ISNUMBER(INDEX('08W Project List'!$J:$J,MATCH('HFTD CPZ'!$B1036,'08W Project List'!$G:$G,0))),$K1036,#N/A)</f>
        <v>#N/A</v>
      </c>
      <c r="M1036" s="34" t="e">
        <f>IF(ISNUMBER(L1036),#N/A,IF(ISNUMBER(INDEX('Approved CPZ List'!$I:$I,MATCH('HFTD CPZ'!$B1036,'Approved CPZ List'!$B:$B,0))),$K1036,#N/A))</f>
        <v>#N/A</v>
      </c>
    </row>
    <row r="1037" spans="1:13" ht="15.75" x14ac:dyDescent="0.25">
      <c r="A1037" s="17">
        <v>7181</v>
      </c>
      <c r="B1037" s="16" t="s">
        <v>217</v>
      </c>
      <c r="C1037" s="16">
        <v>252192105</v>
      </c>
      <c r="D1037" s="16" t="s">
        <v>214</v>
      </c>
      <c r="E1037" s="16">
        <v>9.5212184507131123</v>
      </c>
      <c r="F1037" s="16">
        <v>45</v>
      </c>
      <c r="G1037" s="19">
        <v>6.2778903398233596E-2</v>
      </c>
      <c r="H1037" s="16">
        <f t="shared" si="48"/>
        <v>2.8250506529205119</v>
      </c>
      <c r="I1037" s="21">
        <v>1036</v>
      </c>
      <c r="J1037" s="28">
        <f t="shared" si="49"/>
        <v>12187.366417491126</v>
      </c>
      <c r="K1037" s="28">
        <f t="shared" si="50"/>
        <v>3376.1297195875604</v>
      </c>
      <c r="L1037" s="34" t="e">
        <f>IF(ISNUMBER(INDEX('08W Project List'!$J:$J,MATCH('HFTD CPZ'!$B1037,'08W Project List'!$G:$G,0))),$K1037,#N/A)</f>
        <v>#N/A</v>
      </c>
      <c r="M1037" s="34" t="e">
        <f>IF(ISNUMBER(L1037),#N/A,IF(ISNUMBER(INDEX('Approved CPZ List'!$I:$I,MATCH('HFTD CPZ'!$B1037,'Approved CPZ List'!$B:$B,0))),$K1037,#N/A))</f>
        <v>#N/A</v>
      </c>
    </row>
    <row r="1038" spans="1:13" ht="15.75" x14ac:dyDescent="0.25">
      <c r="A1038" s="17">
        <v>8856</v>
      </c>
      <c r="B1038" s="16" t="s">
        <v>1507</v>
      </c>
      <c r="C1038" s="16">
        <v>192221102</v>
      </c>
      <c r="D1038" s="16" t="s">
        <v>1498</v>
      </c>
      <c r="E1038" s="16">
        <v>1.0475078381191671</v>
      </c>
      <c r="F1038" s="16">
        <v>11</v>
      </c>
      <c r="G1038" s="19">
        <v>6.2553425080404498E-2</v>
      </c>
      <c r="H1038" s="16">
        <f t="shared" si="48"/>
        <v>0.68808767588444952</v>
      </c>
      <c r="I1038" s="21">
        <v>1037</v>
      </c>
      <c r="J1038" s="28">
        <f t="shared" si="49"/>
        <v>12188.413925329245</v>
      </c>
      <c r="K1038" s="28">
        <f t="shared" si="50"/>
        <v>3375.4416319116758</v>
      </c>
      <c r="L1038" s="34" t="e">
        <f>IF(ISNUMBER(INDEX('08W Project List'!$J:$J,MATCH('HFTD CPZ'!$B1038,'08W Project List'!$G:$G,0))),$K1038,#N/A)</f>
        <v>#N/A</v>
      </c>
      <c r="M1038" s="34" t="e">
        <f>IF(ISNUMBER(L1038),#N/A,IF(ISNUMBER(INDEX('Approved CPZ List'!$I:$I,MATCH('HFTD CPZ'!$B1038,'Approved CPZ List'!$B:$B,0))),$K1038,#N/A))</f>
        <v>#N/A</v>
      </c>
    </row>
    <row r="1039" spans="1:13" ht="15.75" x14ac:dyDescent="0.25">
      <c r="A1039" s="17">
        <v>1917</v>
      </c>
      <c r="B1039" s="16" t="s">
        <v>2840</v>
      </c>
      <c r="C1039" s="16">
        <v>103461101</v>
      </c>
      <c r="D1039" s="16" t="s">
        <v>2837</v>
      </c>
      <c r="E1039" s="16">
        <v>1.13663393630913</v>
      </c>
      <c r="F1039" s="16">
        <v>175</v>
      </c>
      <c r="G1039" s="19">
        <v>6.2374207915988897E-2</v>
      </c>
      <c r="H1039" s="16">
        <f t="shared" si="48"/>
        <v>10.915486385298056</v>
      </c>
      <c r="I1039" s="21">
        <v>1038</v>
      </c>
      <c r="J1039" s="28">
        <f t="shared" si="49"/>
        <v>12189.550559265554</v>
      </c>
      <c r="K1039" s="28">
        <f t="shared" si="50"/>
        <v>3364.5261455263776</v>
      </c>
      <c r="L1039" s="34" t="e">
        <f>IF(ISNUMBER(INDEX('08W Project List'!$J:$J,MATCH('HFTD CPZ'!$B1039,'08W Project List'!$G:$G,0))),$K1039,#N/A)</f>
        <v>#N/A</v>
      </c>
      <c r="M1039" s="34" t="e">
        <f>IF(ISNUMBER(L1039),#N/A,IF(ISNUMBER(INDEX('Approved CPZ List'!$I:$I,MATCH('HFTD CPZ'!$B1039,'Approved CPZ List'!$B:$B,0))),$K1039,#N/A))</f>
        <v>#N/A</v>
      </c>
    </row>
    <row r="1040" spans="1:13" ht="15.75" x14ac:dyDescent="0.25">
      <c r="A1040" s="17">
        <v>9789</v>
      </c>
      <c r="B1040" s="16" t="s">
        <v>4004</v>
      </c>
      <c r="C1040" s="16">
        <v>14662106</v>
      </c>
      <c r="D1040" s="16" t="s">
        <v>4005</v>
      </c>
      <c r="E1040" s="16">
        <v>0.50316696438782227</v>
      </c>
      <c r="F1040" s="16">
        <v>26</v>
      </c>
      <c r="G1040" s="19">
        <v>6.2335232979249401E-2</v>
      </c>
      <c r="H1040" s="16">
        <f t="shared" si="48"/>
        <v>1.6207160574604844</v>
      </c>
      <c r="I1040" s="21">
        <v>1039</v>
      </c>
      <c r="J1040" s="28">
        <f t="shared" si="49"/>
        <v>12190.053726229942</v>
      </c>
      <c r="K1040" s="28">
        <f t="shared" si="50"/>
        <v>3362.9054294689172</v>
      </c>
      <c r="L1040" s="34" t="e">
        <f>IF(ISNUMBER(INDEX('08W Project List'!$J:$J,MATCH('HFTD CPZ'!$B1040,'08W Project List'!$G:$G,0))),$K1040,#N/A)</f>
        <v>#N/A</v>
      </c>
      <c r="M1040" s="34" t="e">
        <f>IF(ISNUMBER(L1040),#N/A,IF(ISNUMBER(INDEX('Approved CPZ List'!$I:$I,MATCH('HFTD CPZ'!$B1040,'Approved CPZ List'!$B:$B,0))),$K1040,#N/A))</f>
        <v>#N/A</v>
      </c>
    </row>
    <row r="1041" spans="1:13" ht="15.75" x14ac:dyDescent="0.25">
      <c r="A1041" s="17">
        <v>8449</v>
      </c>
      <c r="B1041" s="16" t="s">
        <v>4139</v>
      </c>
      <c r="C1041" s="16">
        <v>63601111</v>
      </c>
      <c r="D1041" s="16" t="s">
        <v>4140</v>
      </c>
      <c r="E1041" s="16">
        <v>0.21882841306964326</v>
      </c>
      <c r="F1041" s="16">
        <v>16</v>
      </c>
      <c r="G1041" s="19">
        <v>6.2292603154155197E-2</v>
      </c>
      <c r="H1041" s="16">
        <f t="shared" si="48"/>
        <v>0.99668165046648316</v>
      </c>
      <c r="I1041" s="21">
        <v>1040</v>
      </c>
      <c r="J1041" s="28">
        <f t="shared" si="49"/>
        <v>12190.272554643012</v>
      </c>
      <c r="K1041" s="28">
        <f t="shared" si="50"/>
        <v>3361.9087478184506</v>
      </c>
      <c r="L1041" s="34" t="e">
        <f>IF(ISNUMBER(INDEX('08W Project List'!$J:$J,MATCH('HFTD CPZ'!$B1041,'08W Project List'!$G:$G,0))),$K1041,#N/A)</f>
        <v>#N/A</v>
      </c>
      <c r="M1041" s="34" t="e">
        <f>IF(ISNUMBER(L1041),#N/A,IF(ISNUMBER(INDEX('Approved CPZ List'!$I:$I,MATCH('HFTD CPZ'!$B1041,'Approved CPZ List'!$B:$B,0))),$K1041,#N/A))</f>
        <v>#N/A</v>
      </c>
    </row>
    <row r="1042" spans="1:13" ht="15.75" x14ac:dyDescent="0.25">
      <c r="A1042" s="17">
        <v>3572</v>
      </c>
      <c r="B1042" s="16" t="s">
        <v>2728</v>
      </c>
      <c r="C1042" s="16">
        <v>163541101</v>
      </c>
      <c r="D1042" s="16" t="s">
        <v>2726</v>
      </c>
      <c r="E1042" s="16">
        <v>12.334773946171596</v>
      </c>
      <c r="F1042" s="16">
        <v>169</v>
      </c>
      <c r="G1042" s="19">
        <v>6.2159264420749698E-2</v>
      </c>
      <c r="H1042" s="16">
        <f t="shared" si="48"/>
        <v>10.504915687106699</v>
      </c>
      <c r="I1042" s="21">
        <v>1041</v>
      </c>
      <c r="J1042" s="28">
        <f t="shared" si="49"/>
        <v>12202.607328589183</v>
      </c>
      <c r="K1042" s="28">
        <f t="shared" si="50"/>
        <v>3351.4038321313437</v>
      </c>
      <c r="L1042" s="34" t="e">
        <f>IF(ISNUMBER(INDEX('08W Project List'!$J:$J,MATCH('HFTD CPZ'!$B1042,'08W Project List'!$G:$G,0))),$K1042,#N/A)</f>
        <v>#N/A</v>
      </c>
      <c r="M1042" s="34" t="e">
        <f>IF(ISNUMBER(L1042),#N/A,IF(ISNUMBER(INDEX('Approved CPZ List'!$I:$I,MATCH('HFTD CPZ'!$B1042,'Approved CPZ List'!$B:$B,0))),$K1042,#N/A))</f>
        <v>#N/A</v>
      </c>
    </row>
    <row r="1043" spans="1:13" ht="15.75" x14ac:dyDescent="0.25">
      <c r="A1043" s="17">
        <v>1028</v>
      </c>
      <c r="B1043" s="16" t="s">
        <v>2125</v>
      </c>
      <c r="C1043" s="16">
        <v>192411101</v>
      </c>
      <c r="D1043" s="16" t="s">
        <v>2126</v>
      </c>
      <c r="E1043" s="16">
        <v>15.692125245755564</v>
      </c>
      <c r="F1043" s="16">
        <v>139</v>
      </c>
      <c r="G1043" s="19">
        <v>6.2103113272817603E-2</v>
      </c>
      <c r="H1043" s="16">
        <f t="shared" si="48"/>
        <v>8.632332744921646</v>
      </c>
      <c r="I1043" s="21">
        <v>1042</v>
      </c>
      <c r="J1043" s="28">
        <f t="shared" si="49"/>
        <v>12218.299453834939</v>
      </c>
      <c r="K1043" s="28">
        <f t="shared" si="50"/>
        <v>3342.771499386422</v>
      </c>
      <c r="L1043" s="34" t="e">
        <f>IF(ISNUMBER(INDEX('08W Project List'!$J:$J,MATCH('HFTD CPZ'!$B1043,'08W Project List'!$G:$G,0))),$K1043,#N/A)</f>
        <v>#N/A</v>
      </c>
      <c r="M1043" s="34" t="e">
        <f>IF(ISNUMBER(L1043),#N/A,IF(ISNUMBER(INDEX('Approved CPZ List'!$I:$I,MATCH('HFTD CPZ'!$B1043,'Approved CPZ List'!$B:$B,0))),$K1043,#N/A))</f>
        <v>#N/A</v>
      </c>
    </row>
    <row r="1044" spans="1:13" ht="15.75" x14ac:dyDescent="0.25">
      <c r="A1044" s="17">
        <v>3105</v>
      </c>
      <c r="B1044" s="16" t="s">
        <v>2579</v>
      </c>
      <c r="C1044" s="16">
        <v>102041104</v>
      </c>
      <c r="D1044" s="16" t="s">
        <v>2580</v>
      </c>
      <c r="E1044" s="16">
        <v>10.837612346337165</v>
      </c>
      <c r="F1044" s="16">
        <v>86</v>
      </c>
      <c r="G1044" s="19">
        <v>6.2014946309705499E-2</v>
      </c>
      <c r="H1044" s="16">
        <f t="shared" si="48"/>
        <v>5.3332853826346724</v>
      </c>
      <c r="I1044" s="21">
        <v>1043</v>
      </c>
      <c r="J1044" s="28">
        <f t="shared" si="49"/>
        <v>12229.137066181276</v>
      </c>
      <c r="K1044" s="28">
        <f t="shared" si="50"/>
        <v>3337.4382140037874</v>
      </c>
      <c r="L1044" s="34" t="e">
        <f>IF(ISNUMBER(INDEX('08W Project List'!$J:$J,MATCH('HFTD CPZ'!$B1044,'08W Project List'!$G:$G,0))),$K1044,#N/A)</f>
        <v>#N/A</v>
      </c>
      <c r="M1044" s="34" t="e">
        <f>IF(ISNUMBER(L1044),#N/A,IF(ISNUMBER(INDEX('Approved CPZ List'!$I:$I,MATCH('HFTD CPZ'!$B1044,'Approved CPZ List'!$B:$B,0))),$K1044,#N/A))</f>
        <v>#N/A</v>
      </c>
    </row>
    <row r="1045" spans="1:13" ht="15.75" x14ac:dyDescent="0.25">
      <c r="A1045" s="17">
        <v>2667</v>
      </c>
      <c r="B1045" s="16" t="s">
        <v>1415</v>
      </c>
      <c r="C1045" s="16">
        <v>163451702</v>
      </c>
      <c r="D1045" s="16" t="s">
        <v>1414</v>
      </c>
      <c r="E1045" s="16">
        <v>36.346870272427779</v>
      </c>
      <c r="F1045" s="16">
        <v>261</v>
      </c>
      <c r="G1045" s="19">
        <v>6.1927612524908401E-2</v>
      </c>
      <c r="H1045" s="16">
        <f t="shared" si="48"/>
        <v>16.163106869001094</v>
      </c>
      <c r="I1045" s="21">
        <v>1044</v>
      </c>
      <c r="J1045" s="28">
        <f t="shared" si="49"/>
        <v>12265.483936453704</v>
      </c>
      <c r="K1045" s="28">
        <f t="shared" si="50"/>
        <v>3321.2751071347861</v>
      </c>
      <c r="L1045" s="34" t="e">
        <f>IF(ISNUMBER(INDEX('08W Project List'!$J:$J,MATCH('HFTD CPZ'!$B1045,'08W Project List'!$G:$G,0))),$K1045,#N/A)</f>
        <v>#N/A</v>
      </c>
      <c r="M1045" s="34" t="e">
        <f>IF(ISNUMBER(L1045),#N/A,IF(ISNUMBER(INDEX('Approved CPZ List'!$I:$I,MATCH('HFTD CPZ'!$B1045,'Approved CPZ List'!$B:$B,0))),$K1045,#N/A))</f>
        <v>#N/A</v>
      </c>
    </row>
    <row r="1046" spans="1:13" ht="15.75" x14ac:dyDescent="0.25">
      <c r="A1046" s="17">
        <v>7606</v>
      </c>
      <c r="B1046" s="16" t="s">
        <v>2582</v>
      </c>
      <c r="C1046" s="16">
        <v>102041104</v>
      </c>
      <c r="D1046" s="16" t="s">
        <v>2580</v>
      </c>
      <c r="E1046" s="16">
        <v>4.9907485047621689</v>
      </c>
      <c r="F1046" s="16">
        <v>37</v>
      </c>
      <c r="G1046" s="19">
        <v>6.17617809967815E-2</v>
      </c>
      <c r="H1046" s="16">
        <f t="shared" si="48"/>
        <v>2.2851858968809156</v>
      </c>
      <c r="I1046" s="21">
        <v>1045</v>
      </c>
      <c r="J1046" s="28">
        <f t="shared" si="49"/>
        <v>12270.474684958466</v>
      </c>
      <c r="K1046" s="28">
        <f t="shared" si="50"/>
        <v>3318.989921237905</v>
      </c>
      <c r="L1046" s="34" t="e">
        <f>IF(ISNUMBER(INDEX('08W Project List'!$J:$J,MATCH('HFTD CPZ'!$B1046,'08W Project List'!$G:$G,0))),$K1046,#N/A)</f>
        <v>#N/A</v>
      </c>
      <c r="M1046" s="34" t="e">
        <f>IF(ISNUMBER(L1046),#N/A,IF(ISNUMBER(INDEX('Approved CPZ List'!$I:$I,MATCH('HFTD CPZ'!$B1046,'Approved CPZ List'!$B:$B,0))),$K1046,#N/A))</f>
        <v>#N/A</v>
      </c>
    </row>
    <row r="1047" spans="1:13" ht="15.75" x14ac:dyDescent="0.25">
      <c r="A1047" s="17">
        <v>2093</v>
      </c>
      <c r="B1047" s="16" t="s">
        <v>150</v>
      </c>
      <c r="C1047" s="16">
        <v>182541103</v>
      </c>
      <c r="D1047" s="16" t="s">
        <v>143</v>
      </c>
      <c r="E1047" s="16">
        <v>0.393480326510325</v>
      </c>
      <c r="F1047" s="16">
        <v>94</v>
      </c>
      <c r="G1047" s="19">
        <v>6.17500204482683E-2</v>
      </c>
      <c r="H1047" s="16">
        <f t="shared" si="48"/>
        <v>5.80450192213722</v>
      </c>
      <c r="I1047" s="21">
        <v>1046</v>
      </c>
      <c r="J1047" s="28">
        <f t="shared" si="49"/>
        <v>12270.868165284977</v>
      </c>
      <c r="K1047" s="28">
        <f t="shared" si="50"/>
        <v>3313.1854193157678</v>
      </c>
      <c r="L1047" s="34" t="e">
        <f>IF(ISNUMBER(INDEX('08W Project List'!$J:$J,MATCH('HFTD CPZ'!$B1047,'08W Project List'!$G:$G,0))),$K1047,#N/A)</f>
        <v>#N/A</v>
      </c>
      <c r="M1047" s="34" t="e">
        <f>IF(ISNUMBER(L1047),#N/A,IF(ISNUMBER(INDEX('Approved CPZ List'!$I:$I,MATCH('HFTD CPZ'!$B1047,'Approved CPZ List'!$B:$B,0))),$K1047,#N/A))</f>
        <v>#N/A</v>
      </c>
    </row>
    <row r="1048" spans="1:13" ht="15.75" x14ac:dyDescent="0.25">
      <c r="A1048" s="17">
        <v>7485</v>
      </c>
      <c r="B1048" s="16" t="s">
        <v>3723</v>
      </c>
      <c r="C1048" s="16">
        <v>153652105</v>
      </c>
      <c r="D1048" s="16" t="s">
        <v>3721</v>
      </c>
      <c r="E1048" s="16">
        <v>1.658213117907912E-2</v>
      </c>
      <c r="F1048" s="16">
        <v>19</v>
      </c>
      <c r="G1048" s="19">
        <v>6.1564483338374401E-2</v>
      </c>
      <c r="H1048" s="16">
        <f t="shared" si="48"/>
        <v>1.1697251834291136</v>
      </c>
      <c r="I1048" s="21">
        <v>1047</v>
      </c>
      <c r="J1048" s="28">
        <f t="shared" si="49"/>
        <v>12270.884747416156</v>
      </c>
      <c r="K1048" s="28">
        <f t="shared" si="50"/>
        <v>3312.0156941323389</v>
      </c>
      <c r="L1048" s="34" t="e">
        <f>IF(ISNUMBER(INDEX('08W Project List'!$J:$J,MATCH('HFTD CPZ'!$B1048,'08W Project List'!$G:$G,0))),$K1048,#N/A)</f>
        <v>#N/A</v>
      </c>
      <c r="M1048" s="34" t="e">
        <f>IF(ISNUMBER(L1048),#N/A,IF(ISNUMBER(INDEX('Approved CPZ List'!$I:$I,MATCH('HFTD CPZ'!$B1048,'Approved CPZ List'!$B:$B,0))),$K1048,#N/A))</f>
        <v>#N/A</v>
      </c>
    </row>
    <row r="1049" spans="1:13" ht="15.75" x14ac:dyDescent="0.25">
      <c r="A1049" s="17">
        <v>284</v>
      </c>
      <c r="B1049" s="16" t="s">
        <v>3002</v>
      </c>
      <c r="C1049" s="16">
        <v>183071101</v>
      </c>
      <c r="D1049" s="16" t="s">
        <v>2998</v>
      </c>
      <c r="E1049" s="16">
        <v>29.503623511377189</v>
      </c>
      <c r="F1049" s="16">
        <v>164</v>
      </c>
      <c r="G1049" s="19">
        <v>6.1452937773994298E-2</v>
      </c>
      <c r="H1049" s="16">
        <f t="shared" si="48"/>
        <v>10.078281794935066</v>
      </c>
      <c r="I1049" s="21">
        <v>1048</v>
      </c>
      <c r="J1049" s="28">
        <f t="shared" si="49"/>
        <v>12300.388370927532</v>
      </c>
      <c r="K1049" s="28">
        <f t="shared" si="50"/>
        <v>3301.9374123374037</v>
      </c>
      <c r="L1049" s="34" t="e">
        <f>IF(ISNUMBER(INDEX('08W Project List'!$J:$J,MATCH('HFTD CPZ'!$B1049,'08W Project List'!$G:$G,0))),$K1049,#N/A)</f>
        <v>#N/A</v>
      </c>
      <c r="M1049" s="34" t="e">
        <f>IF(ISNUMBER(L1049),#N/A,IF(ISNUMBER(INDEX('Approved CPZ List'!$I:$I,MATCH('HFTD CPZ'!$B1049,'Approved CPZ List'!$B:$B,0))),$K1049,#N/A))</f>
        <v>#N/A</v>
      </c>
    </row>
    <row r="1050" spans="1:13" ht="15.75" x14ac:dyDescent="0.25">
      <c r="A1050" s="17">
        <v>10468</v>
      </c>
      <c r="B1050" s="16" t="s">
        <v>556</v>
      </c>
      <c r="C1050" s="16">
        <v>48011144</v>
      </c>
      <c r="D1050" s="16" t="s">
        <v>554</v>
      </c>
      <c r="E1050" s="16">
        <v>3.9380708621883281E-2</v>
      </c>
      <c r="F1050" s="16">
        <v>1</v>
      </c>
      <c r="G1050" s="19">
        <v>6.1428403412966001E-2</v>
      </c>
      <c r="H1050" s="16">
        <f t="shared" si="48"/>
        <v>6.1428403412966001E-2</v>
      </c>
      <c r="I1050" s="21">
        <v>1049</v>
      </c>
      <c r="J1050" s="28">
        <f t="shared" si="49"/>
        <v>12300.427751636154</v>
      </c>
      <c r="K1050" s="28">
        <f t="shared" si="50"/>
        <v>3301.8759839339905</v>
      </c>
      <c r="L1050" s="34" t="e">
        <f>IF(ISNUMBER(INDEX('08W Project List'!$J:$J,MATCH('HFTD CPZ'!$B1050,'08W Project List'!$G:$G,0))),$K1050,#N/A)</f>
        <v>#N/A</v>
      </c>
      <c r="M1050" s="34" t="e">
        <f>IF(ISNUMBER(L1050),#N/A,IF(ISNUMBER(INDEX('Approved CPZ List'!$I:$I,MATCH('HFTD CPZ'!$B1050,'Approved CPZ List'!$B:$B,0))),$K1050,#N/A))</f>
        <v>#N/A</v>
      </c>
    </row>
    <row r="1051" spans="1:13" ht="15.75" x14ac:dyDescent="0.25">
      <c r="A1051" s="17">
        <v>8597</v>
      </c>
      <c r="B1051" s="16" t="s">
        <v>2770</v>
      </c>
      <c r="C1051" s="16">
        <v>103031102</v>
      </c>
      <c r="D1051" s="16" t="s">
        <v>2771</v>
      </c>
      <c r="E1051" s="16">
        <v>6.902381243657862</v>
      </c>
      <c r="F1051" s="16">
        <v>63</v>
      </c>
      <c r="G1051" s="19">
        <v>6.1335782860137002E-2</v>
      </c>
      <c r="H1051" s="16">
        <f t="shared" si="48"/>
        <v>3.8641543201886313</v>
      </c>
      <c r="I1051" s="21">
        <v>1050</v>
      </c>
      <c r="J1051" s="28">
        <f t="shared" si="49"/>
        <v>12307.330132879812</v>
      </c>
      <c r="K1051" s="28">
        <f t="shared" si="50"/>
        <v>3298.0118296138016</v>
      </c>
      <c r="L1051" s="34" t="e">
        <f>IF(ISNUMBER(INDEX('08W Project List'!$J:$J,MATCH('HFTD CPZ'!$B1051,'08W Project List'!$G:$G,0))),$K1051,#N/A)</f>
        <v>#N/A</v>
      </c>
      <c r="M1051" s="34" t="e">
        <f>IF(ISNUMBER(L1051),#N/A,IF(ISNUMBER(INDEX('Approved CPZ List'!$I:$I,MATCH('HFTD CPZ'!$B1051,'Approved CPZ List'!$B:$B,0))),$K1051,#N/A))</f>
        <v>#N/A</v>
      </c>
    </row>
    <row r="1052" spans="1:13" ht="15.75" x14ac:dyDescent="0.25">
      <c r="A1052" s="17">
        <v>6425</v>
      </c>
      <c r="B1052" s="16" t="s">
        <v>2158</v>
      </c>
      <c r="C1052" s="16">
        <v>63172101</v>
      </c>
      <c r="D1052" s="16" t="s">
        <v>2155</v>
      </c>
      <c r="E1052" s="16">
        <v>1.6542294895921754</v>
      </c>
      <c r="F1052" s="16">
        <v>130</v>
      </c>
      <c r="G1052" s="19">
        <v>6.13155987601674E-2</v>
      </c>
      <c r="H1052" s="16">
        <f t="shared" si="48"/>
        <v>7.9710278388217617</v>
      </c>
      <c r="I1052" s="21">
        <v>1051</v>
      </c>
      <c r="J1052" s="28">
        <f t="shared" si="49"/>
        <v>12308.984362369403</v>
      </c>
      <c r="K1052" s="28">
        <f t="shared" si="50"/>
        <v>3290.0408017749801</v>
      </c>
      <c r="L1052" s="34" t="e">
        <f>IF(ISNUMBER(INDEX('08W Project List'!$J:$J,MATCH('HFTD CPZ'!$B1052,'08W Project List'!$G:$G,0))),$K1052,#N/A)</f>
        <v>#N/A</v>
      </c>
      <c r="M1052" s="34" t="e">
        <f>IF(ISNUMBER(L1052),#N/A,IF(ISNUMBER(INDEX('Approved CPZ List'!$I:$I,MATCH('HFTD CPZ'!$B1052,'Approved CPZ List'!$B:$B,0))),$K1052,#N/A))</f>
        <v>#N/A</v>
      </c>
    </row>
    <row r="1053" spans="1:13" ht="15.75" x14ac:dyDescent="0.25">
      <c r="A1053" s="17">
        <v>5524</v>
      </c>
      <c r="B1053" s="16" t="s">
        <v>1882</v>
      </c>
      <c r="C1053" s="16">
        <v>103441101</v>
      </c>
      <c r="D1053" s="16" t="s">
        <v>1883</v>
      </c>
      <c r="E1053" s="16">
        <v>14.622108666943381</v>
      </c>
      <c r="F1053" s="16">
        <v>201</v>
      </c>
      <c r="G1053" s="19">
        <v>6.1210127604857403E-2</v>
      </c>
      <c r="H1053" s="16">
        <f t="shared" si="48"/>
        <v>12.303235648576338</v>
      </c>
      <c r="I1053" s="21">
        <v>1052</v>
      </c>
      <c r="J1053" s="28">
        <f t="shared" si="49"/>
        <v>12323.606471036346</v>
      </c>
      <c r="K1053" s="28">
        <f t="shared" si="50"/>
        <v>3277.7375661264036</v>
      </c>
      <c r="L1053" s="34" t="e">
        <f>IF(ISNUMBER(INDEX('08W Project List'!$J:$J,MATCH('HFTD CPZ'!$B1053,'08W Project List'!$G:$G,0))),$K1053,#N/A)</f>
        <v>#N/A</v>
      </c>
      <c r="M1053" s="34" t="e">
        <f>IF(ISNUMBER(L1053),#N/A,IF(ISNUMBER(INDEX('Approved CPZ List'!$I:$I,MATCH('HFTD CPZ'!$B1053,'Approved CPZ List'!$B:$B,0))),$K1053,#N/A))</f>
        <v>#N/A</v>
      </c>
    </row>
    <row r="1054" spans="1:13" ht="15.75" x14ac:dyDescent="0.25">
      <c r="A1054" s="17">
        <v>10127</v>
      </c>
      <c r="B1054" s="16" t="s">
        <v>3871</v>
      </c>
      <c r="C1054" s="16">
        <v>152251101</v>
      </c>
      <c r="D1054" s="16" t="s">
        <v>3870</v>
      </c>
      <c r="E1054" s="16">
        <v>3.5269337548589373E-2</v>
      </c>
      <c r="F1054" s="16">
        <v>1</v>
      </c>
      <c r="G1054" s="19">
        <v>6.1206966257397299E-2</v>
      </c>
      <c r="H1054" s="16">
        <f t="shared" si="48"/>
        <v>6.1206966257397299E-2</v>
      </c>
      <c r="I1054" s="21">
        <v>1053</v>
      </c>
      <c r="J1054" s="28">
        <f t="shared" si="49"/>
        <v>12323.641740373894</v>
      </c>
      <c r="K1054" s="28">
        <f t="shared" si="50"/>
        <v>3277.6763591601461</v>
      </c>
      <c r="L1054" s="34" t="e">
        <f>IF(ISNUMBER(INDEX('08W Project List'!$J:$J,MATCH('HFTD CPZ'!$B1054,'08W Project List'!$G:$G,0))),$K1054,#N/A)</f>
        <v>#N/A</v>
      </c>
      <c r="M1054" s="34" t="e">
        <f>IF(ISNUMBER(L1054),#N/A,IF(ISNUMBER(INDEX('Approved CPZ List'!$I:$I,MATCH('HFTD CPZ'!$B1054,'Approved CPZ List'!$B:$B,0))),$K1054,#N/A))</f>
        <v>#N/A</v>
      </c>
    </row>
    <row r="1055" spans="1:13" ht="15.75" x14ac:dyDescent="0.25">
      <c r="A1055" s="17">
        <v>4318</v>
      </c>
      <c r="B1055" s="16" t="s">
        <v>1763</v>
      </c>
      <c r="C1055" s="16">
        <v>152691110</v>
      </c>
      <c r="D1055" s="16" t="s">
        <v>1762</v>
      </c>
      <c r="E1055" s="16">
        <v>11.569028019282165</v>
      </c>
      <c r="F1055" s="16">
        <v>124</v>
      </c>
      <c r="G1055" s="19">
        <v>6.0863907104878698E-2</v>
      </c>
      <c r="H1055" s="16">
        <f t="shared" si="48"/>
        <v>7.5471244810049587</v>
      </c>
      <c r="I1055" s="21">
        <v>1054</v>
      </c>
      <c r="J1055" s="28">
        <f t="shared" si="49"/>
        <v>12335.210768393177</v>
      </c>
      <c r="K1055" s="28">
        <f t="shared" si="50"/>
        <v>3270.1292346791411</v>
      </c>
      <c r="L1055" s="34" t="e">
        <f>IF(ISNUMBER(INDEX('08W Project List'!$J:$J,MATCH('HFTD CPZ'!$B1055,'08W Project List'!$G:$G,0))),$K1055,#N/A)</f>
        <v>#N/A</v>
      </c>
      <c r="M1055" s="34" t="e">
        <f>IF(ISNUMBER(L1055),#N/A,IF(ISNUMBER(INDEX('Approved CPZ List'!$I:$I,MATCH('HFTD CPZ'!$B1055,'Approved CPZ List'!$B:$B,0))),$K1055,#N/A))</f>
        <v>#N/A</v>
      </c>
    </row>
    <row r="1056" spans="1:13" ht="15.75" x14ac:dyDescent="0.25">
      <c r="A1056" s="17">
        <v>7906</v>
      </c>
      <c r="B1056" s="16" t="s">
        <v>3087</v>
      </c>
      <c r="C1056" s="16">
        <v>103501101</v>
      </c>
      <c r="D1056" s="16" t="s">
        <v>3088</v>
      </c>
      <c r="E1056" s="16">
        <v>2.708418689179652</v>
      </c>
      <c r="F1056" s="16">
        <v>3</v>
      </c>
      <c r="G1056" s="19">
        <v>6.0819005324888598E-2</v>
      </c>
      <c r="H1056" s="16">
        <f t="shared" si="48"/>
        <v>0.18245701597466579</v>
      </c>
      <c r="I1056" s="21">
        <v>1055</v>
      </c>
      <c r="J1056" s="28">
        <f t="shared" si="49"/>
        <v>12337.919187082356</v>
      </c>
      <c r="K1056" s="28">
        <f t="shared" si="50"/>
        <v>3269.9467776631664</v>
      </c>
      <c r="L1056" s="34" t="e">
        <f>IF(ISNUMBER(INDEX('08W Project List'!$J:$J,MATCH('HFTD CPZ'!$B1056,'08W Project List'!$G:$G,0))),$K1056,#N/A)</f>
        <v>#N/A</v>
      </c>
      <c r="M1056" s="34" t="e">
        <f>IF(ISNUMBER(L1056),#N/A,IF(ISNUMBER(INDEX('Approved CPZ List'!$I:$I,MATCH('HFTD CPZ'!$B1056,'Approved CPZ List'!$B:$B,0))),$K1056,#N/A))</f>
        <v>#N/A</v>
      </c>
    </row>
    <row r="1057" spans="1:13" ht="15.75" x14ac:dyDescent="0.25">
      <c r="A1057" s="17">
        <v>7035</v>
      </c>
      <c r="B1057" s="16" t="s">
        <v>3990</v>
      </c>
      <c r="C1057" s="16">
        <v>102971111</v>
      </c>
      <c r="D1057" s="16" t="s">
        <v>3986</v>
      </c>
      <c r="E1057" s="16">
        <v>0.48336997375722002</v>
      </c>
      <c r="F1057" s="16">
        <v>85</v>
      </c>
      <c r="G1057" s="19">
        <v>6.0715205254001002E-2</v>
      </c>
      <c r="H1057" s="16">
        <f t="shared" si="48"/>
        <v>5.1607924465900847</v>
      </c>
      <c r="I1057" s="21">
        <v>1056</v>
      </c>
      <c r="J1057" s="28">
        <f t="shared" si="49"/>
        <v>12338.402557056113</v>
      </c>
      <c r="K1057" s="28">
        <f t="shared" si="50"/>
        <v>3264.7859852165761</v>
      </c>
      <c r="L1057" s="34" t="e">
        <f>IF(ISNUMBER(INDEX('08W Project List'!$J:$J,MATCH('HFTD CPZ'!$B1057,'08W Project List'!$G:$G,0))),$K1057,#N/A)</f>
        <v>#N/A</v>
      </c>
      <c r="M1057" s="34" t="e">
        <f>IF(ISNUMBER(L1057),#N/A,IF(ISNUMBER(INDEX('Approved CPZ List'!$I:$I,MATCH('HFTD CPZ'!$B1057,'Approved CPZ List'!$B:$B,0))),$K1057,#N/A))</f>
        <v>#N/A</v>
      </c>
    </row>
    <row r="1058" spans="1:13" ht="15.75" x14ac:dyDescent="0.25">
      <c r="A1058" s="17">
        <v>4688</v>
      </c>
      <c r="B1058" s="16" t="s">
        <v>4116</v>
      </c>
      <c r="C1058" s="16">
        <v>42871101</v>
      </c>
      <c r="D1058" s="16" t="s">
        <v>4114</v>
      </c>
      <c r="E1058" s="16">
        <v>5.0522535785332998</v>
      </c>
      <c r="F1058" s="16">
        <v>207</v>
      </c>
      <c r="G1058" s="19">
        <v>6.0708260564655302E-2</v>
      </c>
      <c r="H1058" s="16">
        <f t="shared" si="48"/>
        <v>12.566609936883648</v>
      </c>
      <c r="I1058" s="21">
        <v>1057</v>
      </c>
      <c r="J1058" s="28">
        <f t="shared" si="49"/>
        <v>12343.454810634646</v>
      </c>
      <c r="K1058" s="28">
        <f t="shared" si="50"/>
        <v>3252.2193752796925</v>
      </c>
      <c r="L1058" s="34" t="e">
        <f>IF(ISNUMBER(INDEX('08W Project List'!$J:$J,MATCH('HFTD CPZ'!$B1058,'08W Project List'!$G:$G,0))),$K1058,#N/A)</f>
        <v>#N/A</v>
      </c>
      <c r="M1058" s="34" t="e">
        <f>IF(ISNUMBER(L1058),#N/A,IF(ISNUMBER(INDEX('Approved CPZ List'!$I:$I,MATCH('HFTD CPZ'!$B1058,'Approved CPZ List'!$B:$B,0))),$K1058,#N/A))</f>
        <v>#N/A</v>
      </c>
    </row>
    <row r="1059" spans="1:13" ht="15.75" x14ac:dyDescent="0.25">
      <c r="A1059" s="17">
        <v>7853</v>
      </c>
      <c r="B1059" s="16" t="s">
        <v>817</v>
      </c>
      <c r="C1059" s="16">
        <v>42821102</v>
      </c>
      <c r="D1059" s="16" t="s">
        <v>808</v>
      </c>
      <c r="E1059" s="16">
        <v>0.36491452982356248</v>
      </c>
      <c r="F1059" s="16">
        <v>43</v>
      </c>
      <c r="G1059" s="19">
        <v>6.0560374070867298E-2</v>
      </c>
      <c r="H1059" s="16">
        <f t="shared" si="48"/>
        <v>2.6040960850472938</v>
      </c>
      <c r="I1059" s="21">
        <v>1058</v>
      </c>
      <c r="J1059" s="28">
        <f t="shared" si="49"/>
        <v>12343.819725164471</v>
      </c>
      <c r="K1059" s="28">
        <f t="shared" si="50"/>
        <v>3249.6152791946452</v>
      </c>
      <c r="L1059" s="34" t="e">
        <f>IF(ISNUMBER(INDEX('08W Project List'!$J:$J,MATCH('HFTD CPZ'!$B1059,'08W Project List'!$G:$G,0))),$K1059,#N/A)</f>
        <v>#N/A</v>
      </c>
      <c r="M1059" s="34" t="e">
        <f>IF(ISNUMBER(L1059),#N/A,IF(ISNUMBER(INDEX('Approved CPZ List'!$I:$I,MATCH('HFTD CPZ'!$B1059,'Approved CPZ List'!$B:$B,0))),$K1059,#N/A))</f>
        <v>#N/A</v>
      </c>
    </row>
    <row r="1060" spans="1:13" ht="15.75" x14ac:dyDescent="0.25">
      <c r="A1060" s="17">
        <v>9980</v>
      </c>
      <c r="B1060" s="16" t="s">
        <v>374</v>
      </c>
      <c r="C1060" s="16">
        <v>192461101</v>
      </c>
      <c r="D1060" s="16" t="s">
        <v>372</v>
      </c>
      <c r="E1060" s="16">
        <v>8.5165949258748288</v>
      </c>
      <c r="F1060" s="16">
        <v>51</v>
      </c>
      <c r="G1060" s="19">
        <v>6.0495039819644401E-2</v>
      </c>
      <c r="H1060" s="16">
        <f t="shared" si="48"/>
        <v>3.0852470308018645</v>
      </c>
      <c r="I1060" s="21">
        <v>1059</v>
      </c>
      <c r="J1060" s="28">
        <f t="shared" si="49"/>
        <v>12352.336320090346</v>
      </c>
      <c r="K1060" s="28">
        <f t="shared" si="50"/>
        <v>3246.5300321638433</v>
      </c>
      <c r="L1060" s="34" t="e">
        <f>IF(ISNUMBER(INDEX('08W Project List'!$J:$J,MATCH('HFTD CPZ'!$B1060,'08W Project List'!$G:$G,0))),$K1060,#N/A)</f>
        <v>#N/A</v>
      </c>
      <c r="M1060" s="34" t="e">
        <f>IF(ISNUMBER(L1060),#N/A,IF(ISNUMBER(INDEX('Approved CPZ List'!$I:$I,MATCH('HFTD CPZ'!$B1060,'Approved CPZ List'!$B:$B,0))),$K1060,#N/A))</f>
        <v>#N/A</v>
      </c>
    </row>
    <row r="1061" spans="1:13" ht="15.75" x14ac:dyDescent="0.25">
      <c r="A1061" s="17">
        <v>3075</v>
      </c>
      <c r="B1061" s="16" t="s">
        <v>3283</v>
      </c>
      <c r="C1061" s="16">
        <v>43191102</v>
      </c>
      <c r="D1061" s="16" t="s">
        <v>3282</v>
      </c>
      <c r="E1061" s="16">
        <v>0.14851948435295401</v>
      </c>
      <c r="F1061" s="16">
        <v>51</v>
      </c>
      <c r="G1061" s="19">
        <v>6.0480067506244503E-2</v>
      </c>
      <c r="H1061" s="16">
        <f t="shared" si="48"/>
        <v>3.0844834428184695</v>
      </c>
      <c r="I1061" s="21">
        <v>1060</v>
      </c>
      <c r="J1061" s="28">
        <f t="shared" si="49"/>
        <v>12352.484839574699</v>
      </c>
      <c r="K1061" s="28">
        <f t="shared" si="50"/>
        <v>3243.4455487210248</v>
      </c>
      <c r="L1061" s="34" t="e">
        <f>IF(ISNUMBER(INDEX('08W Project List'!$J:$J,MATCH('HFTD CPZ'!$B1061,'08W Project List'!$G:$G,0))),$K1061,#N/A)</f>
        <v>#N/A</v>
      </c>
      <c r="M1061" s="34" t="e">
        <f>IF(ISNUMBER(L1061),#N/A,IF(ISNUMBER(INDEX('Approved CPZ List'!$I:$I,MATCH('HFTD CPZ'!$B1061,'Approved CPZ List'!$B:$B,0))),$K1061,#N/A))</f>
        <v>#N/A</v>
      </c>
    </row>
    <row r="1062" spans="1:13" ht="15.75" x14ac:dyDescent="0.25">
      <c r="A1062" s="17">
        <v>377</v>
      </c>
      <c r="B1062" s="16" t="s">
        <v>1439</v>
      </c>
      <c r="C1062" s="16">
        <v>163451702</v>
      </c>
      <c r="D1062" s="16" t="s">
        <v>1414</v>
      </c>
      <c r="E1062" s="16">
        <v>18.278984280970601</v>
      </c>
      <c r="F1062" s="16">
        <v>153</v>
      </c>
      <c r="G1062" s="19">
        <v>6.0462595064389203E-2</v>
      </c>
      <c r="H1062" s="16">
        <f t="shared" si="48"/>
        <v>9.2507770448515476</v>
      </c>
      <c r="I1062" s="21">
        <v>1061</v>
      </c>
      <c r="J1062" s="28">
        <f t="shared" si="49"/>
        <v>12370.76382385567</v>
      </c>
      <c r="K1062" s="28">
        <f t="shared" si="50"/>
        <v>3234.1947716761733</v>
      </c>
      <c r="L1062" s="34" t="e">
        <f>IF(ISNUMBER(INDEX('08W Project List'!$J:$J,MATCH('HFTD CPZ'!$B1062,'08W Project List'!$G:$G,0))),$K1062,#N/A)</f>
        <v>#N/A</v>
      </c>
      <c r="M1062" s="34" t="e">
        <f>IF(ISNUMBER(L1062),#N/A,IF(ISNUMBER(INDEX('Approved CPZ List'!$I:$I,MATCH('HFTD CPZ'!$B1062,'Approved CPZ List'!$B:$B,0))),$K1062,#N/A))</f>
        <v>#N/A</v>
      </c>
    </row>
    <row r="1063" spans="1:13" ht="15.75" x14ac:dyDescent="0.25">
      <c r="A1063" s="17">
        <v>599</v>
      </c>
      <c r="B1063" s="16" t="s">
        <v>987</v>
      </c>
      <c r="C1063" s="16">
        <v>163351703</v>
      </c>
      <c r="D1063" s="16" t="s">
        <v>986</v>
      </c>
      <c r="E1063" s="16">
        <v>8.5711914664842137</v>
      </c>
      <c r="F1063" s="16">
        <v>57</v>
      </c>
      <c r="G1063" s="19">
        <v>6.0186112067615399E-2</v>
      </c>
      <c r="H1063" s="16">
        <f t="shared" si="48"/>
        <v>3.4306083878540776</v>
      </c>
      <c r="I1063" s="21">
        <v>1062</v>
      </c>
      <c r="J1063" s="28">
        <f t="shared" si="49"/>
        <v>12379.335015322155</v>
      </c>
      <c r="K1063" s="28">
        <f t="shared" si="50"/>
        <v>3230.7641632883192</v>
      </c>
      <c r="L1063" s="34" t="e">
        <f>IF(ISNUMBER(INDEX('08W Project List'!$J:$J,MATCH('HFTD CPZ'!$B1063,'08W Project List'!$G:$G,0))),$K1063,#N/A)</f>
        <v>#N/A</v>
      </c>
      <c r="M1063" s="34" t="e">
        <f>IF(ISNUMBER(L1063),#N/A,IF(ISNUMBER(INDEX('Approved CPZ List'!$I:$I,MATCH('HFTD CPZ'!$B1063,'Approved CPZ List'!$B:$B,0))),$K1063,#N/A))</f>
        <v>#N/A</v>
      </c>
    </row>
    <row r="1064" spans="1:13" ht="15.75" x14ac:dyDescent="0.25">
      <c r="A1064" s="17">
        <v>9546</v>
      </c>
      <c r="B1064" s="16" t="s">
        <v>914</v>
      </c>
      <c r="C1064" s="16">
        <v>42271102</v>
      </c>
      <c r="D1064" s="16" t="s">
        <v>907</v>
      </c>
      <c r="E1064" s="16">
        <v>1.8050455873923617</v>
      </c>
      <c r="F1064" s="16">
        <v>19</v>
      </c>
      <c r="G1064" s="19">
        <v>5.9840286002012001E-2</v>
      </c>
      <c r="H1064" s="16">
        <f t="shared" si="48"/>
        <v>1.136965434038228</v>
      </c>
      <c r="I1064" s="21">
        <v>1063</v>
      </c>
      <c r="J1064" s="28">
        <f t="shared" si="49"/>
        <v>12381.140060909547</v>
      </c>
      <c r="K1064" s="28">
        <f t="shared" si="50"/>
        <v>3229.6271978542809</v>
      </c>
      <c r="L1064" s="34" t="e">
        <f>IF(ISNUMBER(INDEX('08W Project List'!$J:$J,MATCH('HFTD CPZ'!$B1064,'08W Project List'!$G:$G,0))),$K1064,#N/A)</f>
        <v>#N/A</v>
      </c>
      <c r="M1064" s="34" t="e">
        <f>IF(ISNUMBER(L1064),#N/A,IF(ISNUMBER(INDEX('Approved CPZ List'!$I:$I,MATCH('HFTD CPZ'!$B1064,'Approved CPZ List'!$B:$B,0))),$K1064,#N/A))</f>
        <v>#N/A</v>
      </c>
    </row>
    <row r="1065" spans="1:13" ht="15.75" x14ac:dyDescent="0.25">
      <c r="A1065" s="17">
        <v>9754</v>
      </c>
      <c r="B1065" s="16" t="s">
        <v>551</v>
      </c>
      <c r="C1065" s="16">
        <v>43411102</v>
      </c>
      <c r="D1065" s="16" t="s">
        <v>546</v>
      </c>
      <c r="E1065" s="16">
        <v>1.0037294610771783</v>
      </c>
      <c r="F1065" s="16">
        <v>12</v>
      </c>
      <c r="G1065" s="19">
        <v>5.9605833807301202E-2</v>
      </c>
      <c r="H1065" s="16">
        <f t="shared" si="48"/>
        <v>0.71527000568761445</v>
      </c>
      <c r="I1065" s="21">
        <v>1064</v>
      </c>
      <c r="J1065" s="28">
        <f t="shared" si="49"/>
        <v>12382.143790370625</v>
      </c>
      <c r="K1065" s="28">
        <f t="shared" si="50"/>
        <v>3228.9119278485932</v>
      </c>
      <c r="L1065" s="34" t="e">
        <f>IF(ISNUMBER(INDEX('08W Project List'!$J:$J,MATCH('HFTD CPZ'!$B1065,'08W Project List'!$G:$G,0))),$K1065,#N/A)</f>
        <v>#N/A</v>
      </c>
      <c r="M1065" s="34" t="e">
        <f>IF(ISNUMBER(L1065),#N/A,IF(ISNUMBER(INDEX('Approved CPZ List'!$I:$I,MATCH('HFTD CPZ'!$B1065,'Approved CPZ List'!$B:$B,0))),$K1065,#N/A))</f>
        <v>#N/A</v>
      </c>
    </row>
    <row r="1066" spans="1:13" ht="15.75" x14ac:dyDescent="0.25">
      <c r="A1066" s="17">
        <v>7941</v>
      </c>
      <c r="B1066" s="16" t="s">
        <v>1451</v>
      </c>
      <c r="C1066" s="16">
        <v>192311142</v>
      </c>
      <c r="D1066" s="16" t="s">
        <v>1449</v>
      </c>
      <c r="E1066" s="16">
        <v>6.6979087755120563</v>
      </c>
      <c r="F1066" s="16">
        <v>66</v>
      </c>
      <c r="G1066" s="19">
        <v>5.9515021022660403E-2</v>
      </c>
      <c r="H1066" s="16">
        <f t="shared" si="48"/>
        <v>3.9279913874955867</v>
      </c>
      <c r="I1066" s="21">
        <v>1065</v>
      </c>
      <c r="J1066" s="28">
        <f t="shared" si="49"/>
        <v>12388.841699146136</v>
      </c>
      <c r="K1066" s="28">
        <f t="shared" si="50"/>
        <v>3224.9839364610975</v>
      </c>
      <c r="L1066" s="34" t="e">
        <f>IF(ISNUMBER(INDEX('08W Project List'!$J:$J,MATCH('HFTD CPZ'!$B1066,'08W Project List'!$G:$G,0))),$K1066,#N/A)</f>
        <v>#N/A</v>
      </c>
      <c r="M1066" s="34" t="e">
        <f>IF(ISNUMBER(L1066),#N/A,IF(ISNUMBER(INDEX('Approved CPZ List'!$I:$I,MATCH('HFTD CPZ'!$B1066,'Approved CPZ List'!$B:$B,0))),$K1066,#N/A))</f>
        <v>#N/A</v>
      </c>
    </row>
    <row r="1067" spans="1:13" ht="15.75" x14ac:dyDescent="0.25">
      <c r="A1067" s="17">
        <v>1172</v>
      </c>
      <c r="B1067" s="16" t="s">
        <v>897</v>
      </c>
      <c r="C1067" s="16">
        <v>162991103</v>
      </c>
      <c r="D1067" s="16" t="s">
        <v>896</v>
      </c>
      <c r="E1067" s="16">
        <v>9.35698845274338</v>
      </c>
      <c r="F1067" s="16">
        <v>265</v>
      </c>
      <c r="G1067" s="19">
        <v>5.9471941461092699E-2</v>
      </c>
      <c r="H1067" s="16">
        <f t="shared" si="48"/>
        <v>15.760064487189565</v>
      </c>
      <c r="I1067" s="21">
        <v>1066</v>
      </c>
      <c r="J1067" s="28">
        <f t="shared" si="49"/>
        <v>12398.19868759888</v>
      </c>
      <c r="K1067" s="28">
        <f t="shared" si="50"/>
        <v>3209.223871973908</v>
      </c>
      <c r="L1067" s="34" t="e">
        <f>IF(ISNUMBER(INDEX('08W Project List'!$J:$J,MATCH('HFTD CPZ'!$B1067,'08W Project List'!$G:$G,0))),$K1067,#N/A)</f>
        <v>#N/A</v>
      </c>
      <c r="M1067" s="34" t="e">
        <f>IF(ISNUMBER(L1067),#N/A,IF(ISNUMBER(INDEX('Approved CPZ List'!$I:$I,MATCH('HFTD CPZ'!$B1067,'Approved CPZ List'!$B:$B,0))),$K1067,#N/A))</f>
        <v>#N/A</v>
      </c>
    </row>
    <row r="1068" spans="1:13" ht="15.75" x14ac:dyDescent="0.25">
      <c r="A1068" s="17">
        <v>7127</v>
      </c>
      <c r="B1068" s="16" t="s">
        <v>3865</v>
      </c>
      <c r="C1068" s="16">
        <v>42721107</v>
      </c>
      <c r="D1068" s="16" t="s">
        <v>3864</v>
      </c>
      <c r="E1068" s="16">
        <v>4.5425855372540775</v>
      </c>
      <c r="F1068" s="16">
        <v>100</v>
      </c>
      <c r="G1068" s="19">
        <v>5.9436974418152502E-2</v>
      </c>
      <c r="H1068" s="16">
        <f t="shared" si="48"/>
        <v>5.9436974418152504</v>
      </c>
      <c r="I1068" s="21">
        <v>1067</v>
      </c>
      <c r="J1068" s="28">
        <f t="shared" si="49"/>
        <v>12402.741273136135</v>
      </c>
      <c r="K1068" s="28">
        <f t="shared" si="50"/>
        <v>3203.2801745320926</v>
      </c>
      <c r="L1068" s="34" t="e">
        <f>IF(ISNUMBER(INDEX('08W Project List'!$J:$J,MATCH('HFTD CPZ'!$B1068,'08W Project List'!$G:$G,0))),$K1068,#N/A)</f>
        <v>#N/A</v>
      </c>
      <c r="M1068" s="34" t="e">
        <f>IF(ISNUMBER(L1068),#N/A,IF(ISNUMBER(INDEX('Approved CPZ List'!$I:$I,MATCH('HFTD CPZ'!$B1068,'Approved CPZ List'!$B:$B,0))),$K1068,#N/A))</f>
        <v>#N/A</v>
      </c>
    </row>
    <row r="1069" spans="1:13" ht="15.75" x14ac:dyDescent="0.25">
      <c r="A1069" s="17">
        <v>2372</v>
      </c>
      <c r="B1069" s="16" t="s">
        <v>1577</v>
      </c>
      <c r="C1069" s="16">
        <v>152031103</v>
      </c>
      <c r="D1069" s="16" t="s">
        <v>1576</v>
      </c>
      <c r="E1069" s="16">
        <v>19.762723506084338</v>
      </c>
      <c r="F1069" s="16">
        <v>224</v>
      </c>
      <c r="G1069" s="19">
        <v>5.9422521291461299E-2</v>
      </c>
      <c r="H1069" s="16">
        <f t="shared" si="48"/>
        <v>13.310644769287331</v>
      </c>
      <c r="I1069" s="21">
        <v>1068</v>
      </c>
      <c r="J1069" s="28">
        <f t="shared" si="49"/>
        <v>12422.503996642219</v>
      </c>
      <c r="K1069" s="28">
        <f t="shared" si="50"/>
        <v>3189.9695297628055</v>
      </c>
      <c r="L1069" s="34" t="e">
        <f>IF(ISNUMBER(INDEX('08W Project List'!$J:$J,MATCH('HFTD CPZ'!$B1069,'08W Project List'!$G:$G,0))),$K1069,#N/A)</f>
        <v>#N/A</v>
      </c>
      <c r="M1069" s="34" t="e">
        <f>IF(ISNUMBER(L1069),#N/A,IF(ISNUMBER(INDEX('Approved CPZ List'!$I:$I,MATCH('HFTD CPZ'!$B1069,'Approved CPZ List'!$B:$B,0))),$K1069,#N/A))</f>
        <v>#N/A</v>
      </c>
    </row>
    <row r="1070" spans="1:13" ht="15.75" x14ac:dyDescent="0.25">
      <c r="A1070" s="17">
        <v>2173</v>
      </c>
      <c r="B1070" s="16" t="s">
        <v>3190</v>
      </c>
      <c r="C1070" s="16">
        <v>43291105</v>
      </c>
      <c r="D1070" s="16" t="s">
        <v>3186</v>
      </c>
      <c r="E1070" s="16">
        <v>3.7525999669830519</v>
      </c>
      <c r="F1070" s="16">
        <v>79</v>
      </c>
      <c r="G1070" s="19">
        <v>5.9024864209230303E-2</v>
      </c>
      <c r="H1070" s="16">
        <f t="shared" si="48"/>
        <v>4.6629642725291935</v>
      </c>
      <c r="I1070" s="21">
        <v>1069</v>
      </c>
      <c r="J1070" s="28">
        <f t="shared" si="49"/>
        <v>12426.256596609202</v>
      </c>
      <c r="K1070" s="28">
        <f t="shared" si="50"/>
        <v>3185.3065654902762</v>
      </c>
      <c r="L1070" s="34" t="e">
        <f>IF(ISNUMBER(INDEX('08W Project List'!$J:$J,MATCH('HFTD CPZ'!$B1070,'08W Project List'!$G:$G,0))),$K1070,#N/A)</f>
        <v>#N/A</v>
      </c>
      <c r="M1070" s="34" t="e">
        <f>IF(ISNUMBER(L1070),#N/A,IF(ISNUMBER(INDEX('Approved CPZ List'!$I:$I,MATCH('HFTD CPZ'!$B1070,'Approved CPZ List'!$B:$B,0))),$K1070,#N/A))</f>
        <v>#N/A</v>
      </c>
    </row>
    <row r="1071" spans="1:13" ht="15.75" x14ac:dyDescent="0.25">
      <c r="A1071" s="17">
        <v>2604</v>
      </c>
      <c r="B1071" s="16" t="s">
        <v>1902</v>
      </c>
      <c r="C1071" s="16">
        <v>103441103</v>
      </c>
      <c r="D1071" s="16" t="s">
        <v>1903</v>
      </c>
      <c r="E1071" s="16">
        <v>0.15934577831503172</v>
      </c>
      <c r="F1071" s="16">
        <v>157</v>
      </c>
      <c r="G1071" s="19">
        <v>5.8864911071200003E-2</v>
      </c>
      <c r="H1071" s="16">
        <f t="shared" si="48"/>
        <v>9.2417910381784001</v>
      </c>
      <c r="I1071" s="21">
        <v>1070</v>
      </c>
      <c r="J1071" s="28">
        <f t="shared" si="49"/>
        <v>12426.415942387517</v>
      </c>
      <c r="K1071" s="28">
        <f t="shared" si="50"/>
        <v>3176.0647744520979</v>
      </c>
      <c r="L1071" s="34" t="e">
        <f>IF(ISNUMBER(INDEX('08W Project List'!$J:$J,MATCH('HFTD CPZ'!$B1071,'08W Project List'!$G:$G,0))),$K1071,#N/A)</f>
        <v>#N/A</v>
      </c>
      <c r="M1071" s="34" t="e">
        <f>IF(ISNUMBER(L1071),#N/A,IF(ISNUMBER(INDEX('Approved CPZ List'!$I:$I,MATCH('HFTD CPZ'!$B1071,'Approved CPZ List'!$B:$B,0))),$K1071,#N/A))</f>
        <v>#N/A</v>
      </c>
    </row>
    <row r="1072" spans="1:13" ht="15.75" x14ac:dyDescent="0.25">
      <c r="A1072" s="17">
        <v>8024</v>
      </c>
      <c r="B1072" s="16" t="s">
        <v>2962</v>
      </c>
      <c r="C1072" s="16">
        <v>152561107</v>
      </c>
      <c r="D1072" s="16" t="s">
        <v>2959</v>
      </c>
      <c r="E1072" s="16">
        <v>9.3816029687969547</v>
      </c>
      <c r="F1072" s="16">
        <v>124</v>
      </c>
      <c r="G1072" s="19">
        <v>5.8775321671275603E-2</v>
      </c>
      <c r="H1072" s="16">
        <f t="shared" si="48"/>
        <v>7.2881398872381746</v>
      </c>
      <c r="I1072" s="21">
        <v>1071</v>
      </c>
      <c r="J1072" s="28">
        <f t="shared" si="49"/>
        <v>12435.797545356314</v>
      </c>
      <c r="K1072" s="28">
        <f t="shared" si="50"/>
        <v>3168.7766345648597</v>
      </c>
      <c r="L1072" s="34" t="e">
        <f>IF(ISNUMBER(INDEX('08W Project List'!$J:$J,MATCH('HFTD CPZ'!$B1072,'08W Project List'!$G:$G,0))),$K1072,#N/A)</f>
        <v>#N/A</v>
      </c>
      <c r="M1072" s="34" t="e">
        <f>IF(ISNUMBER(L1072),#N/A,IF(ISNUMBER(INDEX('Approved CPZ List'!$I:$I,MATCH('HFTD CPZ'!$B1072,'Approved CPZ List'!$B:$B,0))),$K1072,#N/A))</f>
        <v>#N/A</v>
      </c>
    </row>
    <row r="1073" spans="1:13" ht="15.75" x14ac:dyDescent="0.25">
      <c r="A1073" s="17">
        <v>660</v>
      </c>
      <c r="B1073" s="16" t="s">
        <v>1471</v>
      </c>
      <c r="C1073" s="16">
        <v>182331101</v>
      </c>
      <c r="D1073" s="16" t="s">
        <v>1470</v>
      </c>
      <c r="E1073" s="16">
        <v>5.3792171359446987</v>
      </c>
      <c r="F1073" s="16">
        <v>38</v>
      </c>
      <c r="G1073" s="19">
        <v>5.8718537826199999E-2</v>
      </c>
      <c r="H1073" s="16">
        <f t="shared" si="48"/>
        <v>2.2313044373955999</v>
      </c>
      <c r="I1073" s="21">
        <v>1072</v>
      </c>
      <c r="J1073" s="28">
        <f t="shared" si="49"/>
        <v>12441.17676249226</v>
      </c>
      <c r="K1073" s="28">
        <f t="shared" si="50"/>
        <v>3166.5453301274642</v>
      </c>
      <c r="L1073" s="34" t="e">
        <f>IF(ISNUMBER(INDEX('08W Project List'!$J:$J,MATCH('HFTD CPZ'!$B1073,'08W Project List'!$G:$G,0))),$K1073,#N/A)</f>
        <v>#N/A</v>
      </c>
      <c r="M1073" s="34" t="e">
        <f>IF(ISNUMBER(L1073),#N/A,IF(ISNUMBER(INDEX('Approved CPZ List'!$I:$I,MATCH('HFTD CPZ'!$B1073,'Approved CPZ List'!$B:$B,0))),$K1073,#N/A))</f>
        <v>#N/A</v>
      </c>
    </row>
    <row r="1074" spans="1:13" ht="15.75" x14ac:dyDescent="0.25">
      <c r="A1074" s="17">
        <v>2838</v>
      </c>
      <c r="B1074" s="16" t="s">
        <v>2236</v>
      </c>
      <c r="C1074" s="16">
        <v>42951101</v>
      </c>
      <c r="D1074" s="16" t="s">
        <v>2233</v>
      </c>
      <c r="E1074" s="16">
        <v>17.92370261220174</v>
      </c>
      <c r="F1074" s="16">
        <v>165</v>
      </c>
      <c r="G1074" s="19">
        <v>5.8620588583593002E-2</v>
      </c>
      <c r="H1074" s="16">
        <f t="shared" si="48"/>
        <v>9.6723971162928457</v>
      </c>
      <c r="I1074" s="21">
        <v>1073</v>
      </c>
      <c r="J1074" s="28">
        <f t="shared" si="49"/>
        <v>12459.10046510446</v>
      </c>
      <c r="K1074" s="28">
        <f t="shared" si="50"/>
        <v>3156.8729330111714</v>
      </c>
      <c r="L1074" s="34" t="e">
        <f>IF(ISNUMBER(INDEX('08W Project List'!$J:$J,MATCH('HFTD CPZ'!$B1074,'08W Project List'!$G:$G,0))),$K1074,#N/A)</f>
        <v>#N/A</v>
      </c>
      <c r="M1074" s="34" t="e">
        <f>IF(ISNUMBER(L1074),#N/A,IF(ISNUMBER(INDEX('Approved CPZ List'!$I:$I,MATCH('HFTD CPZ'!$B1074,'Approved CPZ List'!$B:$B,0))),$K1074,#N/A))</f>
        <v>#N/A</v>
      </c>
    </row>
    <row r="1075" spans="1:13" ht="15.75" x14ac:dyDescent="0.25">
      <c r="A1075" s="17">
        <v>5642</v>
      </c>
      <c r="B1075" s="16" t="s">
        <v>14</v>
      </c>
      <c r="C1075" s="16">
        <v>14101105</v>
      </c>
      <c r="D1075" s="16" t="s">
        <v>13</v>
      </c>
      <c r="E1075" s="16">
        <v>25.91882010640963</v>
      </c>
      <c r="F1075" s="16">
        <v>254</v>
      </c>
      <c r="G1075" s="19">
        <v>5.8507675369862698E-2</v>
      </c>
      <c r="H1075" s="16">
        <f t="shared" si="48"/>
        <v>14.860949543945125</v>
      </c>
      <c r="I1075" s="21">
        <v>1074</v>
      </c>
      <c r="J1075" s="28">
        <f t="shared" si="49"/>
        <v>12485.01928521087</v>
      </c>
      <c r="K1075" s="28">
        <f t="shared" si="50"/>
        <v>3142.0119834672264</v>
      </c>
      <c r="L1075" s="34" t="e">
        <f>IF(ISNUMBER(INDEX('08W Project List'!$J:$J,MATCH('HFTD CPZ'!$B1075,'08W Project List'!$G:$G,0))),$K1075,#N/A)</f>
        <v>#N/A</v>
      </c>
      <c r="M1075" s="34" t="e">
        <f>IF(ISNUMBER(L1075),#N/A,IF(ISNUMBER(INDEX('Approved CPZ List'!$I:$I,MATCH('HFTD CPZ'!$B1075,'Approved CPZ List'!$B:$B,0))),$K1075,#N/A))</f>
        <v>#N/A</v>
      </c>
    </row>
    <row r="1076" spans="1:13" ht="15.75" x14ac:dyDescent="0.25">
      <c r="A1076" s="17">
        <v>5965</v>
      </c>
      <c r="B1076" s="16" t="s">
        <v>1913</v>
      </c>
      <c r="C1076" s="16">
        <v>182981102</v>
      </c>
      <c r="D1076" s="16" t="s">
        <v>1908</v>
      </c>
      <c r="E1076" s="16">
        <v>23.579769179556681</v>
      </c>
      <c r="F1076" s="16">
        <v>181</v>
      </c>
      <c r="G1076" s="19">
        <v>5.8398507152236399E-2</v>
      </c>
      <c r="H1076" s="16">
        <f t="shared" si="48"/>
        <v>10.570129794554788</v>
      </c>
      <c r="I1076" s="21">
        <v>1075</v>
      </c>
      <c r="J1076" s="28">
        <f t="shared" si="49"/>
        <v>12508.599054390426</v>
      </c>
      <c r="K1076" s="28">
        <f t="shared" si="50"/>
        <v>3131.4418536726716</v>
      </c>
      <c r="L1076" s="34" t="e">
        <f>IF(ISNUMBER(INDEX('08W Project List'!$J:$J,MATCH('HFTD CPZ'!$B1076,'08W Project List'!$G:$G,0))),$K1076,#N/A)</f>
        <v>#N/A</v>
      </c>
      <c r="M1076" s="34" t="e">
        <f>IF(ISNUMBER(L1076),#N/A,IF(ISNUMBER(INDEX('Approved CPZ List'!$I:$I,MATCH('HFTD CPZ'!$B1076,'Approved CPZ List'!$B:$B,0))),$K1076,#N/A))</f>
        <v>#N/A</v>
      </c>
    </row>
    <row r="1077" spans="1:13" ht="15.75" x14ac:dyDescent="0.25">
      <c r="A1077" s="17">
        <v>5646</v>
      </c>
      <c r="B1077" s="16" t="s">
        <v>3646</v>
      </c>
      <c r="C1077" s="16">
        <v>182721104</v>
      </c>
      <c r="D1077" s="16" t="s">
        <v>3645</v>
      </c>
      <c r="E1077" s="16">
        <v>0.8919339379654132</v>
      </c>
      <c r="F1077" s="16">
        <v>23</v>
      </c>
      <c r="G1077" s="19">
        <v>5.8383184788435502E-2</v>
      </c>
      <c r="H1077" s="16">
        <f t="shared" si="48"/>
        <v>1.3428132501340166</v>
      </c>
      <c r="I1077" s="21">
        <v>1076</v>
      </c>
      <c r="J1077" s="28">
        <f t="shared" si="49"/>
        <v>12509.490988328393</v>
      </c>
      <c r="K1077" s="28">
        <f t="shared" si="50"/>
        <v>3130.0990404225377</v>
      </c>
      <c r="L1077" s="34" t="e">
        <f>IF(ISNUMBER(INDEX('08W Project List'!$J:$J,MATCH('HFTD CPZ'!$B1077,'08W Project List'!$G:$G,0))),$K1077,#N/A)</f>
        <v>#N/A</v>
      </c>
      <c r="M1077" s="34" t="e">
        <f>IF(ISNUMBER(L1077),#N/A,IF(ISNUMBER(INDEX('Approved CPZ List'!$I:$I,MATCH('HFTD CPZ'!$B1077,'Approved CPZ List'!$B:$B,0))),$K1077,#N/A))</f>
        <v>#N/A</v>
      </c>
    </row>
    <row r="1078" spans="1:13" ht="15.75" x14ac:dyDescent="0.25">
      <c r="A1078" s="17">
        <v>1584</v>
      </c>
      <c r="B1078" s="16" t="s">
        <v>861</v>
      </c>
      <c r="C1078" s="16">
        <v>152471101</v>
      </c>
      <c r="D1078" s="16" t="s">
        <v>856</v>
      </c>
      <c r="E1078" s="16">
        <v>39.356329718965192</v>
      </c>
      <c r="F1078" s="16">
        <v>375</v>
      </c>
      <c r="G1078" s="19">
        <v>5.8366637035951498E-2</v>
      </c>
      <c r="H1078" s="16">
        <f t="shared" si="48"/>
        <v>21.887488888481812</v>
      </c>
      <c r="I1078" s="21">
        <v>1077</v>
      </c>
      <c r="J1078" s="28">
        <f t="shared" si="49"/>
        <v>12548.847318047357</v>
      </c>
      <c r="K1078" s="28">
        <f t="shared" si="50"/>
        <v>3108.2115515340556</v>
      </c>
      <c r="L1078" s="34" t="e">
        <f>IF(ISNUMBER(INDEX('08W Project List'!$J:$J,MATCH('HFTD CPZ'!$B1078,'08W Project List'!$G:$G,0))),$K1078,#N/A)</f>
        <v>#N/A</v>
      </c>
      <c r="M1078" s="34" t="e">
        <f>IF(ISNUMBER(L1078),#N/A,IF(ISNUMBER(INDEX('Approved CPZ List'!$I:$I,MATCH('HFTD CPZ'!$B1078,'Approved CPZ List'!$B:$B,0))),$K1078,#N/A))</f>
        <v>#N/A</v>
      </c>
    </row>
    <row r="1079" spans="1:13" ht="15.75" x14ac:dyDescent="0.25">
      <c r="A1079" s="17">
        <v>8255</v>
      </c>
      <c r="B1079" s="16" t="s">
        <v>965</v>
      </c>
      <c r="C1079" s="16">
        <v>103132101</v>
      </c>
      <c r="D1079" s="16" t="s">
        <v>962</v>
      </c>
      <c r="E1079" s="16">
        <v>19.342903798607459</v>
      </c>
      <c r="F1079" s="16">
        <v>222</v>
      </c>
      <c r="G1079" s="19">
        <v>5.7915359965429403E-2</v>
      </c>
      <c r="H1079" s="16">
        <f t="shared" si="48"/>
        <v>12.857209912325327</v>
      </c>
      <c r="I1079" s="21">
        <v>1078</v>
      </c>
      <c r="J1079" s="28">
        <f t="shared" si="49"/>
        <v>12568.190221845965</v>
      </c>
      <c r="K1079" s="28">
        <f t="shared" si="50"/>
        <v>3095.3543416217303</v>
      </c>
      <c r="L1079" s="34" t="e">
        <f>IF(ISNUMBER(INDEX('08W Project List'!$J:$J,MATCH('HFTD CPZ'!$B1079,'08W Project List'!$G:$G,0))),$K1079,#N/A)</f>
        <v>#N/A</v>
      </c>
      <c r="M1079" s="34" t="e">
        <f>IF(ISNUMBER(L1079),#N/A,IF(ISNUMBER(INDEX('Approved CPZ List'!$I:$I,MATCH('HFTD CPZ'!$B1079,'Approved CPZ List'!$B:$B,0))),$K1079,#N/A))</f>
        <v>#N/A</v>
      </c>
    </row>
    <row r="1080" spans="1:13" ht="15.75" x14ac:dyDescent="0.25">
      <c r="A1080" s="17">
        <v>2533</v>
      </c>
      <c r="B1080" s="16" t="s">
        <v>2353</v>
      </c>
      <c r="C1080" s="16">
        <v>42571101</v>
      </c>
      <c r="D1080" s="16" t="s">
        <v>2351</v>
      </c>
      <c r="E1080" s="16">
        <v>7.7668632379064633</v>
      </c>
      <c r="F1080" s="16">
        <v>176</v>
      </c>
      <c r="G1080" s="19">
        <v>5.7909931176547497E-2</v>
      </c>
      <c r="H1080" s="16">
        <f t="shared" si="48"/>
        <v>10.192147887072359</v>
      </c>
      <c r="I1080" s="21">
        <v>1079</v>
      </c>
      <c r="J1080" s="28">
        <f t="shared" si="49"/>
        <v>12575.957085083872</v>
      </c>
      <c r="K1080" s="28">
        <f t="shared" si="50"/>
        <v>3085.1621937346581</v>
      </c>
      <c r="L1080" s="34" t="e">
        <f>IF(ISNUMBER(INDEX('08W Project List'!$J:$J,MATCH('HFTD CPZ'!$B1080,'08W Project List'!$G:$G,0))),$K1080,#N/A)</f>
        <v>#N/A</v>
      </c>
      <c r="M1080" s="34" t="e">
        <f>IF(ISNUMBER(L1080),#N/A,IF(ISNUMBER(INDEX('Approved CPZ List'!$I:$I,MATCH('HFTD CPZ'!$B1080,'Approved CPZ List'!$B:$B,0))),$K1080,#N/A))</f>
        <v>#N/A</v>
      </c>
    </row>
    <row r="1081" spans="1:13" ht="15.75" x14ac:dyDescent="0.25">
      <c r="A1081" s="17">
        <v>9899</v>
      </c>
      <c r="B1081" s="16" t="s">
        <v>2056</v>
      </c>
      <c r="C1081" s="16">
        <v>83182101</v>
      </c>
      <c r="D1081" s="16" t="s">
        <v>2055</v>
      </c>
      <c r="E1081" s="16">
        <v>0.91426898906095089</v>
      </c>
      <c r="F1081" s="16">
        <v>28</v>
      </c>
      <c r="G1081" s="19">
        <v>5.7805924260599099E-2</v>
      </c>
      <c r="H1081" s="16">
        <f t="shared" si="48"/>
        <v>1.6185658792967748</v>
      </c>
      <c r="I1081" s="21">
        <v>1080</v>
      </c>
      <c r="J1081" s="28">
        <f t="shared" si="49"/>
        <v>12576.871354072933</v>
      </c>
      <c r="K1081" s="28">
        <f t="shared" si="50"/>
        <v>3083.5436278553611</v>
      </c>
      <c r="L1081" s="34" t="e">
        <f>IF(ISNUMBER(INDEX('08W Project List'!$J:$J,MATCH('HFTD CPZ'!$B1081,'08W Project List'!$G:$G,0))),$K1081,#N/A)</f>
        <v>#N/A</v>
      </c>
      <c r="M1081" s="34" t="e">
        <f>IF(ISNUMBER(L1081),#N/A,IF(ISNUMBER(INDEX('Approved CPZ List'!$I:$I,MATCH('HFTD CPZ'!$B1081,'Approved CPZ List'!$B:$B,0))),$K1081,#N/A))</f>
        <v>#N/A</v>
      </c>
    </row>
    <row r="1082" spans="1:13" ht="15.75" x14ac:dyDescent="0.25">
      <c r="A1082" s="17">
        <v>10017</v>
      </c>
      <c r="B1082" s="16" t="s">
        <v>2894</v>
      </c>
      <c r="C1082" s="16">
        <v>182611107</v>
      </c>
      <c r="D1082" s="16" t="s">
        <v>2895</v>
      </c>
      <c r="E1082" s="16">
        <v>0.27820742082985456</v>
      </c>
      <c r="F1082" s="16">
        <v>21</v>
      </c>
      <c r="G1082" s="19">
        <v>5.7657505573639099E-2</v>
      </c>
      <c r="H1082" s="16">
        <f t="shared" si="48"/>
        <v>1.210807617046421</v>
      </c>
      <c r="I1082" s="21">
        <v>1081</v>
      </c>
      <c r="J1082" s="28">
        <f t="shared" si="49"/>
        <v>12577.149561493763</v>
      </c>
      <c r="K1082" s="28">
        <f t="shared" si="50"/>
        <v>3082.3328202383145</v>
      </c>
      <c r="L1082" s="34" t="e">
        <f>IF(ISNUMBER(INDEX('08W Project List'!$J:$J,MATCH('HFTD CPZ'!$B1082,'08W Project List'!$G:$G,0))),$K1082,#N/A)</f>
        <v>#N/A</v>
      </c>
      <c r="M1082" s="34" t="e">
        <f>IF(ISNUMBER(L1082),#N/A,IF(ISNUMBER(INDEX('Approved CPZ List'!$I:$I,MATCH('HFTD CPZ'!$B1082,'Approved CPZ List'!$B:$B,0))),$K1082,#N/A))</f>
        <v>#N/A</v>
      </c>
    </row>
    <row r="1083" spans="1:13" ht="15.75" x14ac:dyDescent="0.25">
      <c r="A1083" s="17">
        <v>451</v>
      </c>
      <c r="B1083" s="16" t="s">
        <v>516</v>
      </c>
      <c r="C1083" s="16">
        <v>42711101</v>
      </c>
      <c r="D1083" s="16" t="s">
        <v>517</v>
      </c>
      <c r="E1083" s="16">
        <v>1.9621679495320883</v>
      </c>
      <c r="F1083" s="16">
        <v>22</v>
      </c>
      <c r="G1083" s="19">
        <v>5.7639544844092797E-2</v>
      </c>
      <c r="H1083" s="16">
        <f t="shared" si="48"/>
        <v>1.2680699865700416</v>
      </c>
      <c r="I1083" s="21">
        <v>1082</v>
      </c>
      <c r="J1083" s="28">
        <f t="shared" si="49"/>
        <v>12579.111729443295</v>
      </c>
      <c r="K1083" s="28">
        <f t="shared" si="50"/>
        <v>3081.0647502517445</v>
      </c>
      <c r="L1083" s="34" t="e">
        <f>IF(ISNUMBER(INDEX('08W Project List'!$J:$J,MATCH('HFTD CPZ'!$B1083,'08W Project List'!$G:$G,0))),$K1083,#N/A)</f>
        <v>#N/A</v>
      </c>
      <c r="M1083" s="34" t="e">
        <f>IF(ISNUMBER(L1083),#N/A,IF(ISNUMBER(INDEX('Approved CPZ List'!$I:$I,MATCH('HFTD CPZ'!$B1083,'Approved CPZ List'!$B:$B,0))),$K1083,#N/A))</f>
        <v>#N/A</v>
      </c>
    </row>
    <row r="1084" spans="1:13" ht="15.75" x14ac:dyDescent="0.25">
      <c r="A1084" s="17">
        <v>90</v>
      </c>
      <c r="B1084" s="16" t="s">
        <v>4089</v>
      </c>
      <c r="C1084" s="16">
        <v>103571105</v>
      </c>
      <c r="D1084" s="16" t="s">
        <v>4088</v>
      </c>
      <c r="E1084" s="16">
        <v>12.769227849450589</v>
      </c>
      <c r="F1084" s="16">
        <v>423</v>
      </c>
      <c r="G1084" s="19">
        <v>5.7548618167454803E-2</v>
      </c>
      <c r="H1084" s="16">
        <f t="shared" si="48"/>
        <v>24.343065484833382</v>
      </c>
      <c r="I1084" s="21">
        <v>1083</v>
      </c>
      <c r="J1084" s="28">
        <f t="shared" si="49"/>
        <v>12591.880957292746</v>
      </c>
      <c r="K1084" s="28">
        <f t="shared" si="50"/>
        <v>3056.721684766911</v>
      </c>
      <c r="L1084" s="34" t="e">
        <f>IF(ISNUMBER(INDEX('08W Project List'!$J:$J,MATCH('HFTD CPZ'!$B1084,'08W Project List'!$G:$G,0))),$K1084,#N/A)</f>
        <v>#N/A</v>
      </c>
      <c r="M1084" s="34" t="e">
        <f>IF(ISNUMBER(L1084),#N/A,IF(ISNUMBER(INDEX('Approved CPZ List'!$I:$I,MATCH('HFTD CPZ'!$B1084,'Approved CPZ List'!$B:$B,0))),$K1084,#N/A))</f>
        <v>#N/A</v>
      </c>
    </row>
    <row r="1085" spans="1:13" ht="15.75" x14ac:dyDescent="0.25">
      <c r="A1085" s="17">
        <v>67</v>
      </c>
      <c r="B1085" s="16" t="s">
        <v>4381</v>
      </c>
      <c r="C1085" s="16">
        <v>43021102</v>
      </c>
      <c r="D1085" s="16" t="s">
        <v>4378</v>
      </c>
      <c r="E1085" s="16">
        <v>12.483411649897203</v>
      </c>
      <c r="F1085" s="16">
        <v>141</v>
      </c>
      <c r="G1085" s="19">
        <v>5.7543215991290503E-2</v>
      </c>
      <c r="H1085" s="16">
        <f t="shared" si="48"/>
        <v>8.1135934547719604</v>
      </c>
      <c r="I1085" s="21">
        <v>1084</v>
      </c>
      <c r="J1085" s="28">
        <f t="shared" si="49"/>
        <v>12604.364368942643</v>
      </c>
      <c r="K1085" s="28">
        <f t="shared" si="50"/>
        <v>3048.6080913121391</v>
      </c>
      <c r="L1085" s="34" t="e">
        <f>IF(ISNUMBER(INDEX('08W Project List'!$J:$J,MATCH('HFTD CPZ'!$B1085,'08W Project List'!$G:$G,0))),$K1085,#N/A)</f>
        <v>#N/A</v>
      </c>
      <c r="M1085" s="34" t="e">
        <f>IF(ISNUMBER(L1085),#N/A,IF(ISNUMBER(INDEX('Approved CPZ List'!$I:$I,MATCH('HFTD CPZ'!$B1085,'Approved CPZ List'!$B:$B,0))),$K1085,#N/A))</f>
        <v>#N/A</v>
      </c>
    </row>
    <row r="1086" spans="1:13" ht="15.75" x14ac:dyDescent="0.25">
      <c r="A1086" s="17">
        <v>3103</v>
      </c>
      <c r="B1086" s="16" t="s">
        <v>1912</v>
      </c>
      <c r="C1086" s="16">
        <v>182981102</v>
      </c>
      <c r="D1086" s="16" t="s">
        <v>1908</v>
      </c>
      <c r="E1086" s="16">
        <v>6.4058936627163456</v>
      </c>
      <c r="F1086" s="16">
        <v>132</v>
      </c>
      <c r="G1086" s="19">
        <v>5.7494035017559501E-2</v>
      </c>
      <c r="H1086" s="16">
        <f t="shared" si="48"/>
        <v>7.589212622317854</v>
      </c>
      <c r="I1086" s="21">
        <v>1085</v>
      </c>
      <c r="J1086" s="28">
        <f t="shared" si="49"/>
        <v>12610.77026260536</v>
      </c>
      <c r="K1086" s="28">
        <f t="shared" si="50"/>
        <v>3041.0188786898211</v>
      </c>
      <c r="L1086" s="34" t="e">
        <f>IF(ISNUMBER(INDEX('08W Project List'!$J:$J,MATCH('HFTD CPZ'!$B1086,'08W Project List'!$G:$G,0))),$K1086,#N/A)</f>
        <v>#N/A</v>
      </c>
      <c r="M1086" s="34" t="e">
        <f>IF(ISNUMBER(L1086),#N/A,IF(ISNUMBER(INDEX('Approved CPZ List'!$I:$I,MATCH('HFTD CPZ'!$B1086,'Approved CPZ List'!$B:$B,0))),$K1086,#N/A))</f>
        <v>#N/A</v>
      </c>
    </row>
    <row r="1087" spans="1:13" ht="15.75" x14ac:dyDescent="0.25">
      <c r="A1087" s="17">
        <v>6894</v>
      </c>
      <c r="B1087" s="16" t="s">
        <v>1045</v>
      </c>
      <c r="C1087" s="16">
        <v>103351101</v>
      </c>
      <c r="D1087" s="16" t="s">
        <v>1042</v>
      </c>
      <c r="E1087" s="16">
        <v>17.53962484744941</v>
      </c>
      <c r="F1087" s="16">
        <v>168</v>
      </c>
      <c r="G1087" s="19">
        <v>5.7485735387207401E-2</v>
      </c>
      <c r="H1087" s="16">
        <f t="shared" si="48"/>
        <v>9.6576035450508435</v>
      </c>
      <c r="I1087" s="21">
        <v>1086</v>
      </c>
      <c r="J1087" s="28">
        <f t="shared" si="49"/>
        <v>12628.30988745281</v>
      </c>
      <c r="K1087" s="28">
        <f t="shared" si="50"/>
        <v>3031.3612751447704</v>
      </c>
      <c r="L1087" s="34" t="e">
        <f>IF(ISNUMBER(INDEX('08W Project List'!$J:$J,MATCH('HFTD CPZ'!$B1087,'08W Project List'!$G:$G,0))),$K1087,#N/A)</f>
        <v>#N/A</v>
      </c>
      <c r="M1087" s="34" t="e">
        <f>IF(ISNUMBER(L1087),#N/A,IF(ISNUMBER(INDEX('Approved CPZ List'!$I:$I,MATCH('HFTD CPZ'!$B1087,'Approved CPZ List'!$B:$B,0))),$K1087,#N/A))</f>
        <v>#N/A</v>
      </c>
    </row>
    <row r="1088" spans="1:13" ht="15.75" x14ac:dyDescent="0.25">
      <c r="A1088" s="17">
        <v>1819</v>
      </c>
      <c r="B1088" s="16" t="s">
        <v>48</v>
      </c>
      <c r="C1088" s="16">
        <v>42031124</v>
      </c>
      <c r="D1088" s="16" t="s">
        <v>45</v>
      </c>
      <c r="E1088" s="16">
        <v>4.5041854100804661</v>
      </c>
      <c r="F1088" s="16">
        <v>52</v>
      </c>
      <c r="G1088" s="19">
        <v>5.7415175208607103E-2</v>
      </c>
      <c r="H1088" s="16">
        <f t="shared" si="48"/>
        <v>2.9855891108475694</v>
      </c>
      <c r="I1088" s="21">
        <v>1087</v>
      </c>
      <c r="J1088" s="28">
        <f t="shared" si="49"/>
        <v>12632.81407286289</v>
      </c>
      <c r="K1088" s="28">
        <f t="shared" si="50"/>
        <v>3028.3756860339226</v>
      </c>
      <c r="L1088" s="34" t="e">
        <f>IF(ISNUMBER(INDEX('08W Project List'!$J:$J,MATCH('HFTD CPZ'!$B1088,'08W Project List'!$G:$G,0))),$K1088,#N/A)</f>
        <v>#N/A</v>
      </c>
      <c r="M1088" s="34" t="e">
        <f>IF(ISNUMBER(L1088),#N/A,IF(ISNUMBER(INDEX('Approved CPZ List'!$I:$I,MATCH('HFTD CPZ'!$B1088,'Approved CPZ List'!$B:$B,0))),$K1088,#N/A))</f>
        <v>#N/A</v>
      </c>
    </row>
    <row r="1089" spans="1:13" ht="15.75" x14ac:dyDescent="0.25">
      <c r="A1089" s="17">
        <v>1989</v>
      </c>
      <c r="B1089" s="16" t="s">
        <v>1245</v>
      </c>
      <c r="C1089" s="16">
        <v>162161101</v>
      </c>
      <c r="D1089" s="16" t="s">
        <v>1241</v>
      </c>
      <c r="E1089" s="16">
        <v>31.687902373030393</v>
      </c>
      <c r="F1089" s="16">
        <v>293</v>
      </c>
      <c r="G1089" s="19">
        <v>5.7410453696393401E-2</v>
      </c>
      <c r="H1089" s="16">
        <f t="shared" si="48"/>
        <v>16.821262933043268</v>
      </c>
      <c r="I1089" s="21">
        <v>1088</v>
      </c>
      <c r="J1089" s="28">
        <f t="shared" si="49"/>
        <v>12664.50197523592</v>
      </c>
      <c r="K1089" s="28">
        <f t="shared" si="50"/>
        <v>3011.5544231008794</v>
      </c>
      <c r="L1089" s="34" t="e">
        <f>IF(ISNUMBER(INDEX('08W Project List'!$J:$J,MATCH('HFTD CPZ'!$B1089,'08W Project List'!$G:$G,0))),$K1089,#N/A)</f>
        <v>#N/A</v>
      </c>
      <c r="M1089" s="34" t="e">
        <f>IF(ISNUMBER(L1089),#N/A,IF(ISNUMBER(INDEX('Approved CPZ List'!$I:$I,MATCH('HFTD CPZ'!$B1089,'Approved CPZ List'!$B:$B,0))),$K1089,#N/A))</f>
        <v>#N/A</v>
      </c>
    </row>
    <row r="1090" spans="1:13" ht="15.75" x14ac:dyDescent="0.25">
      <c r="A1090" s="17">
        <v>994</v>
      </c>
      <c r="B1090" s="16" t="s">
        <v>490</v>
      </c>
      <c r="C1090" s="16">
        <v>103081105</v>
      </c>
      <c r="D1090" s="16" t="s">
        <v>488</v>
      </c>
      <c r="E1090" s="16">
        <v>24.51000799076439</v>
      </c>
      <c r="F1090" s="16">
        <v>243</v>
      </c>
      <c r="G1090" s="19">
        <v>5.7382128151766597E-2</v>
      </c>
      <c r="H1090" s="16">
        <f t="shared" ref="H1090:H1153" si="51">IFERROR(G1090*F1090,0)</f>
        <v>13.943857140879283</v>
      </c>
      <c r="I1090" s="21">
        <v>1089</v>
      </c>
      <c r="J1090" s="28">
        <f t="shared" si="49"/>
        <v>12689.011983226685</v>
      </c>
      <c r="K1090" s="28">
        <f t="shared" si="50"/>
        <v>2997.6105659600003</v>
      </c>
      <c r="L1090" s="34" t="e">
        <f>IF(ISNUMBER(INDEX('08W Project List'!$J:$J,MATCH('HFTD CPZ'!$B1090,'08W Project List'!$G:$G,0))),$K1090,#N/A)</f>
        <v>#N/A</v>
      </c>
      <c r="M1090" s="34" t="e">
        <f>IF(ISNUMBER(L1090),#N/A,IF(ISNUMBER(INDEX('Approved CPZ List'!$I:$I,MATCH('HFTD CPZ'!$B1090,'Approved CPZ List'!$B:$B,0))),$K1090,#N/A))</f>
        <v>#N/A</v>
      </c>
    </row>
    <row r="1091" spans="1:13" ht="15.75" x14ac:dyDescent="0.25">
      <c r="A1091" s="17">
        <v>7429</v>
      </c>
      <c r="B1091" s="16" t="s">
        <v>2518</v>
      </c>
      <c r="C1091" s="16">
        <v>152282101</v>
      </c>
      <c r="D1091" s="16" t="s">
        <v>2510</v>
      </c>
      <c r="E1091" s="16">
        <v>21.778467014895462</v>
      </c>
      <c r="F1091" s="16">
        <v>224</v>
      </c>
      <c r="G1091" s="19">
        <v>5.7318486917117398E-2</v>
      </c>
      <c r="H1091" s="16">
        <f t="shared" si="51"/>
        <v>12.839341069434298</v>
      </c>
      <c r="I1091" s="21">
        <v>1090</v>
      </c>
      <c r="J1091" s="28">
        <f t="shared" si="49"/>
        <v>12710.79045024158</v>
      </c>
      <c r="K1091" s="28">
        <f t="shared" si="50"/>
        <v>2984.7712248905659</v>
      </c>
      <c r="L1091" s="34" t="e">
        <f>IF(ISNUMBER(INDEX('08W Project List'!$J:$J,MATCH('HFTD CPZ'!$B1091,'08W Project List'!$G:$G,0))),$K1091,#N/A)</f>
        <v>#N/A</v>
      </c>
      <c r="M1091" s="34" t="e">
        <f>IF(ISNUMBER(L1091),#N/A,IF(ISNUMBER(INDEX('Approved CPZ List'!$I:$I,MATCH('HFTD CPZ'!$B1091,'Approved CPZ List'!$B:$B,0))),$K1091,#N/A))</f>
        <v>#N/A</v>
      </c>
    </row>
    <row r="1092" spans="1:13" ht="15.75" x14ac:dyDescent="0.25">
      <c r="A1092" s="17">
        <v>7628</v>
      </c>
      <c r="B1092" s="16" t="s">
        <v>4353</v>
      </c>
      <c r="C1092" s="16">
        <v>152271101</v>
      </c>
      <c r="D1092" s="16" t="s">
        <v>4354</v>
      </c>
      <c r="E1092" s="16">
        <v>1.4934052706107892</v>
      </c>
      <c r="F1092" s="16">
        <v>47</v>
      </c>
      <c r="G1092" s="19">
        <v>5.7199154755892698E-2</v>
      </c>
      <c r="H1092" s="16">
        <f t="shared" si="51"/>
        <v>2.6883602735269569</v>
      </c>
      <c r="I1092" s="21">
        <v>1091</v>
      </c>
      <c r="J1092" s="28">
        <f t="shared" ref="J1092:J1155" si="52">J1091+E1092</f>
        <v>12712.283855512191</v>
      </c>
      <c r="K1092" s="28">
        <f t="shared" ref="K1092:K1155" si="53">K1091-H1092</f>
        <v>2982.0828646170389</v>
      </c>
      <c r="L1092" s="34" t="e">
        <f>IF(ISNUMBER(INDEX('08W Project List'!$J:$J,MATCH('HFTD CPZ'!$B1092,'08W Project List'!$G:$G,0))),$K1092,#N/A)</f>
        <v>#N/A</v>
      </c>
      <c r="M1092" s="34" t="e">
        <f>IF(ISNUMBER(L1092),#N/A,IF(ISNUMBER(INDEX('Approved CPZ List'!$I:$I,MATCH('HFTD CPZ'!$B1092,'Approved CPZ List'!$B:$B,0))),$K1092,#N/A))</f>
        <v>#N/A</v>
      </c>
    </row>
    <row r="1093" spans="1:13" ht="15.75" x14ac:dyDescent="0.25">
      <c r="A1093" s="17">
        <v>7386</v>
      </c>
      <c r="B1093" s="16" t="s">
        <v>3596</v>
      </c>
      <c r="C1093" s="16">
        <v>14232108</v>
      </c>
      <c r="D1093" s="16" t="s">
        <v>3595</v>
      </c>
      <c r="E1093" s="16">
        <v>8.708959670414357</v>
      </c>
      <c r="F1093" s="16">
        <v>102</v>
      </c>
      <c r="G1093" s="19">
        <v>5.7182627797198002E-2</v>
      </c>
      <c r="H1093" s="16">
        <f t="shared" si="51"/>
        <v>5.8326280353141966</v>
      </c>
      <c r="I1093" s="21">
        <v>1092</v>
      </c>
      <c r="J1093" s="28">
        <f t="shared" si="52"/>
        <v>12720.992815182604</v>
      </c>
      <c r="K1093" s="28">
        <f t="shared" si="53"/>
        <v>2976.2502365817249</v>
      </c>
      <c r="L1093" s="34" t="e">
        <f>IF(ISNUMBER(INDEX('08W Project List'!$J:$J,MATCH('HFTD CPZ'!$B1093,'08W Project List'!$G:$G,0))),$K1093,#N/A)</f>
        <v>#N/A</v>
      </c>
      <c r="M1093" s="34" t="e">
        <f>IF(ISNUMBER(L1093),#N/A,IF(ISNUMBER(INDEX('Approved CPZ List'!$I:$I,MATCH('HFTD CPZ'!$B1093,'Approved CPZ List'!$B:$B,0))),$K1093,#N/A))</f>
        <v>#N/A</v>
      </c>
    </row>
    <row r="1094" spans="1:13" ht="15.75" x14ac:dyDescent="0.25">
      <c r="A1094" s="17">
        <v>9327</v>
      </c>
      <c r="B1094" s="16" t="s">
        <v>526</v>
      </c>
      <c r="C1094" s="16">
        <v>42711101</v>
      </c>
      <c r="D1094" s="16" t="s">
        <v>517</v>
      </c>
      <c r="E1094" s="16">
        <v>9.5290826048592905</v>
      </c>
      <c r="F1094" s="16">
        <v>88</v>
      </c>
      <c r="G1094" s="19">
        <v>5.7148140274814498E-2</v>
      </c>
      <c r="H1094" s="16">
        <f t="shared" si="51"/>
        <v>5.0290363441836758</v>
      </c>
      <c r="I1094" s="21">
        <v>1093</v>
      </c>
      <c r="J1094" s="28">
        <f t="shared" si="52"/>
        <v>12730.521897787463</v>
      </c>
      <c r="K1094" s="28">
        <f t="shared" si="53"/>
        <v>2971.2212002375413</v>
      </c>
      <c r="L1094" s="34" t="e">
        <f>IF(ISNUMBER(INDEX('08W Project List'!$J:$J,MATCH('HFTD CPZ'!$B1094,'08W Project List'!$G:$G,0))),$K1094,#N/A)</f>
        <v>#N/A</v>
      </c>
      <c r="M1094" s="34" t="e">
        <f>IF(ISNUMBER(L1094),#N/A,IF(ISNUMBER(INDEX('Approved CPZ List'!$I:$I,MATCH('HFTD CPZ'!$B1094,'Approved CPZ List'!$B:$B,0))),$K1094,#N/A))</f>
        <v>#N/A</v>
      </c>
    </row>
    <row r="1095" spans="1:13" ht="15.75" x14ac:dyDescent="0.25">
      <c r="A1095" s="17">
        <v>4436</v>
      </c>
      <c r="B1095" s="16" t="s">
        <v>3599</v>
      </c>
      <c r="C1095" s="16">
        <v>14232119</v>
      </c>
      <c r="D1095" s="16" t="s">
        <v>3600</v>
      </c>
      <c r="E1095" s="16">
        <v>0.73830641502772532</v>
      </c>
      <c r="F1095" s="16">
        <v>21</v>
      </c>
      <c r="G1095" s="19">
        <v>5.70974462767877E-2</v>
      </c>
      <c r="H1095" s="16">
        <f t="shared" si="51"/>
        <v>1.1990463718125417</v>
      </c>
      <c r="I1095" s="21">
        <v>1094</v>
      </c>
      <c r="J1095" s="28">
        <f t="shared" si="52"/>
        <v>12731.26020420249</v>
      </c>
      <c r="K1095" s="28">
        <f t="shared" si="53"/>
        <v>2970.0221538657288</v>
      </c>
      <c r="L1095" s="34" t="e">
        <f>IF(ISNUMBER(INDEX('08W Project List'!$J:$J,MATCH('HFTD CPZ'!$B1095,'08W Project List'!$G:$G,0))),$K1095,#N/A)</f>
        <v>#N/A</v>
      </c>
      <c r="M1095" s="34" t="e">
        <f>IF(ISNUMBER(L1095),#N/A,IF(ISNUMBER(INDEX('Approved CPZ List'!$I:$I,MATCH('HFTD CPZ'!$B1095,'Approved CPZ List'!$B:$B,0))),$K1095,#N/A))</f>
        <v>#N/A</v>
      </c>
    </row>
    <row r="1096" spans="1:13" ht="15.75" x14ac:dyDescent="0.25">
      <c r="A1096" s="17">
        <v>4471</v>
      </c>
      <c r="B1096" s="16" t="s">
        <v>1247</v>
      </c>
      <c r="C1096" s="16">
        <v>162161102</v>
      </c>
      <c r="D1096" s="16" t="s">
        <v>1248</v>
      </c>
      <c r="E1096" s="16">
        <v>9.4092085374430088</v>
      </c>
      <c r="F1096" s="16">
        <v>95</v>
      </c>
      <c r="G1096" s="19">
        <v>5.703216016288E-2</v>
      </c>
      <c r="H1096" s="16">
        <f t="shared" si="51"/>
        <v>5.4180552154735997</v>
      </c>
      <c r="I1096" s="21">
        <v>1095</v>
      </c>
      <c r="J1096" s="28">
        <f t="shared" si="52"/>
        <v>12740.669412739933</v>
      </c>
      <c r="K1096" s="28">
        <f t="shared" si="53"/>
        <v>2964.6040986502553</v>
      </c>
      <c r="L1096" s="34" t="e">
        <f>IF(ISNUMBER(INDEX('08W Project List'!$J:$J,MATCH('HFTD CPZ'!$B1096,'08W Project List'!$G:$G,0))),$K1096,#N/A)</f>
        <v>#N/A</v>
      </c>
      <c r="M1096" s="34" t="e">
        <f>IF(ISNUMBER(L1096),#N/A,IF(ISNUMBER(INDEX('Approved CPZ List'!$I:$I,MATCH('HFTD CPZ'!$B1096,'Approved CPZ List'!$B:$B,0))),$K1096,#N/A))</f>
        <v>#N/A</v>
      </c>
    </row>
    <row r="1097" spans="1:13" ht="15.75" x14ac:dyDescent="0.25">
      <c r="A1097" s="17">
        <v>10516</v>
      </c>
      <c r="B1097" s="16" t="s">
        <v>1500</v>
      </c>
      <c r="C1097" s="16">
        <v>192221102</v>
      </c>
      <c r="D1097" s="16" t="s">
        <v>1498</v>
      </c>
      <c r="E1097" s="16">
        <v>3.1238236133535926</v>
      </c>
      <c r="F1097" s="16">
        <v>6</v>
      </c>
      <c r="G1097" s="19">
        <v>5.7005664608236799E-2</v>
      </c>
      <c r="H1097" s="16">
        <f t="shared" si="51"/>
        <v>0.34203398764942078</v>
      </c>
      <c r="I1097" s="21">
        <v>1096</v>
      </c>
      <c r="J1097" s="28">
        <f t="shared" si="52"/>
        <v>12743.793236353287</v>
      </c>
      <c r="K1097" s="28">
        <f t="shared" si="53"/>
        <v>2964.262064662606</v>
      </c>
      <c r="L1097" s="34" t="e">
        <f>IF(ISNUMBER(INDEX('08W Project List'!$J:$J,MATCH('HFTD CPZ'!$B1097,'08W Project List'!$G:$G,0))),$K1097,#N/A)</f>
        <v>#N/A</v>
      </c>
      <c r="M1097" s="34" t="e">
        <f>IF(ISNUMBER(L1097),#N/A,IF(ISNUMBER(INDEX('Approved CPZ List'!$I:$I,MATCH('HFTD CPZ'!$B1097,'Approved CPZ List'!$B:$B,0))),$K1097,#N/A))</f>
        <v>#N/A</v>
      </c>
    </row>
    <row r="1098" spans="1:13" ht="15.75" x14ac:dyDescent="0.25">
      <c r="A1098" s="17">
        <v>10428</v>
      </c>
      <c r="B1098" s="16" t="s">
        <v>86</v>
      </c>
      <c r="C1098" s="16">
        <v>42861101</v>
      </c>
      <c r="D1098" s="16" t="s">
        <v>83</v>
      </c>
      <c r="E1098" s="16">
        <v>0.65799664747726538</v>
      </c>
      <c r="F1098" s="16">
        <v>7</v>
      </c>
      <c r="G1098" s="19">
        <v>5.7005382357432799E-2</v>
      </c>
      <c r="H1098" s="16">
        <f t="shared" si="51"/>
        <v>0.39903767650202959</v>
      </c>
      <c r="I1098" s="21">
        <v>1097</v>
      </c>
      <c r="J1098" s="28">
        <f t="shared" si="52"/>
        <v>12744.451233000764</v>
      </c>
      <c r="K1098" s="28">
        <f t="shared" si="53"/>
        <v>2963.8630269861042</v>
      </c>
      <c r="L1098" s="34" t="e">
        <f>IF(ISNUMBER(INDEX('08W Project List'!$J:$J,MATCH('HFTD CPZ'!$B1098,'08W Project List'!$G:$G,0))),$K1098,#N/A)</f>
        <v>#N/A</v>
      </c>
      <c r="M1098" s="34" t="e">
        <f>IF(ISNUMBER(L1098),#N/A,IF(ISNUMBER(INDEX('Approved CPZ List'!$I:$I,MATCH('HFTD CPZ'!$B1098,'Approved CPZ List'!$B:$B,0))),$K1098,#N/A))</f>
        <v>#N/A</v>
      </c>
    </row>
    <row r="1099" spans="1:13" ht="15.75" x14ac:dyDescent="0.25">
      <c r="A1099" s="17">
        <v>5436</v>
      </c>
      <c r="B1099" s="16" t="s">
        <v>4034</v>
      </c>
      <c r="C1099" s="16">
        <v>183052110</v>
      </c>
      <c r="D1099" s="16" t="s">
        <v>4032</v>
      </c>
      <c r="E1099" s="16">
        <v>37.307807997277813</v>
      </c>
      <c r="F1099" s="16">
        <v>306</v>
      </c>
      <c r="G1099" s="19">
        <v>5.6926770663083999E-2</v>
      </c>
      <c r="H1099" s="16">
        <f t="shared" si="51"/>
        <v>17.419591822903705</v>
      </c>
      <c r="I1099" s="21">
        <v>1098</v>
      </c>
      <c r="J1099" s="28">
        <f t="shared" si="52"/>
        <v>12781.759040998042</v>
      </c>
      <c r="K1099" s="28">
        <f t="shared" si="53"/>
        <v>2946.4434351632003</v>
      </c>
      <c r="L1099" s="34" t="e">
        <f>IF(ISNUMBER(INDEX('08W Project List'!$J:$J,MATCH('HFTD CPZ'!$B1099,'08W Project List'!$G:$G,0))),$K1099,#N/A)</f>
        <v>#N/A</v>
      </c>
      <c r="M1099" s="34" t="e">
        <f>IF(ISNUMBER(L1099),#N/A,IF(ISNUMBER(INDEX('Approved CPZ List'!$I:$I,MATCH('HFTD CPZ'!$B1099,'Approved CPZ List'!$B:$B,0))),$K1099,#N/A))</f>
        <v>#N/A</v>
      </c>
    </row>
    <row r="1100" spans="1:13" ht="15.75" x14ac:dyDescent="0.25">
      <c r="A1100" s="17">
        <v>1208</v>
      </c>
      <c r="B1100" s="16" t="s">
        <v>1822</v>
      </c>
      <c r="C1100" s="16">
        <v>42251101</v>
      </c>
      <c r="D1100" s="16" t="s">
        <v>1814</v>
      </c>
      <c r="E1100" s="16">
        <v>14.654880294870168</v>
      </c>
      <c r="F1100" s="16">
        <v>190</v>
      </c>
      <c r="G1100" s="19">
        <v>5.6867102014023799E-2</v>
      </c>
      <c r="H1100" s="16">
        <f t="shared" si="51"/>
        <v>10.804749382664522</v>
      </c>
      <c r="I1100" s="21">
        <v>1099</v>
      </c>
      <c r="J1100" s="28">
        <f t="shared" si="52"/>
        <v>12796.413921292913</v>
      </c>
      <c r="K1100" s="28">
        <f t="shared" si="53"/>
        <v>2935.638685780536</v>
      </c>
      <c r="L1100" s="34" t="e">
        <f>IF(ISNUMBER(INDEX('08W Project List'!$J:$J,MATCH('HFTD CPZ'!$B1100,'08W Project List'!$G:$G,0))),$K1100,#N/A)</f>
        <v>#N/A</v>
      </c>
      <c r="M1100" s="34" t="e">
        <f>IF(ISNUMBER(L1100),#N/A,IF(ISNUMBER(INDEX('Approved CPZ List'!$I:$I,MATCH('HFTD CPZ'!$B1100,'Approved CPZ List'!$B:$B,0))),$K1100,#N/A))</f>
        <v>#N/A</v>
      </c>
    </row>
    <row r="1101" spans="1:13" ht="15.75" x14ac:dyDescent="0.25">
      <c r="A1101" s="17">
        <v>582</v>
      </c>
      <c r="B1101" s="16" t="s">
        <v>3978</v>
      </c>
      <c r="C1101" s="16">
        <v>83392110</v>
      </c>
      <c r="D1101" s="16" t="s">
        <v>3979</v>
      </c>
      <c r="E1101" s="16">
        <v>31.247241011811933</v>
      </c>
      <c r="F1101" s="16">
        <v>140</v>
      </c>
      <c r="G1101" s="19">
        <v>5.6625105175348397E-2</v>
      </c>
      <c r="H1101" s="16">
        <f t="shared" si="51"/>
        <v>7.927514724548776</v>
      </c>
      <c r="I1101" s="21">
        <v>1100</v>
      </c>
      <c r="J1101" s="28">
        <f t="shared" si="52"/>
        <v>12827.661162304725</v>
      </c>
      <c r="K1101" s="28">
        <f t="shared" si="53"/>
        <v>2927.7111710559871</v>
      </c>
      <c r="L1101" s="34" t="e">
        <f>IF(ISNUMBER(INDEX('08W Project List'!$J:$J,MATCH('HFTD CPZ'!$B1101,'08W Project List'!$G:$G,0))),$K1101,#N/A)</f>
        <v>#N/A</v>
      </c>
      <c r="M1101" s="34" t="e">
        <f>IF(ISNUMBER(L1101),#N/A,IF(ISNUMBER(INDEX('Approved CPZ List'!$I:$I,MATCH('HFTD CPZ'!$B1101,'Approved CPZ List'!$B:$B,0))),$K1101,#N/A))</f>
        <v>#N/A</v>
      </c>
    </row>
    <row r="1102" spans="1:13" ht="15.75" x14ac:dyDescent="0.25">
      <c r="A1102" s="17">
        <v>6471</v>
      </c>
      <c r="B1102" s="16" t="s">
        <v>3400</v>
      </c>
      <c r="C1102" s="16">
        <v>43161101</v>
      </c>
      <c r="D1102" s="16" t="s">
        <v>3398</v>
      </c>
      <c r="E1102" s="16">
        <v>6.0823972593988369</v>
      </c>
      <c r="F1102" s="16">
        <v>48</v>
      </c>
      <c r="G1102" s="19">
        <v>5.6596191886525302E-2</v>
      </c>
      <c r="H1102" s="16">
        <f t="shared" si="51"/>
        <v>2.7166172105532143</v>
      </c>
      <c r="I1102" s="21">
        <v>1101</v>
      </c>
      <c r="J1102" s="28">
        <f t="shared" si="52"/>
        <v>12833.743559564124</v>
      </c>
      <c r="K1102" s="28">
        <f t="shared" si="53"/>
        <v>2924.994553845434</v>
      </c>
      <c r="L1102" s="34" t="e">
        <f>IF(ISNUMBER(INDEX('08W Project List'!$J:$J,MATCH('HFTD CPZ'!$B1102,'08W Project List'!$G:$G,0))),$K1102,#N/A)</f>
        <v>#N/A</v>
      </c>
      <c r="M1102" s="34" t="e">
        <f>IF(ISNUMBER(L1102),#N/A,IF(ISNUMBER(INDEX('Approved CPZ List'!$I:$I,MATCH('HFTD CPZ'!$B1102,'Approved CPZ List'!$B:$B,0))),$K1102,#N/A))</f>
        <v>#N/A</v>
      </c>
    </row>
    <row r="1103" spans="1:13" ht="15.75" x14ac:dyDescent="0.25">
      <c r="A1103" s="17">
        <v>7036</v>
      </c>
      <c r="B1103" s="16" t="s">
        <v>4376</v>
      </c>
      <c r="C1103" s="16">
        <v>43021101</v>
      </c>
      <c r="D1103" s="16" t="s">
        <v>4371</v>
      </c>
      <c r="E1103" s="16">
        <v>2.7685778188294345</v>
      </c>
      <c r="F1103" s="16">
        <v>35</v>
      </c>
      <c r="G1103" s="19">
        <v>5.6507984019697997E-2</v>
      </c>
      <c r="H1103" s="16">
        <f t="shared" si="51"/>
        <v>1.97777944068943</v>
      </c>
      <c r="I1103" s="21">
        <v>1102</v>
      </c>
      <c r="J1103" s="28">
        <f t="shared" si="52"/>
        <v>12836.512137382953</v>
      </c>
      <c r="K1103" s="28">
        <f t="shared" si="53"/>
        <v>2923.0167744047444</v>
      </c>
      <c r="L1103" s="34" t="e">
        <f>IF(ISNUMBER(INDEX('08W Project List'!$J:$J,MATCH('HFTD CPZ'!$B1103,'08W Project List'!$G:$G,0))),$K1103,#N/A)</f>
        <v>#N/A</v>
      </c>
      <c r="M1103" s="34" t="e">
        <f>IF(ISNUMBER(L1103),#N/A,IF(ISNUMBER(INDEX('Approved CPZ List'!$I:$I,MATCH('HFTD CPZ'!$B1103,'Approved CPZ List'!$B:$B,0))),$K1103,#N/A))</f>
        <v>#N/A</v>
      </c>
    </row>
    <row r="1104" spans="1:13" ht="15.75" x14ac:dyDescent="0.25">
      <c r="A1104" s="17">
        <v>9354</v>
      </c>
      <c r="B1104" s="16" t="s">
        <v>1442</v>
      </c>
      <c r="C1104" s="16">
        <v>192311141</v>
      </c>
      <c r="D1104" s="16" t="s">
        <v>1441</v>
      </c>
      <c r="E1104" s="16">
        <v>5.2287867891731139</v>
      </c>
      <c r="F1104" s="16">
        <v>42</v>
      </c>
      <c r="G1104" s="19">
        <v>5.6471855740290698E-2</v>
      </c>
      <c r="H1104" s="16">
        <f t="shared" si="51"/>
        <v>2.3718179410922091</v>
      </c>
      <c r="I1104" s="21">
        <v>1103</v>
      </c>
      <c r="J1104" s="28">
        <f t="shared" si="52"/>
        <v>12841.740924172127</v>
      </c>
      <c r="K1104" s="28">
        <f t="shared" si="53"/>
        <v>2920.6449564636523</v>
      </c>
      <c r="L1104" s="34" t="e">
        <f>IF(ISNUMBER(INDEX('08W Project List'!$J:$J,MATCH('HFTD CPZ'!$B1104,'08W Project List'!$G:$G,0))),$K1104,#N/A)</f>
        <v>#N/A</v>
      </c>
      <c r="M1104" s="34" t="e">
        <f>IF(ISNUMBER(L1104),#N/A,IF(ISNUMBER(INDEX('Approved CPZ List'!$I:$I,MATCH('HFTD CPZ'!$B1104,'Approved CPZ List'!$B:$B,0))),$K1104,#N/A))</f>
        <v>#N/A</v>
      </c>
    </row>
    <row r="1105" spans="1:13" ht="15.75" x14ac:dyDescent="0.25">
      <c r="A1105" s="17">
        <v>8408</v>
      </c>
      <c r="B1105" s="16" t="s">
        <v>1557</v>
      </c>
      <c r="C1105" s="16">
        <v>182581105</v>
      </c>
      <c r="D1105" s="16" t="s">
        <v>1556</v>
      </c>
      <c r="E1105" s="16">
        <v>7.4011678073571785</v>
      </c>
      <c r="F1105" s="16">
        <v>76</v>
      </c>
      <c r="G1105" s="19">
        <v>5.6446723730952997E-2</v>
      </c>
      <c r="H1105" s="16">
        <f t="shared" si="51"/>
        <v>4.289951003552428</v>
      </c>
      <c r="I1105" s="21">
        <v>1104</v>
      </c>
      <c r="J1105" s="28">
        <f t="shared" si="52"/>
        <v>12849.142091979484</v>
      </c>
      <c r="K1105" s="28">
        <f t="shared" si="53"/>
        <v>2916.3550054601001</v>
      </c>
      <c r="L1105" s="34" t="e">
        <f>IF(ISNUMBER(INDEX('08W Project List'!$J:$J,MATCH('HFTD CPZ'!$B1105,'08W Project List'!$G:$G,0))),$K1105,#N/A)</f>
        <v>#N/A</v>
      </c>
      <c r="M1105" s="34" t="e">
        <f>IF(ISNUMBER(L1105),#N/A,IF(ISNUMBER(INDEX('Approved CPZ List'!$I:$I,MATCH('HFTD CPZ'!$B1105,'Approved CPZ List'!$B:$B,0))),$K1105,#N/A))</f>
        <v>#N/A</v>
      </c>
    </row>
    <row r="1106" spans="1:13" ht="15.75" x14ac:dyDescent="0.25">
      <c r="A1106" s="17">
        <v>1036</v>
      </c>
      <c r="B1106" s="16" t="s">
        <v>1455</v>
      </c>
      <c r="C1106" s="16">
        <v>192311142</v>
      </c>
      <c r="D1106" s="16" t="s">
        <v>1449</v>
      </c>
      <c r="E1106" s="16">
        <v>10.504020051665444</v>
      </c>
      <c r="F1106" s="16">
        <v>116</v>
      </c>
      <c r="G1106" s="19">
        <v>5.6320690639775302E-2</v>
      </c>
      <c r="H1106" s="16">
        <f t="shared" si="51"/>
        <v>6.5332001142139351</v>
      </c>
      <c r="I1106" s="21">
        <v>1105</v>
      </c>
      <c r="J1106" s="28">
        <f t="shared" si="52"/>
        <v>12859.646112031149</v>
      </c>
      <c r="K1106" s="28">
        <f t="shared" si="53"/>
        <v>2909.8218053458863</v>
      </c>
      <c r="L1106" s="34" t="e">
        <f>IF(ISNUMBER(INDEX('08W Project List'!$J:$J,MATCH('HFTD CPZ'!$B1106,'08W Project List'!$G:$G,0))),$K1106,#N/A)</f>
        <v>#N/A</v>
      </c>
      <c r="M1106" s="34" t="e">
        <f>IF(ISNUMBER(L1106),#N/A,IF(ISNUMBER(INDEX('Approved CPZ List'!$I:$I,MATCH('HFTD CPZ'!$B1106,'Approved CPZ List'!$B:$B,0))),$K1106,#N/A))</f>
        <v>#N/A</v>
      </c>
    </row>
    <row r="1107" spans="1:13" ht="15.75" x14ac:dyDescent="0.25">
      <c r="A1107" s="17">
        <v>5437</v>
      </c>
      <c r="B1107" s="16" t="s">
        <v>1309</v>
      </c>
      <c r="C1107" s="16">
        <v>42751113</v>
      </c>
      <c r="D1107" s="16" t="s">
        <v>1300</v>
      </c>
      <c r="E1107" s="16">
        <v>2.1016352472196331</v>
      </c>
      <c r="F1107" s="16">
        <v>34</v>
      </c>
      <c r="G1107" s="19">
        <v>5.6250517483516102E-2</v>
      </c>
      <c r="H1107" s="16">
        <f t="shared" si="51"/>
        <v>1.9125175944395474</v>
      </c>
      <c r="I1107" s="21">
        <v>1106</v>
      </c>
      <c r="J1107" s="28">
        <f t="shared" si="52"/>
        <v>12861.747747278368</v>
      </c>
      <c r="K1107" s="28">
        <f t="shared" si="53"/>
        <v>2907.9092877514468</v>
      </c>
      <c r="L1107" s="34" t="e">
        <f>IF(ISNUMBER(INDEX('08W Project List'!$J:$J,MATCH('HFTD CPZ'!$B1107,'08W Project List'!$G:$G,0))),$K1107,#N/A)</f>
        <v>#N/A</v>
      </c>
      <c r="M1107" s="34" t="e">
        <f>IF(ISNUMBER(L1107),#N/A,IF(ISNUMBER(INDEX('Approved CPZ List'!$I:$I,MATCH('HFTD CPZ'!$B1107,'Approved CPZ List'!$B:$B,0))),$K1107,#N/A))</f>
        <v>#N/A</v>
      </c>
    </row>
    <row r="1108" spans="1:13" ht="15.75" x14ac:dyDescent="0.25">
      <c r="A1108" s="17">
        <v>8868</v>
      </c>
      <c r="B1108" s="16" t="s">
        <v>3401</v>
      </c>
      <c r="C1108" s="16">
        <v>43161101</v>
      </c>
      <c r="D1108" s="16" t="s">
        <v>3398</v>
      </c>
      <c r="E1108" s="16">
        <v>0.87921067645672468</v>
      </c>
      <c r="F1108" s="16">
        <v>8</v>
      </c>
      <c r="G1108" s="19">
        <v>5.6139737341783999E-2</v>
      </c>
      <c r="H1108" s="16">
        <f t="shared" si="51"/>
        <v>0.44911789873427199</v>
      </c>
      <c r="I1108" s="21">
        <v>1107</v>
      </c>
      <c r="J1108" s="28">
        <f t="shared" si="52"/>
        <v>12862.626957954824</v>
      </c>
      <c r="K1108" s="28">
        <f t="shared" si="53"/>
        <v>2907.4601698527126</v>
      </c>
      <c r="L1108" s="34" t="e">
        <f>IF(ISNUMBER(INDEX('08W Project List'!$J:$J,MATCH('HFTD CPZ'!$B1108,'08W Project List'!$G:$G,0))),$K1108,#N/A)</f>
        <v>#N/A</v>
      </c>
      <c r="M1108" s="34" t="e">
        <f>IF(ISNUMBER(L1108),#N/A,IF(ISNUMBER(INDEX('Approved CPZ List'!$I:$I,MATCH('HFTD CPZ'!$B1108,'Approved CPZ List'!$B:$B,0))),$K1108,#N/A))</f>
        <v>#N/A</v>
      </c>
    </row>
    <row r="1109" spans="1:13" ht="15.75" x14ac:dyDescent="0.25">
      <c r="A1109" s="17">
        <v>1882</v>
      </c>
      <c r="B1109" s="16" t="s">
        <v>3746</v>
      </c>
      <c r="C1109" s="16">
        <v>153652110</v>
      </c>
      <c r="D1109" s="16" t="s">
        <v>3745</v>
      </c>
      <c r="E1109" s="16">
        <v>9.1961023657932248</v>
      </c>
      <c r="F1109" s="16">
        <v>128</v>
      </c>
      <c r="G1109" s="19">
        <v>5.6030424935993403E-2</v>
      </c>
      <c r="H1109" s="16">
        <f t="shared" si="51"/>
        <v>7.1718943918071556</v>
      </c>
      <c r="I1109" s="21">
        <v>1108</v>
      </c>
      <c r="J1109" s="28">
        <f t="shared" si="52"/>
        <v>12871.823060320618</v>
      </c>
      <c r="K1109" s="28">
        <f t="shared" si="53"/>
        <v>2900.2882754609054</v>
      </c>
      <c r="L1109" s="34" t="e">
        <f>IF(ISNUMBER(INDEX('08W Project List'!$J:$J,MATCH('HFTD CPZ'!$B1109,'08W Project List'!$G:$G,0))),$K1109,#N/A)</f>
        <v>#N/A</v>
      </c>
      <c r="M1109" s="34" t="e">
        <f>IF(ISNUMBER(L1109),#N/A,IF(ISNUMBER(INDEX('Approved CPZ List'!$I:$I,MATCH('HFTD CPZ'!$B1109,'Approved CPZ List'!$B:$B,0))),$K1109,#N/A))</f>
        <v>#N/A</v>
      </c>
    </row>
    <row r="1110" spans="1:13" ht="15.75" x14ac:dyDescent="0.25">
      <c r="A1110" s="17">
        <v>3611</v>
      </c>
      <c r="B1110" s="16" t="s">
        <v>3612</v>
      </c>
      <c r="C1110" s="16">
        <v>182671108</v>
      </c>
      <c r="D1110" s="16" t="s">
        <v>3611</v>
      </c>
      <c r="E1110" s="16">
        <v>58.256992747641824</v>
      </c>
      <c r="F1110" s="16">
        <v>397</v>
      </c>
      <c r="G1110" s="19">
        <v>5.5910858877468397E-2</v>
      </c>
      <c r="H1110" s="16">
        <f t="shared" si="51"/>
        <v>22.196610974354954</v>
      </c>
      <c r="I1110" s="21">
        <v>1109</v>
      </c>
      <c r="J1110" s="28">
        <f t="shared" si="52"/>
        <v>12930.080053068259</v>
      </c>
      <c r="K1110" s="28">
        <f t="shared" si="53"/>
        <v>2878.0916644865506</v>
      </c>
      <c r="L1110" s="34" t="e">
        <f>IF(ISNUMBER(INDEX('08W Project List'!$J:$J,MATCH('HFTD CPZ'!$B1110,'08W Project List'!$G:$G,0))),$K1110,#N/A)</f>
        <v>#N/A</v>
      </c>
      <c r="M1110" s="34" t="e">
        <f>IF(ISNUMBER(L1110),#N/A,IF(ISNUMBER(INDEX('Approved CPZ List'!$I:$I,MATCH('HFTD CPZ'!$B1110,'Approved CPZ List'!$B:$B,0))),$K1110,#N/A))</f>
        <v>#N/A</v>
      </c>
    </row>
    <row r="1111" spans="1:13" ht="15.75" x14ac:dyDescent="0.25">
      <c r="A1111" s="17">
        <v>6376</v>
      </c>
      <c r="B1111" s="16" t="s">
        <v>2408</v>
      </c>
      <c r="C1111" s="16">
        <v>42811113</v>
      </c>
      <c r="D1111" s="16" t="s">
        <v>2404</v>
      </c>
      <c r="E1111" s="16">
        <v>7.1257486287958978</v>
      </c>
      <c r="F1111" s="16">
        <v>51</v>
      </c>
      <c r="G1111" s="19">
        <v>5.5785733434352697E-2</v>
      </c>
      <c r="H1111" s="16">
        <f t="shared" si="51"/>
        <v>2.8450724051519876</v>
      </c>
      <c r="I1111" s="21">
        <v>1110</v>
      </c>
      <c r="J1111" s="28">
        <f t="shared" si="52"/>
        <v>12937.205801697055</v>
      </c>
      <c r="K1111" s="28">
        <f t="shared" si="53"/>
        <v>2875.2465920813988</v>
      </c>
      <c r="L1111" s="34" t="e">
        <f>IF(ISNUMBER(INDEX('08W Project List'!$J:$J,MATCH('HFTD CPZ'!$B1111,'08W Project List'!$G:$G,0))),$K1111,#N/A)</f>
        <v>#N/A</v>
      </c>
      <c r="M1111" s="34" t="e">
        <f>IF(ISNUMBER(L1111),#N/A,IF(ISNUMBER(INDEX('Approved CPZ List'!$I:$I,MATCH('HFTD CPZ'!$B1111,'Approved CPZ List'!$B:$B,0))),$K1111,#N/A))</f>
        <v>#N/A</v>
      </c>
    </row>
    <row r="1112" spans="1:13" ht="15.75" x14ac:dyDescent="0.25">
      <c r="A1112" s="17">
        <v>1111</v>
      </c>
      <c r="B1112" s="16" t="s">
        <v>2989</v>
      </c>
      <c r="C1112" s="16">
        <v>163781705</v>
      </c>
      <c r="D1112" s="16" t="s">
        <v>2987</v>
      </c>
      <c r="E1112" s="16">
        <v>4.1375724603310813</v>
      </c>
      <c r="F1112" s="16">
        <v>46</v>
      </c>
      <c r="G1112" s="19">
        <v>5.5767033933844197E-2</v>
      </c>
      <c r="H1112" s="16">
        <f t="shared" si="51"/>
        <v>2.565283560956833</v>
      </c>
      <c r="I1112" s="21">
        <v>1111</v>
      </c>
      <c r="J1112" s="28">
        <f t="shared" si="52"/>
        <v>12941.343374157386</v>
      </c>
      <c r="K1112" s="28">
        <f t="shared" si="53"/>
        <v>2872.6813085204421</v>
      </c>
      <c r="L1112" s="34" t="e">
        <f>IF(ISNUMBER(INDEX('08W Project List'!$J:$J,MATCH('HFTD CPZ'!$B1112,'08W Project List'!$G:$G,0))),$K1112,#N/A)</f>
        <v>#N/A</v>
      </c>
      <c r="M1112" s="34" t="e">
        <f>IF(ISNUMBER(L1112),#N/A,IF(ISNUMBER(INDEX('Approved CPZ List'!$I:$I,MATCH('HFTD CPZ'!$B1112,'Approved CPZ List'!$B:$B,0))),$K1112,#N/A))</f>
        <v>#N/A</v>
      </c>
    </row>
    <row r="1113" spans="1:13" ht="15.75" x14ac:dyDescent="0.25">
      <c r="A1113" s="17">
        <v>3012</v>
      </c>
      <c r="B1113" s="16" t="s">
        <v>3234</v>
      </c>
      <c r="C1113" s="16">
        <v>163761703</v>
      </c>
      <c r="D1113" s="16" t="s">
        <v>3232</v>
      </c>
      <c r="E1113" s="16">
        <v>12.624080566616595</v>
      </c>
      <c r="F1113" s="16">
        <v>123</v>
      </c>
      <c r="G1113" s="19">
        <v>5.5685118257552499E-2</v>
      </c>
      <c r="H1113" s="16">
        <f t="shared" si="51"/>
        <v>6.8492695456789576</v>
      </c>
      <c r="I1113" s="21">
        <v>1112</v>
      </c>
      <c r="J1113" s="28">
        <f t="shared" si="52"/>
        <v>12953.967454724003</v>
      </c>
      <c r="K1113" s="28">
        <f t="shared" si="53"/>
        <v>2865.8320389747632</v>
      </c>
      <c r="L1113" s="34" t="e">
        <f>IF(ISNUMBER(INDEX('08W Project List'!$J:$J,MATCH('HFTD CPZ'!$B1113,'08W Project List'!$G:$G,0))),$K1113,#N/A)</f>
        <v>#N/A</v>
      </c>
      <c r="M1113" s="34" t="e">
        <f>IF(ISNUMBER(L1113),#N/A,IF(ISNUMBER(INDEX('Approved CPZ List'!$I:$I,MATCH('HFTD CPZ'!$B1113,'Approved CPZ List'!$B:$B,0))),$K1113,#N/A))</f>
        <v>#N/A</v>
      </c>
    </row>
    <row r="1114" spans="1:13" ht="15.75" x14ac:dyDescent="0.25">
      <c r="A1114" s="17">
        <v>722</v>
      </c>
      <c r="B1114" s="16" t="s">
        <v>2399</v>
      </c>
      <c r="C1114" s="16">
        <v>42811112</v>
      </c>
      <c r="D1114" s="16" t="s">
        <v>2396</v>
      </c>
      <c r="E1114" s="16">
        <v>4.0444786909781669</v>
      </c>
      <c r="F1114" s="16">
        <v>46</v>
      </c>
      <c r="G1114" s="19">
        <v>5.5628122802257901E-2</v>
      </c>
      <c r="H1114" s="16">
        <f t="shared" si="51"/>
        <v>2.5588936489038634</v>
      </c>
      <c r="I1114" s="21">
        <v>1113</v>
      </c>
      <c r="J1114" s="28">
        <f t="shared" si="52"/>
        <v>12958.01193341498</v>
      </c>
      <c r="K1114" s="28">
        <f t="shared" si="53"/>
        <v>2863.2731453258593</v>
      </c>
      <c r="L1114" s="34" t="e">
        <f>IF(ISNUMBER(INDEX('08W Project List'!$J:$J,MATCH('HFTD CPZ'!$B1114,'08W Project List'!$G:$G,0))),$K1114,#N/A)</f>
        <v>#N/A</v>
      </c>
      <c r="M1114" s="34" t="e">
        <f>IF(ISNUMBER(L1114),#N/A,IF(ISNUMBER(INDEX('Approved CPZ List'!$I:$I,MATCH('HFTD CPZ'!$B1114,'Approved CPZ List'!$B:$B,0))),$K1114,#N/A))</f>
        <v>#N/A</v>
      </c>
    </row>
    <row r="1115" spans="1:13" ht="15.75" x14ac:dyDescent="0.25">
      <c r="A1115" s="17">
        <v>9716</v>
      </c>
      <c r="B1115" s="16" t="s">
        <v>4348</v>
      </c>
      <c r="C1115" s="16">
        <v>43501103</v>
      </c>
      <c r="D1115" s="16" t="s">
        <v>4349</v>
      </c>
      <c r="E1115" s="16">
        <v>1.3784735492804101</v>
      </c>
      <c r="F1115" s="16">
        <v>40</v>
      </c>
      <c r="G1115" s="19">
        <v>5.5603005194019901E-2</v>
      </c>
      <c r="H1115" s="16">
        <f t="shared" si="51"/>
        <v>2.2241202077607962</v>
      </c>
      <c r="I1115" s="21">
        <v>1114</v>
      </c>
      <c r="J1115" s="28">
        <f t="shared" si="52"/>
        <v>12959.390406964261</v>
      </c>
      <c r="K1115" s="28">
        <f t="shared" si="53"/>
        <v>2861.0490251180986</v>
      </c>
      <c r="L1115" s="34" t="e">
        <f>IF(ISNUMBER(INDEX('08W Project List'!$J:$J,MATCH('HFTD CPZ'!$B1115,'08W Project List'!$G:$G,0))),$K1115,#N/A)</f>
        <v>#N/A</v>
      </c>
      <c r="M1115" s="34" t="e">
        <f>IF(ISNUMBER(L1115),#N/A,IF(ISNUMBER(INDEX('Approved CPZ List'!$I:$I,MATCH('HFTD CPZ'!$B1115,'Approved CPZ List'!$B:$B,0))),$K1115,#N/A))</f>
        <v>#N/A</v>
      </c>
    </row>
    <row r="1116" spans="1:13" ht="15.75" x14ac:dyDescent="0.25">
      <c r="A1116" s="17">
        <v>15</v>
      </c>
      <c r="B1116" s="16" t="s">
        <v>2235</v>
      </c>
      <c r="C1116" s="16">
        <v>42951101</v>
      </c>
      <c r="D1116" s="16" t="s">
        <v>2233</v>
      </c>
      <c r="E1116" s="16">
        <v>5.7869482474420701</v>
      </c>
      <c r="F1116" s="16">
        <v>208</v>
      </c>
      <c r="G1116" s="19">
        <v>5.5437683471410502E-2</v>
      </c>
      <c r="H1116" s="16">
        <f t="shared" si="51"/>
        <v>11.531038162053385</v>
      </c>
      <c r="I1116" s="21">
        <v>1115</v>
      </c>
      <c r="J1116" s="28">
        <f t="shared" si="52"/>
        <v>12965.177355211703</v>
      </c>
      <c r="K1116" s="28">
        <f t="shared" si="53"/>
        <v>2849.5179869560452</v>
      </c>
      <c r="L1116" s="34" t="e">
        <f>IF(ISNUMBER(INDEX('08W Project List'!$J:$J,MATCH('HFTD CPZ'!$B1116,'08W Project List'!$G:$G,0))),$K1116,#N/A)</f>
        <v>#N/A</v>
      </c>
      <c r="M1116" s="34" t="e">
        <f>IF(ISNUMBER(L1116),#N/A,IF(ISNUMBER(INDEX('Approved CPZ List'!$I:$I,MATCH('HFTD CPZ'!$B1116,'Approved CPZ List'!$B:$B,0))),$K1116,#N/A))</f>
        <v>#N/A</v>
      </c>
    </row>
    <row r="1117" spans="1:13" ht="15.75" x14ac:dyDescent="0.25">
      <c r="A1117" s="17">
        <v>6036</v>
      </c>
      <c r="B1117" s="16" t="s">
        <v>3098</v>
      </c>
      <c r="C1117" s="16">
        <v>152461103</v>
      </c>
      <c r="D1117" s="16" t="s">
        <v>3095</v>
      </c>
      <c r="E1117" s="16">
        <v>6.9690680619029832</v>
      </c>
      <c r="F1117" s="16">
        <v>99</v>
      </c>
      <c r="G1117" s="19">
        <v>5.5350393733910902E-2</v>
      </c>
      <c r="H1117" s="16">
        <f t="shared" si="51"/>
        <v>5.4796889796571797</v>
      </c>
      <c r="I1117" s="21">
        <v>1116</v>
      </c>
      <c r="J1117" s="28">
        <f t="shared" si="52"/>
        <v>12972.146423273605</v>
      </c>
      <c r="K1117" s="28">
        <f t="shared" si="53"/>
        <v>2844.0382979763881</v>
      </c>
      <c r="L1117" s="34" t="e">
        <f>IF(ISNUMBER(INDEX('08W Project List'!$J:$J,MATCH('HFTD CPZ'!$B1117,'08W Project List'!$G:$G,0))),$K1117,#N/A)</f>
        <v>#N/A</v>
      </c>
      <c r="M1117" s="34" t="e">
        <f>IF(ISNUMBER(L1117),#N/A,IF(ISNUMBER(INDEX('Approved CPZ List'!$I:$I,MATCH('HFTD CPZ'!$B1117,'Approved CPZ List'!$B:$B,0))),$K1117,#N/A))</f>
        <v>#N/A</v>
      </c>
    </row>
    <row r="1118" spans="1:13" ht="15.75" x14ac:dyDescent="0.25">
      <c r="A1118" s="17">
        <v>6178</v>
      </c>
      <c r="B1118" s="16" t="s">
        <v>1520</v>
      </c>
      <c r="C1118" s="16">
        <v>42891101</v>
      </c>
      <c r="D1118" s="16" t="s">
        <v>1516</v>
      </c>
      <c r="E1118" s="16">
        <v>9.9906625167896834</v>
      </c>
      <c r="F1118" s="16">
        <v>219</v>
      </c>
      <c r="G1118" s="19">
        <v>5.5238823861207702E-2</v>
      </c>
      <c r="H1118" s="16">
        <f t="shared" si="51"/>
        <v>12.097302425604486</v>
      </c>
      <c r="I1118" s="21">
        <v>1117</v>
      </c>
      <c r="J1118" s="28">
        <f t="shared" si="52"/>
        <v>12982.137085790395</v>
      </c>
      <c r="K1118" s="28">
        <f t="shared" si="53"/>
        <v>2831.9409955507836</v>
      </c>
      <c r="L1118" s="34" t="e">
        <f>IF(ISNUMBER(INDEX('08W Project List'!$J:$J,MATCH('HFTD CPZ'!$B1118,'08W Project List'!$G:$G,0))),$K1118,#N/A)</f>
        <v>#N/A</v>
      </c>
      <c r="M1118" s="34" t="e">
        <f>IF(ISNUMBER(L1118),#N/A,IF(ISNUMBER(INDEX('Approved CPZ List'!$I:$I,MATCH('HFTD CPZ'!$B1118,'Approved CPZ List'!$B:$B,0))),$K1118,#N/A))</f>
        <v>#N/A</v>
      </c>
    </row>
    <row r="1119" spans="1:13" ht="15.75" x14ac:dyDescent="0.25">
      <c r="A1119" s="17">
        <v>6625</v>
      </c>
      <c r="B1119" s="16" t="s">
        <v>4429</v>
      </c>
      <c r="C1119" s="16">
        <v>102911107</v>
      </c>
      <c r="D1119" s="16" t="s">
        <v>4424</v>
      </c>
      <c r="E1119" s="16">
        <v>10.313872281161279</v>
      </c>
      <c r="F1119" s="16">
        <v>93</v>
      </c>
      <c r="G1119" s="19">
        <v>5.5225574996005E-2</v>
      </c>
      <c r="H1119" s="16">
        <f t="shared" si="51"/>
        <v>5.1359784746284651</v>
      </c>
      <c r="I1119" s="21">
        <v>1118</v>
      </c>
      <c r="J1119" s="28">
        <f t="shared" si="52"/>
        <v>12992.450958071557</v>
      </c>
      <c r="K1119" s="28">
        <f t="shared" si="53"/>
        <v>2826.8050170761553</v>
      </c>
      <c r="L1119" s="34" t="e">
        <f>IF(ISNUMBER(INDEX('08W Project List'!$J:$J,MATCH('HFTD CPZ'!$B1119,'08W Project List'!$G:$G,0))),$K1119,#N/A)</f>
        <v>#N/A</v>
      </c>
      <c r="M1119" s="34" t="e">
        <f>IF(ISNUMBER(L1119),#N/A,IF(ISNUMBER(INDEX('Approved CPZ List'!$I:$I,MATCH('HFTD CPZ'!$B1119,'Approved CPZ List'!$B:$B,0))),$K1119,#N/A))</f>
        <v>#N/A</v>
      </c>
    </row>
    <row r="1120" spans="1:13" ht="15.75" x14ac:dyDescent="0.25">
      <c r="A1120" s="17">
        <v>7721</v>
      </c>
      <c r="B1120" s="16" t="s">
        <v>1008</v>
      </c>
      <c r="C1120" s="16">
        <v>163351705</v>
      </c>
      <c r="D1120" s="16" t="s">
        <v>1004</v>
      </c>
      <c r="E1120" s="16">
        <v>8.1481234346827218</v>
      </c>
      <c r="F1120" s="16">
        <v>99</v>
      </c>
      <c r="G1120" s="19">
        <v>5.5185404429156801E-2</v>
      </c>
      <c r="H1120" s="16">
        <f t="shared" si="51"/>
        <v>5.4633550384865233</v>
      </c>
      <c r="I1120" s="21">
        <v>1119</v>
      </c>
      <c r="J1120" s="28">
        <f t="shared" si="52"/>
        <v>13000.59908150624</v>
      </c>
      <c r="K1120" s="28">
        <f t="shared" si="53"/>
        <v>2821.3416620376688</v>
      </c>
      <c r="L1120" s="34" t="e">
        <f>IF(ISNUMBER(INDEX('08W Project List'!$J:$J,MATCH('HFTD CPZ'!$B1120,'08W Project List'!$G:$G,0))),$K1120,#N/A)</f>
        <v>#N/A</v>
      </c>
      <c r="M1120" s="34" t="e">
        <f>IF(ISNUMBER(L1120),#N/A,IF(ISNUMBER(INDEX('Approved CPZ List'!$I:$I,MATCH('HFTD CPZ'!$B1120,'Approved CPZ List'!$B:$B,0))),$K1120,#N/A))</f>
        <v>#N/A</v>
      </c>
    </row>
    <row r="1121" spans="1:13" ht="15.75" x14ac:dyDescent="0.25">
      <c r="A1121" s="17">
        <v>8806</v>
      </c>
      <c r="B1121" s="16" t="s">
        <v>776</v>
      </c>
      <c r="C1121" s="16">
        <v>12022212</v>
      </c>
      <c r="D1121" s="16" t="s">
        <v>772</v>
      </c>
      <c r="E1121" s="16">
        <v>0.29539074271612181</v>
      </c>
      <c r="F1121" s="16">
        <v>5</v>
      </c>
      <c r="G1121" s="19">
        <v>5.5167178185713699E-2</v>
      </c>
      <c r="H1121" s="16">
        <f t="shared" si="51"/>
        <v>0.27583589092856847</v>
      </c>
      <c r="I1121" s="21">
        <v>1120</v>
      </c>
      <c r="J1121" s="28">
        <f t="shared" si="52"/>
        <v>13000.894472248956</v>
      </c>
      <c r="K1121" s="28">
        <f t="shared" si="53"/>
        <v>2821.0658261467402</v>
      </c>
      <c r="L1121" s="34" t="e">
        <f>IF(ISNUMBER(INDEX('08W Project List'!$J:$J,MATCH('HFTD CPZ'!$B1121,'08W Project List'!$G:$G,0))),$K1121,#N/A)</f>
        <v>#N/A</v>
      </c>
      <c r="M1121" s="34" t="e">
        <f>IF(ISNUMBER(L1121),#N/A,IF(ISNUMBER(INDEX('Approved CPZ List'!$I:$I,MATCH('HFTD CPZ'!$B1121,'Approved CPZ List'!$B:$B,0))),$K1121,#N/A))</f>
        <v>#N/A</v>
      </c>
    </row>
    <row r="1122" spans="1:13" ht="15.75" x14ac:dyDescent="0.25">
      <c r="A1122" s="17">
        <v>8792</v>
      </c>
      <c r="B1122" s="16" t="s">
        <v>1154</v>
      </c>
      <c r="C1122" s="16">
        <v>254061103</v>
      </c>
      <c r="D1122" s="16" t="s">
        <v>1150</v>
      </c>
      <c r="E1122" s="16">
        <v>5.6117787431034243</v>
      </c>
      <c r="F1122" s="16">
        <v>38</v>
      </c>
      <c r="G1122" s="19">
        <v>5.5112828026939502E-2</v>
      </c>
      <c r="H1122" s="16">
        <f t="shared" si="51"/>
        <v>2.0942874650237009</v>
      </c>
      <c r="I1122" s="21">
        <v>1121</v>
      </c>
      <c r="J1122" s="28">
        <f t="shared" si="52"/>
        <v>13006.506250992059</v>
      </c>
      <c r="K1122" s="28">
        <f t="shared" si="53"/>
        <v>2818.9715386817165</v>
      </c>
      <c r="L1122" s="34" t="e">
        <f>IF(ISNUMBER(INDEX('08W Project List'!$J:$J,MATCH('HFTD CPZ'!$B1122,'08W Project List'!$G:$G,0))),$K1122,#N/A)</f>
        <v>#N/A</v>
      </c>
      <c r="M1122" s="34" t="e">
        <f>IF(ISNUMBER(L1122),#N/A,IF(ISNUMBER(INDEX('Approved CPZ List'!$I:$I,MATCH('HFTD CPZ'!$B1122,'Approved CPZ List'!$B:$B,0))),$K1122,#N/A))</f>
        <v>#N/A</v>
      </c>
    </row>
    <row r="1123" spans="1:13" ht="15.75" x14ac:dyDescent="0.25">
      <c r="A1123" s="17">
        <v>4534</v>
      </c>
      <c r="B1123" s="16" t="s">
        <v>2253</v>
      </c>
      <c r="C1123" s="16">
        <v>252811102</v>
      </c>
      <c r="D1123" s="16" t="s">
        <v>2250</v>
      </c>
      <c r="E1123" s="16">
        <v>35.48384737038154</v>
      </c>
      <c r="F1123" s="16">
        <v>394</v>
      </c>
      <c r="G1123" s="19">
        <v>5.50258675390553E-2</v>
      </c>
      <c r="H1123" s="16">
        <f t="shared" si="51"/>
        <v>21.68019181038779</v>
      </c>
      <c r="I1123" s="21">
        <v>1122</v>
      </c>
      <c r="J1123" s="28">
        <f t="shared" si="52"/>
        <v>13041.990098362441</v>
      </c>
      <c r="K1123" s="28">
        <f t="shared" si="53"/>
        <v>2797.2913468713286</v>
      </c>
      <c r="L1123" s="34" t="e">
        <f>IF(ISNUMBER(INDEX('08W Project List'!$J:$J,MATCH('HFTD CPZ'!$B1123,'08W Project List'!$G:$G,0))),$K1123,#N/A)</f>
        <v>#N/A</v>
      </c>
      <c r="M1123" s="34" t="e">
        <f>IF(ISNUMBER(L1123),#N/A,IF(ISNUMBER(INDEX('Approved CPZ List'!$I:$I,MATCH('HFTD CPZ'!$B1123,'Approved CPZ List'!$B:$B,0))),$K1123,#N/A))</f>
        <v>#N/A</v>
      </c>
    </row>
    <row r="1124" spans="1:13" ht="15.75" x14ac:dyDescent="0.25">
      <c r="A1124" s="17">
        <v>2247</v>
      </c>
      <c r="B1124" s="16" t="s">
        <v>1407</v>
      </c>
      <c r="C1124" s="16">
        <v>163451701</v>
      </c>
      <c r="D1124" s="16" t="s">
        <v>1408</v>
      </c>
      <c r="E1124" s="16">
        <v>38.806541628514793</v>
      </c>
      <c r="F1124" s="16">
        <v>333</v>
      </c>
      <c r="G1124" s="19">
        <v>5.50181206940255E-2</v>
      </c>
      <c r="H1124" s="16">
        <f t="shared" si="51"/>
        <v>18.321034191110492</v>
      </c>
      <c r="I1124" s="21">
        <v>1123</v>
      </c>
      <c r="J1124" s="28">
        <f t="shared" si="52"/>
        <v>13080.796639990956</v>
      </c>
      <c r="K1124" s="28">
        <f t="shared" si="53"/>
        <v>2778.9703126802183</v>
      </c>
      <c r="L1124" s="34" t="e">
        <f>IF(ISNUMBER(INDEX('08W Project List'!$J:$J,MATCH('HFTD CPZ'!$B1124,'08W Project List'!$G:$G,0))),$K1124,#N/A)</f>
        <v>#N/A</v>
      </c>
      <c r="M1124" s="34" t="e">
        <f>IF(ISNUMBER(L1124),#N/A,IF(ISNUMBER(INDEX('Approved CPZ List'!$I:$I,MATCH('HFTD CPZ'!$B1124,'Approved CPZ List'!$B:$B,0))),$K1124,#N/A))</f>
        <v>#N/A</v>
      </c>
    </row>
    <row r="1125" spans="1:13" ht="15.75" x14ac:dyDescent="0.25">
      <c r="A1125" s="17">
        <v>3205</v>
      </c>
      <c r="B1125" s="16" t="s">
        <v>918</v>
      </c>
      <c r="C1125" s="16">
        <v>42271103</v>
      </c>
      <c r="D1125" s="16" t="s">
        <v>916</v>
      </c>
      <c r="E1125" s="16">
        <v>12.155779852710566</v>
      </c>
      <c r="F1125" s="16">
        <v>129</v>
      </c>
      <c r="G1125" s="19">
        <v>5.4986078752104803E-2</v>
      </c>
      <c r="H1125" s="16">
        <f t="shared" si="51"/>
        <v>7.0932041590215196</v>
      </c>
      <c r="I1125" s="21">
        <v>1124</v>
      </c>
      <c r="J1125" s="28">
        <f t="shared" si="52"/>
        <v>13092.952419843667</v>
      </c>
      <c r="K1125" s="28">
        <f t="shared" si="53"/>
        <v>2771.877108521197</v>
      </c>
      <c r="L1125" s="34" t="e">
        <f>IF(ISNUMBER(INDEX('08W Project List'!$J:$J,MATCH('HFTD CPZ'!$B1125,'08W Project List'!$G:$G,0))),$K1125,#N/A)</f>
        <v>#N/A</v>
      </c>
      <c r="M1125" s="34" t="e">
        <f>IF(ISNUMBER(L1125),#N/A,IF(ISNUMBER(INDEX('Approved CPZ List'!$I:$I,MATCH('HFTD CPZ'!$B1125,'Approved CPZ List'!$B:$B,0))),$K1125,#N/A))</f>
        <v>#N/A</v>
      </c>
    </row>
    <row r="1126" spans="1:13" ht="15.75" x14ac:dyDescent="0.25">
      <c r="A1126" s="17">
        <v>9516</v>
      </c>
      <c r="B1126" s="16" t="s">
        <v>4294</v>
      </c>
      <c r="C1126" s="16">
        <v>103611101</v>
      </c>
      <c r="D1126" s="16" t="s">
        <v>4293</v>
      </c>
      <c r="E1126" s="16">
        <v>8.063752007780236</v>
      </c>
      <c r="F1126" s="16">
        <v>51</v>
      </c>
      <c r="G1126" s="19">
        <v>5.4922181022994898E-2</v>
      </c>
      <c r="H1126" s="16">
        <f t="shared" si="51"/>
        <v>2.8010312321727397</v>
      </c>
      <c r="I1126" s="21">
        <v>1125</v>
      </c>
      <c r="J1126" s="28">
        <f t="shared" si="52"/>
        <v>13101.016171851446</v>
      </c>
      <c r="K1126" s="28">
        <f t="shared" si="53"/>
        <v>2769.0760772890244</v>
      </c>
      <c r="L1126" s="34" t="e">
        <f>IF(ISNUMBER(INDEX('08W Project List'!$J:$J,MATCH('HFTD CPZ'!$B1126,'08W Project List'!$G:$G,0))),$K1126,#N/A)</f>
        <v>#N/A</v>
      </c>
      <c r="M1126" s="34" t="e">
        <f>IF(ISNUMBER(L1126),#N/A,IF(ISNUMBER(INDEX('Approved CPZ List'!$I:$I,MATCH('HFTD CPZ'!$B1126,'Approved CPZ List'!$B:$B,0))),$K1126,#N/A))</f>
        <v>#N/A</v>
      </c>
    </row>
    <row r="1127" spans="1:13" ht="15.75" x14ac:dyDescent="0.25">
      <c r="A1127" s="17">
        <v>4729</v>
      </c>
      <c r="B1127" s="16" t="s">
        <v>1303</v>
      </c>
      <c r="C1127" s="16">
        <v>42751113</v>
      </c>
      <c r="D1127" s="16" t="s">
        <v>1300</v>
      </c>
      <c r="E1127" s="16">
        <v>5.647137008384127</v>
      </c>
      <c r="F1127" s="16">
        <v>123</v>
      </c>
      <c r="G1127" s="19">
        <v>5.4876220174131601E-2</v>
      </c>
      <c r="H1127" s="16">
        <f t="shared" si="51"/>
        <v>6.7497750814181874</v>
      </c>
      <c r="I1127" s="21">
        <v>1126</v>
      </c>
      <c r="J1127" s="28">
        <f t="shared" si="52"/>
        <v>13106.66330885983</v>
      </c>
      <c r="K1127" s="28">
        <f t="shared" si="53"/>
        <v>2762.3263022076062</v>
      </c>
      <c r="L1127" s="34" t="e">
        <f>IF(ISNUMBER(INDEX('08W Project List'!$J:$J,MATCH('HFTD CPZ'!$B1127,'08W Project List'!$G:$G,0))),$K1127,#N/A)</f>
        <v>#N/A</v>
      </c>
      <c r="M1127" s="34" t="e">
        <f>IF(ISNUMBER(L1127),#N/A,IF(ISNUMBER(INDEX('Approved CPZ List'!$I:$I,MATCH('HFTD CPZ'!$B1127,'Approved CPZ List'!$B:$B,0))),$K1127,#N/A))</f>
        <v>#N/A</v>
      </c>
    </row>
    <row r="1128" spans="1:13" ht="15.75" x14ac:dyDescent="0.25">
      <c r="A1128" s="17">
        <v>6906</v>
      </c>
      <c r="B1128" s="16" t="s">
        <v>1860</v>
      </c>
      <c r="C1128" s="16">
        <v>163881101</v>
      </c>
      <c r="D1128" s="16" t="s">
        <v>1861</v>
      </c>
      <c r="E1128" s="16">
        <v>1.8464069256051834</v>
      </c>
      <c r="F1128" s="16">
        <v>85</v>
      </c>
      <c r="G1128" s="19">
        <v>5.4858963622538101E-2</v>
      </c>
      <c r="H1128" s="16">
        <f t="shared" si="51"/>
        <v>4.6630119079157382</v>
      </c>
      <c r="I1128" s="21">
        <v>1127</v>
      </c>
      <c r="J1128" s="28">
        <f t="shared" si="52"/>
        <v>13108.509715785436</v>
      </c>
      <c r="K1128" s="28">
        <f t="shared" si="53"/>
        <v>2757.6632902996903</v>
      </c>
      <c r="L1128" s="34" t="e">
        <f>IF(ISNUMBER(INDEX('08W Project List'!$J:$J,MATCH('HFTD CPZ'!$B1128,'08W Project List'!$G:$G,0))),$K1128,#N/A)</f>
        <v>#N/A</v>
      </c>
      <c r="M1128" s="34" t="e">
        <f>IF(ISNUMBER(L1128),#N/A,IF(ISNUMBER(INDEX('Approved CPZ List'!$I:$I,MATCH('HFTD CPZ'!$B1128,'Approved CPZ List'!$B:$B,0))),$K1128,#N/A))</f>
        <v>#N/A</v>
      </c>
    </row>
    <row r="1129" spans="1:13" ht="15.75" x14ac:dyDescent="0.25">
      <c r="A1129" s="17">
        <v>1910</v>
      </c>
      <c r="B1129" s="16" t="s">
        <v>1410</v>
      </c>
      <c r="C1129" s="16">
        <v>163451701</v>
      </c>
      <c r="D1129" s="16" t="s">
        <v>1408</v>
      </c>
      <c r="E1129" s="16">
        <v>4.9064963855806152</v>
      </c>
      <c r="F1129" s="16">
        <v>49</v>
      </c>
      <c r="G1129" s="19">
        <v>5.4516652438027301E-2</v>
      </c>
      <c r="H1129" s="16">
        <f t="shared" si="51"/>
        <v>2.6713159694633379</v>
      </c>
      <c r="I1129" s="21">
        <v>1128</v>
      </c>
      <c r="J1129" s="28">
        <f t="shared" si="52"/>
        <v>13113.416212171016</v>
      </c>
      <c r="K1129" s="28">
        <f t="shared" si="53"/>
        <v>2754.9919743302271</v>
      </c>
      <c r="L1129" s="34" t="e">
        <f>IF(ISNUMBER(INDEX('08W Project List'!$J:$J,MATCH('HFTD CPZ'!$B1129,'08W Project List'!$G:$G,0))),$K1129,#N/A)</f>
        <v>#N/A</v>
      </c>
      <c r="M1129" s="34" t="e">
        <f>IF(ISNUMBER(L1129),#N/A,IF(ISNUMBER(INDEX('Approved CPZ List'!$I:$I,MATCH('HFTD CPZ'!$B1129,'Approved CPZ List'!$B:$B,0))),$K1129,#N/A))</f>
        <v>#N/A</v>
      </c>
    </row>
    <row r="1130" spans="1:13" ht="15.75" x14ac:dyDescent="0.25">
      <c r="A1130" s="17">
        <v>1099</v>
      </c>
      <c r="B1130" s="16" t="s">
        <v>1774</v>
      </c>
      <c r="C1130" s="16">
        <v>43361102</v>
      </c>
      <c r="D1130" s="16" t="s">
        <v>1771</v>
      </c>
      <c r="E1130" s="16">
        <v>8.6817821893458049</v>
      </c>
      <c r="F1130" s="16">
        <v>238</v>
      </c>
      <c r="G1130" s="19">
        <v>5.4483188756265198E-2</v>
      </c>
      <c r="H1130" s="16">
        <f t="shared" si="51"/>
        <v>12.966998923991117</v>
      </c>
      <c r="I1130" s="21">
        <v>1129</v>
      </c>
      <c r="J1130" s="28">
        <f t="shared" si="52"/>
        <v>13122.097994360362</v>
      </c>
      <c r="K1130" s="28">
        <f t="shared" si="53"/>
        <v>2742.0249754062361</v>
      </c>
      <c r="L1130" s="34" t="e">
        <f>IF(ISNUMBER(INDEX('08W Project List'!$J:$J,MATCH('HFTD CPZ'!$B1130,'08W Project List'!$G:$G,0))),$K1130,#N/A)</f>
        <v>#N/A</v>
      </c>
      <c r="M1130" s="34" t="e">
        <f>IF(ISNUMBER(L1130),#N/A,IF(ISNUMBER(INDEX('Approved CPZ List'!$I:$I,MATCH('HFTD CPZ'!$B1130,'Approved CPZ List'!$B:$B,0))),$K1130,#N/A))</f>
        <v>#N/A</v>
      </c>
    </row>
    <row r="1131" spans="1:13" ht="15.75" x14ac:dyDescent="0.25">
      <c r="A1131" s="17">
        <v>9073</v>
      </c>
      <c r="B1131" s="16" t="s">
        <v>901</v>
      </c>
      <c r="C1131" s="16">
        <v>162991103</v>
      </c>
      <c r="D1131" s="16" t="s">
        <v>896</v>
      </c>
      <c r="E1131" s="16">
        <v>0.73719056771566815</v>
      </c>
      <c r="F1131" s="16">
        <v>19</v>
      </c>
      <c r="G1131" s="19">
        <v>5.4335544381249698E-2</v>
      </c>
      <c r="H1131" s="16">
        <f t="shared" si="51"/>
        <v>1.0323753432437444</v>
      </c>
      <c r="I1131" s="21">
        <v>1130</v>
      </c>
      <c r="J1131" s="28">
        <f t="shared" si="52"/>
        <v>13122.835184928077</v>
      </c>
      <c r="K1131" s="28">
        <f t="shared" si="53"/>
        <v>2740.9926000629926</v>
      </c>
      <c r="L1131" s="34" t="e">
        <f>IF(ISNUMBER(INDEX('08W Project List'!$J:$J,MATCH('HFTD CPZ'!$B1131,'08W Project List'!$G:$G,0))),$K1131,#N/A)</f>
        <v>#N/A</v>
      </c>
      <c r="M1131" s="34" t="e">
        <f>IF(ISNUMBER(L1131),#N/A,IF(ISNUMBER(INDEX('Approved CPZ List'!$I:$I,MATCH('HFTD CPZ'!$B1131,'Approved CPZ List'!$B:$B,0))),$K1131,#N/A))</f>
        <v>#N/A</v>
      </c>
    </row>
    <row r="1132" spans="1:13" ht="15.75" x14ac:dyDescent="0.25">
      <c r="A1132" s="17">
        <v>1018</v>
      </c>
      <c r="B1132" s="16" t="s">
        <v>117</v>
      </c>
      <c r="C1132" s="16">
        <v>153662102</v>
      </c>
      <c r="D1132" s="16" t="s">
        <v>109</v>
      </c>
      <c r="E1132" s="16">
        <v>38.805168708116966</v>
      </c>
      <c r="F1132" s="16">
        <v>359</v>
      </c>
      <c r="G1132" s="19">
        <v>5.4307830328975702E-2</v>
      </c>
      <c r="H1132" s="16">
        <f t="shared" si="51"/>
        <v>19.496511088102277</v>
      </c>
      <c r="I1132" s="21">
        <v>1131</v>
      </c>
      <c r="J1132" s="28">
        <f t="shared" si="52"/>
        <v>13161.640353636194</v>
      </c>
      <c r="K1132" s="28">
        <f t="shared" si="53"/>
        <v>2721.4960889748904</v>
      </c>
      <c r="L1132" s="34" t="e">
        <f>IF(ISNUMBER(INDEX('08W Project List'!$J:$J,MATCH('HFTD CPZ'!$B1132,'08W Project List'!$G:$G,0))),$K1132,#N/A)</f>
        <v>#N/A</v>
      </c>
      <c r="M1132" s="34" t="e">
        <f>IF(ISNUMBER(L1132),#N/A,IF(ISNUMBER(INDEX('Approved CPZ List'!$I:$I,MATCH('HFTD CPZ'!$B1132,'Approved CPZ List'!$B:$B,0))),$K1132,#N/A))</f>
        <v>#N/A</v>
      </c>
    </row>
    <row r="1133" spans="1:13" ht="15.75" x14ac:dyDescent="0.25">
      <c r="A1133" s="17">
        <v>882</v>
      </c>
      <c r="B1133" s="16" t="s">
        <v>2472</v>
      </c>
      <c r="C1133" s="16">
        <v>83242105</v>
      </c>
      <c r="D1133" s="16" t="s">
        <v>2467</v>
      </c>
      <c r="E1133" s="16">
        <v>8.7295853297224983</v>
      </c>
      <c r="F1133" s="16">
        <v>156</v>
      </c>
      <c r="G1133" s="19">
        <v>5.4285496476387397E-2</v>
      </c>
      <c r="H1133" s="16">
        <f t="shared" si="51"/>
        <v>8.4685374503164343</v>
      </c>
      <c r="I1133" s="21">
        <v>1132</v>
      </c>
      <c r="J1133" s="28">
        <f t="shared" si="52"/>
        <v>13170.369938965916</v>
      </c>
      <c r="K1133" s="28">
        <f t="shared" si="53"/>
        <v>2713.0275515245739</v>
      </c>
      <c r="L1133" s="34" t="e">
        <f>IF(ISNUMBER(INDEX('08W Project List'!$J:$J,MATCH('HFTD CPZ'!$B1133,'08W Project List'!$G:$G,0))),$K1133,#N/A)</f>
        <v>#N/A</v>
      </c>
      <c r="M1133" s="34" t="e">
        <f>IF(ISNUMBER(L1133),#N/A,IF(ISNUMBER(INDEX('Approved CPZ List'!$I:$I,MATCH('HFTD CPZ'!$B1133,'Approved CPZ List'!$B:$B,0))),$K1133,#N/A))</f>
        <v>#N/A</v>
      </c>
    </row>
    <row r="1134" spans="1:13" ht="15.75" x14ac:dyDescent="0.25">
      <c r="A1134" s="17">
        <v>7464</v>
      </c>
      <c r="B1134" s="16" t="s">
        <v>747</v>
      </c>
      <c r="C1134" s="16">
        <v>153612106</v>
      </c>
      <c r="D1134" s="16" t="s">
        <v>746</v>
      </c>
      <c r="E1134" s="16">
        <v>0.13960157863670478</v>
      </c>
      <c r="F1134" s="16">
        <v>9</v>
      </c>
      <c r="G1134" s="19">
        <v>5.4215470848492001E-2</v>
      </c>
      <c r="H1134" s="16">
        <f t="shared" si="51"/>
        <v>0.48793923763642799</v>
      </c>
      <c r="I1134" s="21">
        <v>1133</v>
      </c>
      <c r="J1134" s="28">
        <f t="shared" si="52"/>
        <v>13170.509540544552</v>
      </c>
      <c r="K1134" s="28">
        <f t="shared" si="53"/>
        <v>2712.5396122869374</v>
      </c>
      <c r="L1134" s="34" t="e">
        <f>IF(ISNUMBER(INDEX('08W Project List'!$J:$J,MATCH('HFTD CPZ'!$B1134,'08W Project List'!$G:$G,0))),$K1134,#N/A)</f>
        <v>#N/A</v>
      </c>
      <c r="M1134" s="34" t="e">
        <f>IF(ISNUMBER(L1134),#N/A,IF(ISNUMBER(INDEX('Approved CPZ List'!$I:$I,MATCH('HFTD CPZ'!$B1134,'Approved CPZ List'!$B:$B,0))),$K1134,#N/A))</f>
        <v>#N/A</v>
      </c>
    </row>
    <row r="1135" spans="1:13" ht="15.75" x14ac:dyDescent="0.25">
      <c r="A1135" s="17">
        <v>8313</v>
      </c>
      <c r="B1135" s="16" t="s">
        <v>3266</v>
      </c>
      <c r="C1135" s="16">
        <v>103541104</v>
      </c>
      <c r="D1135" s="16" t="s">
        <v>3265</v>
      </c>
      <c r="E1135" s="16">
        <v>1.4450742061633313</v>
      </c>
      <c r="F1135" s="16">
        <v>34</v>
      </c>
      <c r="G1135" s="19">
        <v>5.39738569146678E-2</v>
      </c>
      <c r="H1135" s="16">
        <f t="shared" si="51"/>
        <v>1.8351111350987053</v>
      </c>
      <c r="I1135" s="21">
        <v>1134</v>
      </c>
      <c r="J1135" s="28">
        <f t="shared" si="52"/>
        <v>13171.954614750715</v>
      </c>
      <c r="K1135" s="28">
        <f t="shared" si="53"/>
        <v>2710.7045011518389</v>
      </c>
      <c r="L1135" s="34" t="e">
        <f>IF(ISNUMBER(INDEX('08W Project List'!$J:$J,MATCH('HFTD CPZ'!$B1135,'08W Project List'!$G:$G,0))),$K1135,#N/A)</f>
        <v>#N/A</v>
      </c>
      <c r="M1135" s="34" t="e">
        <f>IF(ISNUMBER(L1135),#N/A,IF(ISNUMBER(INDEX('Approved CPZ List'!$I:$I,MATCH('HFTD CPZ'!$B1135,'Approved CPZ List'!$B:$B,0))),$K1135,#N/A))</f>
        <v>#N/A</v>
      </c>
    </row>
    <row r="1136" spans="1:13" ht="15.75" x14ac:dyDescent="0.25">
      <c r="A1136" s="17">
        <v>8191</v>
      </c>
      <c r="B1136" s="16" t="s">
        <v>1933</v>
      </c>
      <c r="C1136" s="16">
        <v>103451101</v>
      </c>
      <c r="D1136" s="16" t="s">
        <v>1932</v>
      </c>
      <c r="E1136" s="16">
        <v>8.695736524219889</v>
      </c>
      <c r="F1136" s="16">
        <v>33</v>
      </c>
      <c r="G1136" s="19">
        <v>5.3967726391004903E-2</v>
      </c>
      <c r="H1136" s="16">
        <f t="shared" si="51"/>
        <v>1.7809349709031619</v>
      </c>
      <c r="I1136" s="21">
        <v>1135</v>
      </c>
      <c r="J1136" s="28">
        <f t="shared" si="52"/>
        <v>13180.650351274935</v>
      </c>
      <c r="K1136" s="28">
        <f t="shared" si="53"/>
        <v>2708.9235661809357</v>
      </c>
      <c r="L1136" s="34" t="e">
        <f>IF(ISNUMBER(INDEX('08W Project List'!$J:$J,MATCH('HFTD CPZ'!$B1136,'08W Project List'!$G:$G,0))),$K1136,#N/A)</f>
        <v>#N/A</v>
      </c>
      <c r="M1136" s="34" t="e">
        <f>IF(ISNUMBER(L1136),#N/A,IF(ISNUMBER(INDEX('Approved CPZ List'!$I:$I,MATCH('HFTD CPZ'!$B1136,'Approved CPZ List'!$B:$B,0))),$K1136,#N/A))</f>
        <v>#N/A</v>
      </c>
    </row>
    <row r="1137" spans="1:13" ht="15.75" x14ac:dyDescent="0.25">
      <c r="A1137" s="17">
        <v>5209</v>
      </c>
      <c r="B1137" s="16" t="s">
        <v>2741</v>
      </c>
      <c r="C1137" s="16">
        <v>163541102</v>
      </c>
      <c r="D1137" s="16" t="s">
        <v>2738</v>
      </c>
      <c r="E1137" s="16">
        <v>4.6599482754528525</v>
      </c>
      <c r="F1137" s="16">
        <v>27</v>
      </c>
      <c r="G1137" s="19">
        <v>5.3840855270304397E-2</v>
      </c>
      <c r="H1137" s="16">
        <f t="shared" si="51"/>
        <v>1.4537030922982188</v>
      </c>
      <c r="I1137" s="21">
        <v>1136</v>
      </c>
      <c r="J1137" s="28">
        <f t="shared" si="52"/>
        <v>13185.310299550389</v>
      </c>
      <c r="K1137" s="28">
        <f t="shared" si="53"/>
        <v>2707.4698630886373</v>
      </c>
      <c r="L1137" s="34" t="e">
        <f>IF(ISNUMBER(INDEX('08W Project List'!$J:$J,MATCH('HFTD CPZ'!$B1137,'08W Project List'!$G:$G,0))),$K1137,#N/A)</f>
        <v>#N/A</v>
      </c>
      <c r="M1137" s="34" t="e">
        <f>IF(ISNUMBER(L1137),#N/A,IF(ISNUMBER(INDEX('Approved CPZ List'!$I:$I,MATCH('HFTD CPZ'!$B1137,'Approved CPZ List'!$B:$B,0))),$K1137,#N/A))</f>
        <v>#N/A</v>
      </c>
    </row>
    <row r="1138" spans="1:13" ht="15.75" x14ac:dyDescent="0.25">
      <c r="A1138" s="17">
        <v>2961</v>
      </c>
      <c r="B1138" s="16" t="s">
        <v>3987</v>
      </c>
      <c r="C1138" s="16">
        <v>102971111</v>
      </c>
      <c r="D1138" s="16" t="s">
        <v>3986</v>
      </c>
      <c r="E1138" s="16">
        <v>22.364284333418087</v>
      </c>
      <c r="F1138" s="16">
        <v>181</v>
      </c>
      <c r="G1138" s="19">
        <v>5.37621808085769E-2</v>
      </c>
      <c r="H1138" s="16">
        <f t="shared" si="51"/>
        <v>9.7309547263524188</v>
      </c>
      <c r="I1138" s="21">
        <v>1137</v>
      </c>
      <c r="J1138" s="28">
        <f t="shared" si="52"/>
        <v>13207.674583883807</v>
      </c>
      <c r="K1138" s="28">
        <f t="shared" si="53"/>
        <v>2697.7389083622847</v>
      </c>
      <c r="L1138" s="34" t="e">
        <f>IF(ISNUMBER(INDEX('08W Project List'!$J:$J,MATCH('HFTD CPZ'!$B1138,'08W Project List'!$G:$G,0))),$K1138,#N/A)</f>
        <v>#N/A</v>
      </c>
      <c r="M1138" s="34" t="e">
        <f>IF(ISNUMBER(L1138),#N/A,IF(ISNUMBER(INDEX('Approved CPZ List'!$I:$I,MATCH('HFTD CPZ'!$B1138,'Approved CPZ List'!$B:$B,0))),$K1138,#N/A))</f>
        <v>#N/A</v>
      </c>
    </row>
    <row r="1139" spans="1:13" ht="15.75" x14ac:dyDescent="0.25">
      <c r="A1139" s="17">
        <v>5221</v>
      </c>
      <c r="B1139" s="16" t="s">
        <v>1229</v>
      </c>
      <c r="C1139" s="16">
        <v>152762101</v>
      </c>
      <c r="D1139" s="16" t="s">
        <v>1223</v>
      </c>
      <c r="E1139" s="16">
        <v>13.623908758387259</v>
      </c>
      <c r="F1139" s="16">
        <v>70</v>
      </c>
      <c r="G1139" s="19">
        <v>5.3560139820527299E-2</v>
      </c>
      <c r="H1139" s="16">
        <f t="shared" si="51"/>
        <v>3.7492097874369108</v>
      </c>
      <c r="I1139" s="21">
        <v>1138</v>
      </c>
      <c r="J1139" s="28">
        <f t="shared" si="52"/>
        <v>13221.298492642194</v>
      </c>
      <c r="K1139" s="28">
        <f t="shared" si="53"/>
        <v>2693.9896985748478</v>
      </c>
      <c r="L1139" s="34" t="e">
        <f>IF(ISNUMBER(INDEX('08W Project List'!$J:$J,MATCH('HFTD CPZ'!$B1139,'08W Project List'!$G:$G,0))),$K1139,#N/A)</f>
        <v>#N/A</v>
      </c>
      <c r="M1139" s="34" t="e">
        <f>IF(ISNUMBER(L1139),#N/A,IF(ISNUMBER(INDEX('Approved CPZ List'!$I:$I,MATCH('HFTD CPZ'!$B1139,'Approved CPZ List'!$B:$B,0))),$K1139,#N/A))</f>
        <v>#N/A</v>
      </c>
    </row>
    <row r="1140" spans="1:13" ht="15.75" x14ac:dyDescent="0.25">
      <c r="A1140" s="17">
        <v>1685</v>
      </c>
      <c r="B1140" s="16" t="s">
        <v>4337</v>
      </c>
      <c r="C1140" s="16">
        <v>192171103</v>
      </c>
      <c r="D1140" s="16" t="s">
        <v>4334</v>
      </c>
      <c r="E1140" s="16">
        <v>16.949236939794655</v>
      </c>
      <c r="F1140" s="16">
        <v>167</v>
      </c>
      <c r="G1140" s="19">
        <v>5.3445349433546202E-2</v>
      </c>
      <c r="H1140" s="16">
        <f t="shared" si="51"/>
        <v>8.9253733554022165</v>
      </c>
      <c r="I1140" s="21">
        <v>1139</v>
      </c>
      <c r="J1140" s="28">
        <f t="shared" si="52"/>
        <v>13238.247729581988</v>
      </c>
      <c r="K1140" s="28">
        <f t="shared" si="53"/>
        <v>2685.0643252194454</v>
      </c>
      <c r="L1140" s="34" t="e">
        <f>IF(ISNUMBER(INDEX('08W Project List'!$J:$J,MATCH('HFTD CPZ'!$B1140,'08W Project List'!$G:$G,0))),$K1140,#N/A)</f>
        <v>#N/A</v>
      </c>
      <c r="M1140" s="34" t="e">
        <f>IF(ISNUMBER(L1140),#N/A,IF(ISNUMBER(INDEX('Approved CPZ List'!$I:$I,MATCH('HFTD CPZ'!$B1140,'Approved CPZ List'!$B:$B,0))),$K1140,#N/A))</f>
        <v>#N/A</v>
      </c>
    </row>
    <row r="1141" spans="1:13" ht="15.75" x14ac:dyDescent="0.25">
      <c r="A1141" s="17">
        <v>1361</v>
      </c>
      <c r="B1141" s="16" t="s">
        <v>3272</v>
      </c>
      <c r="C1141" s="16">
        <v>103541105</v>
      </c>
      <c r="D1141" s="16" t="s">
        <v>3271</v>
      </c>
      <c r="E1141" s="16">
        <v>1.1756372350044748</v>
      </c>
      <c r="F1141" s="16">
        <v>133</v>
      </c>
      <c r="G1141" s="19">
        <v>5.3412112249803897E-2</v>
      </c>
      <c r="H1141" s="16">
        <f t="shared" si="51"/>
        <v>7.1038109292239184</v>
      </c>
      <c r="I1141" s="21">
        <v>1140</v>
      </c>
      <c r="J1141" s="28">
        <f t="shared" si="52"/>
        <v>13239.423366816993</v>
      </c>
      <c r="K1141" s="28">
        <f t="shared" si="53"/>
        <v>2677.9605142902215</v>
      </c>
      <c r="L1141" s="34" t="e">
        <f>IF(ISNUMBER(INDEX('08W Project List'!$J:$J,MATCH('HFTD CPZ'!$B1141,'08W Project List'!$G:$G,0))),$K1141,#N/A)</f>
        <v>#N/A</v>
      </c>
      <c r="M1141" s="34" t="e">
        <f>IF(ISNUMBER(L1141),#N/A,IF(ISNUMBER(INDEX('Approved CPZ List'!$I:$I,MATCH('HFTD CPZ'!$B1141,'Approved CPZ List'!$B:$B,0))),$K1141,#N/A))</f>
        <v>#N/A</v>
      </c>
    </row>
    <row r="1142" spans="1:13" ht="15.75" x14ac:dyDescent="0.25">
      <c r="A1142" s="17">
        <v>566</v>
      </c>
      <c r="B1142" s="16" t="s">
        <v>2486</v>
      </c>
      <c r="C1142" s="16">
        <v>83242110</v>
      </c>
      <c r="D1142" s="16" t="s">
        <v>2485</v>
      </c>
      <c r="E1142" s="16">
        <v>9.7825656696876956E-2</v>
      </c>
      <c r="F1142" s="16">
        <v>28</v>
      </c>
      <c r="G1142" s="19">
        <v>5.3408998522278102E-2</v>
      </c>
      <c r="H1142" s="16">
        <f t="shared" si="51"/>
        <v>1.4954519586237869</v>
      </c>
      <c r="I1142" s="21">
        <v>1141</v>
      </c>
      <c r="J1142" s="28">
        <f t="shared" si="52"/>
        <v>13239.52119247369</v>
      </c>
      <c r="K1142" s="28">
        <f t="shared" si="53"/>
        <v>2676.4650623315979</v>
      </c>
      <c r="L1142" s="34" t="e">
        <f>IF(ISNUMBER(INDEX('08W Project List'!$J:$J,MATCH('HFTD CPZ'!$B1142,'08W Project List'!$G:$G,0))),$K1142,#N/A)</f>
        <v>#N/A</v>
      </c>
      <c r="M1142" s="34" t="e">
        <f>IF(ISNUMBER(L1142),#N/A,IF(ISNUMBER(INDEX('Approved CPZ List'!$I:$I,MATCH('HFTD CPZ'!$B1142,'Approved CPZ List'!$B:$B,0))),$K1142,#N/A))</f>
        <v>#N/A</v>
      </c>
    </row>
    <row r="1143" spans="1:13" ht="15.75" x14ac:dyDescent="0.25">
      <c r="A1143" s="17">
        <v>9804</v>
      </c>
      <c r="B1143" s="16" t="s">
        <v>1425</v>
      </c>
      <c r="C1143" s="16">
        <v>163451702</v>
      </c>
      <c r="D1143" s="16" t="s">
        <v>1414</v>
      </c>
      <c r="E1143" s="16">
        <v>0.60413118947435862</v>
      </c>
      <c r="F1143" s="16">
        <v>8</v>
      </c>
      <c r="G1143" s="19">
        <v>5.3395339947376101E-2</v>
      </c>
      <c r="H1143" s="16">
        <f t="shared" si="51"/>
        <v>0.42716271957900881</v>
      </c>
      <c r="I1143" s="21">
        <v>1142</v>
      </c>
      <c r="J1143" s="28">
        <f t="shared" si="52"/>
        <v>13240.125323663166</v>
      </c>
      <c r="K1143" s="28">
        <f t="shared" si="53"/>
        <v>2676.0378996120189</v>
      </c>
      <c r="L1143" s="34" t="e">
        <f>IF(ISNUMBER(INDEX('08W Project List'!$J:$J,MATCH('HFTD CPZ'!$B1143,'08W Project List'!$G:$G,0))),$K1143,#N/A)</f>
        <v>#N/A</v>
      </c>
      <c r="M1143" s="34" t="e">
        <f>IF(ISNUMBER(L1143),#N/A,IF(ISNUMBER(INDEX('Approved CPZ List'!$I:$I,MATCH('HFTD CPZ'!$B1143,'Approved CPZ List'!$B:$B,0))),$K1143,#N/A))</f>
        <v>#N/A</v>
      </c>
    </row>
    <row r="1144" spans="1:13" ht="15.75" x14ac:dyDescent="0.25">
      <c r="A1144" s="17">
        <v>548</v>
      </c>
      <c r="B1144" s="16" t="s">
        <v>3747</v>
      </c>
      <c r="C1144" s="16">
        <v>153652110</v>
      </c>
      <c r="D1144" s="16" t="s">
        <v>3745</v>
      </c>
      <c r="E1144" s="16">
        <v>45.702714159591672</v>
      </c>
      <c r="F1144" s="16">
        <v>475</v>
      </c>
      <c r="G1144" s="19">
        <v>5.3392050471279102E-2</v>
      </c>
      <c r="H1144" s="16">
        <f t="shared" si="51"/>
        <v>25.361223973857573</v>
      </c>
      <c r="I1144" s="21">
        <v>1143</v>
      </c>
      <c r="J1144" s="28">
        <f t="shared" si="52"/>
        <v>13285.828037822757</v>
      </c>
      <c r="K1144" s="28">
        <f t="shared" si="53"/>
        <v>2650.6766756381612</v>
      </c>
      <c r="L1144" s="34" t="e">
        <f>IF(ISNUMBER(INDEX('08W Project List'!$J:$J,MATCH('HFTD CPZ'!$B1144,'08W Project List'!$G:$G,0))),$K1144,#N/A)</f>
        <v>#N/A</v>
      </c>
      <c r="M1144" s="34" t="e">
        <f>IF(ISNUMBER(L1144),#N/A,IF(ISNUMBER(INDEX('Approved CPZ List'!$I:$I,MATCH('HFTD CPZ'!$B1144,'Approved CPZ List'!$B:$B,0))),$K1144,#N/A))</f>
        <v>#N/A</v>
      </c>
    </row>
    <row r="1145" spans="1:13" ht="15.75" x14ac:dyDescent="0.25">
      <c r="A1145" s="17">
        <v>4014</v>
      </c>
      <c r="B1145" s="16" t="s">
        <v>1002</v>
      </c>
      <c r="C1145" s="16">
        <v>163351704</v>
      </c>
      <c r="D1145" s="16" t="s">
        <v>996</v>
      </c>
      <c r="E1145" s="16">
        <v>13.893803881513549</v>
      </c>
      <c r="F1145" s="16">
        <v>170</v>
      </c>
      <c r="G1145" s="19">
        <v>5.3282107864112201E-2</v>
      </c>
      <c r="H1145" s="16">
        <f t="shared" si="51"/>
        <v>9.0579583368990733</v>
      </c>
      <c r="I1145" s="21">
        <v>1144</v>
      </c>
      <c r="J1145" s="28">
        <f t="shared" si="52"/>
        <v>13299.721841704271</v>
      </c>
      <c r="K1145" s="28">
        <f t="shared" si="53"/>
        <v>2641.6187173012622</v>
      </c>
      <c r="L1145" s="34" t="e">
        <f>IF(ISNUMBER(INDEX('08W Project List'!$J:$J,MATCH('HFTD CPZ'!$B1145,'08W Project List'!$G:$G,0))),$K1145,#N/A)</f>
        <v>#N/A</v>
      </c>
      <c r="M1145" s="34" t="e">
        <f>IF(ISNUMBER(L1145),#N/A,IF(ISNUMBER(INDEX('Approved CPZ List'!$I:$I,MATCH('HFTD CPZ'!$B1145,'Approved CPZ List'!$B:$B,0))),$K1145,#N/A))</f>
        <v>#N/A</v>
      </c>
    </row>
    <row r="1146" spans="1:13" ht="15.75" x14ac:dyDescent="0.25">
      <c r="A1146" s="17">
        <v>5744</v>
      </c>
      <c r="B1146" s="16" t="s">
        <v>4391</v>
      </c>
      <c r="C1146" s="16">
        <v>24251101</v>
      </c>
      <c r="D1146" s="16" t="s">
        <v>4383</v>
      </c>
      <c r="E1146" s="16">
        <v>13.224778783403046</v>
      </c>
      <c r="F1146" s="16">
        <v>149</v>
      </c>
      <c r="G1146" s="19">
        <v>5.2990281156859602E-2</v>
      </c>
      <c r="H1146" s="16">
        <f t="shared" si="51"/>
        <v>7.8955518923720804</v>
      </c>
      <c r="I1146" s="21">
        <v>1145</v>
      </c>
      <c r="J1146" s="28">
        <f t="shared" si="52"/>
        <v>13312.946620487673</v>
      </c>
      <c r="K1146" s="28">
        <f t="shared" si="53"/>
        <v>2633.7231654088901</v>
      </c>
      <c r="L1146" s="34" t="e">
        <f>IF(ISNUMBER(INDEX('08W Project List'!$J:$J,MATCH('HFTD CPZ'!$B1146,'08W Project List'!$G:$G,0))),$K1146,#N/A)</f>
        <v>#N/A</v>
      </c>
      <c r="M1146" s="34" t="e">
        <f>IF(ISNUMBER(L1146),#N/A,IF(ISNUMBER(INDEX('Approved CPZ List'!$I:$I,MATCH('HFTD CPZ'!$B1146,'Approved CPZ List'!$B:$B,0))),$K1146,#N/A))</f>
        <v>#N/A</v>
      </c>
    </row>
    <row r="1147" spans="1:13" ht="15.75" x14ac:dyDescent="0.25">
      <c r="A1147" s="17">
        <v>4200</v>
      </c>
      <c r="B1147" s="16" t="s">
        <v>2352</v>
      </c>
      <c r="C1147" s="16">
        <v>42571101</v>
      </c>
      <c r="D1147" s="16" t="s">
        <v>2351</v>
      </c>
      <c r="E1147" s="16">
        <v>14.20805752908962</v>
      </c>
      <c r="F1147" s="16">
        <v>167</v>
      </c>
      <c r="G1147" s="19">
        <v>5.2976050206952903E-2</v>
      </c>
      <c r="H1147" s="16">
        <f t="shared" si="51"/>
        <v>8.8470003845611345</v>
      </c>
      <c r="I1147" s="21">
        <v>1146</v>
      </c>
      <c r="J1147" s="28">
        <f t="shared" si="52"/>
        <v>13327.154678016763</v>
      </c>
      <c r="K1147" s="28">
        <f t="shared" si="53"/>
        <v>2624.8761650243291</v>
      </c>
      <c r="L1147" s="34" t="e">
        <f>IF(ISNUMBER(INDEX('08W Project List'!$J:$J,MATCH('HFTD CPZ'!$B1147,'08W Project List'!$G:$G,0))),$K1147,#N/A)</f>
        <v>#N/A</v>
      </c>
      <c r="M1147" s="34" t="e">
        <f>IF(ISNUMBER(L1147),#N/A,IF(ISNUMBER(INDEX('Approved CPZ List'!$I:$I,MATCH('HFTD CPZ'!$B1147,'Approved CPZ List'!$B:$B,0))),$K1147,#N/A))</f>
        <v>#N/A</v>
      </c>
    </row>
    <row r="1148" spans="1:13" ht="15.75" x14ac:dyDescent="0.25">
      <c r="A1148" s="17">
        <v>7680</v>
      </c>
      <c r="B1148" s="16" t="s">
        <v>2829</v>
      </c>
      <c r="C1148" s="16">
        <v>183031101</v>
      </c>
      <c r="D1148" s="16" t="s">
        <v>2826</v>
      </c>
      <c r="E1148" s="16">
        <v>3.0884716972371038</v>
      </c>
      <c r="F1148" s="16">
        <v>85</v>
      </c>
      <c r="G1148" s="19">
        <v>5.2933212916826802E-2</v>
      </c>
      <c r="H1148" s="16">
        <f t="shared" si="51"/>
        <v>4.4993230979302785</v>
      </c>
      <c r="I1148" s="21">
        <v>1147</v>
      </c>
      <c r="J1148" s="28">
        <f t="shared" si="52"/>
        <v>13330.243149714001</v>
      </c>
      <c r="K1148" s="28">
        <f t="shared" si="53"/>
        <v>2620.3768419263988</v>
      </c>
      <c r="L1148" s="34" t="e">
        <f>IF(ISNUMBER(INDEX('08W Project List'!$J:$J,MATCH('HFTD CPZ'!$B1148,'08W Project List'!$G:$G,0))),$K1148,#N/A)</f>
        <v>#N/A</v>
      </c>
      <c r="M1148" s="34" t="e">
        <f>IF(ISNUMBER(L1148),#N/A,IF(ISNUMBER(INDEX('Approved CPZ List'!$I:$I,MATCH('HFTD CPZ'!$B1148,'Approved CPZ List'!$B:$B,0))),$K1148,#N/A))</f>
        <v>#N/A</v>
      </c>
    </row>
    <row r="1149" spans="1:13" ht="15.75" x14ac:dyDescent="0.25">
      <c r="A1149" s="17">
        <v>2401</v>
      </c>
      <c r="B1149" s="16" t="s">
        <v>4388</v>
      </c>
      <c r="C1149" s="16">
        <v>24251101</v>
      </c>
      <c r="D1149" s="16" t="s">
        <v>4383</v>
      </c>
      <c r="E1149" s="16">
        <v>7.4789104137701061</v>
      </c>
      <c r="F1149" s="16">
        <v>74</v>
      </c>
      <c r="G1149" s="19">
        <v>5.2784823713057302E-2</v>
      </c>
      <c r="H1149" s="16">
        <f t="shared" si="51"/>
        <v>3.9060769547662404</v>
      </c>
      <c r="I1149" s="21">
        <v>1148</v>
      </c>
      <c r="J1149" s="28">
        <f t="shared" si="52"/>
        <v>13337.722060127771</v>
      </c>
      <c r="K1149" s="28">
        <f t="shared" si="53"/>
        <v>2616.4707649716324</v>
      </c>
      <c r="L1149" s="34" t="e">
        <f>IF(ISNUMBER(INDEX('08W Project List'!$J:$J,MATCH('HFTD CPZ'!$B1149,'08W Project List'!$G:$G,0))),$K1149,#N/A)</f>
        <v>#N/A</v>
      </c>
      <c r="M1149" s="34" t="e">
        <f>IF(ISNUMBER(L1149),#N/A,IF(ISNUMBER(INDEX('Approved CPZ List'!$I:$I,MATCH('HFTD CPZ'!$B1149,'Approved CPZ List'!$B:$B,0))),$K1149,#N/A))</f>
        <v>#N/A</v>
      </c>
    </row>
    <row r="1150" spans="1:13" ht="15.75" x14ac:dyDescent="0.25">
      <c r="A1150" s="17">
        <v>5333</v>
      </c>
      <c r="B1150" s="16" t="s">
        <v>1501</v>
      </c>
      <c r="C1150" s="16">
        <v>192221102</v>
      </c>
      <c r="D1150" s="16" t="s">
        <v>1498</v>
      </c>
      <c r="E1150" s="16">
        <v>16.020626752741329</v>
      </c>
      <c r="F1150" s="16">
        <v>106</v>
      </c>
      <c r="G1150" s="19">
        <v>5.26536184672909E-2</v>
      </c>
      <c r="H1150" s="16">
        <f t="shared" si="51"/>
        <v>5.581283557532835</v>
      </c>
      <c r="I1150" s="21">
        <v>1149</v>
      </c>
      <c r="J1150" s="28">
        <f t="shared" si="52"/>
        <v>13353.742686880512</v>
      </c>
      <c r="K1150" s="28">
        <f t="shared" si="53"/>
        <v>2610.8894814140995</v>
      </c>
      <c r="L1150" s="34" t="e">
        <f>IF(ISNUMBER(INDEX('08W Project List'!$J:$J,MATCH('HFTD CPZ'!$B1150,'08W Project List'!$G:$G,0))),$K1150,#N/A)</f>
        <v>#N/A</v>
      </c>
      <c r="M1150" s="34" t="e">
        <f>IF(ISNUMBER(L1150),#N/A,IF(ISNUMBER(INDEX('Approved CPZ List'!$I:$I,MATCH('HFTD CPZ'!$B1150,'Approved CPZ List'!$B:$B,0))),$K1150,#N/A))</f>
        <v>#N/A</v>
      </c>
    </row>
    <row r="1151" spans="1:13" ht="15.75" x14ac:dyDescent="0.25">
      <c r="A1151" s="17">
        <v>3787</v>
      </c>
      <c r="B1151" s="16" t="s">
        <v>210</v>
      </c>
      <c r="C1151" s="16">
        <v>252192101</v>
      </c>
      <c r="D1151" s="16" t="s">
        <v>207</v>
      </c>
      <c r="E1151" s="16">
        <v>24.178343324500371</v>
      </c>
      <c r="F1151" s="16">
        <v>516</v>
      </c>
      <c r="G1151" s="19">
        <v>5.2536531718979602E-2</v>
      </c>
      <c r="H1151" s="16">
        <f t="shared" si="51"/>
        <v>27.108850366993476</v>
      </c>
      <c r="I1151" s="21">
        <v>1150</v>
      </c>
      <c r="J1151" s="28">
        <f t="shared" si="52"/>
        <v>13377.921030205012</v>
      </c>
      <c r="K1151" s="28">
        <f t="shared" si="53"/>
        <v>2583.780631047106</v>
      </c>
      <c r="L1151" s="34" t="e">
        <f>IF(ISNUMBER(INDEX('08W Project List'!$J:$J,MATCH('HFTD CPZ'!$B1151,'08W Project List'!$G:$G,0))),$K1151,#N/A)</f>
        <v>#N/A</v>
      </c>
      <c r="M1151" s="34" t="e">
        <f>IF(ISNUMBER(L1151),#N/A,IF(ISNUMBER(INDEX('Approved CPZ List'!$I:$I,MATCH('HFTD CPZ'!$B1151,'Approved CPZ List'!$B:$B,0))),$K1151,#N/A))</f>
        <v>#N/A</v>
      </c>
    </row>
    <row r="1152" spans="1:13" ht="15.75" x14ac:dyDescent="0.25">
      <c r="A1152" s="17">
        <v>8553</v>
      </c>
      <c r="B1152" s="16" t="s">
        <v>3264</v>
      </c>
      <c r="C1152" s="16">
        <v>103541104</v>
      </c>
      <c r="D1152" s="16" t="s">
        <v>3265</v>
      </c>
      <c r="E1152" s="16">
        <v>13.915457474637602</v>
      </c>
      <c r="F1152" s="16">
        <v>113</v>
      </c>
      <c r="G1152" s="19">
        <v>5.2452705653711497E-2</v>
      </c>
      <c r="H1152" s="16">
        <f t="shared" si="51"/>
        <v>5.9271557388693994</v>
      </c>
      <c r="I1152" s="21">
        <v>1151</v>
      </c>
      <c r="J1152" s="28">
        <f t="shared" si="52"/>
        <v>13391.83648767965</v>
      </c>
      <c r="K1152" s="28">
        <f t="shared" si="53"/>
        <v>2577.8534753082367</v>
      </c>
      <c r="L1152" s="34" t="e">
        <f>IF(ISNUMBER(INDEX('08W Project List'!$J:$J,MATCH('HFTD CPZ'!$B1152,'08W Project List'!$G:$G,0))),$K1152,#N/A)</f>
        <v>#N/A</v>
      </c>
      <c r="M1152" s="34" t="e">
        <f>IF(ISNUMBER(L1152),#N/A,IF(ISNUMBER(INDEX('Approved CPZ List'!$I:$I,MATCH('HFTD CPZ'!$B1152,'Approved CPZ List'!$B:$B,0))),$K1152,#N/A))</f>
        <v>#N/A</v>
      </c>
    </row>
    <row r="1153" spans="1:13" ht="15.75" x14ac:dyDescent="0.25">
      <c r="A1153" s="17">
        <v>10783</v>
      </c>
      <c r="B1153" s="16" t="s">
        <v>224</v>
      </c>
      <c r="C1153" s="16">
        <v>252192105</v>
      </c>
      <c r="D1153" s="16" t="s">
        <v>214</v>
      </c>
      <c r="E1153" s="16">
        <v>3.8380407258967808</v>
      </c>
      <c r="F1153" s="16">
        <v>9</v>
      </c>
      <c r="G1153" s="19">
        <v>5.2344504284511102E-2</v>
      </c>
      <c r="H1153" s="16">
        <f t="shared" si="51"/>
        <v>0.47110053856059991</v>
      </c>
      <c r="I1153" s="21">
        <v>1152</v>
      </c>
      <c r="J1153" s="28">
        <f t="shared" si="52"/>
        <v>13395.674528405547</v>
      </c>
      <c r="K1153" s="28">
        <f t="shared" si="53"/>
        <v>2577.3823747696761</v>
      </c>
      <c r="L1153" s="34" t="e">
        <f>IF(ISNUMBER(INDEX('08W Project List'!$J:$J,MATCH('HFTD CPZ'!$B1153,'08W Project List'!$G:$G,0))),$K1153,#N/A)</f>
        <v>#N/A</v>
      </c>
      <c r="M1153" s="34" t="e">
        <f>IF(ISNUMBER(L1153),#N/A,IF(ISNUMBER(INDEX('Approved CPZ List'!$I:$I,MATCH('HFTD CPZ'!$B1153,'Approved CPZ List'!$B:$B,0))),$K1153,#N/A))</f>
        <v>#N/A</v>
      </c>
    </row>
    <row r="1154" spans="1:13" ht="15.75" x14ac:dyDescent="0.25">
      <c r="A1154" s="17">
        <v>10429</v>
      </c>
      <c r="B1154" s="16" t="s">
        <v>489</v>
      </c>
      <c r="C1154" s="16">
        <v>103081105</v>
      </c>
      <c r="D1154" s="16" t="s">
        <v>488</v>
      </c>
      <c r="E1154" s="16">
        <v>1.203400165040404</v>
      </c>
      <c r="F1154" s="16">
        <v>11</v>
      </c>
      <c r="G1154" s="19">
        <v>5.22691771182957E-2</v>
      </c>
      <c r="H1154" s="16">
        <f t="shared" ref="H1154:H1217" si="54">IFERROR(G1154*F1154,0)</f>
        <v>0.57496094830125266</v>
      </c>
      <c r="I1154" s="21">
        <v>1153</v>
      </c>
      <c r="J1154" s="28">
        <f t="shared" si="52"/>
        <v>13396.877928570588</v>
      </c>
      <c r="K1154" s="28">
        <f t="shared" si="53"/>
        <v>2576.8074138213747</v>
      </c>
      <c r="L1154" s="34" t="e">
        <f>IF(ISNUMBER(INDEX('08W Project List'!$J:$J,MATCH('HFTD CPZ'!$B1154,'08W Project List'!$G:$G,0))),$K1154,#N/A)</f>
        <v>#N/A</v>
      </c>
      <c r="M1154" s="34" t="e">
        <f>IF(ISNUMBER(L1154),#N/A,IF(ISNUMBER(INDEX('Approved CPZ List'!$I:$I,MATCH('HFTD CPZ'!$B1154,'Approved CPZ List'!$B:$B,0))),$K1154,#N/A))</f>
        <v>#N/A</v>
      </c>
    </row>
    <row r="1155" spans="1:13" ht="15.75" x14ac:dyDescent="0.25">
      <c r="A1155" s="17">
        <v>1753</v>
      </c>
      <c r="B1155" s="16" t="s">
        <v>435</v>
      </c>
      <c r="C1155" s="16">
        <v>152481106</v>
      </c>
      <c r="D1155" s="16" t="s">
        <v>428</v>
      </c>
      <c r="E1155" s="16">
        <v>15.377083578421257</v>
      </c>
      <c r="F1155" s="16">
        <v>195</v>
      </c>
      <c r="G1155" s="19">
        <v>5.2211499523135398E-2</v>
      </c>
      <c r="H1155" s="16">
        <f t="shared" si="54"/>
        <v>10.181242407011403</v>
      </c>
      <c r="I1155" s="21">
        <v>1154</v>
      </c>
      <c r="J1155" s="28">
        <f t="shared" si="52"/>
        <v>13412.255012149009</v>
      </c>
      <c r="K1155" s="28">
        <f t="shared" si="53"/>
        <v>2566.6261714143634</v>
      </c>
      <c r="L1155" s="34" t="e">
        <f>IF(ISNUMBER(INDEX('08W Project List'!$J:$J,MATCH('HFTD CPZ'!$B1155,'08W Project List'!$G:$G,0))),$K1155,#N/A)</f>
        <v>#N/A</v>
      </c>
      <c r="M1155" s="34" t="e">
        <f>IF(ISNUMBER(L1155),#N/A,IF(ISNUMBER(INDEX('Approved CPZ List'!$I:$I,MATCH('HFTD CPZ'!$B1155,'Approved CPZ List'!$B:$B,0))),$K1155,#N/A))</f>
        <v>#N/A</v>
      </c>
    </row>
    <row r="1156" spans="1:13" ht="15.75" x14ac:dyDescent="0.25">
      <c r="A1156" s="17">
        <v>7841</v>
      </c>
      <c r="B1156" s="16" t="s">
        <v>3947</v>
      </c>
      <c r="C1156" s="16">
        <v>252921110</v>
      </c>
      <c r="D1156" s="16" t="s">
        <v>3945</v>
      </c>
      <c r="E1156" s="16">
        <v>0.89608353638042881</v>
      </c>
      <c r="F1156" s="16">
        <v>44</v>
      </c>
      <c r="G1156" s="19">
        <v>5.2194398765577403E-2</v>
      </c>
      <c r="H1156" s="16">
        <f t="shared" si="54"/>
        <v>2.2965535456854056</v>
      </c>
      <c r="I1156" s="21">
        <v>1155</v>
      </c>
      <c r="J1156" s="28">
        <f t="shared" ref="J1156:J1219" si="55">J1155+E1156</f>
        <v>13413.151095685389</v>
      </c>
      <c r="K1156" s="28">
        <f t="shared" ref="K1156:K1219" si="56">K1155-H1156</f>
        <v>2564.3296178686778</v>
      </c>
      <c r="L1156" s="34" t="e">
        <f>IF(ISNUMBER(INDEX('08W Project List'!$J:$J,MATCH('HFTD CPZ'!$B1156,'08W Project List'!$G:$G,0))),$K1156,#N/A)</f>
        <v>#N/A</v>
      </c>
      <c r="M1156" s="34" t="e">
        <f>IF(ISNUMBER(L1156),#N/A,IF(ISNUMBER(INDEX('Approved CPZ List'!$I:$I,MATCH('HFTD CPZ'!$B1156,'Approved CPZ List'!$B:$B,0))),$K1156,#N/A))</f>
        <v>#N/A</v>
      </c>
    </row>
    <row r="1157" spans="1:13" ht="15.75" x14ac:dyDescent="0.25">
      <c r="A1157" s="17">
        <v>10305</v>
      </c>
      <c r="B1157" s="16" t="s">
        <v>2276</v>
      </c>
      <c r="C1157" s="16">
        <v>43141101</v>
      </c>
      <c r="D1157" s="16" t="s">
        <v>2268</v>
      </c>
      <c r="E1157" s="16">
        <v>3.9544438689050589</v>
      </c>
      <c r="F1157" s="16">
        <v>25</v>
      </c>
      <c r="G1157" s="19">
        <v>5.2130116316081297E-2</v>
      </c>
      <c r="H1157" s="16">
        <f t="shared" si="54"/>
        <v>1.3032529079020325</v>
      </c>
      <c r="I1157" s="21">
        <v>1156</v>
      </c>
      <c r="J1157" s="28">
        <f t="shared" si="55"/>
        <v>13417.105539554294</v>
      </c>
      <c r="K1157" s="28">
        <f t="shared" si="56"/>
        <v>2563.0263649607759</v>
      </c>
      <c r="L1157" s="34" t="e">
        <f>IF(ISNUMBER(INDEX('08W Project List'!$J:$J,MATCH('HFTD CPZ'!$B1157,'08W Project List'!$G:$G,0))),$K1157,#N/A)</f>
        <v>#N/A</v>
      </c>
      <c r="M1157" s="34" t="e">
        <f>IF(ISNUMBER(L1157),#N/A,IF(ISNUMBER(INDEX('Approved CPZ List'!$I:$I,MATCH('HFTD CPZ'!$B1157,'Approved CPZ List'!$B:$B,0))),$K1157,#N/A))</f>
        <v>#N/A</v>
      </c>
    </row>
    <row r="1158" spans="1:13" ht="15.75" x14ac:dyDescent="0.25">
      <c r="A1158" s="17">
        <v>9510</v>
      </c>
      <c r="B1158" s="16" t="s">
        <v>3209</v>
      </c>
      <c r="C1158" s="16">
        <v>43292103</v>
      </c>
      <c r="D1158" s="16" t="s">
        <v>3203</v>
      </c>
      <c r="E1158" s="16">
        <v>0.17065270749267558</v>
      </c>
      <c r="F1158" s="16">
        <v>5</v>
      </c>
      <c r="G1158" s="19">
        <v>5.2117312394345298E-2</v>
      </c>
      <c r="H1158" s="16">
        <f t="shared" si="54"/>
        <v>0.26058656197172647</v>
      </c>
      <c r="I1158" s="21">
        <v>1157</v>
      </c>
      <c r="J1158" s="28">
        <f t="shared" si="55"/>
        <v>13417.276192261786</v>
      </c>
      <c r="K1158" s="28">
        <f t="shared" si="56"/>
        <v>2562.7657783988043</v>
      </c>
      <c r="L1158" s="34" t="e">
        <f>IF(ISNUMBER(INDEX('08W Project List'!$J:$J,MATCH('HFTD CPZ'!$B1158,'08W Project List'!$G:$G,0))),$K1158,#N/A)</f>
        <v>#N/A</v>
      </c>
      <c r="M1158" s="34" t="e">
        <f>IF(ISNUMBER(L1158),#N/A,IF(ISNUMBER(INDEX('Approved CPZ List'!$I:$I,MATCH('HFTD CPZ'!$B1158,'Approved CPZ List'!$B:$B,0))),$K1158,#N/A))</f>
        <v>#N/A</v>
      </c>
    </row>
    <row r="1159" spans="1:13" ht="15.75" x14ac:dyDescent="0.25">
      <c r="A1159" s="17">
        <v>2874</v>
      </c>
      <c r="B1159" s="16" t="s">
        <v>1380</v>
      </c>
      <c r="C1159" s="16">
        <v>42851121</v>
      </c>
      <c r="D1159" s="16" t="s">
        <v>1374</v>
      </c>
      <c r="E1159" s="16">
        <v>10.349783052103479</v>
      </c>
      <c r="F1159" s="16">
        <v>56</v>
      </c>
      <c r="G1159" s="19">
        <v>5.2017631950561402E-2</v>
      </c>
      <c r="H1159" s="16">
        <f t="shared" si="54"/>
        <v>2.9129873892314384</v>
      </c>
      <c r="I1159" s="21">
        <v>1158</v>
      </c>
      <c r="J1159" s="28">
        <f t="shared" si="55"/>
        <v>13427.625975313889</v>
      </c>
      <c r="K1159" s="28">
        <f t="shared" si="56"/>
        <v>2559.8527910095727</v>
      </c>
      <c r="L1159" s="34" t="e">
        <f>IF(ISNUMBER(INDEX('08W Project List'!$J:$J,MATCH('HFTD CPZ'!$B1159,'08W Project List'!$G:$G,0))),$K1159,#N/A)</f>
        <v>#N/A</v>
      </c>
      <c r="M1159" s="34" t="e">
        <f>IF(ISNUMBER(L1159),#N/A,IF(ISNUMBER(INDEX('Approved CPZ List'!$I:$I,MATCH('HFTD CPZ'!$B1159,'Approved CPZ List'!$B:$B,0))),$K1159,#N/A))</f>
        <v>#N/A</v>
      </c>
    </row>
    <row r="1160" spans="1:13" ht="15.75" x14ac:dyDescent="0.25">
      <c r="A1160" s="17">
        <v>5370</v>
      </c>
      <c r="B1160" s="16" t="s">
        <v>1426</v>
      </c>
      <c r="C1160" s="16">
        <v>163451702</v>
      </c>
      <c r="D1160" s="16" t="s">
        <v>1414</v>
      </c>
      <c r="E1160" s="16">
        <v>9.6202179883151651</v>
      </c>
      <c r="F1160" s="16">
        <v>99</v>
      </c>
      <c r="G1160" s="19">
        <v>5.1859935705482897E-2</v>
      </c>
      <c r="H1160" s="16">
        <f t="shared" si="54"/>
        <v>5.134133634842807</v>
      </c>
      <c r="I1160" s="21">
        <v>1159</v>
      </c>
      <c r="J1160" s="28">
        <f t="shared" si="55"/>
        <v>13437.246193302204</v>
      </c>
      <c r="K1160" s="28">
        <f t="shared" si="56"/>
        <v>2554.7186573747299</v>
      </c>
      <c r="L1160" s="34" t="e">
        <f>IF(ISNUMBER(INDEX('08W Project List'!$J:$J,MATCH('HFTD CPZ'!$B1160,'08W Project List'!$G:$G,0))),$K1160,#N/A)</f>
        <v>#N/A</v>
      </c>
      <c r="M1160" s="34" t="e">
        <f>IF(ISNUMBER(L1160),#N/A,IF(ISNUMBER(INDEX('Approved CPZ List'!$I:$I,MATCH('HFTD CPZ'!$B1160,'Approved CPZ List'!$B:$B,0))),$K1160,#N/A))</f>
        <v>#N/A</v>
      </c>
    </row>
    <row r="1161" spans="1:13" ht="15.75" x14ac:dyDescent="0.25">
      <c r="A1161" s="17">
        <v>7742</v>
      </c>
      <c r="B1161" s="16" t="s">
        <v>4278</v>
      </c>
      <c r="C1161" s="16">
        <v>163201102</v>
      </c>
      <c r="D1161" s="16" t="s">
        <v>4269</v>
      </c>
      <c r="E1161" s="16">
        <v>12.967346840782039</v>
      </c>
      <c r="F1161" s="16">
        <v>105</v>
      </c>
      <c r="G1161" s="19">
        <v>5.1819039075729198E-2</v>
      </c>
      <c r="H1161" s="16">
        <f t="shared" si="54"/>
        <v>5.4409991029515661</v>
      </c>
      <c r="I1161" s="21">
        <v>1160</v>
      </c>
      <c r="J1161" s="28">
        <f t="shared" si="55"/>
        <v>13450.213540142986</v>
      </c>
      <c r="K1161" s="28">
        <f t="shared" si="56"/>
        <v>2549.2776582717784</v>
      </c>
      <c r="L1161" s="34" t="e">
        <f>IF(ISNUMBER(INDEX('08W Project List'!$J:$J,MATCH('HFTD CPZ'!$B1161,'08W Project List'!$G:$G,0))),$K1161,#N/A)</f>
        <v>#N/A</v>
      </c>
      <c r="M1161" s="34" t="e">
        <f>IF(ISNUMBER(L1161),#N/A,IF(ISNUMBER(INDEX('Approved CPZ List'!$I:$I,MATCH('HFTD CPZ'!$B1161,'Approved CPZ List'!$B:$B,0))),$K1161,#N/A))</f>
        <v>#N/A</v>
      </c>
    </row>
    <row r="1162" spans="1:13" ht="15.75" x14ac:dyDescent="0.25">
      <c r="A1162" s="17">
        <v>8013</v>
      </c>
      <c r="B1162" s="16" t="s">
        <v>4306</v>
      </c>
      <c r="C1162" s="16">
        <v>42661103</v>
      </c>
      <c r="D1162" s="16" t="s">
        <v>4303</v>
      </c>
      <c r="E1162" s="16">
        <v>11.561304531119516</v>
      </c>
      <c r="F1162" s="16">
        <v>77</v>
      </c>
      <c r="G1162" s="19">
        <v>5.1704541941523303E-2</v>
      </c>
      <c r="H1162" s="16">
        <f t="shared" si="54"/>
        <v>3.9812497294972942</v>
      </c>
      <c r="I1162" s="21">
        <v>1161</v>
      </c>
      <c r="J1162" s="28">
        <f t="shared" si="55"/>
        <v>13461.774844674106</v>
      </c>
      <c r="K1162" s="28">
        <f t="shared" si="56"/>
        <v>2545.2964085422809</v>
      </c>
      <c r="L1162" s="34" t="e">
        <f>IF(ISNUMBER(INDEX('08W Project List'!$J:$J,MATCH('HFTD CPZ'!$B1162,'08W Project List'!$G:$G,0))),$K1162,#N/A)</f>
        <v>#N/A</v>
      </c>
      <c r="M1162" s="34" t="e">
        <f>IF(ISNUMBER(L1162),#N/A,IF(ISNUMBER(INDEX('Approved CPZ List'!$I:$I,MATCH('HFTD CPZ'!$B1162,'Approved CPZ List'!$B:$B,0))),$K1162,#N/A))</f>
        <v>#N/A</v>
      </c>
    </row>
    <row r="1163" spans="1:13" ht="15.75" x14ac:dyDescent="0.25">
      <c r="A1163" s="17">
        <v>8123</v>
      </c>
      <c r="B1163" s="16" t="s">
        <v>2797</v>
      </c>
      <c r="C1163" s="16">
        <v>182941102</v>
      </c>
      <c r="D1163" s="16" t="s">
        <v>2791</v>
      </c>
      <c r="E1163" s="16">
        <v>6.7692740662416409</v>
      </c>
      <c r="F1163" s="16">
        <v>40</v>
      </c>
      <c r="G1163" s="19">
        <v>5.1564082893709701E-2</v>
      </c>
      <c r="H1163" s="16">
        <f t="shared" si="54"/>
        <v>2.0625633157483882</v>
      </c>
      <c r="I1163" s="21">
        <v>1162</v>
      </c>
      <c r="J1163" s="28">
        <f t="shared" si="55"/>
        <v>13468.544118740348</v>
      </c>
      <c r="K1163" s="28">
        <f t="shared" si="56"/>
        <v>2543.2338452265326</v>
      </c>
      <c r="L1163" s="34" t="e">
        <f>IF(ISNUMBER(INDEX('08W Project List'!$J:$J,MATCH('HFTD CPZ'!$B1163,'08W Project List'!$G:$G,0))),$K1163,#N/A)</f>
        <v>#N/A</v>
      </c>
      <c r="M1163" s="34" t="e">
        <f>IF(ISNUMBER(L1163),#N/A,IF(ISNUMBER(INDEX('Approved CPZ List'!$I:$I,MATCH('HFTD CPZ'!$B1163,'Approved CPZ List'!$B:$B,0))),$K1163,#N/A))</f>
        <v>#N/A</v>
      </c>
    </row>
    <row r="1164" spans="1:13" ht="15.75" x14ac:dyDescent="0.25">
      <c r="A1164" s="17">
        <v>7649</v>
      </c>
      <c r="B1164" s="16" t="s">
        <v>1696</v>
      </c>
      <c r="C1164" s="16">
        <v>43211101</v>
      </c>
      <c r="D1164" s="16" t="s">
        <v>1685</v>
      </c>
      <c r="E1164" s="16">
        <v>1.4678109383052391</v>
      </c>
      <c r="F1164" s="16">
        <v>33</v>
      </c>
      <c r="G1164" s="19">
        <v>5.14160602237572E-2</v>
      </c>
      <c r="H1164" s="16">
        <f t="shared" si="54"/>
        <v>1.6967299873839876</v>
      </c>
      <c r="I1164" s="21">
        <v>1163</v>
      </c>
      <c r="J1164" s="28">
        <f t="shared" si="55"/>
        <v>13470.011929678654</v>
      </c>
      <c r="K1164" s="28">
        <f t="shared" si="56"/>
        <v>2541.5371152391485</v>
      </c>
      <c r="L1164" s="34" t="e">
        <f>IF(ISNUMBER(INDEX('08W Project List'!$J:$J,MATCH('HFTD CPZ'!$B1164,'08W Project List'!$G:$G,0))),$K1164,#N/A)</f>
        <v>#N/A</v>
      </c>
      <c r="M1164" s="34" t="e">
        <f>IF(ISNUMBER(L1164),#N/A,IF(ISNUMBER(INDEX('Approved CPZ List'!$I:$I,MATCH('HFTD CPZ'!$B1164,'Approved CPZ List'!$B:$B,0))),$K1164,#N/A))</f>
        <v>#N/A</v>
      </c>
    </row>
    <row r="1165" spans="1:13" ht="15.75" x14ac:dyDescent="0.25">
      <c r="A1165" s="17">
        <v>4094</v>
      </c>
      <c r="B1165" s="16" t="s">
        <v>1821</v>
      </c>
      <c r="C1165" s="16">
        <v>42251101</v>
      </c>
      <c r="D1165" s="16" t="s">
        <v>1814</v>
      </c>
      <c r="E1165" s="16">
        <v>3.8764968832772841</v>
      </c>
      <c r="F1165" s="16">
        <v>33</v>
      </c>
      <c r="G1165" s="19">
        <v>5.14127849858153E-2</v>
      </c>
      <c r="H1165" s="16">
        <f t="shared" si="54"/>
        <v>1.6966219045319049</v>
      </c>
      <c r="I1165" s="21">
        <v>1164</v>
      </c>
      <c r="J1165" s="28">
        <f t="shared" si="55"/>
        <v>13473.888426561931</v>
      </c>
      <c r="K1165" s="28">
        <f t="shared" si="56"/>
        <v>2539.8404933346164</v>
      </c>
      <c r="L1165" s="34" t="e">
        <f>IF(ISNUMBER(INDEX('08W Project List'!$J:$J,MATCH('HFTD CPZ'!$B1165,'08W Project List'!$G:$G,0))),$K1165,#N/A)</f>
        <v>#N/A</v>
      </c>
      <c r="M1165" s="34" t="e">
        <f>IF(ISNUMBER(L1165),#N/A,IF(ISNUMBER(INDEX('Approved CPZ List'!$I:$I,MATCH('HFTD CPZ'!$B1165,'Approved CPZ List'!$B:$B,0))),$K1165,#N/A))</f>
        <v>#N/A</v>
      </c>
    </row>
    <row r="1166" spans="1:13" ht="15.75" x14ac:dyDescent="0.25">
      <c r="A1166" s="17">
        <v>7517</v>
      </c>
      <c r="B1166" s="16" t="s">
        <v>2964</v>
      </c>
      <c r="C1166" s="16">
        <v>152561107</v>
      </c>
      <c r="D1166" s="16" t="s">
        <v>2959</v>
      </c>
      <c r="E1166" s="16">
        <v>1.4404270688806589</v>
      </c>
      <c r="F1166" s="16">
        <v>45</v>
      </c>
      <c r="G1166" s="19">
        <v>5.1234027102928903E-2</v>
      </c>
      <c r="H1166" s="16">
        <f t="shared" si="54"/>
        <v>2.3055312196318005</v>
      </c>
      <c r="I1166" s="21">
        <v>1165</v>
      </c>
      <c r="J1166" s="28">
        <f t="shared" si="55"/>
        <v>13475.328853630812</v>
      </c>
      <c r="K1166" s="28">
        <f t="shared" si="56"/>
        <v>2537.5349621149849</v>
      </c>
      <c r="L1166" s="34" t="e">
        <f>IF(ISNUMBER(INDEX('08W Project List'!$J:$J,MATCH('HFTD CPZ'!$B1166,'08W Project List'!$G:$G,0))),$K1166,#N/A)</f>
        <v>#N/A</v>
      </c>
      <c r="M1166" s="34" t="e">
        <f>IF(ISNUMBER(L1166),#N/A,IF(ISNUMBER(INDEX('Approved CPZ List'!$I:$I,MATCH('HFTD CPZ'!$B1166,'Approved CPZ List'!$B:$B,0))),$K1166,#N/A))</f>
        <v>#N/A</v>
      </c>
    </row>
    <row r="1167" spans="1:13" ht="15.75" x14ac:dyDescent="0.25">
      <c r="A1167" s="17">
        <v>371</v>
      </c>
      <c r="B1167" s="16" t="s">
        <v>974</v>
      </c>
      <c r="C1167" s="16">
        <v>163351701</v>
      </c>
      <c r="D1167" s="16" t="s">
        <v>972</v>
      </c>
      <c r="E1167" s="16">
        <v>8.0631052295408949</v>
      </c>
      <c r="F1167" s="16">
        <v>159</v>
      </c>
      <c r="G1167" s="19">
        <v>5.1116452679953898E-2</v>
      </c>
      <c r="H1167" s="16">
        <f t="shared" si="54"/>
        <v>8.1275159761126705</v>
      </c>
      <c r="I1167" s="21">
        <v>1166</v>
      </c>
      <c r="J1167" s="28">
        <f t="shared" si="55"/>
        <v>13483.391958860353</v>
      </c>
      <c r="K1167" s="28">
        <f t="shared" si="56"/>
        <v>2529.4074461388723</v>
      </c>
      <c r="L1167" s="34" t="e">
        <f>IF(ISNUMBER(INDEX('08W Project List'!$J:$J,MATCH('HFTD CPZ'!$B1167,'08W Project List'!$G:$G,0))),$K1167,#N/A)</f>
        <v>#N/A</v>
      </c>
      <c r="M1167" s="34" t="e">
        <f>IF(ISNUMBER(L1167),#N/A,IF(ISNUMBER(INDEX('Approved CPZ List'!$I:$I,MATCH('HFTD CPZ'!$B1167,'Approved CPZ List'!$B:$B,0))),$K1167,#N/A))</f>
        <v>#N/A</v>
      </c>
    </row>
    <row r="1168" spans="1:13" ht="15.75" x14ac:dyDescent="0.25">
      <c r="A1168" s="17">
        <v>8728</v>
      </c>
      <c r="B1168" s="16" t="s">
        <v>898</v>
      </c>
      <c r="C1168" s="16">
        <v>162991103</v>
      </c>
      <c r="D1168" s="16" t="s">
        <v>896</v>
      </c>
      <c r="E1168" s="16">
        <v>0.71634416412041635</v>
      </c>
      <c r="F1168" s="16">
        <v>38</v>
      </c>
      <c r="G1168" s="19">
        <v>5.1027099679722097E-2</v>
      </c>
      <c r="H1168" s="16">
        <f t="shared" si="54"/>
        <v>1.9390297878294398</v>
      </c>
      <c r="I1168" s="21">
        <v>1167</v>
      </c>
      <c r="J1168" s="28">
        <f t="shared" si="55"/>
        <v>13484.108303024474</v>
      </c>
      <c r="K1168" s="28">
        <f t="shared" si="56"/>
        <v>2527.4684163510428</v>
      </c>
      <c r="L1168" s="34" t="e">
        <f>IF(ISNUMBER(INDEX('08W Project List'!$J:$J,MATCH('HFTD CPZ'!$B1168,'08W Project List'!$G:$G,0))),$K1168,#N/A)</f>
        <v>#N/A</v>
      </c>
      <c r="M1168" s="34" t="e">
        <f>IF(ISNUMBER(L1168),#N/A,IF(ISNUMBER(INDEX('Approved CPZ List'!$I:$I,MATCH('HFTD CPZ'!$B1168,'Approved CPZ List'!$B:$B,0))),$K1168,#N/A))</f>
        <v>#N/A</v>
      </c>
    </row>
    <row r="1169" spans="1:13" ht="15.75" x14ac:dyDescent="0.25">
      <c r="A1169" s="17">
        <v>3664</v>
      </c>
      <c r="B1169" s="16" t="s">
        <v>3128</v>
      </c>
      <c r="C1169" s="16">
        <v>153082106</v>
      </c>
      <c r="D1169" s="16" t="s">
        <v>3118</v>
      </c>
      <c r="E1169" s="16">
        <v>6.5539895927732132</v>
      </c>
      <c r="F1169" s="16">
        <v>31</v>
      </c>
      <c r="G1169" s="19">
        <v>5.0872940408509398E-2</v>
      </c>
      <c r="H1169" s="16">
        <f t="shared" si="54"/>
        <v>1.5770611526637914</v>
      </c>
      <c r="I1169" s="21">
        <v>1168</v>
      </c>
      <c r="J1169" s="28">
        <f t="shared" si="55"/>
        <v>13490.662292617248</v>
      </c>
      <c r="K1169" s="28">
        <f t="shared" si="56"/>
        <v>2525.8913551983792</v>
      </c>
      <c r="L1169" s="34" t="e">
        <f>IF(ISNUMBER(INDEX('08W Project List'!$J:$J,MATCH('HFTD CPZ'!$B1169,'08W Project List'!$G:$G,0))),$K1169,#N/A)</f>
        <v>#N/A</v>
      </c>
      <c r="M1169" s="34" t="e">
        <f>IF(ISNUMBER(L1169),#N/A,IF(ISNUMBER(INDEX('Approved CPZ List'!$I:$I,MATCH('HFTD CPZ'!$B1169,'Approved CPZ List'!$B:$B,0))),$K1169,#N/A))</f>
        <v>#N/A</v>
      </c>
    </row>
    <row r="1170" spans="1:13" ht="15.75" x14ac:dyDescent="0.25">
      <c r="A1170" s="17">
        <v>10993</v>
      </c>
      <c r="B1170" s="16" t="s">
        <v>2264</v>
      </c>
      <c r="C1170" s="16">
        <v>182821103</v>
      </c>
      <c r="D1170" s="16" t="s">
        <v>2263</v>
      </c>
      <c r="E1170" s="16">
        <v>0.20190297643292482</v>
      </c>
      <c r="F1170" s="16">
        <v>3</v>
      </c>
      <c r="G1170" s="19">
        <v>5.07485284560696E-2</v>
      </c>
      <c r="H1170" s="16">
        <f t="shared" si="54"/>
        <v>0.15224558536820881</v>
      </c>
      <c r="I1170" s="21">
        <v>1169</v>
      </c>
      <c r="J1170" s="28">
        <f t="shared" si="55"/>
        <v>13490.86419559368</v>
      </c>
      <c r="K1170" s="28">
        <f t="shared" si="56"/>
        <v>2525.7391096130109</v>
      </c>
      <c r="L1170" s="34" t="e">
        <f>IF(ISNUMBER(INDEX('08W Project List'!$J:$J,MATCH('HFTD CPZ'!$B1170,'08W Project List'!$G:$G,0))),$K1170,#N/A)</f>
        <v>#N/A</v>
      </c>
      <c r="M1170" s="34" t="e">
        <f>IF(ISNUMBER(L1170),#N/A,IF(ISNUMBER(INDEX('Approved CPZ List'!$I:$I,MATCH('HFTD CPZ'!$B1170,'Approved CPZ List'!$B:$B,0))),$K1170,#N/A))</f>
        <v>#N/A</v>
      </c>
    </row>
    <row r="1171" spans="1:13" ht="15.75" x14ac:dyDescent="0.25">
      <c r="A1171" s="17">
        <v>7973</v>
      </c>
      <c r="B1171" s="16" t="s">
        <v>2951</v>
      </c>
      <c r="C1171" s="16">
        <v>152561105</v>
      </c>
      <c r="D1171" s="16" t="s">
        <v>2945</v>
      </c>
      <c r="E1171" s="16">
        <v>9.5852816486568057E-2</v>
      </c>
      <c r="F1171" s="16">
        <v>58</v>
      </c>
      <c r="G1171" s="19">
        <v>5.0695405603354102E-2</v>
      </c>
      <c r="H1171" s="16">
        <f t="shared" si="54"/>
        <v>2.9403335249945379</v>
      </c>
      <c r="I1171" s="21">
        <v>1170</v>
      </c>
      <c r="J1171" s="28">
        <f t="shared" si="55"/>
        <v>13490.960048410167</v>
      </c>
      <c r="K1171" s="28">
        <f t="shared" si="56"/>
        <v>2522.7987760880164</v>
      </c>
      <c r="L1171" s="34" t="e">
        <f>IF(ISNUMBER(INDEX('08W Project List'!$J:$J,MATCH('HFTD CPZ'!$B1171,'08W Project List'!$G:$G,0))),$K1171,#N/A)</f>
        <v>#N/A</v>
      </c>
      <c r="M1171" s="34" t="e">
        <f>IF(ISNUMBER(L1171),#N/A,IF(ISNUMBER(INDEX('Approved CPZ List'!$I:$I,MATCH('HFTD CPZ'!$B1171,'Approved CPZ List'!$B:$B,0))),$K1171,#N/A))</f>
        <v>#N/A</v>
      </c>
    </row>
    <row r="1172" spans="1:13" ht="15.75" x14ac:dyDescent="0.25">
      <c r="A1172" s="17">
        <v>9859</v>
      </c>
      <c r="B1172" s="16" t="s">
        <v>1011</v>
      </c>
      <c r="C1172" s="16">
        <v>253141103</v>
      </c>
      <c r="D1172" s="16" t="s">
        <v>1012</v>
      </c>
      <c r="E1172" s="16">
        <v>3.0184543100340022</v>
      </c>
      <c r="F1172" s="16">
        <v>4</v>
      </c>
      <c r="G1172" s="19">
        <v>5.0626388222668198E-2</v>
      </c>
      <c r="H1172" s="16">
        <f t="shared" si="54"/>
        <v>0.20250555289067279</v>
      </c>
      <c r="I1172" s="21">
        <v>1171</v>
      </c>
      <c r="J1172" s="28">
        <f t="shared" si="55"/>
        <v>13493.9785027202</v>
      </c>
      <c r="K1172" s="28">
        <f t="shared" si="56"/>
        <v>2522.5962705351258</v>
      </c>
      <c r="L1172" s="34" t="e">
        <f>IF(ISNUMBER(INDEX('08W Project List'!$J:$J,MATCH('HFTD CPZ'!$B1172,'08W Project List'!$G:$G,0))),$K1172,#N/A)</f>
        <v>#N/A</v>
      </c>
      <c r="M1172" s="34" t="e">
        <f>IF(ISNUMBER(L1172),#N/A,IF(ISNUMBER(INDEX('Approved CPZ List'!$I:$I,MATCH('HFTD CPZ'!$B1172,'Approved CPZ List'!$B:$B,0))),$K1172,#N/A))</f>
        <v>#N/A</v>
      </c>
    </row>
    <row r="1173" spans="1:13" ht="15.75" x14ac:dyDescent="0.25">
      <c r="A1173" s="17">
        <v>7777</v>
      </c>
      <c r="B1173" s="16" t="s">
        <v>1477</v>
      </c>
      <c r="C1173" s="16">
        <v>103021101</v>
      </c>
      <c r="D1173" s="16" t="s">
        <v>1475</v>
      </c>
      <c r="E1173" s="16">
        <v>18.761282207256556</v>
      </c>
      <c r="F1173" s="16">
        <v>141</v>
      </c>
      <c r="G1173" s="19">
        <v>5.0558874306310099E-2</v>
      </c>
      <c r="H1173" s="16">
        <f t="shared" si="54"/>
        <v>7.1288012771897238</v>
      </c>
      <c r="I1173" s="21">
        <v>1172</v>
      </c>
      <c r="J1173" s="28">
        <f t="shared" si="55"/>
        <v>13512.739784927457</v>
      </c>
      <c r="K1173" s="28">
        <f t="shared" si="56"/>
        <v>2515.467469257936</v>
      </c>
      <c r="L1173" s="34" t="e">
        <f>IF(ISNUMBER(INDEX('08W Project List'!$J:$J,MATCH('HFTD CPZ'!$B1173,'08W Project List'!$G:$G,0))),$K1173,#N/A)</f>
        <v>#N/A</v>
      </c>
      <c r="M1173" s="34" t="e">
        <f>IF(ISNUMBER(L1173),#N/A,IF(ISNUMBER(INDEX('Approved CPZ List'!$I:$I,MATCH('HFTD CPZ'!$B1173,'Approved CPZ List'!$B:$B,0))),$K1173,#N/A))</f>
        <v>#N/A</v>
      </c>
    </row>
    <row r="1174" spans="1:13" ht="15.75" x14ac:dyDescent="0.25">
      <c r="A1174" s="17">
        <v>10622</v>
      </c>
      <c r="B1174" s="16" t="s">
        <v>4026</v>
      </c>
      <c r="C1174" s="16">
        <v>252931103</v>
      </c>
      <c r="D1174" s="16" t="s">
        <v>4027</v>
      </c>
      <c r="E1174" s="16">
        <v>2.1764175921739839</v>
      </c>
      <c r="F1174" s="16">
        <v>25</v>
      </c>
      <c r="G1174" s="19">
        <v>5.0527261464971197E-2</v>
      </c>
      <c r="H1174" s="16">
        <f t="shared" si="54"/>
        <v>1.26318153662428</v>
      </c>
      <c r="I1174" s="21">
        <v>1173</v>
      </c>
      <c r="J1174" s="28">
        <f t="shared" si="55"/>
        <v>13514.916202519631</v>
      </c>
      <c r="K1174" s="28">
        <f t="shared" si="56"/>
        <v>2514.2042877213116</v>
      </c>
      <c r="L1174" s="34" t="e">
        <f>IF(ISNUMBER(INDEX('08W Project List'!$J:$J,MATCH('HFTD CPZ'!$B1174,'08W Project List'!$G:$G,0))),$K1174,#N/A)</f>
        <v>#N/A</v>
      </c>
      <c r="M1174" s="34" t="e">
        <f>IF(ISNUMBER(L1174),#N/A,IF(ISNUMBER(INDEX('Approved CPZ List'!$I:$I,MATCH('HFTD CPZ'!$B1174,'Approved CPZ List'!$B:$B,0))),$K1174,#N/A))</f>
        <v>#N/A</v>
      </c>
    </row>
    <row r="1175" spans="1:13" ht="15.75" x14ac:dyDescent="0.25">
      <c r="A1175" s="17">
        <v>2224</v>
      </c>
      <c r="B1175" s="16" t="s">
        <v>917</v>
      </c>
      <c r="C1175" s="16">
        <v>42271103</v>
      </c>
      <c r="D1175" s="16" t="s">
        <v>916</v>
      </c>
      <c r="E1175" s="16">
        <v>15.444591574780297</v>
      </c>
      <c r="F1175" s="16">
        <v>107</v>
      </c>
      <c r="G1175" s="19">
        <v>5.0373904855538901E-2</v>
      </c>
      <c r="H1175" s="16">
        <f t="shared" si="54"/>
        <v>5.3900078195426619</v>
      </c>
      <c r="I1175" s="21">
        <v>1174</v>
      </c>
      <c r="J1175" s="28">
        <f t="shared" si="55"/>
        <v>13530.360794094411</v>
      </c>
      <c r="K1175" s="28">
        <f t="shared" si="56"/>
        <v>2508.8142799017692</v>
      </c>
      <c r="L1175" s="34" t="e">
        <f>IF(ISNUMBER(INDEX('08W Project List'!$J:$J,MATCH('HFTD CPZ'!$B1175,'08W Project List'!$G:$G,0))),$K1175,#N/A)</f>
        <v>#N/A</v>
      </c>
      <c r="M1175" s="34" t="e">
        <f>IF(ISNUMBER(L1175),#N/A,IF(ISNUMBER(INDEX('Approved CPZ List'!$I:$I,MATCH('HFTD CPZ'!$B1175,'Approved CPZ List'!$B:$B,0))),$K1175,#N/A))</f>
        <v>#N/A</v>
      </c>
    </row>
    <row r="1176" spans="1:13" ht="15.75" x14ac:dyDescent="0.25">
      <c r="A1176" s="17">
        <v>2728</v>
      </c>
      <c r="B1176" s="16" t="s">
        <v>2266</v>
      </c>
      <c r="C1176" s="16">
        <v>182821103</v>
      </c>
      <c r="D1176" s="16" t="s">
        <v>2263</v>
      </c>
      <c r="E1176" s="16">
        <v>8.4225214972936602</v>
      </c>
      <c r="F1176" s="16">
        <v>180</v>
      </c>
      <c r="G1176" s="19">
        <v>5.02237174323312E-2</v>
      </c>
      <c r="H1176" s="16">
        <f t="shared" si="54"/>
        <v>9.0402691378196156</v>
      </c>
      <c r="I1176" s="21">
        <v>1175</v>
      </c>
      <c r="J1176" s="28">
        <f t="shared" si="55"/>
        <v>13538.783315591705</v>
      </c>
      <c r="K1176" s="28">
        <f t="shared" si="56"/>
        <v>2499.7740107639497</v>
      </c>
      <c r="L1176" s="34" t="e">
        <f>IF(ISNUMBER(INDEX('08W Project List'!$J:$J,MATCH('HFTD CPZ'!$B1176,'08W Project List'!$G:$G,0))),$K1176,#N/A)</f>
        <v>#N/A</v>
      </c>
      <c r="M1176" s="34" t="e">
        <f>IF(ISNUMBER(L1176),#N/A,IF(ISNUMBER(INDEX('Approved CPZ List'!$I:$I,MATCH('HFTD CPZ'!$B1176,'Approved CPZ List'!$B:$B,0))),$K1176,#N/A))</f>
        <v>#N/A</v>
      </c>
    </row>
    <row r="1177" spans="1:13" ht="15.75" x14ac:dyDescent="0.25">
      <c r="A1177" s="17">
        <v>4743</v>
      </c>
      <c r="B1177" s="16" t="s">
        <v>4413</v>
      </c>
      <c r="C1177" s="16">
        <v>102911103</v>
      </c>
      <c r="D1177" s="16" t="s">
        <v>4411</v>
      </c>
      <c r="E1177" s="16">
        <v>27.217261193432378</v>
      </c>
      <c r="F1177" s="16">
        <v>249</v>
      </c>
      <c r="G1177" s="19">
        <v>5.0062463217611201E-2</v>
      </c>
      <c r="H1177" s="16">
        <f t="shared" si="54"/>
        <v>12.465553341185188</v>
      </c>
      <c r="I1177" s="21">
        <v>1176</v>
      </c>
      <c r="J1177" s="28">
        <f t="shared" si="55"/>
        <v>13566.000576785138</v>
      </c>
      <c r="K1177" s="28">
        <f t="shared" si="56"/>
        <v>2487.3084574227646</v>
      </c>
      <c r="L1177" s="34">
        <f>IF(ISNUMBER(INDEX('08W Project List'!$J:$J,MATCH('HFTD CPZ'!$B1177,'08W Project List'!$G:$G,0))),$K1177,#N/A)</f>
        <v>2487.3084574227646</v>
      </c>
      <c r="M1177" s="34" t="e">
        <f>IF(ISNUMBER(L1177),#N/A,IF(ISNUMBER(INDEX('Approved CPZ List'!$I:$I,MATCH('HFTD CPZ'!$B1177,'Approved CPZ List'!$B:$B,0))),$K1177,#N/A))</f>
        <v>#N/A</v>
      </c>
    </row>
    <row r="1178" spans="1:13" ht="15.75" x14ac:dyDescent="0.25">
      <c r="A1178" s="17">
        <v>1729</v>
      </c>
      <c r="B1178" s="16" t="s">
        <v>2149</v>
      </c>
      <c r="C1178" s="16">
        <v>43351106</v>
      </c>
      <c r="D1178" s="16" t="s">
        <v>2143</v>
      </c>
      <c r="E1178" s="16">
        <v>9.6352963947600365</v>
      </c>
      <c r="F1178" s="16">
        <v>140</v>
      </c>
      <c r="G1178" s="19">
        <v>5.0043053046363903E-2</v>
      </c>
      <c r="H1178" s="16">
        <f t="shared" si="54"/>
        <v>7.0060274264909461</v>
      </c>
      <c r="I1178" s="21">
        <v>1177</v>
      </c>
      <c r="J1178" s="28">
        <f t="shared" si="55"/>
        <v>13575.635873179897</v>
      </c>
      <c r="K1178" s="28">
        <f t="shared" si="56"/>
        <v>2480.3024299962735</v>
      </c>
      <c r="L1178" s="34" t="e">
        <f>IF(ISNUMBER(INDEX('08W Project List'!$J:$J,MATCH('HFTD CPZ'!$B1178,'08W Project List'!$G:$G,0))),$K1178,#N/A)</f>
        <v>#N/A</v>
      </c>
      <c r="M1178" s="34" t="e">
        <f>IF(ISNUMBER(L1178),#N/A,IF(ISNUMBER(INDEX('Approved CPZ List'!$I:$I,MATCH('HFTD CPZ'!$B1178,'Approved CPZ List'!$B:$B,0))),$K1178,#N/A))</f>
        <v>#N/A</v>
      </c>
    </row>
    <row r="1179" spans="1:13" ht="15.75" x14ac:dyDescent="0.25">
      <c r="A1179" s="17">
        <v>1094</v>
      </c>
      <c r="B1179" s="16" t="s">
        <v>1735</v>
      </c>
      <c r="C1179" s="16">
        <v>152691103</v>
      </c>
      <c r="D1179" s="16" t="s">
        <v>1734</v>
      </c>
      <c r="E1179" s="16">
        <v>40.642838367275573</v>
      </c>
      <c r="F1179" s="16">
        <v>485</v>
      </c>
      <c r="G1179" s="19">
        <v>4.9958860369929199E-2</v>
      </c>
      <c r="H1179" s="16">
        <f t="shared" si="54"/>
        <v>24.230047279415661</v>
      </c>
      <c r="I1179" s="21">
        <v>1178</v>
      </c>
      <c r="J1179" s="28">
        <f t="shared" si="55"/>
        <v>13616.278711547173</v>
      </c>
      <c r="K1179" s="28">
        <f t="shared" si="56"/>
        <v>2456.0723827168576</v>
      </c>
      <c r="L1179" s="34" t="e">
        <f>IF(ISNUMBER(INDEX('08W Project List'!$J:$J,MATCH('HFTD CPZ'!$B1179,'08W Project List'!$G:$G,0))),$K1179,#N/A)</f>
        <v>#N/A</v>
      </c>
      <c r="M1179" s="34" t="e">
        <f>IF(ISNUMBER(L1179),#N/A,IF(ISNUMBER(INDEX('Approved CPZ List'!$I:$I,MATCH('HFTD CPZ'!$B1179,'Approved CPZ List'!$B:$B,0))),$K1179,#N/A))</f>
        <v>#N/A</v>
      </c>
    </row>
    <row r="1180" spans="1:13" ht="15.75" x14ac:dyDescent="0.25">
      <c r="A1180" s="17">
        <v>1827</v>
      </c>
      <c r="B1180" s="16" t="s">
        <v>232</v>
      </c>
      <c r="C1180" s="16">
        <v>152701108</v>
      </c>
      <c r="D1180" s="16" t="s">
        <v>231</v>
      </c>
      <c r="E1180" s="16">
        <v>24.09114245462542</v>
      </c>
      <c r="F1180" s="16">
        <v>329</v>
      </c>
      <c r="G1180" s="19">
        <v>4.9737894037005799E-2</v>
      </c>
      <c r="H1180" s="16">
        <f t="shared" si="54"/>
        <v>16.363767138174907</v>
      </c>
      <c r="I1180" s="21">
        <v>1179</v>
      </c>
      <c r="J1180" s="28">
        <f t="shared" si="55"/>
        <v>13640.369854001798</v>
      </c>
      <c r="K1180" s="28">
        <f t="shared" si="56"/>
        <v>2439.7086155786828</v>
      </c>
      <c r="L1180" s="34" t="e">
        <f>IF(ISNUMBER(INDEX('08W Project List'!$J:$J,MATCH('HFTD CPZ'!$B1180,'08W Project List'!$G:$G,0))),$K1180,#N/A)</f>
        <v>#N/A</v>
      </c>
      <c r="M1180" s="34" t="e">
        <f>IF(ISNUMBER(L1180),#N/A,IF(ISNUMBER(INDEX('Approved CPZ List'!$I:$I,MATCH('HFTD CPZ'!$B1180,'Approved CPZ List'!$B:$B,0))),$K1180,#N/A))</f>
        <v>#N/A</v>
      </c>
    </row>
    <row r="1181" spans="1:13" ht="15.75" x14ac:dyDescent="0.25">
      <c r="A1181" s="17">
        <v>971</v>
      </c>
      <c r="B1181" s="16" t="s">
        <v>1922</v>
      </c>
      <c r="C1181" s="16">
        <v>103221101</v>
      </c>
      <c r="D1181" s="16" t="s">
        <v>1917</v>
      </c>
      <c r="E1181" s="16">
        <v>17.362803404518768</v>
      </c>
      <c r="F1181" s="16">
        <v>140</v>
      </c>
      <c r="G1181" s="19">
        <v>4.9736425746696199E-2</v>
      </c>
      <c r="H1181" s="16">
        <f t="shared" si="54"/>
        <v>6.9630996045374678</v>
      </c>
      <c r="I1181" s="21">
        <v>1180</v>
      </c>
      <c r="J1181" s="28">
        <f t="shared" si="55"/>
        <v>13657.732657406317</v>
      </c>
      <c r="K1181" s="28">
        <f t="shared" si="56"/>
        <v>2432.7455159741453</v>
      </c>
      <c r="L1181" s="34" t="e">
        <f>IF(ISNUMBER(INDEX('08W Project List'!$J:$J,MATCH('HFTD CPZ'!$B1181,'08W Project List'!$G:$G,0))),$K1181,#N/A)</f>
        <v>#N/A</v>
      </c>
      <c r="M1181" s="34" t="e">
        <f>IF(ISNUMBER(L1181),#N/A,IF(ISNUMBER(INDEX('Approved CPZ List'!$I:$I,MATCH('HFTD CPZ'!$B1181,'Approved CPZ List'!$B:$B,0))),$K1181,#N/A))</f>
        <v>#N/A</v>
      </c>
    </row>
    <row r="1182" spans="1:13" ht="15.75" x14ac:dyDescent="0.25">
      <c r="A1182" s="17">
        <v>6396</v>
      </c>
      <c r="B1182" s="16" t="s">
        <v>2210</v>
      </c>
      <c r="C1182" s="16">
        <v>103491101</v>
      </c>
      <c r="D1182" s="16" t="s">
        <v>2209</v>
      </c>
      <c r="E1182" s="16">
        <v>10.557458242746426</v>
      </c>
      <c r="F1182" s="16">
        <v>122</v>
      </c>
      <c r="G1182" s="19">
        <v>4.9699644700244697E-2</v>
      </c>
      <c r="H1182" s="16">
        <f t="shared" si="54"/>
        <v>6.0633566534298531</v>
      </c>
      <c r="I1182" s="21">
        <v>1181</v>
      </c>
      <c r="J1182" s="28">
        <f t="shared" si="55"/>
        <v>13668.290115649064</v>
      </c>
      <c r="K1182" s="28">
        <f t="shared" si="56"/>
        <v>2426.6821593207155</v>
      </c>
      <c r="L1182" s="34" t="e">
        <f>IF(ISNUMBER(INDEX('08W Project List'!$J:$J,MATCH('HFTD CPZ'!$B1182,'08W Project List'!$G:$G,0))),$K1182,#N/A)</f>
        <v>#N/A</v>
      </c>
      <c r="M1182" s="34" t="e">
        <f>IF(ISNUMBER(L1182),#N/A,IF(ISNUMBER(INDEX('Approved CPZ List'!$I:$I,MATCH('HFTD CPZ'!$B1182,'Approved CPZ List'!$B:$B,0))),$K1182,#N/A))</f>
        <v>#N/A</v>
      </c>
    </row>
    <row r="1183" spans="1:13" ht="15.75" x14ac:dyDescent="0.25">
      <c r="A1183" s="17">
        <v>1501</v>
      </c>
      <c r="B1183" s="16" t="s">
        <v>3037</v>
      </c>
      <c r="C1183" s="16">
        <v>83912110</v>
      </c>
      <c r="D1183" s="16" t="s">
        <v>3038</v>
      </c>
      <c r="E1183" s="16">
        <v>21.943880059744316</v>
      </c>
      <c r="F1183" s="16">
        <v>117</v>
      </c>
      <c r="G1183" s="19">
        <v>4.9692194041765898E-2</v>
      </c>
      <c r="H1183" s="16">
        <f t="shared" si="54"/>
        <v>5.8139867028866101</v>
      </c>
      <c r="I1183" s="21">
        <v>1182</v>
      </c>
      <c r="J1183" s="28">
        <f t="shared" si="55"/>
        <v>13690.233995708808</v>
      </c>
      <c r="K1183" s="28">
        <f t="shared" si="56"/>
        <v>2420.8681726178288</v>
      </c>
      <c r="L1183" s="34" t="e">
        <f>IF(ISNUMBER(INDEX('08W Project List'!$J:$J,MATCH('HFTD CPZ'!$B1183,'08W Project List'!$G:$G,0))),$K1183,#N/A)</f>
        <v>#N/A</v>
      </c>
      <c r="M1183" s="34" t="e">
        <f>IF(ISNUMBER(L1183),#N/A,IF(ISNUMBER(INDEX('Approved CPZ List'!$I:$I,MATCH('HFTD CPZ'!$B1183,'Approved CPZ List'!$B:$B,0))),$K1183,#N/A))</f>
        <v>#N/A</v>
      </c>
    </row>
    <row r="1184" spans="1:13" ht="15.75" x14ac:dyDescent="0.25">
      <c r="A1184" s="17">
        <v>4371</v>
      </c>
      <c r="B1184" s="16" t="s">
        <v>247</v>
      </c>
      <c r="C1184" s="16">
        <v>43182103</v>
      </c>
      <c r="D1184" s="16" t="s">
        <v>246</v>
      </c>
      <c r="E1184" s="16">
        <v>9.4677536233269741</v>
      </c>
      <c r="F1184" s="16">
        <v>172</v>
      </c>
      <c r="G1184" s="19">
        <v>4.9564722968624297E-2</v>
      </c>
      <c r="H1184" s="16">
        <f t="shared" si="54"/>
        <v>8.5251323506033785</v>
      </c>
      <c r="I1184" s="21">
        <v>1183</v>
      </c>
      <c r="J1184" s="28">
        <f t="shared" si="55"/>
        <v>13699.701749332135</v>
      </c>
      <c r="K1184" s="28">
        <f t="shared" si="56"/>
        <v>2412.3430402672252</v>
      </c>
      <c r="L1184" s="34" t="e">
        <f>IF(ISNUMBER(INDEX('08W Project List'!$J:$J,MATCH('HFTD CPZ'!$B1184,'08W Project List'!$G:$G,0))),$K1184,#N/A)</f>
        <v>#N/A</v>
      </c>
      <c r="M1184" s="34" t="e">
        <f>IF(ISNUMBER(L1184),#N/A,IF(ISNUMBER(INDEX('Approved CPZ List'!$I:$I,MATCH('HFTD CPZ'!$B1184,'Approved CPZ List'!$B:$B,0))),$K1184,#N/A))</f>
        <v>#N/A</v>
      </c>
    </row>
    <row r="1185" spans="1:13" ht="15.75" x14ac:dyDescent="0.25">
      <c r="A1185" s="17">
        <v>774</v>
      </c>
      <c r="B1185" s="16" t="s">
        <v>2484</v>
      </c>
      <c r="C1185" s="16">
        <v>83242110</v>
      </c>
      <c r="D1185" s="16" t="s">
        <v>2485</v>
      </c>
      <c r="E1185" s="16">
        <v>2.7489559157997574</v>
      </c>
      <c r="F1185" s="16">
        <v>61</v>
      </c>
      <c r="G1185" s="19">
        <v>4.9343268679329401E-2</v>
      </c>
      <c r="H1185" s="16">
        <f t="shared" si="54"/>
        <v>3.0099393894390936</v>
      </c>
      <c r="I1185" s="21">
        <v>1184</v>
      </c>
      <c r="J1185" s="28">
        <f t="shared" si="55"/>
        <v>13702.450705247935</v>
      </c>
      <c r="K1185" s="28">
        <f t="shared" si="56"/>
        <v>2409.3331008777859</v>
      </c>
      <c r="L1185" s="34" t="e">
        <f>IF(ISNUMBER(INDEX('08W Project List'!$J:$J,MATCH('HFTD CPZ'!$B1185,'08W Project List'!$G:$G,0))),$K1185,#N/A)</f>
        <v>#N/A</v>
      </c>
      <c r="M1185" s="34" t="e">
        <f>IF(ISNUMBER(L1185),#N/A,IF(ISNUMBER(INDEX('Approved CPZ List'!$I:$I,MATCH('HFTD CPZ'!$B1185,'Approved CPZ List'!$B:$B,0))),$K1185,#N/A))</f>
        <v>#N/A</v>
      </c>
    </row>
    <row r="1186" spans="1:13" ht="15.75" x14ac:dyDescent="0.25">
      <c r="A1186" s="17">
        <v>4796</v>
      </c>
      <c r="B1186" s="16" t="s">
        <v>3793</v>
      </c>
      <c r="C1186" s="16">
        <v>182811102</v>
      </c>
      <c r="D1186" s="16" t="s">
        <v>3792</v>
      </c>
      <c r="E1186" s="16">
        <v>33.890764371348354</v>
      </c>
      <c r="F1186" s="16">
        <v>131</v>
      </c>
      <c r="G1186" s="19">
        <v>4.9149627847381701E-2</v>
      </c>
      <c r="H1186" s="16">
        <f t="shared" si="54"/>
        <v>6.4386012480070027</v>
      </c>
      <c r="I1186" s="21">
        <v>1185</v>
      </c>
      <c r="J1186" s="28">
        <f t="shared" si="55"/>
        <v>13736.341469619283</v>
      </c>
      <c r="K1186" s="28">
        <f t="shared" si="56"/>
        <v>2402.8944996297787</v>
      </c>
      <c r="L1186" s="34" t="e">
        <f>IF(ISNUMBER(INDEX('08W Project List'!$J:$J,MATCH('HFTD CPZ'!$B1186,'08W Project List'!$G:$G,0))),$K1186,#N/A)</f>
        <v>#N/A</v>
      </c>
      <c r="M1186" s="34" t="e">
        <f>IF(ISNUMBER(L1186),#N/A,IF(ISNUMBER(INDEX('Approved CPZ List'!$I:$I,MATCH('HFTD CPZ'!$B1186,'Approved CPZ List'!$B:$B,0))),$K1186,#N/A))</f>
        <v>#N/A</v>
      </c>
    </row>
    <row r="1187" spans="1:13" ht="15.75" x14ac:dyDescent="0.25">
      <c r="A1187" s="17">
        <v>899</v>
      </c>
      <c r="B1187" s="16" t="s">
        <v>3240</v>
      </c>
      <c r="C1187" s="16">
        <v>163761704</v>
      </c>
      <c r="D1187" s="16" t="s">
        <v>3241</v>
      </c>
      <c r="E1187" s="16">
        <v>23.546687141050839</v>
      </c>
      <c r="F1187" s="16">
        <v>246</v>
      </c>
      <c r="G1187" s="19">
        <v>4.9086155005693403E-2</v>
      </c>
      <c r="H1187" s="16">
        <f t="shared" si="54"/>
        <v>12.075194131400577</v>
      </c>
      <c r="I1187" s="21">
        <v>1186</v>
      </c>
      <c r="J1187" s="28">
        <f t="shared" si="55"/>
        <v>13759.888156760335</v>
      </c>
      <c r="K1187" s="28">
        <f t="shared" si="56"/>
        <v>2390.8193054983781</v>
      </c>
      <c r="L1187" s="34" t="e">
        <f>IF(ISNUMBER(INDEX('08W Project List'!$J:$J,MATCH('HFTD CPZ'!$B1187,'08W Project List'!$G:$G,0))),$K1187,#N/A)</f>
        <v>#N/A</v>
      </c>
      <c r="M1187" s="34" t="e">
        <f>IF(ISNUMBER(L1187),#N/A,IF(ISNUMBER(INDEX('Approved CPZ List'!$I:$I,MATCH('HFTD CPZ'!$B1187,'Approved CPZ List'!$B:$B,0))),$K1187,#N/A))</f>
        <v>#N/A</v>
      </c>
    </row>
    <row r="1188" spans="1:13" ht="15.75" x14ac:dyDescent="0.25">
      <c r="A1188" s="17">
        <v>8632</v>
      </c>
      <c r="B1188" s="16" t="s">
        <v>3927</v>
      </c>
      <c r="C1188" s="16">
        <v>83481110</v>
      </c>
      <c r="D1188" s="16" t="s">
        <v>3928</v>
      </c>
      <c r="E1188" s="16">
        <v>1.8963440113462835</v>
      </c>
      <c r="F1188" s="16">
        <v>16</v>
      </c>
      <c r="G1188" s="19">
        <v>4.9051022456131098E-2</v>
      </c>
      <c r="H1188" s="16">
        <f t="shared" si="54"/>
        <v>0.78481635929809757</v>
      </c>
      <c r="I1188" s="21">
        <v>1187</v>
      </c>
      <c r="J1188" s="28">
        <f t="shared" si="55"/>
        <v>13761.784500771681</v>
      </c>
      <c r="K1188" s="28">
        <f t="shared" si="56"/>
        <v>2390.0344891390801</v>
      </c>
      <c r="L1188" s="34" t="e">
        <f>IF(ISNUMBER(INDEX('08W Project List'!$J:$J,MATCH('HFTD CPZ'!$B1188,'08W Project List'!$G:$G,0))),$K1188,#N/A)</f>
        <v>#N/A</v>
      </c>
      <c r="M1188" s="34" t="e">
        <f>IF(ISNUMBER(L1188),#N/A,IF(ISNUMBER(INDEX('Approved CPZ List'!$I:$I,MATCH('HFTD CPZ'!$B1188,'Approved CPZ List'!$B:$B,0))),$K1188,#N/A))</f>
        <v>#N/A</v>
      </c>
    </row>
    <row r="1189" spans="1:13" ht="15.75" x14ac:dyDescent="0.25">
      <c r="A1189" s="17">
        <v>4409</v>
      </c>
      <c r="B1189" s="16" t="s">
        <v>1749</v>
      </c>
      <c r="C1189" s="16">
        <v>152691107</v>
      </c>
      <c r="D1189" s="16" t="s">
        <v>1750</v>
      </c>
      <c r="E1189" s="16">
        <v>7.9152669960546929</v>
      </c>
      <c r="F1189" s="16">
        <v>100</v>
      </c>
      <c r="G1189" s="19">
        <v>4.8737307233753899E-2</v>
      </c>
      <c r="H1189" s="16">
        <f t="shared" si="54"/>
        <v>4.8737307233753899</v>
      </c>
      <c r="I1189" s="21">
        <v>1188</v>
      </c>
      <c r="J1189" s="28">
        <f t="shared" si="55"/>
        <v>13769.699767767735</v>
      </c>
      <c r="K1189" s="28">
        <f t="shared" si="56"/>
        <v>2385.1607584157045</v>
      </c>
      <c r="L1189" s="34" t="e">
        <f>IF(ISNUMBER(INDEX('08W Project List'!$J:$J,MATCH('HFTD CPZ'!$B1189,'08W Project List'!$G:$G,0))),$K1189,#N/A)</f>
        <v>#N/A</v>
      </c>
      <c r="M1189" s="34" t="e">
        <f>IF(ISNUMBER(L1189),#N/A,IF(ISNUMBER(INDEX('Approved CPZ List'!$I:$I,MATCH('HFTD CPZ'!$B1189,'Approved CPZ List'!$B:$B,0))),$K1189,#N/A))</f>
        <v>#N/A</v>
      </c>
    </row>
    <row r="1190" spans="1:13" ht="15.75" x14ac:dyDescent="0.25">
      <c r="A1190" s="17">
        <v>2076</v>
      </c>
      <c r="B1190" s="16" t="s">
        <v>3461</v>
      </c>
      <c r="C1190" s="16">
        <v>183181101</v>
      </c>
      <c r="D1190" s="16" t="s">
        <v>3460</v>
      </c>
      <c r="E1190" s="16">
        <v>12.424211152816035</v>
      </c>
      <c r="F1190" s="16">
        <v>147</v>
      </c>
      <c r="G1190" s="19">
        <v>4.8735035546491501E-2</v>
      </c>
      <c r="H1190" s="16">
        <f t="shared" si="54"/>
        <v>7.1640502253342504</v>
      </c>
      <c r="I1190" s="21">
        <v>1189</v>
      </c>
      <c r="J1190" s="28">
        <f t="shared" si="55"/>
        <v>13782.123978920552</v>
      </c>
      <c r="K1190" s="28">
        <f t="shared" si="56"/>
        <v>2377.9967081903701</v>
      </c>
      <c r="L1190" s="34" t="e">
        <f>IF(ISNUMBER(INDEX('08W Project List'!$J:$J,MATCH('HFTD CPZ'!$B1190,'08W Project List'!$G:$G,0))),$K1190,#N/A)</f>
        <v>#N/A</v>
      </c>
      <c r="M1190" s="34" t="e">
        <f>IF(ISNUMBER(L1190),#N/A,IF(ISNUMBER(INDEX('Approved CPZ List'!$I:$I,MATCH('HFTD CPZ'!$B1190,'Approved CPZ List'!$B:$B,0))),$K1190,#N/A))</f>
        <v>#N/A</v>
      </c>
    </row>
    <row r="1191" spans="1:13" ht="15.75" x14ac:dyDescent="0.25">
      <c r="A1191" s="17">
        <v>6423</v>
      </c>
      <c r="B1191" s="16" t="s">
        <v>4019</v>
      </c>
      <c r="C1191" s="16">
        <v>14662113</v>
      </c>
      <c r="D1191" s="16" t="s">
        <v>4020</v>
      </c>
      <c r="E1191" s="16">
        <v>3.8533062806259726</v>
      </c>
      <c r="F1191" s="16">
        <v>42</v>
      </c>
      <c r="G1191" s="19">
        <v>4.8683972734926403E-2</v>
      </c>
      <c r="H1191" s="16">
        <f t="shared" si="54"/>
        <v>2.0447268548669091</v>
      </c>
      <c r="I1191" s="21">
        <v>1190</v>
      </c>
      <c r="J1191" s="28">
        <f t="shared" si="55"/>
        <v>13785.977285201177</v>
      </c>
      <c r="K1191" s="28">
        <f t="shared" si="56"/>
        <v>2375.9519813355032</v>
      </c>
      <c r="L1191" s="34" t="e">
        <f>IF(ISNUMBER(INDEX('08W Project List'!$J:$J,MATCH('HFTD CPZ'!$B1191,'08W Project List'!$G:$G,0))),$K1191,#N/A)</f>
        <v>#N/A</v>
      </c>
      <c r="M1191" s="34" t="e">
        <f>IF(ISNUMBER(L1191),#N/A,IF(ISNUMBER(INDEX('Approved CPZ List'!$I:$I,MATCH('HFTD CPZ'!$B1191,'Approved CPZ List'!$B:$B,0))),$K1191,#N/A))</f>
        <v>#N/A</v>
      </c>
    </row>
    <row r="1192" spans="1:13" ht="15.75" x14ac:dyDescent="0.25">
      <c r="A1192" s="17">
        <v>7009</v>
      </c>
      <c r="B1192" s="16" t="s">
        <v>2953</v>
      </c>
      <c r="C1192" s="16">
        <v>152561105</v>
      </c>
      <c r="D1192" s="16" t="s">
        <v>2945</v>
      </c>
      <c r="E1192" s="16">
        <v>8.0238978022568688</v>
      </c>
      <c r="F1192" s="16">
        <v>145</v>
      </c>
      <c r="G1192" s="19">
        <v>4.8603166305688297E-2</v>
      </c>
      <c r="H1192" s="16">
        <f t="shared" si="54"/>
        <v>7.0474591143248029</v>
      </c>
      <c r="I1192" s="21">
        <v>1191</v>
      </c>
      <c r="J1192" s="28">
        <f t="shared" si="55"/>
        <v>13794.001183003435</v>
      </c>
      <c r="K1192" s="28">
        <f t="shared" si="56"/>
        <v>2368.9045222211785</v>
      </c>
      <c r="L1192" s="34" t="e">
        <f>IF(ISNUMBER(INDEX('08W Project List'!$J:$J,MATCH('HFTD CPZ'!$B1192,'08W Project List'!$G:$G,0))),$K1192,#N/A)</f>
        <v>#N/A</v>
      </c>
      <c r="M1192" s="34" t="e">
        <f>IF(ISNUMBER(L1192),#N/A,IF(ISNUMBER(INDEX('Approved CPZ List'!$I:$I,MATCH('HFTD CPZ'!$B1192,'Approved CPZ List'!$B:$B,0))),$K1192,#N/A))</f>
        <v>#N/A</v>
      </c>
    </row>
    <row r="1193" spans="1:13" ht="15.75" x14ac:dyDescent="0.25">
      <c r="A1193" s="17">
        <v>9522</v>
      </c>
      <c r="B1193" s="16" t="s">
        <v>3946</v>
      </c>
      <c r="C1193" s="16">
        <v>252921110</v>
      </c>
      <c r="D1193" s="16" t="s">
        <v>3945</v>
      </c>
      <c r="E1193" s="16">
        <v>0.77266820434463013</v>
      </c>
      <c r="F1193" s="16">
        <v>16</v>
      </c>
      <c r="G1193" s="19">
        <v>4.8470974552161802E-2</v>
      </c>
      <c r="H1193" s="16">
        <f t="shared" si="54"/>
        <v>0.77553559283458884</v>
      </c>
      <c r="I1193" s="21">
        <v>1192</v>
      </c>
      <c r="J1193" s="28">
        <f t="shared" si="55"/>
        <v>13794.773851207779</v>
      </c>
      <c r="K1193" s="28">
        <f t="shared" si="56"/>
        <v>2368.1289866283437</v>
      </c>
      <c r="L1193" s="34" t="e">
        <f>IF(ISNUMBER(INDEX('08W Project List'!$J:$J,MATCH('HFTD CPZ'!$B1193,'08W Project List'!$G:$G,0))),$K1193,#N/A)</f>
        <v>#N/A</v>
      </c>
      <c r="M1193" s="34" t="e">
        <f>IF(ISNUMBER(L1193),#N/A,IF(ISNUMBER(INDEX('Approved CPZ List'!$I:$I,MATCH('HFTD CPZ'!$B1193,'Approved CPZ List'!$B:$B,0))),$K1193,#N/A))</f>
        <v>#N/A</v>
      </c>
    </row>
    <row r="1194" spans="1:13" ht="15.75" x14ac:dyDescent="0.25">
      <c r="A1194" s="17">
        <v>4908</v>
      </c>
      <c r="B1194" s="16" t="s">
        <v>1092</v>
      </c>
      <c r="C1194" s="16">
        <v>182571103</v>
      </c>
      <c r="D1194" s="16" t="s">
        <v>1093</v>
      </c>
      <c r="E1194" s="16">
        <v>2.5019035622537165</v>
      </c>
      <c r="F1194" s="16">
        <v>27</v>
      </c>
      <c r="G1194" s="19">
        <v>4.8163529308650803E-2</v>
      </c>
      <c r="H1194" s="16">
        <f t="shared" si="54"/>
        <v>1.3004152913335716</v>
      </c>
      <c r="I1194" s="21">
        <v>1193</v>
      </c>
      <c r="J1194" s="28">
        <f t="shared" si="55"/>
        <v>13797.275754770033</v>
      </c>
      <c r="K1194" s="28">
        <f t="shared" si="56"/>
        <v>2366.8285713370101</v>
      </c>
      <c r="L1194" s="34" t="e">
        <f>IF(ISNUMBER(INDEX('08W Project List'!$J:$J,MATCH('HFTD CPZ'!$B1194,'08W Project List'!$G:$G,0))),$K1194,#N/A)</f>
        <v>#N/A</v>
      </c>
      <c r="M1194" s="34" t="e">
        <f>IF(ISNUMBER(L1194),#N/A,IF(ISNUMBER(INDEX('Approved CPZ List'!$I:$I,MATCH('HFTD CPZ'!$B1194,'Approved CPZ List'!$B:$B,0))),$K1194,#N/A))</f>
        <v>#N/A</v>
      </c>
    </row>
    <row r="1195" spans="1:13" ht="15.75" x14ac:dyDescent="0.25">
      <c r="A1195" s="17">
        <v>537</v>
      </c>
      <c r="B1195" s="16" t="s">
        <v>1384</v>
      </c>
      <c r="C1195" s="16">
        <v>192321121</v>
      </c>
      <c r="D1195" s="16" t="s">
        <v>1385</v>
      </c>
      <c r="E1195" s="16">
        <v>18.214887647888254</v>
      </c>
      <c r="F1195" s="16">
        <v>109</v>
      </c>
      <c r="G1195" s="19">
        <v>4.8110533028654499E-2</v>
      </c>
      <c r="H1195" s="16">
        <f t="shared" si="54"/>
        <v>5.2440481001233401</v>
      </c>
      <c r="I1195" s="21">
        <v>1194</v>
      </c>
      <c r="J1195" s="28">
        <f t="shared" si="55"/>
        <v>13815.490642417921</v>
      </c>
      <c r="K1195" s="28">
        <f t="shared" si="56"/>
        <v>2361.5845232368865</v>
      </c>
      <c r="L1195" s="34" t="e">
        <f>IF(ISNUMBER(INDEX('08W Project List'!$J:$J,MATCH('HFTD CPZ'!$B1195,'08W Project List'!$G:$G,0))),$K1195,#N/A)</f>
        <v>#N/A</v>
      </c>
      <c r="M1195" s="34" t="e">
        <f>IF(ISNUMBER(L1195),#N/A,IF(ISNUMBER(INDEX('Approved CPZ List'!$I:$I,MATCH('HFTD CPZ'!$B1195,'Approved CPZ List'!$B:$B,0))),$K1195,#N/A))</f>
        <v>#N/A</v>
      </c>
    </row>
    <row r="1196" spans="1:13" ht="15.75" x14ac:dyDescent="0.25">
      <c r="A1196" s="17">
        <v>522</v>
      </c>
      <c r="B1196" s="16" t="s">
        <v>2386</v>
      </c>
      <c r="C1196" s="16">
        <v>42811111</v>
      </c>
      <c r="D1196" s="16" t="s">
        <v>2381</v>
      </c>
      <c r="E1196" s="16">
        <v>15.571812640356184</v>
      </c>
      <c r="F1196" s="16">
        <v>165</v>
      </c>
      <c r="G1196" s="19">
        <v>4.8056688122647198E-2</v>
      </c>
      <c r="H1196" s="16">
        <f t="shared" si="54"/>
        <v>7.9293535402367876</v>
      </c>
      <c r="I1196" s="21">
        <v>1195</v>
      </c>
      <c r="J1196" s="28">
        <f t="shared" si="55"/>
        <v>13831.062455058276</v>
      </c>
      <c r="K1196" s="28">
        <f t="shared" si="56"/>
        <v>2353.6551696966499</v>
      </c>
      <c r="L1196" s="34" t="e">
        <f>IF(ISNUMBER(INDEX('08W Project List'!$J:$J,MATCH('HFTD CPZ'!$B1196,'08W Project List'!$G:$G,0))),$K1196,#N/A)</f>
        <v>#N/A</v>
      </c>
      <c r="M1196" s="34" t="e">
        <f>IF(ISNUMBER(L1196),#N/A,IF(ISNUMBER(INDEX('Approved CPZ List'!$I:$I,MATCH('HFTD CPZ'!$B1196,'Approved CPZ List'!$B:$B,0))),$K1196,#N/A))</f>
        <v>#N/A</v>
      </c>
    </row>
    <row r="1197" spans="1:13" ht="15.75" x14ac:dyDescent="0.25">
      <c r="A1197" s="17">
        <v>6679</v>
      </c>
      <c r="B1197" s="16" t="s">
        <v>2028</v>
      </c>
      <c r="C1197" s="16">
        <v>42681101</v>
      </c>
      <c r="D1197" s="16" t="s">
        <v>2029</v>
      </c>
      <c r="E1197" s="16">
        <v>9.7018471406888747</v>
      </c>
      <c r="F1197" s="16">
        <v>73</v>
      </c>
      <c r="G1197" s="19">
        <v>4.8043335862838397E-2</v>
      </c>
      <c r="H1197" s="16">
        <f t="shared" si="54"/>
        <v>3.5071635179872032</v>
      </c>
      <c r="I1197" s="21">
        <v>1196</v>
      </c>
      <c r="J1197" s="28">
        <f t="shared" si="55"/>
        <v>13840.764302198964</v>
      </c>
      <c r="K1197" s="28">
        <f t="shared" si="56"/>
        <v>2350.1480061786629</v>
      </c>
      <c r="L1197" s="34" t="e">
        <f>IF(ISNUMBER(INDEX('08W Project List'!$J:$J,MATCH('HFTD CPZ'!$B1197,'08W Project List'!$G:$G,0))),$K1197,#N/A)</f>
        <v>#N/A</v>
      </c>
      <c r="M1197" s="34" t="e">
        <f>IF(ISNUMBER(L1197),#N/A,IF(ISNUMBER(INDEX('Approved CPZ List'!$I:$I,MATCH('HFTD CPZ'!$B1197,'Approved CPZ List'!$B:$B,0))),$K1197,#N/A))</f>
        <v>#N/A</v>
      </c>
    </row>
    <row r="1198" spans="1:13" ht="15.75" x14ac:dyDescent="0.25">
      <c r="A1198" s="17">
        <v>7262</v>
      </c>
      <c r="B1198" s="16" t="s">
        <v>2129</v>
      </c>
      <c r="C1198" s="16">
        <v>192411101</v>
      </c>
      <c r="D1198" s="16" t="s">
        <v>2126</v>
      </c>
      <c r="E1198" s="16">
        <v>21.746647549369793</v>
      </c>
      <c r="F1198" s="16">
        <v>194</v>
      </c>
      <c r="G1198" s="19">
        <v>4.7994109814807499E-2</v>
      </c>
      <c r="H1198" s="16">
        <f t="shared" si="54"/>
        <v>9.3108573040726554</v>
      </c>
      <c r="I1198" s="21">
        <v>1197</v>
      </c>
      <c r="J1198" s="28">
        <f t="shared" si="55"/>
        <v>13862.510949748334</v>
      </c>
      <c r="K1198" s="28">
        <f t="shared" si="56"/>
        <v>2340.8371488745902</v>
      </c>
      <c r="L1198" s="34" t="e">
        <f>IF(ISNUMBER(INDEX('08W Project List'!$J:$J,MATCH('HFTD CPZ'!$B1198,'08W Project List'!$G:$G,0))),$K1198,#N/A)</f>
        <v>#N/A</v>
      </c>
      <c r="M1198" s="34" t="e">
        <f>IF(ISNUMBER(L1198),#N/A,IF(ISNUMBER(INDEX('Approved CPZ List'!$I:$I,MATCH('HFTD CPZ'!$B1198,'Approved CPZ List'!$B:$B,0))),$K1198,#N/A))</f>
        <v>#N/A</v>
      </c>
    </row>
    <row r="1199" spans="1:13" ht="15.75" x14ac:dyDescent="0.25">
      <c r="A1199" s="17">
        <v>2115</v>
      </c>
      <c r="B1199" s="16" t="s">
        <v>1509</v>
      </c>
      <c r="C1199" s="16">
        <v>192221102</v>
      </c>
      <c r="D1199" s="16" t="s">
        <v>1498</v>
      </c>
      <c r="E1199" s="16">
        <v>11.995314992425419</v>
      </c>
      <c r="F1199" s="16">
        <v>191</v>
      </c>
      <c r="G1199" s="19">
        <v>4.7991962528513801E-2</v>
      </c>
      <c r="H1199" s="16">
        <f t="shared" si="54"/>
        <v>9.1664648429461355</v>
      </c>
      <c r="I1199" s="21">
        <v>1198</v>
      </c>
      <c r="J1199" s="28">
        <f t="shared" si="55"/>
        <v>13874.506264740759</v>
      </c>
      <c r="K1199" s="28">
        <f t="shared" si="56"/>
        <v>2331.6706840316442</v>
      </c>
      <c r="L1199" s="34" t="e">
        <f>IF(ISNUMBER(INDEX('08W Project List'!$J:$J,MATCH('HFTD CPZ'!$B1199,'08W Project List'!$G:$G,0))),$K1199,#N/A)</f>
        <v>#N/A</v>
      </c>
      <c r="M1199" s="34" t="e">
        <f>IF(ISNUMBER(L1199),#N/A,IF(ISNUMBER(INDEX('Approved CPZ List'!$I:$I,MATCH('HFTD CPZ'!$B1199,'Approved CPZ List'!$B:$B,0))),$K1199,#N/A))</f>
        <v>#N/A</v>
      </c>
    </row>
    <row r="1200" spans="1:13" ht="15.75" x14ac:dyDescent="0.25">
      <c r="A1200" s="17">
        <v>859</v>
      </c>
      <c r="B1200" s="16" t="s">
        <v>3405</v>
      </c>
      <c r="C1200" s="16">
        <v>163692101</v>
      </c>
      <c r="D1200" s="16" t="s">
        <v>3404</v>
      </c>
      <c r="E1200" s="16">
        <v>5.4828770026841145</v>
      </c>
      <c r="F1200" s="16">
        <v>32</v>
      </c>
      <c r="G1200" s="19">
        <v>4.7960074772233498E-2</v>
      </c>
      <c r="H1200" s="16">
        <f t="shared" si="54"/>
        <v>1.5347223927114719</v>
      </c>
      <c r="I1200" s="21">
        <v>1199</v>
      </c>
      <c r="J1200" s="28">
        <f t="shared" si="55"/>
        <v>13879.989141743443</v>
      </c>
      <c r="K1200" s="28">
        <f t="shared" si="56"/>
        <v>2330.1359616389327</v>
      </c>
      <c r="L1200" s="34" t="e">
        <f>IF(ISNUMBER(INDEX('08W Project List'!$J:$J,MATCH('HFTD CPZ'!$B1200,'08W Project List'!$G:$G,0))),$K1200,#N/A)</f>
        <v>#N/A</v>
      </c>
      <c r="M1200" s="34" t="e">
        <f>IF(ISNUMBER(L1200),#N/A,IF(ISNUMBER(INDEX('Approved CPZ List'!$I:$I,MATCH('HFTD CPZ'!$B1200,'Approved CPZ List'!$B:$B,0))),$K1200,#N/A))</f>
        <v>#N/A</v>
      </c>
    </row>
    <row r="1201" spans="1:13" ht="15.75" x14ac:dyDescent="0.25">
      <c r="A1201" s="17">
        <v>4717</v>
      </c>
      <c r="B1201" s="16" t="s">
        <v>566</v>
      </c>
      <c r="C1201" s="16">
        <v>182771101</v>
      </c>
      <c r="D1201" s="16" t="s">
        <v>564</v>
      </c>
      <c r="E1201" s="16">
        <v>18.96248525253095</v>
      </c>
      <c r="F1201" s="16">
        <v>59</v>
      </c>
      <c r="G1201" s="19">
        <v>4.79253789521513E-2</v>
      </c>
      <c r="H1201" s="16">
        <f t="shared" si="54"/>
        <v>2.8275973581769267</v>
      </c>
      <c r="I1201" s="21">
        <v>1200</v>
      </c>
      <c r="J1201" s="28">
        <f t="shared" si="55"/>
        <v>13898.951626995973</v>
      </c>
      <c r="K1201" s="28">
        <f t="shared" si="56"/>
        <v>2327.308364280756</v>
      </c>
      <c r="L1201" s="34" t="e">
        <f>IF(ISNUMBER(INDEX('08W Project List'!$J:$J,MATCH('HFTD CPZ'!$B1201,'08W Project List'!$G:$G,0))),$K1201,#N/A)</f>
        <v>#N/A</v>
      </c>
      <c r="M1201" s="34" t="e">
        <f>IF(ISNUMBER(L1201),#N/A,IF(ISNUMBER(INDEX('Approved CPZ List'!$I:$I,MATCH('HFTD CPZ'!$B1201,'Approved CPZ List'!$B:$B,0))),$K1201,#N/A))</f>
        <v>#N/A</v>
      </c>
    </row>
    <row r="1202" spans="1:13" ht="15.75" x14ac:dyDescent="0.25">
      <c r="A1202" s="17">
        <v>3890</v>
      </c>
      <c r="B1202" s="16" t="s">
        <v>1921</v>
      </c>
      <c r="C1202" s="16">
        <v>103221101</v>
      </c>
      <c r="D1202" s="16" t="s">
        <v>1917</v>
      </c>
      <c r="E1202" s="16">
        <v>12.744362306576134</v>
      </c>
      <c r="F1202" s="16">
        <v>145</v>
      </c>
      <c r="G1202" s="19">
        <v>4.7917993840814001E-2</v>
      </c>
      <c r="H1202" s="16">
        <f t="shared" si="54"/>
        <v>6.9481091069180305</v>
      </c>
      <c r="I1202" s="21">
        <v>1201</v>
      </c>
      <c r="J1202" s="28">
        <f t="shared" si="55"/>
        <v>13911.695989302549</v>
      </c>
      <c r="K1202" s="28">
        <f t="shared" si="56"/>
        <v>2320.3602551738381</v>
      </c>
      <c r="L1202" s="34" t="e">
        <f>IF(ISNUMBER(INDEX('08W Project List'!$J:$J,MATCH('HFTD CPZ'!$B1202,'08W Project List'!$G:$G,0))),$K1202,#N/A)</f>
        <v>#N/A</v>
      </c>
      <c r="M1202" s="34" t="e">
        <f>IF(ISNUMBER(L1202),#N/A,IF(ISNUMBER(INDEX('Approved CPZ List'!$I:$I,MATCH('HFTD CPZ'!$B1202,'Approved CPZ List'!$B:$B,0))),$K1202,#N/A))</f>
        <v>#N/A</v>
      </c>
    </row>
    <row r="1203" spans="1:13" ht="15.75" x14ac:dyDescent="0.25">
      <c r="A1203" s="17">
        <v>11044</v>
      </c>
      <c r="B1203" s="16" t="s">
        <v>3493</v>
      </c>
      <c r="C1203" s="16">
        <v>182631104</v>
      </c>
      <c r="D1203" s="16" t="s">
        <v>3492</v>
      </c>
      <c r="E1203" s="16">
        <v>0.34875610206146301</v>
      </c>
      <c r="F1203" s="16">
        <v>2</v>
      </c>
      <c r="G1203" s="19">
        <v>4.76568867677696E-2</v>
      </c>
      <c r="H1203" s="16">
        <f t="shared" si="54"/>
        <v>9.5313773535539201E-2</v>
      </c>
      <c r="I1203" s="21">
        <v>1202</v>
      </c>
      <c r="J1203" s="28">
        <f t="shared" si="55"/>
        <v>13912.04474540461</v>
      </c>
      <c r="K1203" s="28">
        <f t="shared" si="56"/>
        <v>2320.2649414003026</v>
      </c>
      <c r="L1203" s="34" t="e">
        <f>IF(ISNUMBER(INDEX('08W Project List'!$J:$J,MATCH('HFTD CPZ'!$B1203,'08W Project List'!$G:$G,0))),$K1203,#N/A)</f>
        <v>#N/A</v>
      </c>
      <c r="M1203" s="34" t="e">
        <f>IF(ISNUMBER(L1203),#N/A,IF(ISNUMBER(INDEX('Approved CPZ List'!$I:$I,MATCH('HFTD CPZ'!$B1203,'Approved CPZ List'!$B:$B,0))),$K1203,#N/A))</f>
        <v>#N/A</v>
      </c>
    </row>
    <row r="1204" spans="1:13" ht="15.75" x14ac:dyDescent="0.25">
      <c r="A1204" s="17">
        <v>868</v>
      </c>
      <c r="B1204" s="16" t="s">
        <v>2979</v>
      </c>
      <c r="C1204" s="16">
        <v>163781704</v>
      </c>
      <c r="D1204" s="16" t="s">
        <v>2976</v>
      </c>
      <c r="E1204" s="16">
        <v>20.881797987427284</v>
      </c>
      <c r="F1204" s="16">
        <v>294</v>
      </c>
      <c r="G1204" s="19">
        <v>4.7552915704415097E-2</v>
      </c>
      <c r="H1204" s="16">
        <f t="shared" si="54"/>
        <v>13.980557217098038</v>
      </c>
      <c r="I1204" s="21">
        <v>1203</v>
      </c>
      <c r="J1204" s="28">
        <f t="shared" si="55"/>
        <v>13932.926543392037</v>
      </c>
      <c r="K1204" s="28">
        <f t="shared" si="56"/>
        <v>2306.2843841832046</v>
      </c>
      <c r="L1204" s="34" t="e">
        <f>IF(ISNUMBER(INDEX('08W Project List'!$J:$J,MATCH('HFTD CPZ'!$B1204,'08W Project List'!$G:$G,0))),$K1204,#N/A)</f>
        <v>#N/A</v>
      </c>
      <c r="M1204" s="34" t="e">
        <f>IF(ISNUMBER(L1204),#N/A,IF(ISNUMBER(INDEX('Approved CPZ List'!$I:$I,MATCH('HFTD CPZ'!$B1204,'Approved CPZ List'!$B:$B,0))),$K1204,#N/A))</f>
        <v>#N/A</v>
      </c>
    </row>
    <row r="1205" spans="1:13" ht="15.75" x14ac:dyDescent="0.25">
      <c r="A1205" s="17">
        <v>5643</v>
      </c>
      <c r="B1205" s="16" t="s">
        <v>798</v>
      </c>
      <c r="C1205" s="16">
        <v>42141102</v>
      </c>
      <c r="D1205" s="16" t="s">
        <v>796</v>
      </c>
      <c r="E1205" s="16">
        <v>0.3268490501063393</v>
      </c>
      <c r="F1205" s="16">
        <v>24</v>
      </c>
      <c r="G1205" s="19">
        <v>4.7468950239039E-2</v>
      </c>
      <c r="H1205" s="16">
        <f t="shared" si="54"/>
        <v>1.139254805736936</v>
      </c>
      <c r="I1205" s="21">
        <v>1204</v>
      </c>
      <c r="J1205" s="28">
        <f t="shared" si="55"/>
        <v>13933.253392442144</v>
      </c>
      <c r="K1205" s="28">
        <f t="shared" si="56"/>
        <v>2305.1451293774676</v>
      </c>
      <c r="L1205" s="34" t="e">
        <f>IF(ISNUMBER(INDEX('08W Project List'!$J:$J,MATCH('HFTD CPZ'!$B1205,'08W Project List'!$G:$G,0))),$K1205,#N/A)</f>
        <v>#N/A</v>
      </c>
      <c r="M1205" s="34" t="e">
        <f>IF(ISNUMBER(L1205),#N/A,IF(ISNUMBER(INDEX('Approved CPZ List'!$I:$I,MATCH('HFTD CPZ'!$B1205,'Approved CPZ List'!$B:$B,0))),$K1205,#N/A))</f>
        <v>#N/A</v>
      </c>
    </row>
    <row r="1206" spans="1:13" ht="15.75" x14ac:dyDescent="0.25">
      <c r="A1206" s="17">
        <v>2996</v>
      </c>
      <c r="B1206" s="16" t="s">
        <v>476</v>
      </c>
      <c r="C1206" s="16">
        <v>103311101</v>
      </c>
      <c r="D1206" s="16" t="s">
        <v>473</v>
      </c>
      <c r="E1206" s="16">
        <v>1.4988689989855375</v>
      </c>
      <c r="F1206" s="16">
        <v>18</v>
      </c>
      <c r="G1206" s="19">
        <v>4.7352993997646899E-2</v>
      </c>
      <c r="H1206" s="16">
        <f t="shared" si="54"/>
        <v>0.85235389195764422</v>
      </c>
      <c r="I1206" s="21">
        <v>1205</v>
      </c>
      <c r="J1206" s="28">
        <f t="shared" si="55"/>
        <v>13934.75226144113</v>
      </c>
      <c r="K1206" s="28">
        <f t="shared" si="56"/>
        <v>2304.29277548551</v>
      </c>
      <c r="L1206" s="34" t="e">
        <f>IF(ISNUMBER(INDEX('08W Project List'!$J:$J,MATCH('HFTD CPZ'!$B1206,'08W Project List'!$G:$G,0))),$K1206,#N/A)</f>
        <v>#N/A</v>
      </c>
      <c r="M1206" s="34" t="e">
        <f>IF(ISNUMBER(L1206),#N/A,IF(ISNUMBER(INDEX('Approved CPZ List'!$I:$I,MATCH('HFTD CPZ'!$B1206,'Approved CPZ List'!$B:$B,0))),$K1206,#N/A))</f>
        <v>#N/A</v>
      </c>
    </row>
    <row r="1207" spans="1:13" ht="15.75" x14ac:dyDescent="0.25">
      <c r="A1207" s="17">
        <v>982</v>
      </c>
      <c r="B1207" s="16" t="s">
        <v>4275</v>
      </c>
      <c r="C1207" s="16">
        <v>163201102</v>
      </c>
      <c r="D1207" s="16" t="s">
        <v>4269</v>
      </c>
      <c r="E1207" s="16">
        <v>69.530735660796765</v>
      </c>
      <c r="F1207" s="16">
        <v>673</v>
      </c>
      <c r="G1207" s="19">
        <v>4.7318542156504398E-2</v>
      </c>
      <c r="H1207" s="16">
        <f t="shared" si="54"/>
        <v>31.845378871327458</v>
      </c>
      <c r="I1207" s="21">
        <v>1206</v>
      </c>
      <c r="J1207" s="28">
        <f t="shared" si="55"/>
        <v>14004.282997101927</v>
      </c>
      <c r="K1207" s="28">
        <f t="shared" si="56"/>
        <v>2272.4473966141827</v>
      </c>
      <c r="L1207" s="34" t="e">
        <f>IF(ISNUMBER(INDEX('08W Project List'!$J:$J,MATCH('HFTD CPZ'!$B1207,'08W Project List'!$G:$G,0))),$K1207,#N/A)</f>
        <v>#N/A</v>
      </c>
      <c r="M1207" s="34" t="e">
        <f>IF(ISNUMBER(L1207),#N/A,IF(ISNUMBER(INDEX('Approved CPZ List'!$I:$I,MATCH('HFTD CPZ'!$B1207,'Approved CPZ List'!$B:$B,0))),$K1207,#N/A))</f>
        <v>#N/A</v>
      </c>
    </row>
    <row r="1208" spans="1:13" ht="15.75" x14ac:dyDescent="0.25">
      <c r="A1208" s="17">
        <v>6337</v>
      </c>
      <c r="B1208" s="16" t="s">
        <v>2338</v>
      </c>
      <c r="C1208" s="16">
        <v>163661702</v>
      </c>
      <c r="D1208" s="16" t="s">
        <v>2337</v>
      </c>
      <c r="E1208" s="16">
        <v>3.8524510816989372</v>
      </c>
      <c r="F1208" s="16">
        <v>41</v>
      </c>
      <c r="G1208" s="19">
        <v>4.7282573701160402E-2</v>
      </c>
      <c r="H1208" s="16">
        <f t="shared" si="54"/>
        <v>1.9385855217475765</v>
      </c>
      <c r="I1208" s="21">
        <v>1207</v>
      </c>
      <c r="J1208" s="28">
        <f t="shared" si="55"/>
        <v>14008.135448183626</v>
      </c>
      <c r="K1208" s="28">
        <f t="shared" si="56"/>
        <v>2270.5088110924353</v>
      </c>
      <c r="L1208" s="34" t="e">
        <f>IF(ISNUMBER(INDEX('08W Project List'!$J:$J,MATCH('HFTD CPZ'!$B1208,'08W Project List'!$G:$G,0))),$K1208,#N/A)</f>
        <v>#N/A</v>
      </c>
      <c r="M1208" s="34" t="e">
        <f>IF(ISNUMBER(L1208),#N/A,IF(ISNUMBER(INDEX('Approved CPZ List'!$I:$I,MATCH('HFTD CPZ'!$B1208,'Approved CPZ List'!$B:$B,0))),$K1208,#N/A))</f>
        <v>#N/A</v>
      </c>
    </row>
    <row r="1209" spans="1:13" ht="15.75" x14ac:dyDescent="0.25">
      <c r="A1209" s="17">
        <v>1317</v>
      </c>
      <c r="B1209" s="16" t="s">
        <v>2361</v>
      </c>
      <c r="C1209" s="16">
        <v>42571102</v>
      </c>
      <c r="D1209" s="16" t="s">
        <v>2359</v>
      </c>
      <c r="E1209" s="16">
        <v>12.197912347896208</v>
      </c>
      <c r="F1209" s="16">
        <v>182</v>
      </c>
      <c r="G1209" s="19">
        <v>4.72272450376661E-2</v>
      </c>
      <c r="H1209" s="16">
        <f t="shared" si="54"/>
        <v>8.5953585968552311</v>
      </c>
      <c r="I1209" s="21">
        <v>1208</v>
      </c>
      <c r="J1209" s="28">
        <f t="shared" si="55"/>
        <v>14020.333360531522</v>
      </c>
      <c r="K1209" s="28">
        <f t="shared" si="56"/>
        <v>2261.9134524955803</v>
      </c>
      <c r="L1209" s="34" t="e">
        <f>IF(ISNUMBER(INDEX('08W Project List'!$J:$J,MATCH('HFTD CPZ'!$B1209,'08W Project List'!$G:$G,0))),$K1209,#N/A)</f>
        <v>#N/A</v>
      </c>
      <c r="M1209" s="34" t="e">
        <f>IF(ISNUMBER(L1209),#N/A,IF(ISNUMBER(INDEX('Approved CPZ List'!$I:$I,MATCH('HFTD CPZ'!$B1209,'Approved CPZ List'!$B:$B,0))),$K1209,#N/A))</f>
        <v>#N/A</v>
      </c>
    </row>
    <row r="1210" spans="1:13" ht="15.75" x14ac:dyDescent="0.25">
      <c r="A1210" s="17">
        <v>2756</v>
      </c>
      <c r="B1210" s="16" t="s">
        <v>163</v>
      </c>
      <c r="C1210" s="16">
        <v>254151101</v>
      </c>
      <c r="D1210" s="16" t="s">
        <v>154</v>
      </c>
      <c r="E1210" s="16">
        <v>17.824772694883841</v>
      </c>
      <c r="F1210" s="16">
        <v>172</v>
      </c>
      <c r="G1210" s="19">
        <v>4.7182277694944402E-2</v>
      </c>
      <c r="H1210" s="16">
        <f t="shared" si="54"/>
        <v>8.1153517635304375</v>
      </c>
      <c r="I1210" s="21">
        <v>1209</v>
      </c>
      <c r="J1210" s="28">
        <f t="shared" si="55"/>
        <v>14038.158133226405</v>
      </c>
      <c r="K1210" s="28">
        <f t="shared" si="56"/>
        <v>2253.79810073205</v>
      </c>
      <c r="L1210" s="34" t="e">
        <f>IF(ISNUMBER(INDEX('08W Project List'!$J:$J,MATCH('HFTD CPZ'!$B1210,'08W Project List'!$G:$G,0))),$K1210,#N/A)</f>
        <v>#N/A</v>
      </c>
      <c r="M1210" s="34" t="e">
        <f>IF(ISNUMBER(L1210),#N/A,IF(ISNUMBER(INDEX('Approved CPZ List'!$I:$I,MATCH('HFTD CPZ'!$B1210,'Approved CPZ List'!$B:$B,0))),$K1210,#N/A))</f>
        <v>#N/A</v>
      </c>
    </row>
    <row r="1211" spans="1:13" ht="15.75" x14ac:dyDescent="0.25">
      <c r="A1211" s="17">
        <v>1878</v>
      </c>
      <c r="B1211" s="16" t="s">
        <v>1888</v>
      </c>
      <c r="C1211" s="16">
        <v>103441101</v>
      </c>
      <c r="D1211" s="16" t="s">
        <v>1883</v>
      </c>
      <c r="E1211" s="16">
        <v>5.1661794019630456</v>
      </c>
      <c r="F1211" s="16">
        <v>96</v>
      </c>
      <c r="G1211" s="19">
        <v>4.7076125137491001E-2</v>
      </c>
      <c r="H1211" s="16">
        <f t="shared" si="54"/>
        <v>4.5193080131991366</v>
      </c>
      <c r="I1211" s="21">
        <v>1210</v>
      </c>
      <c r="J1211" s="28">
        <f t="shared" si="55"/>
        <v>14043.324312628369</v>
      </c>
      <c r="K1211" s="28">
        <f t="shared" si="56"/>
        <v>2249.278792718851</v>
      </c>
      <c r="L1211" s="34" t="e">
        <f>IF(ISNUMBER(INDEX('08W Project List'!$J:$J,MATCH('HFTD CPZ'!$B1211,'08W Project List'!$G:$G,0))),$K1211,#N/A)</f>
        <v>#N/A</v>
      </c>
      <c r="M1211" s="34" t="e">
        <f>IF(ISNUMBER(L1211),#N/A,IF(ISNUMBER(INDEX('Approved CPZ List'!$I:$I,MATCH('HFTD CPZ'!$B1211,'Approved CPZ List'!$B:$B,0))),$K1211,#N/A))</f>
        <v>#N/A</v>
      </c>
    </row>
    <row r="1212" spans="1:13" ht="15.75" x14ac:dyDescent="0.25">
      <c r="A1212" s="17">
        <v>1899</v>
      </c>
      <c r="B1212" s="16" t="s">
        <v>3425</v>
      </c>
      <c r="C1212" s="16">
        <v>182742104</v>
      </c>
      <c r="D1212" s="16" t="s">
        <v>3426</v>
      </c>
      <c r="E1212" s="16">
        <v>4.8046665799029586</v>
      </c>
      <c r="F1212" s="16">
        <v>49</v>
      </c>
      <c r="G1212" s="19">
        <v>4.7020846822431399E-2</v>
      </c>
      <c r="H1212" s="16">
        <f t="shared" si="54"/>
        <v>2.3040214942991386</v>
      </c>
      <c r="I1212" s="21">
        <v>1211</v>
      </c>
      <c r="J1212" s="28">
        <f t="shared" si="55"/>
        <v>14048.128979208272</v>
      </c>
      <c r="K1212" s="28">
        <f t="shared" si="56"/>
        <v>2246.9747712245521</v>
      </c>
      <c r="L1212" s="34" t="e">
        <f>IF(ISNUMBER(INDEX('08W Project List'!$J:$J,MATCH('HFTD CPZ'!$B1212,'08W Project List'!$G:$G,0))),$K1212,#N/A)</f>
        <v>#N/A</v>
      </c>
      <c r="M1212" s="34" t="e">
        <f>IF(ISNUMBER(L1212),#N/A,IF(ISNUMBER(INDEX('Approved CPZ List'!$I:$I,MATCH('HFTD CPZ'!$B1212,'Approved CPZ List'!$B:$B,0))),$K1212,#N/A))</f>
        <v>#N/A</v>
      </c>
    </row>
    <row r="1213" spans="1:13" ht="15.75" x14ac:dyDescent="0.25">
      <c r="A1213" s="17">
        <v>1312</v>
      </c>
      <c r="B1213" s="16" t="s">
        <v>2520</v>
      </c>
      <c r="C1213" s="16">
        <v>152282101</v>
      </c>
      <c r="D1213" s="16" t="s">
        <v>2510</v>
      </c>
      <c r="E1213" s="16">
        <v>15.105915539760785</v>
      </c>
      <c r="F1213" s="16">
        <v>173</v>
      </c>
      <c r="G1213" s="19">
        <v>4.6936674040949998E-2</v>
      </c>
      <c r="H1213" s="16">
        <f t="shared" si="54"/>
        <v>8.1200446090843492</v>
      </c>
      <c r="I1213" s="21">
        <v>1212</v>
      </c>
      <c r="J1213" s="28">
        <f t="shared" si="55"/>
        <v>14063.234894748033</v>
      </c>
      <c r="K1213" s="28">
        <f t="shared" si="56"/>
        <v>2238.8547266154678</v>
      </c>
      <c r="L1213" s="34" t="e">
        <f>IF(ISNUMBER(INDEX('08W Project List'!$J:$J,MATCH('HFTD CPZ'!$B1213,'08W Project List'!$G:$G,0))),$K1213,#N/A)</f>
        <v>#N/A</v>
      </c>
      <c r="M1213" s="34" t="e">
        <f>IF(ISNUMBER(L1213),#N/A,IF(ISNUMBER(INDEX('Approved CPZ List'!$I:$I,MATCH('HFTD CPZ'!$B1213,'Approved CPZ List'!$B:$B,0))),$K1213,#N/A))</f>
        <v>#N/A</v>
      </c>
    </row>
    <row r="1214" spans="1:13" ht="15.75" x14ac:dyDescent="0.25">
      <c r="A1214" s="17">
        <v>9280</v>
      </c>
      <c r="B1214" s="16" t="s">
        <v>1396</v>
      </c>
      <c r="C1214" s="16">
        <v>14351104</v>
      </c>
      <c r="D1214" s="16" t="s">
        <v>1397</v>
      </c>
      <c r="E1214" s="16">
        <v>1.1940541263541578</v>
      </c>
      <c r="F1214" s="16">
        <v>73</v>
      </c>
      <c r="G1214" s="19">
        <v>4.6886640743320399E-2</v>
      </c>
      <c r="H1214" s="16">
        <f t="shared" si="54"/>
        <v>3.422724774262389</v>
      </c>
      <c r="I1214" s="21">
        <v>1213</v>
      </c>
      <c r="J1214" s="28">
        <f t="shared" si="55"/>
        <v>14064.428948874387</v>
      </c>
      <c r="K1214" s="28">
        <f t="shared" si="56"/>
        <v>2235.4320018412054</v>
      </c>
      <c r="L1214" s="34" t="e">
        <f>IF(ISNUMBER(INDEX('08W Project List'!$J:$J,MATCH('HFTD CPZ'!$B1214,'08W Project List'!$G:$G,0))),$K1214,#N/A)</f>
        <v>#N/A</v>
      </c>
      <c r="M1214" s="34" t="e">
        <f>IF(ISNUMBER(L1214),#N/A,IF(ISNUMBER(INDEX('Approved CPZ List'!$I:$I,MATCH('HFTD CPZ'!$B1214,'Approved CPZ List'!$B:$B,0))),$K1214,#N/A))</f>
        <v>#N/A</v>
      </c>
    </row>
    <row r="1215" spans="1:13" ht="15.75" x14ac:dyDescent="0.25">
      <c r="A1215" s="17">
        <v>10367</v>
      </c>
      <c r="B1215" s="16" t="s">
        <v>2983</v>
      </c>
      <c r="C1215" s="16">
        <v>163781704</v>
      </c>
      <c r="D1215" s="16" t="s">
        <v>2976</v>
      </c>
      <c r="E1215" s="16">
        <v>0.77849415899255436</v>
      </c>
      <c r="F1215" s="16">
        <v>6</v>
      </c>
      <c r="G1215" s="19">
        <v>4.6841543057133901E-2</v>
      </c>
      <c r="H1215" s="16">
        <f t="shared" si="54"/>
        <v>0.28104925834280342</v>
      </c>
      <c r="I1215" s="21">
        <v>1214</v>
      </c>
      <c r="J1215" s="28">
        <f t="shared" si="55"/>
        <v>14065.20744303338</v>
      </c>
      <c r="K1215" s="28">
        <f t="shared" si="56"/>
        <v>2235.1509525828628</v>
      </c>
      <c r="L1215" s="34" t="e">
        <f>IF(ISNUMBER(INDEX('08W Project List'!$J:$J,MATCH('HFTD CPZ'!$B1215,'08W Project List'!$G:$G,0))),$K1215,#N/A)</f>
        <v>#N/A</v>
      </c>
      <c r="M1215" s="34" t="e">
        <f>IF(ISNUMBER(L1215),#N/A,IF(ISNUMBER(INDEX('Approved CPZ List'!$I:$I,MATCH('HFTD CPZ'!$B1215,'Approved CPZ List'!$B:$B,0))),$K1215,#N/A))</f>
        <v>#N/A</v>
      </c>
    </row>
    <row r="1216" spans="1:13" ht="15.75" x14ac:dyDescent="0.25">
      <c r="A1216" s="17">
        <v>3920</v>
      </c>
      <c r="B1216" s="16" t="s">
        <v>2073</v>
      </c>
      <c r="C1216" s="16">
        <v>83182107</v>
      </c>
      <c r="D1216" s="16" t="s">
        <v>2071</v>
      </c>
      <c r="E1216" s="16">
        <v>5.9005277407506336</v>
      </c>
      <c r="F1216" s="16">
        <v>138</v>
      </c>
      <c r="G1216" s="19">
        <v>4.68300337699942E-2</v>
      </c>
      <c r="H1216" s="16">
        <f t="shared" si="54"/>
        <v>6.4625446602591996</v>
      </c>
      <c r="I1216" s="21">
        <v>1215</v>
      </c>
      <c r="J1216" s="28">
        <f t="shared" si="55"/>
        <v>14071.10797077413</v>
      </c>
      <c r="K1216" s="28">
        <f t="shared" si="56"/>
        <v>2228.6884079226038</v>
      </c>
      <c r="L1216" s="34" t="e">
        <f>IF(ISNUMBER(INDEX('08W Project List'!$J:$J,MATCH('HFTD CPZ'!$B1216,'08W Project List'!$G:$G,0))),$K1216,#N/A)</f>
        <v>#N/A</v>
      </c>
      <c r="M1216" s="34" t="e">
        <f>IF(ISNUMBER(L1216),#N/A,IF(ISNUMBER(INDEX('Approved CPZ List'!$I:$I,MATCH('HFTD CPZ'!$B1216,'Approved CPZ List'!$B:$B,0))),$K1216,#N/A))</f>
        <v>#N/A</v>
      </c>
    </row>
    <row r="1217" spans="1:13" ht="15.75" x14ac:dyDescent="0.25">
      <c r="A1217" s="17">
        <v>9293</v>
      </c>
      <c r="B1217" s="16" t="s">
        <v>1140</v>
      </c>
      <c r="C1217" s="16">
        <v>254061102</v>
      </c>
      <c r="D1217" s="16" t="s">
        <v>1141</v>
      </c>
      <c r="E1217" s="16">
        <v>1.7882266005605407</v>
      </c>
      <c r="F1217" s="16">
        <v>17</v>
      </c>
      <c r="G1217" s="19">
        <v>4.6743152910628999E-2</v>
      </c>
      <c r="H1217" s="16">
        <f t="shared" si="54"/>
        <v>0.79463359948069301</v>
      </c>
      <c r="I1217" s="21">
        <v>1216</v>
      </c>
      <c r="J1217" s="28">
        <f t="shared" si="55"/>
        <v>14072.89619737469</v>
      </c>
      <c r="K1217" s="28">
        <f t="shared" si="56"/>
        <v>2227.8937743231231</v>
      </c>
      <c r="L1217" s="34" t="e">
        <f>IF(ISNUMBER(INDEX('08W Project List'!$J:$J,MATCH('HFTD CPZ'!$B1217,'08W Project List'!$G:$G,0))),$K1217,#N/A)</f>
        <v>#N/A</v>
      </c>
      <c r="M1217" s="34" t="e">
        <f>IF(ISNUMBER(L1217),#N/A,IF(ISNUMBER(INDEX('Approved CPZ List'!$I:$I,MATCH('HFTD CPZ'!$B1217,'Approved CPZ List'!$B:$B,0))),$K1217,#N/A))</f>
        <v>#N/A</v>
      </c>
    </row>
    <row r="1218" spans="1:13" ht="15.75" x14ac:dyDescent="0.25">
      <c r="A1218" s="17">
        <v>9995</v>
      </c>
      <c r="B1218" s="16" t="s">
        <v>1529</v>
      </c>
      <c r="C1218" s="16">
        <v>42891102</v>
      </c>
      <c r="D1218" s="16" t="s">
        <v>1530</v>
      </c>
      <c r="E1218" s="16">
        <v>2.161022873985202</v>
      </c>
      <c r="F1218" s="16">
        <v>23</v>
      </c>
      <c r="G1218" s="19">
        <v>4.6683875213142899E-2</v>
      </c>
      <c r="H1218" s="16">
        <f t="shared" ref="H1218:H1281" si="57">IFERROR(G1218*F1218,0)</f>
        <v>1.0737291299022866</v>
      </c>
      <c r="I1218" s="21">
        <v>1217</v>
      </c>
      <c r="J1218" s="28">
        <f t="shared" si="55"/>
        <v>14075.057220248675</v>
      </c>
      <c r="K1218" s="28">
        <f t="shared" si="56"/>
        <v>2226.8200451932207</v>
      </c>
      <c r="L1218" s="34" t="e">
        <f>IF(ISNUMBER(INDEX('08W Project List'!$J:$J,MATCH('HFTD CPZ'!$B1218,'08W Project List'!$G:$G,0))),$K1218,#N/A)</f>
        <v>#N/A</v>
      </c>
      <c r="M1218" s="34" t="e">
        <f>IF(ISNUMBER(L1218),#N/A,IF(ISNUMBER(INDEX('Approved CPZ List'!$I:$I,MATCH('HFTD CPZ'!$B1218,'Approved CPZ List'!$B:$B,0))),$K1218,#N/A))</f>
        <v>#N/A</v>
      </c>
    </row>
    <row r="1219" spans="1:13" ht="15.75" x14ac:dyDescent="0.25">
      <c r="A1219" s="17">
        <v>2795</v>
      </c>
      <c r="B1219" s="16" t="s">
        <v>234</v>
      </c>
      <c r="C1219" s="16">
        <v>152701108</v>
      </c>
      <c r="D1219" s="16" t="s">
        <v>231</v>
      </c>
      <c r="E1219" s="16">
        <v>1.856991910705581</v>
      </c>
      <c r="F1219" s="16">
        <v>40</v>
      </c>
      <c r="G1219" s="19">
        <v>4.6424270443837498E-2</v>
      </c>
      <c r="H1219" s="16">
        <f t="shared" si="57"/>
        <v>1.8569708177535</v>
      </c>
      <c r="I1219" s="21">
        <v>1218</v>
      </c>
      <c r="J1219" s="28">
        <f t="shared" si="55"/>
        <v>14076.91421215938</v>
      </c>
      <c r="K1219" s="28">
        <f t="shared" si="56"/>
        <v>2224.9630743754674</v>
      </c>
      <c r="L1219" s="34" t="e">
        <f>IF(ISNUMBER(INDEX('08W Project List'!$J:$J,MATCH('HFTD CPZ'!$B1219,'08W Project List'!$G:$G,0))),$K1219,#N/A)</f>
        <v>#N/A</v>
      </c>
      <c r="M1219" s="34" t="e">
        <f>IF(ISNUMBER(L1219),#N/A,IF(ISNUMBER(INDEX('Approved CPZ List'!$I:$I,MATCH('HFTD CPZ'!$B1219,'Approved CPZ List'!$B:$B,0))),$K1219,#N/A))</f>
        <v>#N/A</v>
      </c>
    </row>
    <row r="1220" spans="1:13" ht="15.75" x14ac:dyDescent="0.25">
      <c r="A1220" s="17">
        <v>6866</v>
      </c>
      <c r="B1220" s="16" t="s">
        <v>1170</v>
      </c>
      <c r="C1220" s="16">
        <v>82951102</v>
      </c>
      <c r="D1220" s="16" t="s">
        <v>1171</v>
      </c>
      <c r="E1220" s="16">
        <v>0.73064604990003112</v>
      </c>
      <c r="F1220" s="16">
        <v>35</v>
      </c>
      <c r="G1220" s="19">
        <v>4.6387426417712797E-2</v>
      </c>
      <c r="H1220" s="16">
        <f t="shared" si="57"/>
        <v>1.6235599246199479</v>
      </c>
      <c r="I1220" s="21">
        <v>1219</v>
      </c>
      <c r="J1220" s="28">
        <f t="shared" ref="J1220:J1283" si="58">J1219+E1220</f>
        <v>14077.64485820928</v>
      </c>
      <c r="K1220" s="28">
        <f t="shared" ref="K1220:K1283" si="59">K1219-H1220</f>
        <v>2223.3395144508472</v>
      </c>
      <c r="L1220" s="34" t="e">
        <f>IF(ISNUMBER(INDEX('08W Project List'!$J:$J,MATCH('HFTD CPZ'!$B1220,'08W Project List'!$G:$G,0))),$K1220,#N/A)</f>
        <v>#N/A</v>
      </c>
      <c r="M1220" s="34" t="e">
        <f>IF(ISNUMBER(L1220),#N/A,IF(ISNUMBER(INDEX('Approved CPZ List'!$I:$I,MATCH('HFTD CPZ'!$B1220,'Approved CPZ List'!$B:$B,0))),$K1220,#N/A))</f>
        <v>#N/A</v>
      </c>
    </row>
    <row r="1221" spans="1:13" ht="15.75" x14ac:dyDescent="0.25">
      <c r="A1221" s="17">
        <v>2884</v>
      </c>
      <c r="B1221" s="16" t="s">
        <v>2214</v>
      </c>
      <c r="C1221" s="16">
        <v>103491101</v>
      </c>
      <c r="D1221" s="16" t="s">
        <v>2209</v>
      </c>
      <c r="E1221" s="16">
        <v>8.1108804755228103</v>
      </c>
      <c r="F1221" s="16">
        <v>56</v>
      </c>
      <c r="G1221" s="19">
        <v>4.6193409241595998E-2</v>
      </c>
      <c r="H1221" s="16">
        <f t="shared" si="57"/>
        <v>2.586830917529376</v>
      </c>
      <c r="I1221" s="21">
        <v>1220</v>
      </c>
      <c r="J1221" s="28">
        <f t="shared" si="58"/>
        <v>14085.755738684802</v>
      </c>
      <c r="K1221" s="28">
        <f t="shared" si="59"/>
        <v>2220.7526835333178</v>
      </c>
      <c r="L1221" s="34" t="e">
        <f>IF(ISNUMBER(INDEX('08W Project List'!$J:$J,MATCH('HFTD CPZ'!$B1221,'08W Project List'!$G:$G,0))),$K1221,#N/A)</f>
        <v>#N/A</v>
      </c>
      <c r="M1221" s="34" t="e">
        <f>IF(ISNUMBER(L1221),#N/A,IF(ISNUMBER(INDEX('Approved CPZ List'!$I:$I,MATCH('HFTD CPZ'!$B1221,'Approved CPZ List'!$B:$B,0))),$K1221,#N/A))</f>
        <v>#N/A</v>
      </c>
    </row>
    <row r="1222" spans="1:13" ht="15.75" x14ac:dyDescent="0.25">
      <c r="A1222" s="17">
        <v>8090</v>
      </c>
      <c r="B1222" s="16" t="s">
        <v>2954</v>
      </c>
      <c r="C1222" s="16">
        <v>152561105</v>
      </c>
      <c r="D1222" s="16" t="s">
        <v>2945</v>
      </c>
      <c r="E1222" s="16">
        <v>1.4166926135545121</v>
      </c>
      <c r="F1222" s="16">
        <v>24</v>
      </c>
      <c r="G1222" s="19">
        <v>4.6182590584659802E-2</v>
      </c>
      <c r="H1222" s="16">
        <f t="shared" si="57"/>
        <v>1.1083821740318354</v>
      </c>
      <c r="I1222" s="21">
        <v>1221</v>
      </c>
      <c r="J1222" s="28">
        <f t="shared" si="58"/>
        <v>14087.172431298357</v>
      </c>
      <c r="K1222" s="28">
        <f t="shared" si="59"/>
        <v>2219.6443013592861</v>
      </c>
      <c r="L1222" s="34" t="e">
        <f>IF(ISNUMBER(INDEX('08W Project List'!$J:$J,MATCH('HFTD CPZ'!$B1222,'08W Project List'!$G:$G,0))),$K1222,#N/A)</f>
        <v>#N/A</v>
      </c>
      <c r="M1222" s="34" t="e">
        <f>IF(ISNUMBER(L1222),#N/A,IF(ISNUMBER(INDEX('Approved CPZ List'!$I:$I,MATCH('HFTD CPZ'!$B1222,'Approved CPZ List'!$B:$B,0))),$K1222,#N/A))</f>
        <v>#N/A</v>
      </c>
    </row>
    <row r="1223" spans="1:13" ht="15.75" x14ac:dyDescent="0.25">
      <c r="A1223" s="17">
        <v>196</v>
      </c>
      <c r="B1223" s="16" t="s">
        <v>2299</v>
      </c>
      <c r="C1223" s="16">
        <v>82831109</v>
      </c>
      <c r="D1223" s="16" t="s">
        <v>2297</v>
      </c>
      <c r="E1223" s="16">
        <v>19.685831288524795</v>
      </c>
      <c r="F1223" s="16">
        <v>186</v>
      </c>
      <c r="G1223" s="19">
        <v>4.6132811713181197E-2</v>
      </c>
      <c r="H1223" s="16">
        <f t="shared" si="57"/>
        <v>8.5807029786517024</v>
      </c>
      <c r="I1223" s="21">
        <v>1222</v>
      </c>
      <c r="J1223" s="28">
        <f t="shared" si="58"/>
        <v>14106.858262586882</v>
      </c>
      <c r="K1223" s="28">
        <f t="shared" si="59"/>
        <v>2211.0635983806346</v>
      </c>
      <c r="L1223" s="34" t="e">
        <f>IF(ISNUMBER(INDEX('08W Project List'!$J:$J,MATCH('HFTD CPZ'!$B1223,'08W Project List'!$G:$G,0))),$K1223,#N/A)</f>
        <v>#N/A</v>
      </c>
      <c r="M1223" s="34" t="e">
        <f>IF(ISNUMBER(L1223),#N/A,IF(ISNUMBER(INDEX('Approved CPZ List'!$I:$I,MATCH('HFTD CPZ'!$B1223,'Approved CPZ List'!$B:$B,0))),$K1223,#N/A))</f>
        <v>#N/A</v>
      </c>
    </row>
    <row r="1224" spans="1:13" ht="15.75" x14ac:dyDescent="0.25">
      <c r="A1224" s="17">
        <v>9874</v>
      </c>
      <c r="B1224" s="16" t="s">
        <v>1878</v>
      </c>
      <c r="C1224" s="16">
        <v>13501108</v>
      </c>
      <c r="D1224" s="16" t="s">
        <v>1877</v>
      </c>
      <c r="E1224" s="16">
        <v>0.5073983136795811</v>
      </c>
      <c r="F1224" s="16">
        <v>11</v>
      </c>
      <c r="G1224" s="19">
        <v>4.6116644722635103E-2</v>
      </c>
      <c r="H1224" s="16">
        <f t="shared" si="57"/>
        <v>0.50728309194898613</v>
      </c>
      <c r="I1224" s="21">
        <v>1223</v>
      </c>
      <c r="J1224" s="28">
        <f t="shared" si="58"/>
        <v>14107.365660900561</v>
      </c>
      <c r="K1224" s="28">
        <f t="shared" si="59"/>
        <v>2210.5563152886857</v>
      </c>
      <c r="L1224" s="34" t="e">
        <f>IF(ISNUMBER(INDEX('08W Project List'!$J:$J,MATCH('HFTD CPZ'!$B1224,'08W Project List'!$G:$G,0))),$K1224,#N/A)</f>
        <v>#N/A</v>
      </c>
      <c r="M1224" s="34" t="e">
        <f>IF(ISNUMBER(L1224),#N/A,IF(ISNUMBER(INDEX('Approved CPZ List'!$I:$I,MATCH('HFTD CPZ'!$B1224,'Approved CPZ List'!$B:$B,0))),$K1224,#N/A))</f>
        <v>#N/A</v>
      </c>
    </row>
    <row r="1225" spans="1:13" ht="15.75" x14ac:dyDescent="0.25">
      <c r="A1225" s="17">
        <v>3653</v>
      </c>
      <c r="B1225" s="16" t="s">
        <v>3206</v>
      </c>
      <c r="C1225" s="16">
        <v>43292103</v>
      </c>
      <c r="D1225" s="16" t="s">
        <v>3203</v>
      </c>
      <c r="E1225" s="16">
        <v>35.337401819672031</v>
      </c>
      <c r="F1225" s="16">
        <v>325</v>
      </c>
      <c r="G1225" s="19">
        <v>4.6077320366589097E-2</v>
      </c>
      <c r="H1225" s="16">
        <f t="shared" si="57"/>
        <v>14.975129119141457</v>
      </c>
      <c r="I1225" s="21">
        <v>1224</v>
      </c>
      <c r="J1225" s="28">
        <f t="shared" si="58"/>
        <v>14142.703062720233</v>
      </c>
      <c r="K1225" s="28">
        <f t="shared" si="59"/>
        <v>2195.5811861695443</v>
      </c>
      <c r="L1225" s="34" t="e">
        <f>IF(ISNUMBER(INDEX('08W Project List'!$J:$J,MATCH('HFTD CPZ'!$B1225,'08W Project List'!$G:$G,0))),$K1225,#N/A)</f>
        <v>#N/A</v>
      </c>
      <c r="M1225" s="34" t="e">
        <f>IF(ISNUMBER(L1225),#N/A,IF(ISNUMBER(INDEX('Approved CPZ List'!$I:$I,MATCH('HFTD CPZ'!$B1225,'Approved CPZ List'!$B:$B,0))),$K1225,#N/A))</f>
        <v>#N/A</v>
      </c>
    </row>
    <row r="1226" spans="1:13" ht="15.75" x14ac:dyDescent="0.25">
      <c r="A1226" s="17">
        <v>4529</v>
      </c>
      <c r="B1226" s="16" t="s">
        <v>2215</v>
      </c>
      <c r="C1226" s="16">
        <v>103491101</v>
      </c>
      <c r="D1226" s="16" t="s">
        <v>2209</v>
      </c>
      <c r="E1226" s="16">
        <v>0.11777352866854879</v>
      </c>
      <c r="F1226" s="16">
        <v>61</v>
      </c>
      <c r="G1226" s="19">
        <v>4.6064241416095997E-2</v>
      </c>
      <c r="H1226" s="16">
        <f t="shared" si="57"/>
        <v>2.8099187263818557</v>
      </c>
      <c r="I1226" s="21">
        <v>1225</v>
      </c>
      <c r="J1226" s="28">
        <f t="shared" si="58"/>
        <v>14142.820836248902</v>
      </c>
      <c r="K1226" s="28">
        <f t="shared" si="59"/>
        <v>2192.7712674431623</v>
      </c>
      <c r="L1226" s="34" t="e">
        <f>IF(ISNUMBER(INDEX('08W Project List'!$J:$J,MATCH('HFTD CPZ'!$B1226,'08W Project List'!$G:$G,0))),$K1226,#N/A)</f>
        <v>#N/A</v>
      </c>
      <c r="M1226" s="34" t="e">
        <f>IF(ISNUMBER(L1226),#N/A,IF(ISNUMBER(INDEX('Approved CPZ List'!$I:$I,MATCH('HFTD CPZ'!$B1226,'Approved CPZ List'!$B:$B,0))),$K1226,#N/A))</f>
        <v>#N/A</v>
      </c>
    </row>
    <row r="1227" spans="1:13" ht="15.75" x14ac:dyDescent="0.25">
      <c r="A1227" s="17">
        <v>9562</v>
      </c>
      <c r="B1227" s="16" t="s">
        <v>2356</v>
      </c>
      <c r="C1227" s="16">
        <v>42571101</v>
      </c>
      <c r="D1227" s="16" t="s">
        <v>2351</v>
      </c>
      <c r="E1227" s="16">
        <v>0.79799621157374767</v>
      </c>
      <c r="F1227" s="16">
        <v>18</v>
      </c>
      <c r="G1227" s="19">
        <v>4.5774019183877197E-2</v>
      </c>
      <c r="H1227" s="16">
        <f t="shared" si="57"/>
        <v>0.82393234530978954</v>
      </c>
      <c r="I1227" s="21">
        <v>1226</v>
      </c>
      <c r="J1227" s="28">
        <f t="shared" si="58"/>
        <v>14143.618832460475</v>
      </c>
      <c r="K1227" s="28">
        <f t="shared" si="59"/>
        <v>2191.9473350978524</v>
      </c>
      <c r="L1227" s="34" t="e">
        <f>IF(ISNUMBER(INDEX('08W Project List'!$J:$J,MATCH('HFTD CPZ'!$B1227,'08W Project List'!$G:$G,0))),$K1227,#N/A)</f>
        <v>#N/A</v>
      </c>
      <c r="M1227" s="34" t="e">
        <f>IF(ISNUMBER(L1227),#N/A,IF(ISNUMBER(INDEX('Approved CPZ List'!$I:$I,MATCH('HFTD CPZ'!$B1227,'Approved CPZ List'!$B:$B,0))),$K1227,#N/A))</f>
        <v>#N/A</v>
      </c>
    </row>
    <row r="1228" spans="1:13" ht="15.75" x14ac:dyDescent="0.25">
      <c r="A1228" s="17">
        <v>8471</v>
      </c>
      <c r="B1228" s="16" t="s">
        <v>2435</v>
      </c>
      <c r="C1228" s="16">
        <v>43051101</v>
      </c>
      <c r="D1228" s="16" t="s">
        <v>2429</v>
      </c>
      <c r="E1228" s="16">
        <v>8.2163812588699816</v>
      </c>
      <c r="F1228" s="16">
        <v>71</v>
      </c>
      <c r="G1228" s="19">
        <v>4.55465254234537E-2</v>
      </c>
      <c r="H1228" s="16">
        <f t="shared" si="57"/>
        <v>3.2338033050652126</v>
      </c>
      <c r="I1228" s="21">
        <v>1227</v>
      </c>
      <c r="J1228" s="28">
        <f t="shared" si="58"/>
        <v>14151.835213719345</v>
      </c>
      <c r="K1228" s="28">
        <f t="shared" si="59"/>
        <v>2188.7135317927873</v>
      </c>
      <c r="L1228" s="34" t="e">
        <f>IF(ISNUMBER(INDEX('08W Project List'!$J:$J,MATCH('HFTD CPZ'!$B1228,'08W Project List'!$G:$G,0))),$K1228,#N/A)</f>
        <v>#N/A</v>
      </c>
      <c r="M1228" s="34" t="e">
        <f>IF(ISNUMBER(L1228),#N/A,IF(ISNUMBER(INDEX('Approved CPZ List'!$I:$I,MATCH('HFTD CPZ'!$B1228,'Approved CPZ List'!$B:$B,0))),$K1228,#N/A))</f>
        <v>#N/A</v>
      </c>
    </row>
    <row r="1229" spans="1:13" ht="15.75" x14ac:dyDescent="0.25">
      <c r="A1229" s="17">
        <v>9084</v>
      </c>
      <c r="B1229" s="16" t="s">
        <v>3980</v>
      </c>
      <c r="C1229" s="16">
        <v>83392110</v>
      </c>
      <c r="D1229" s="16" t="s">
        <v>3979</v>
      </c>
      <c r="E1229" s="16">
        <v>25.177460766811002</v>
      </c>
      <c r="F1229" s="16">
        <v>134</v>
      </c>
      <c r="G1229" s="19">
        <v>4.5543518883075902E-2</v>
      </c>
      <c r="H1229" s="16">
        <f t="shared" si="57"/>
        <v>6.1028315303321712</v>
      </c>
      <c r="I1229" s="21">
        <v>1228</v>
      </c>
      <c r="J1229" s="28">
        <f t="shared" si="58"/>
        <v>14177.012674486155</v>
      </c>
      <c r="K1229" s="28">
        <f t="shared" si="59"/>
        <v>2182.6107002624553</v>
      </c>
      <c r="L1229" s="34" t="e">
        <f>IF(ISNUMBER(INDEX('08W Project List'!$J:$J,MATCH('HFTD CPZ'!$B1229,'08W Project List'!$G:$G,0))),$K1229,#N/A)</f>
        <v>#N/A</v>
      </c>
      <c r="M1229" s="34" t="e">
        <f>IF(ISNUMBER(L1229),#N/A,IF(ISNUMBER(INDEX('Approved CPZ List'!$I:$I,MATCH('HFTD CPZ'!$B1229,'Approved CPZ List'!$B:$B,0))),$K1229,#N/A))</f>
        <v>#N/A</v>
      </c>
    </row>
    <row r="1230" spans="1:13" ht="15.75" x14ac:dyDescent="0.25">
      <c r="A1230" s="17">
        <v>5247</v>
      </c>
      <c r="B1230" s="16" t="s">
        <v>2368</v>
      </c>
      <c r="C1230" s="16">
        <v>42571102</v>
      </c>
      <c r="D1230" s="16" t="s">
        <v>2359</v>
      </c>
      <c r="E1230" s="16">
        <v>10.882858892241766</v>
      </c>
      <c r="F1230" s="16">
        <v>107</v>
      </c>
      <c r="G1230" s="19">
        <v>4.5341296900423801E-2</v>
      </c>
      <c r="H1230" s="16">
        <f t="shared" si="57"/>
        <v>4.8515187683453469</v>
      </c>
      <c r="I1230" s="21">
        <v>1229</v>
      </c>
      <c r="J1230" s="28">
        <f t="shared" si="58"/>
        <v>14187.895533378398</v>
      </c>
      <c r="K1230" s="28">
        <f t="shared" si="59"/>
        <v>2177.7591814941102</v>
      </c>
      <c r="L1230" s="34" t="e">
        <f>IF(ISNUMBER(INDEX('08W Project List'!$J:$J,MATCH('HFTD CPZ'!$B1230,'08W Project List'!$G:$G,0))),$K1230,#N/A)</f>
        <v>#N/A</v>
      </c>
      <c r="M1230" s="34" t="e">
        <f>IF(ISNUMBER(L1230),#N/A,IF(ISNUMBER(INDEX('Approved CPZ List'!$I:$I,MATCH('HFTD CPZ'!$B1230,'Approved CPZ List'!$B:$B,0))),$K1230,#N/A))</f>
        <v>#N/A</v>
      </c>
    </row>
    <row r="1231" spans="1:13" ht="15.75" x14ac:dyDescent="0.25">
      <c r="A1231" s="17">
        <v>1624</v>
      </c>
      <c r="B1231" s="16" t="s">
        <v>767</v>
      </c>
      <c r="C1231" s="16">
        <v>163341103</v>
      </c>
      <c r="D1231" s="16" t="s">
        <v>763</v>
      </c>
      <c r="E1231" s="16">
        <v>11.061525429036234</v>
      </c>
      <c r="F1231" s="16">
        <v>286</v>
      </c>
      <c r="G1231" s="19">
        <v>4.5279111373545698E-2</v>
      </c>
      <c r="H1231" s="16">
        <f t="shared" si="57"/>
        <v>12.949825852834069</v>
      </c>
      <c r="I1231" s="21">
        <v>1230</v>
      </c>
      <c r="J1231" s="28">
        <f t="shared" si="58"/>
        <v>14198.957058807435</v>
      </c>
      <c r="K1231" s="28">
        <f t="shared" si="59"/>
        <v>2164.8093556412759</v>
      </c>
      <c r="L1231" s="34" t="e">
        <f>IF(ISNUMBER(INDEX('08W Project List'!$J:$J,MATCH('HFTD CPZ'!$B1231,'08W Project List'!$G:$G,0))),$K1231,#N/A)</f>
        <v>#N/A</v>
      </c>
      <c r="M1231" s="34" t="e">
        <f>IF(ISNUMBER(L1231),#N/A,IF(ISNUMBER(INDEX('Approved CPZ List'!$I:$I,MATCH('HFTD CPZ'!$B1231,'Approved CPZ List'!$B:$B,0))),$K1231,#N/A))</f>
        <v>#N/A</v>
      </c>
    </row>
    <row r="1232" spans="1:13" ht="15.75" x14ac:dyDescent="0.25">
      <c r="A1232" s="17">
        <v>6683</v>
      </c>
      <c r="B1232" s="16" t="s">
        <v>4103</v>
      </c>
      <c r="C1232" s="16">
        <v>42771114</v>
      </c>
      <c r="D1232" s="16" t="s">
        <v>4102</v>
      </c>
      <c r="E1232" s="16">
        <v>10.701994797974891</v>
      </c>
      <c r="F1232" s="16">
        <v>129</v>
      </c>
      <c r="G1232" s="19">
        <v>4.5178096714007E-2</v>
      </c>
      <c r="H1232" s="16">
        <f t="shared" si="57"/>
        <v>5.8279744761069034</v>
      </c>
      <c r="I1232" s="21">
        <v>1231</v>
      </c>
      <c r="J1232" s="28">
        <f t="shared" si="58"/>
        <v>14209.65905360541</v>
      </c>
      <c r="K1232" s="28">
        <f t="shared" si="59"/>
        <v>2158.9813811651688</v>
      </c>
      <c r="L1232" s="34" t="e">
        <f>IF(ISNUMBER(INDEX('08W Project List'!$J:$J,MATCH('HFTD CPZ'!$B1232,'08W Project List'!$G:$G,0))),$K1232,#N/A)</f>
        <v>#N/A</v>
      </c>
      <c r="M1232" s="34" t="e">
        <f>IF(ISNUMBER(L1232),#N/A,IF(ISNUMBER(INDEX('Approved CPZ List'!$I:$I,MATCH('HFTD CPZ'!$B1232,'Approved CPZ List'!$B:$B,0))),$K1232,#N/A))</f>
        <v>#N/A</v>
      </c>
    </row>
    <row r="1233" spans="1:13" ht="15.75" x14ac:dyDescent="0.25">
      <c r="A1233" s="17">
        <v>6114</v>
      </c>
      <c r="B1233" s="16" t="s">
        <v>1480</v>
      </c>
      <c r="C1233" s="16">
        <v>103021101</v>
      </c>
      <c r="D1233" s="16" t="s">
        <v>1475</v>
      </c>
      <c r="E1233" s="16">
        <v>0.36701987457230828</v>
      </c>
      <c r="F1233" s="16">
        <v>33</v>
      </c>
      <c r="G1233" s="19">
        <v>4.5041845222182297E-2</v>
      </c>
      <c r="H1233" s="16">
        <f t="shared" si="57"/>
        <v>1.4863808923320159</v>
      </c>
      <c r="I1233" s="21">
        <v>1232</v>
      </c>
      <c r="J1233" s="28">
        <f t="shared" si="58"/>
        <v>14210.026073479983</v>
      </c>
      <c r="K1233" s="28">
        <f t="shared" si="59"/>
        <v>2157.4950002728369</v>
      </c>
      <c r="L1233" s="34" t="e">
        <f>IF(ISNUMBER(INDEX('08W Project List'!$J:$J,MATCH('HFTD CPZ'!$B1233,'08W Project List'!$G:$G,0))),$K1233,#N/A)</f>
        <v>#N/A</v>
      </c>
      <c r="M1233" s="34" t="e">
        <f>IF(ISNUMBER(L1233),#N/A,IF(ISNUMBER(INDEX('Approved CPZ List'!$I:$I,MATCH('HFTD CPZ'!$B1233,'Approved CPZ List'!$B:$B,0))),$K1233,#N/A))</f>
        <v>#N/A</v>
      </c>
    </row>
    <row r="1234" spans="1:13" ht="15.75" x14ac:dyDescent="0.25">
      <c r="A1234" s="17">
        <v>10276</v>
      </c>
      <c r="B1234" s="16" t="s">
        <v>1967</v>
      </c>
      <c r="C1234" s="16">
        <v>43371102</v>
      </c>
      <c r="D1234" s="16" t="s">
        <v>1964</v>
      </c>
      <c r="E1234" s="16">
        <v>0.55985309142070228</v>
      </c>
      <c r="F1234" s="16">
        <v>6</v>
      </c>
      <c r="G1234" s="19">
        <v>4.4930299386502601E-2</v>
      </c>
      <c r="H1234" s="16">
        <f t="shared" si="57"/>
        <v>0.26958179631901558</v>
      </c>
      <c r="I1234" s="21">
        <v>1233</v>
      </c>
      <c r="J1234" s="28">
        <f t="shared" si="58"/>
        <v>14210.585926571404</v>
      </c>
      <c r="K1234" s="28">
        <f t="shared" si="59"/>
        <v>2157.2254184765179</v>
      </c>
      <c r="L1234" s="34" t="e">
        <f>IF(ISNUMBER(INDEX('08W Project List'!$J:$J,MATCH('HFTD CPZ'!$B1234,'08W Project List'!$G:$G,0))),$K1234,#N/A)</f>
        <v>#N/A</v>
      </c>
      <c r="M1234" s="34" t="e">
        <f>IF(ISNUMBER(L1234),#N/A,IF(ISNUMBER(INDEX('Approved CPZ List'!$I:$I,MATCH('HFTD CPZ'!$B1234,'Approved CPZ List'!$B:$B,0))),$K1234,#N/A))</f>
        <v>#N/A</v>
      </c>
    </row>
    <row r="1235" spans="1:13" ht="15.75" x14ac:dyDescent="0.25">
      <c r="A1235" s="17">
        <v>3592</v>
      </c>
      <c r="B1235" s="16" t="s">
        <v>993</v>
      </c>
      <c r="C1235" s="16">
        <v>163351703</v>
      </c>
      <c r="D1235" s="16" t="s">
        <v>986</v>
      </c>
      <c r="E1235" s="16">
        <v>41.340134615662897</v>
      </c>
      <c r="F1235" s="16">
        <v>345</v>
      </c>
      <c r="G1235" s="19">
        <v>4.4648465817148597E-2</v>
      </c>
      <c r="H1235" s="16">
        <f t="shared" si="57"/>
        <v>15.403720706916266</v>
      </c>
      <c r="I1235" s="21">
        <v>1234</v>
      </c>
      <c r="J1235" s="28">
        <f t="shared" si="58"/>
        <v>14251.926061187067</v>
      </c>
      <c r="K1235" s="28">
        <f t="shared" si="59"/>
        <v>2141.8216977696015</v>
      </c>
      <c r="L1235" s="34" t="e">
        <f>IF(ISNUMBER(INDEX('08W Project List'!$J:$J,MATCH('HFTD CPZ'!$B1235,'08W Project List'!$G:$G,0))),$K1235,#N/A)</f>
        <v>#N/A</v>
      </c>
      <c r="M1235" s="34" t="e">
        <f>IF(ISNUMBER(L1235),#N/A,IF(ISNUMBER(INDEX('Approved CPZ List'!$I:$I,MATCH('HFTD CPZ'!$B1235,'Approved CPZ List'!$B:$B,0))),$K1235,#N/A))</f>
        <v>#N/A</v>
      </c>
    </row>
    <row r="1236" spans="1:13" ht="15.75" x14ac:dyDescent="0.25">
      <c r="A1236" s="17">
        <v>1338</v>
      </c>
      <c r="B1236" s="16" t="s">
        <v>3770</v>
      </c>
      <c r="C1236" s="16">
        <v>43432104</v>
      </c>
      <c r="D1236" s="16" t="s">
        <v>3769</v>
      </c>
      <c r="E1236" s="16">
        <v>26.581910608612056</v>
      </c>
      <c r="F1236" s="16">
        <v>304</v>
      </c>
      <c r="G1236" s="19">
        <v>4.4601198337867701E-2</v>
      </c>
      <c r="H1236" s="16">
        <f t="shared" si="57"/>
        <v>13.55876429471178</v>
      </c>
      <c r="I1236" s="21">
        <v>1235</v>
      </c>
      <c r="J1236" s="28">
        <f t="shared" si="58"/>
        <v>14278.50797179568</v>
      </c>
      <c r="K1236" s="28">
        <f t="shared" si="59"/>
        <v>2128.2629334748899</v>
      </c>
      <c r="L1236" s="34" t="e">
        <f>IF(ISNUMBER(INDEX('08W Project List'!$J:$J,MATCH('HFTD CPZ'!$B1236,'08W Project List'!$G:$G,0))),$K1236,#N/A)</f>
        <v>#N/A</v>
      </c>
      <c r="M1236" s="34" t="e">
        <f>IF(ISNUMBER(L1236),#N/A,IF(ISNUMBER(INDEX('Approved CPZ List'!$I:$I,MATCH('HFTD CPZ'!$B1236,'Approved CPZ List'!$B:$B,0))),$K1236,#N/A))</f>
        <v>#N/A</v>
      </c>
    </row>
    <row r="1237" spans="1:13" ht="15.75" x14ac:dyDescent="0.25">
      <c r="A1237" s="17">
        <v>9592</v>
      </c>
      <c r="B1237" s="16" t="s">
        <v>229</v>
      </c>
      <c r="C1237" s="16">
        <v>152701107</v>
      </c>
      <c r="D1237" s="16" t="s">
        <v>226</v>
      </c>
      <c r="E1237" s="16">
        <v>0.14059587412181046</v>
      </c>
      <c r="F1237" s="16">
        <v>6</v>
      </c>
      <c r="G1237" s="19">
        <v>4.4494551107319501E-2</v>
      </c>
      <c r="H1237" s="16">
        <f t="shared" si="57"/>
        <v>0.26696730664391699</v>
      </c>
      <c r="I1237" s="21">
        <v>1236</v>
      </c>
      <c r="J1237" s="28">
        <f t="shared" si="58"/>
        <v>14278.648567669801</v>
      </c>
      <c r="K1237" s="28">
        <f t="shared" si="59"/>
        <v>2127.995966168246</v>
      </c>
      <c r="L1237" s="34" t="e">
        <f>IF(ISNUMBER(INDEX('08W Project List'!$J:$J,MATCH('HFTD CPZ'!$B1237,'08W Project List'!$G:$G,0))),$K1237,#N/A)</f>
        <v>#N/A</v>
      </c>
      <c r="M1237" s="34" t="e">
        <f>IF(ISNUMBER(L1237),#N/A,IF(ISNUMBER(INDEX('Approved CPZ List'!$I:$I,MATCH('HFTD CPZ'!$B1237,'Approved CPZ List'!$B:$B,0))),$K1237,#N/A))</f>
        <v>#N/A</v>
      </c>
    </row>
    <row r="1238" spans="1:13" ht="15.75" x14ac:dyDescent="0.25">
      <c r="A1238" s="17">
        <v>9543</v>
      </c>
      <c r="B1238" s="16" t="s">
        <v>1503</v>
      </c>
      <c r="C1238" s="16">
        <v>192221102</v>
      </c>
      <c r="D1238" s="16" t="s">
        <v>1498</v>
      </c>
      <c r="E1238" s="16">
        <v>8.9460739331867618</v>
      </c>
      <c r="F1238" s="16">
        <v>76</v>
      </c>
      <c r="G1238" s="19">
        <v>4.44392077823847E-2</v>
      </c>
      <c r="H1238" s="16">
        <f t="shared" si="57"/>
        <v>3.3773797914612373</v>
      </c>
      <c r="I1238" s="21">
        <v>1237</v>
      </c>
      <c r="J1238" s="28">
        <f t="shared" si="58"/>
        <v>14287.594641602987</v>
      </c>
      <c r="K1238" s="28">
        <f t="shared" si="59"/>
        <v>2124.6185863767846</v>
      </c>
      <c r="L1238" s="34" t="e">
        <f>IF(ISNUMBER(INDEX('08W Project List'!$J:$J,MATCH('HFTD CPZ'!$B1238,'08W Project List'!$G:$G,0))),$K1238,#N/A)</f>
        <v>#N/A</v>
      </c>
      <c r="M1238" s="34" t="e">
        <f>IF(ISNUMBER(L1238),#N/A,IF(ISNUMBER(INDEX('Approved CPZ List'!$I:$I,MATCH('HFTD CPZ'!$B1238,'Approved CPZ List'!$B:$B,0))),$K1238,#N/A))</f>
        <v>#N/A</v>
      </c>
    </row>
    <row r="1239" spans="1:13" ht="15.75" x14ac:dyDescent="0.25">
      <c r="A1239" s="17">
        <v>528</v>
      </c>
      <c r="B1239" s="16" t="s">
        <v>3125</v>
      </c>
      <c r="C1239" s="16">
        <v>153082106</v>
      </c>
      <c r="D1239" s="16" t="s">
        <v>3118</v>
      </c>
      <c r="E1239" s="16">
        <v>18.517487088953761</v>
      </c>
      <c r="F1239" s="16">
        <v>219</v>
      </c>
      <c r="G1239" s="19">
        <v>4.4303956675342301E-2</v>
      </c>
      <c r="H1239" s="16">
        <f t="shared" si="57"/>
        <v>9.7025665118999633</v>
      </c>
      <c r="I1239" s="21">
        <v>1238</v>
      </c>
      <c r="J1239" s="28">
        <f t="shared" si="58"/>
        <v>14306.112128691941</v>
      </c>
      <c r="K1239" s="28">
        <f t="shared" si="59"/>
        <v>2114.9160198648847</v>
      </c>
      <c r="L1239" s="34" t="e">
        <f>IF(ISNUMBER(INDEX('08W Project List'!$J:$J,MATCH('HFTD CPZ'!$B1239,'08W Project List'!$G:$G,0))),$K1239,#N/A)</f>
        <v>#N/A</v>
      </c>
      <c r="M1239" s="34" t="e">
        <f>IF(ISNUMBER(L1239),#N/A,IF(ISNUMBER(INDEX('Approved CPZ List'!$I:$I,MATCH('HFTD CPZ'!$B1239,'Approved CPZ List'!$B:$B,0))),$K1239,#N/A))</f>
        <v>#N/A</v>
      </c>
    </row>
    <row r="1240" spans="1:13" ht="15.75" x14ac:dyDescent="0.25">
      <c r="A1240" s="17">
        <v>2289</v>
      </c>
      <c r="B1240" s="16" t="s">
        <v>2881</v>
      </c>
      <c r="C1240" s="16">
        <v>182611103</v>
      </c>
      <c r="D1240" s="16" t="s">
        <v>2880</v>
      </c>
      <c r="E1240" s="16">
        <v>2.3702470527726724</v>
      </c>
      <c r="F1240" s="16">
        <v>91</v>
      </c>
      <c r="G1240" s="19">
        <v>4.4255414212585498E-2</v>
      </c>
      <c r="H1240" s="16">
        <f t="shared" si="57"/>
        <v>4.0272426933452801</v>
      </c>
      <c r="I1240" s="21">
        <v>1239</v>
      </c>
      <c r="J1240" s="28">
        <f t="shared" si="58"/>
        <v>14308.482375744714</v>
      </c>
      <c r="K1240" s="28">
        <f t="shared" si="59"/>
        <v>2110.8887771715395</v>
      </c>
      <c r="L1240" s="34" t="e">
        <f>IF(ISNUMBER(INDEX('08W Project List'!$J:$J,MATCH('HFTD CPZ'!$B1240,'08W Project List'!$G:$G,0))),$K1240,#N/A)</f>
        <v>#N/A</v>
      </c>
      <c r="M1240" s="34" t="e">
        <f>IF(ISNUMBER(L1240),#N/A,IF(ISNUMBER(INDEX('Approved CPZ List'!$I:$I,MATCH('HFTD CPZ'!$B1240,'Approved CPZ List'!$B:$B,0))),$K1240,#N/A))</f>
        <v>#N/A</v>
      </c>
    </row>
    <row r="1241" spans="1:13" ht="15.75" x14ac:dyDescent="0.25">
      <c r="A1241" s="17">
        <v>4151</v>
      </c>
      <c r="B1241" s="16" t="s">
        <v>3743</v>
      </c>
      <c r="C1241" s="16">
        <v>153652109</v>
      </c>
      <c r="D1241" s="16" t="s">
        <v>3733</v>
      </c>
      <c r="E1241" s="16">
        <v>27.346217720065134</v>
      </c>
      <c r="F1241" s="16">
        <v>341</v>
      </c>
      <c r="G1241" s="19">
        <v>4.40852505861263E-2</v>
      </c>
      <c r="H1241" s="16">
        <f t="shared" si="57"/>
        <v>15.033070449869069</v>
      </c>
      <c r="I1241" s="21">
        <v>1240</v>
      </c>
      <c r="J1241" s="28">
        <f t="shared" si="58"/>
        <v>14335.828593464779</v>
      </c>
      <c r="K1241" s="28">
        <f t="shared" si="59"/>
        <v>2095.8557067216702</v>
      </c>
      <c r="L1241" s="34" t="e">
        <f>IF(ISNUMBER(INDEX('08W Project List'!$J:$J,MATCH('HFTD CPZ'!$B1241,'08W Project List'!$G:$G,0))),$K1241,#N/A)</f>
        <v>#N/A</v>
      </c>
      <c r="M1241" s="34" t="e">
        <f>IF(ISNUMBER(L1241),#N/A,IF(ISNUMBER(INDEX('Approved CPZ List'!$I:$I,MATCH('HFTD CPZ'!$B1241,'Approved CPZ List'!$B:$B,0))),$K1241,#N/A))</f>
        <v>#N/A</v>
      </c>
    </row>
    <row r="1242" spans="1:13" ht="15.75" x14ac:dyDescent="0.25">
      <c r="A1242" s="17">
        <v>8694</v>
      </c>
      <c r="B1242" s="16" t="s">
        <v>2211</v>
      </c>
      <c r="C1242" s="16">
        <v>103491101</v>
      </c>
      <c r="D1242" s="16" t="s">
        <v>2209</v>
      </c>
      <c r="E1242" s="16">
        <v>16.961472026665135</v>
      </c>
      <c r="F1242" s="16">
        <v>135</v>
      </c>
      <c r="G1242" s="19">
        <v>4.4056109160606198E-2</v>
      </c>
      <c r="H1242" s="16">
        <f t="shared" si="57"/>
        <v>5.9475747366818368</v>
      </c>
      <c r="I1242" s="21">
        <v>1241</v>
      </c>
      <c r="J1242" s="28">
        <f t="shared" si="58"/>
        <v>14352.790065491445</v>
      </c>
      <c r="K1242" s="28">
        <f t="shared" si="59"/>
        <v>2089.9081319849884</v>
      </c>
      <c r="L1242" s="34" t="e">
        <f>IF(ISNUMBER(INDEX('08W Project List'!$J:$J,MATCH('HFTD CPZ'!$B1242,'08W Project List'!$G:$G,0))),$K1242,#N/A)</f>
        <v>#N/A</v>
      </c>
      <c r="M1242" s="34" t="e">
        <f>IF(ISNUMBER(L1242),#N/A,IF(ISNUMBER(INDEX('Approved CPZ List'!$I:$I,MATCH('HFTD CPZ'!$B1242,'Approved CPZ List'!$B:$B,0))),$K1242,#N/A))</f>
        <v>#N/A</v>
      </c>
    </row>
    <row r="1243" spans="1:13" ht="15.75" x14ac:dyDescent="0.25">
      <c r="A1243" s="17">
        <v>5303</v>
      </c>
      <c r="B1243" s="16" t="s">
        <v>3942</v>
      </c>
      <c r="C1243" s="16">
        <v>252921108</v>
      </c>
      <c r="D1243" s="16" t="s">
        <v>3943</v>
      </c>
      <c r="E1243" s="16">
        <v>2.3355310185486204</v>
      </c>
      <c r="F1243" s="16">
        <v>130</v>
      </c>
      <c r="G1243" s="19">
        <v>4.3960041621329403E-2</v>
      </c>
      <c r="H1243" s="16">
        <f t="shared" si="57"/>
        <v>5.7148054107728221</v>
      </c>
      <c r="I1243" s="21">
        <v>1242</v>
      </c>
      <c r="J1243" s="28">
        <f t="shared" si="58"/>
        <v>14355.125596509994</v>
      </c>
      <c r="K1243" s="28">
        <f t="shared" si="59"/>
        <v>2084.1933265742155</v>
      </c>
      <c r="L1243" s="34" t="e">
        <f>IF(ISNUMBER(INDEX('08W Project List'!$J:$J,MATCH('HFTD CPZ'!$B1243,'08W Project List'!$G:$G,0))),$K1243,#N/A)</f>
        <v>#N/A</v>
      </c>
      <c r="M1243" s="34" t="e">
        <f>IF(ISNUMBER(L1243),#N/A,IF(ISNUMBER(INDEX('Approved CPZ List'!$I:$I,MATCH('HFTD CPZ'!$B1243,'Approved CPZ List'!$B:$B,0))),$K1243,#N/A))</f>
        <v>#N/A</v>
      </c>
    </row>
    <row r="1244" spans="1:13" ht="15.75" x14ac:dyDescent="0.25">
      <c r="A1244" s="17">
        <v>5138</v>
      </c>
      <c r="B1244" s="16" t="s">
        <v>3957</v>
      </c>
      <c r="C1244" s="16">
        <v>152591102</v>
      </c>
      <c r="D1244" s="16" t="s">
        <v>3958</v>
      </c>
      <c r="E1244" s="16">
        <v>1.338057375760435</v>
      </c>
      <c r="F1244" s="16">
        <v>19</v>
      </c>
      <c r="G1244" s="19">
        <v>4.3905471411171397E-2</v>
      </c>
      <c r="H1244" s="16">
        <f t="shared" si="57"/>
        <v>0.83420395681225656</v>
      </c>
      <c r="I1244" s="21">
        <v>1243</v>
      </c>
      <c r="J1244" s="28">
        <f t="shared" si="58"/>
        <v>14356.463653885754</v>
      </c>
      <c r="K1244" s="28">
        <f t="shared" si="59"/>
        <v>2083.359122617403</v>
      </c>
      <c r="L1244" s="34" t="e">
        <f>IF(ISNUMBER(INDEX('08W Project List'!$J:$J,MATCH('HFTD CPZ'!$B1244,'08W Project List'!$G:$G,0))),$K1244,#N/A)</f>
        <v>#N/A</v>
      </c>
      <c r="M1244" s="34" t="e">
        <f>IF(ISNUMBER(L1244),#N/A,IF(ISNUMBER(INDEX('Approved CPZ List'!$I:$I,MATCH('HFTD CPZ'!$B1244,'Approved CPZ List'!$B:$B,0))),$K1244,#N/A))</f>
        <v>#N/A</v>
      </c>
    </row>
    <row r="1245" spans="1:13" ht="15.75" x14ac:dyDescent="0.25">
      <c r="A1245" s="17">
        <v>3403</v>
      </c>
      <c r="B1245" s="16" t="s">
        <v>2947</v>
      </c>
      <c r="C1245" s="16">
        <v>152561105</v>
      </c>
      <c r="D1245" s="16" t="s">
        <v>2945</v>
      </c>
      <c r="E1245" s="16">
        <v>0.89963883988711002</v>
      </c>
      <c r="F1245" s="16">
        <v>25</v>
      </c>
      <c r="G1245" s="19">
        <v>4.3839167269612803E-2</v>
      </c>
      <c r="H1245" s="16">
        <f t="shared" si="57"/>
        <v>1.0959791817403202</v>
      </c>
      <c r="I1245" s="21">
        <v>1244</v>
      </c>
      <c r="J1245" s="28">
        <f t="shared" si="58"/>
        <v>14357.36329272564</v>
      </c>
      <c r="K1245" s="28">
        <f t="shared" si="59"/>
        <v>2082.2631434356626</v>
      </c>
      <c r="L1245" s="34" t="e">
        <f>IF(ISNUMBER(INDEX('08W Project List'!$J:$J,MATCH('HFTD CPZ'!$B1245,'08W Project List'!$G:$G,0))),$K1245,#N/A)</f>
        <v>#N/A</v>
      </c>
      <c r="M1245" s="34" t="e">
        <f>IF(ISNUMBER(L1245),#N/A,IF(ISNUMBER(INDEX('Approved CPZ List'!$I:$I,MATCH('HFTD CPZ'!$B1245,'Approved CPZ List'!$B:$B,0))),$K1245,#N/A))</f>
        <v>#N/A</v>
      </c>
    </row>
    <row r="1246" spans="1:13" ht="15.75" x14ac:dyDescent="0.25">
      <c r="A1246" s="17">
        <v>5562</v>
      </c>
      <c r="B1246" s="16" t="s">
        <v>1493</v>
      </c>
      <c r="C1246" s="16">
        <v>192221101</v>
      </c>
      <c r="D1246" s="16" t="s">
        <v>1486</v>
      </c>
      <c r="E1246" s="16">
        <v>5.1162267811308757</v>
      </c>
      <c r="F1246" s="16">
        <v>138</v>
      </c>
      <c r="G1246" s="19">
        <v>4.3720228213843901E-2</v>
      </c>
      <c r="H1246" s="16">
        <f t="shared" si="57"/>
        <v>6.0333914935104582</v>
      </c>
      <c r="I1246" s="21">
        <v>1245</v>
      </c>
      <c r="J1246" s="28">
        <f t="shared" si="58"/>
        <v>14362.479519506771</v>
      </c>
      <c r="K1246" s="28">
        <f t="shared" si="59"/>
        <v>2076.2297519421522</v>
      </c>
      <c r="L1246" s="34" t="e">
        <f>IF(ISNUMBER(INDEX('08W Project List'!$J:$J,MATCH('HFTD CPZ'!$B1246,'08W Project List'!$G:$G,0))),$K1246,#N/A)</f>
        <v>#N/A</v>
      </c>
      <c r="M1246" s="34" t="e">
        <f>IF(ISNUMBER(L1246),#N/A,IF(ISNUMBER(INDEX('Approved CPZ List'!$I:$I,MATCH('HFTD CPZ'!$B1246,'Approved CPZ List'!$B:$B,0))),$K1246,#N/A))</f>
        <v>#N/A</v>
      </c>
    </row>
    <row r="1247" spans="1:13" ht="15.75" x14ac:dyDescent="0.25">
      <c r="A1247" s="17">
        <v>3303</v>
      </c>
      <c r="B1247" s="16" t="s">
        <v>311</v>
      </c>
      <c r="C1247" s="16">
        <v>103751101</v>
      </c>
      <c r="D1247" s="16" t="s">
        <v>310</v>
      </c>
      <c r="E1247" s="16">
        <v>5.5599870289162023</v>
      </c>
      <c r="F1247" s="16">
        <v>48</v>
      </c>
      <c r="G1247" s="19">
        <v>4.3659634076304001E-2</v>
      </c>
      <c r="H1247" s="16">
        <f t="shared" si="57"/>
        <v>2.0956624356625921</v>
      </c>
      <c r="I1247" s="21">
        <v>1246</v>
      </c>
      <c r="J1247" s="28">
        <f t="shared" si="58"/>
        <v>14368.039506535688</v>
      </c>
      <c r="K1247" s="28">
        <f t="shared" si="59"/>
        <v>2074.1340895064895</v>
      </c>
      <c r="L1247" s="34" t="e">
        <f>IF(ISNUMBER(INDEX('08W Project List'!$J:$J,MATCH('HFTD CPZ'!$B1247,'08W Project List'!$G:$G,0))),$K1247,#N/A)</f>
        <v>#N/A</v>
      </c>
      <c r="M1247" s="34" t="e">
        <f>IF(ISNUMBER(L1247),#N/A,IF(ISNUMBER(INDEX('Approved CPZ List'!$I:$I,MATCH('HFTD CPZ'!$B1247,'Approved CPZ List'!$B:$B,0))),$K1247,#N/A))</f>
        <v>#N/A</v>
      </c>
    </row>
    <row r="1248" spans="1:13" ht="15.75" x14ac:dyDescent="0.25">
      <c r="A1248" s="17">
        <v>5481</v>
      </c>
      <c r="B1248" s="16" t="s">
        <v>4135</v>
      </c>
      <c r="C1248" s="16">
        <v>63601108</v>
      </c>
      <c r="D1248" s="16" t="s">
        <v>4134</v>
      </c>
      <c r="E1248" s="16">
        <v>0.28963279239781353</v>
      </c>
      <c r="F1248" s="16">
        <v>54</v>
      </c>
      <c r="G1248" s="19">
        <v>4.3573327836002797E-2</v>
      </c>
      <c r="H1248" s="16">
        <f t="shared" si="57"/>
        <v>2.3529597031441511</v>
      </c>
      <c r="I1248" s="21">
        <v>1247</v>
      </c>
      <c r="J1248" s="28">
        <f t="shared" si="58"/>
        <v>14368.329139328085</v>
      </c>
      <c r="K1248" s="28">
        <f t="shared" si="59"/>
        <v>2071.7811298033453</v>
      </c>
      <c r="L1248" s="34" t="e">
        <f>IF(ISNUMBER(INDEX('08W Project List'!$J:$J,MATCH('HFTD CPZ'!$B1248,'08W Project List'!$G:$G,0))),$K1248,#N/A)</f>
        <v>#N/A</v>
      </c>
      <c r="M1248" s="34" t="e">
        <f>IF(ISNUMBER(L1248),#N/A,IF(ISNUMBER(INDEX('Approved CPZ List'!$I:$I,MATCH('HFTD CPZ'!$B1248,'Approved CPZ List'!$B:$B,0))),$K1248,#N/A))</f>
        <v>#N/A</v>
      </c>
    </row>
    <row r="1249" spans="1:13" ht="15.75" x14ac:dyDescent="0.25">
      <c r="A1249" s="17">
        <v>8994</v>
      </c>
      <c r="B1249" s="16" t="s">
        <v>3495</v>
      </c>
      <c r="C1249" s="16">
        <v>182631104</v>
      </c>
      <c r="D1249" s="16" t="s">
        <v>3492</v>
      </c>
      <c r="E1249" s="16">
        <v>8.943572786179864</v>
      </c>
      <c r="F1249" s="16">
        <v>52</v>
      </c>
      <c r="G1249" s="19">
        <v>4.3525637179221199E-2</v>
      </c>
      <c r="H1249" s="16">
        <f t="shared" si="57"/>
        <v>2.2633331333195024</v>
      </c>
      <c r="I1249" s="21">
        <v>1248</v>
      </c>
      <c r="J1249" s="28">
        <f t="shared" si="58"/>
        <v>14377.272712114265</v>
      </c>
      <c r="K1249" s="28">
        <f t="shared" si="59"/>
        <v>2069.5177966700257</v>
      </c>
      <c r="L1249" s="34" t="e">
        <f>IF(ISNUMBER(INDEX('08W Project List'!$J:$J,MATCH('HFTD CPZ'!$B1249,'08W Project List'!$G:$G,0))),$K1249,#N/A)</f>
        <v>#N/A</v>
      </c>
      <c r="M1249" s="34" t="e">
        <f>IF(ISNUMBER(L1249),#N/A,IF(ISNUMBER(INDEX('Approved CPZ List'!$I:$I,MATCH('HFTD CPZ'!$B1249,'Approved CPZ List'!$B:$B,0))),$K1249,#N/A))</f>
        <v>#N/A</v>
      </c>
    </row>
    <row r="1250" spans="1:13" ht="15.75" x14ac:dyDescent="0.25">
      <c r="A1250" s="17">
        <v>6482</v>
      </c>
      <c r="B1250" s="16" t="s">
        <v>4098</v>
      </c>
      <c r="C1250" s="16">
        <v>42771113</v>
      </c>
      <c r="D1250" s="16" t="s">
        <v>4096</v>
      </c>
      <c r="E1250" s="16">
        <v>1.044566144591125</v>
      </c>
      <c r="F1250" s="16">
        <v>28</v>
      </c>
      <c r="G1250" s="19">
        <v>4.3449372012167302E-2</v>
      </c>
      <c r="H1250" s="16">
        <f t="shared" si="57"/>
        <v>1.2165824163406844</v>
      </c>
      <c r="I1250" s="21">
        <v>1249</v>
      </c>
      <c r="J1250" s="28">
        <f t="shared" si="58"/>
        <v>14378.317278258857</v>
      </c>
      <c r="K1250" s="28">
        <f t="shared" si="59"/>
        <v>2068.301214253685</v>
      </c>
      <c r="L1250" s="34" t="e">
        <f>IF(ISNUMBER(INDEX('08W Project List'!$J:$J,MATCH('HFTD CPZ'!$B1250,'08W Project List'!$G:$G,0))),$K1250,#N/A)</f>
        <v>#N/A</v>
      </c>
      <c r="M1250" s="34" t="e">
        <f>IF(ISNUMBER(L1250),#N/A,IF(ISNUMBER(INDEX('Approved CPZ List'!$I:$I,MATCH('HFTD CPZ'!$B1250,'Approved CPZ List'!$B:$B,0))),$K1250,#N/A))</f>
        <v>#N/A</v>
      </c>
    </row>
    <row r="1251" spans="1:13" ht="15.75" x14ac:dyDescent="0.25">
      <c r="A1251" s="17">
        <v>7283</v>
      </c>
      <c r="B1251" s="16" t="s">
        <v>954</v>
      </c>
      <c r="C1251" s="16">
        <v>43061101</v>
      </c>
      <c r="D1251" s="16" t="s">
        <v>955</v>
      </c>
      <c r="E1251" s="16">
        <v>10.262592380728279</v>
      </c>
      <c r="F1251" s="16">
        <v>67</v>
      </c>
      <c r="G1251" s="19">
        <v>4.34426715414599E-2</v>
      </c>
      <c r="H1251" s="16">
        <f t="shared" si="57"/>
        <v>2.9106589932778131</v>
      </c>
      <c r="I1251" s="21">
        <v>1250</v>
      </c>
      <c r="J1251" s="28">
        <f t="shared" si="58"/>
        <v>14388.579870639585</v>
      </c>
      <c r="K1251" s="28">
        <f t="shared" si="59"/>
        <v>2065.3905552604074</v>
      </c>
      <c r="L1251" s="34" t="e">
        <f>IF(ISNUMBER(INDEX('08W Project List'!$J:$J,MATCH('HFTD CPZ'!$B1251,'08W Project List'!$G:$G,0))),$K1251,#N/A)</f>
        <v>#N/A</v>
      </c>
      <c r="M1251" s="34" t="e">
        <f>IF(ISNUMBER(L1251),#N/A,IF(ISNUMBER(INDEX('Approved CPZ List'!$I:$I,MATCH('HFTD CPZ'!$B1251,'Approved CPZ List'!$B:$B,0))),$K1251,#N/A))</f>
        <v>#N/A</v>
      </c>
    </row>
    <row r="1252" spans="1:13" ht="15.75" x14ac:dyDescent="0.25">
      <c r="A1252" s="17">
        <v>2688</v>
      </c>
      <c r="B1252" s="16" t="s">
        <v>3937</v>
      </c>
      <c r="C1252" s="16">
        <v>103561102</v>
      </c>
      <c r="D1252" s="16" t="s">
        <v>3938</v>
      </c>
      <c r="E1252" s="16">
        <v>20.534309568239404</v>
      </c>
      <c r="F1252" s="16">
        <v>211</v>
      </c>
      <c r="G1252" s="19">
        <v>4.3245288154208798E-2</v>
      </c>
      <c r="H1252" s="16">
        <f t="shared" si="57"/>
        <v>9.1247558005380558</v>
      </c>
      <c r="I1252" s="21">
        <v>1251</v>
      </c>
      <c r="J1252" s="28">
        <f t="shared" si="58"/>
        <v>14409.114180207825</v>
      </c>
      <c r="K1252" s="28">
        <f t="shared" si="59"/>
        <v>2056.2657994598694</v>
      </c>
      <c r="L1252" s="34" t="e">
        <f>IF(ISNUMBER(INDEX('08W Project List'!$J:$J,MATCH('HFTD CPZ'!$B1252,'08W Project List'!$G:$G,0))),$K1252,#N/A)</f>
        <v>#N/A</v>
      </c>
      <c r="M1252" s="34" t="e">
        <f>IF(ISNUMBER(L1252),#N/A,IF(ISNUMBER(INDEX('Approved CPZ List'!$I:$I,MATCH('HFTD CPZ'!$B1252,'Approved CPZ List'!$B:$B,0))),$K1252,#N/A))</f>
        <v>#N/A</v>
      </c>
    </row>
    <row r="1253" spans="1:13" ht="15.75" x14ac:dyDescent="0.25">
      <c r="A1253" s="17">
        <v>6122</v>
      </c>
      <c r="B1253" s="16" t="s">
        <v>1188</v>
      </c>
      <c r="C1253" s="16">
        <v>192381102</v>
      </c>
      <c r="D1253" s="16" t="s">
        <v>1187</v>
      </c>
      <c r="E1253" s="16">
        <v>26.993878156691427</v>
      </c>
      <c r="F1253" s="16">
        <v>117</v>
      </c>
      <c r="G1253" s="19">
        <v>4.3215779313870203E-2</v>
      </c>
      <c r="H1253" s="16">
        <f t="shared" si="57"/>
        <v>5.0562461797228142</v>
      </c>
      <c r="I1253" s="21">
        <v>1252</v>
      </c>
      <c r="J1253" s="28">
        <f t="shared" si="58"/>
        <v>14436.108058364516</v>
      </c>
      <c r="K1253" s="28">
        <f t="shared" si="59"/>
        <v>2051.2095532801468</v>
      </c>
      <c r="L1253" s="34" t="e">
        <f>IF(ISNUMBER(INDEX('08W Project List'!$J:$J,MATCH('HFTD CPZ'!$B1253,'08W Project List'!$G:$G,0))),$K1253,#N/A)</f>
        <v>#N/A</v>
      </c>
      <c r="M1253" s="34" t="e">
        <f>IF(ISNUMBER(L1253),#N/A,IF(ISNUMBER(INDEX('Approved CPZ List'!$I:$I,MATCH('HFTD CPZ'!$B1253,'Approved CPZ List'!$B:$B,0))),$K1253,#N/A))</f>
        <v>#N/A</v>
      </c>
    </row>
    <row r="1254" spans="1:13" ht="15.75" x14ac:dyDescent="0.25">
      <c r="A1254" s="17">
        <v>8658</v>
      </c>
      <c r="B1254" s="16" t="s">
        <v>2246</v>
      </c>
      <c r="C1254" s="16">
        <v>24131103</v>
      </c>
      <c r="D1254" s="16" t="s">
        <v>2245</v>
      </c>
      <c r="E1254" s="16">
        <v>11.699164340489125</v>
      </c>
      <c r="F1254" s="16">
        <v>143</v>
      </c>
      <c r="G1254" s="19">
        <v>4.3162326448417401E-2</v>
      </c>
      <c r="H1254" s="16">
        <f t="shared" si="57"/>
        <v>6.1722126821236882</v>
      </c>
      <c r="I1254" s="21">
        <v>1253</v>
      </c>
      <c r="J1254" s="28">
        <f t="shared" si="58"/>
        <v>14447.807222705005</v>
      </c>
      <c r="K1254" s="28">
        <f t="shared" si="59"/>
        <v>2045.0373405980231</v>
      </c>
      <c r="L1254" s="34" t="e">
        <f>IF(ISNUMBER(INDEX('08W Project List'!$J:$J,MATCH('HFTD CPZ'!$B1254,'08W Project List'!$G:$G,0))),$K1254,#N/A)</f>
        <v>#N/A</v>
      </c>
      <c r="M1254" s="34" t="e">
        <f>IF(ISNUMBER(L1254),#N/A,IF(ISNUMBER(INDEX('Approved CPZ List'!$I:$I,MATCH('HFTD CPZ'!$B1254,'Approved CPZ List'!$B:$B,0))),$K1254,#N/A))</f>
        <v>#N/A</v>
      </c>
    </row>
    <row r="1255" spans="1:13" ht="15.75" x14ac:dyDescent="0.25">
      <c r="A1255" s="17">
        <v>5986</v>
      </c>
      <c r="B1255" s="16" t="s">
        <v>3776</v>
      </c>
      <c r="C1255" s="16">
        <v>43432104</v>
      </c>
      <c r="D1255" s="16" t="s">
        <v>3769</v>
      </c>
      <c r="E1255" s="16">
        <v>9.7248729843881918</v>
      </c>
      <c r="F1255" s="16">
        <v>114</v>
      </c>
      <c r="G1255" s="19">
        <v>4.3132785724426401E-2</v>
      </c>
      <c r="H1255" s="16">
        <f t="shared" si="57"/>
        <v>4.9171375725846094</v>
      </c>
      <c r="I1255" s="21">
        <v>1254</v>
      </c>
      <c r="J1255" s="28">
        <f t="shared" si="58"/>
        <v>14457.532095689394</v>
      </c>
      <c r="K1255" s="28">
        <f t="shared" si="59"/>
        <v>2040.1202030254385</v>
      </c>
      <c r="L1255" s="34" t="e">
        <f>IF(ISNUMBER(INDEX('08W Project List'!$J:$J,MATCH('HFTD CPZ'!$B1255,'08W Project List'!$G:$G,0))),$K1255,#N/A)</f>
        <v>#N/A</v>
      </c>
      <c r="M1255" s="34" t="e">
        <f>IF(ISNUMBER(L1255),#N/A,IF(ISNUMBER(INDEX('Approved CPZ List'!$I:$I,MATCH('HFTD CPZ'!$B1255,'Approved CPZ List'!$B:$B,0))),$K1255,#N/A))</f>
        <v>#N/A</v>
      </c>
    </row>
    <row r="1256" spans="1:13" ht="15.75" x14ac:dyDescent="0.25">
      <c r="A1256" s="17">
        <v>3705</v>
      </c>
      <c r="B1256" s="16" t="s">
        <v>34</v>
      </c>
      <c r="C1256" s="16">
        <v>42031122</v>
      </c>
      <c r="D1256" s="16" t="s">
        <v>35</v>
      </c>
      <c r="E1256" s="16">
        <v>1.850338155642455</v>
      </c>
      <c r="F1256" s="16">
        <v>25</v>
      </c>
      <c r="G1256" s="19">
        <v>4.3056301426827301E-2</v>
      </c>
      <c r="H1256" s="16">
        <f t="shared" si="57"/>
        <v>1.0764075356706826</v>
      </c>
      <c r="I1256" s="21">
        <v>1255</v>
      </c>
      <c r="J1256" s="28">
        <f t="shared" si="58"/>
        <v>14459.382433845036</v>
      </c>
      <c r="K1256" s="28">
        <f t="shared" si="59"/>
        <v>2039.0437954897679</v>
      </c>
      <c r="L1256" s="34" t="e">
        <f>IF(ISNUMBER(INDEX('08W Project List'!$J:$J,MATCH('HFTD CPZ'!$B1256,'08W Project List'!$G:$G,0))),$K1256,#N/A)</f>
        <v>#N/A</v>
      </c>
      <c r="M1256" s="34" t="e">
        <f>IF(ISNUMBER(L1256),#N/A,IF(ISNUMBER(INDEX('Approved CPZ List'!$I:$I,MATCH('HFTD CPZ'!$B1256,'Approved CPZ List'!$B:$B,0))),$K1256,#N/A))</f>
        <v>#N/A</v>
      </c>
    </row>
    <row r="1257" spans="1:13" ht="15.75" x14ac:dyDescent="0.25">
      <c r="A1257" s="17">
        <v>565</v>
      </c>
      <c r="B1257" s="16" t="s">
        <v>544</v>
      </c>
      <c r="C1257" s="16">
        <v>43411101</v>
      </c>
      <c r="D1257" s="16" t="s">
        <v>538</v>
      </c>
      <c r="E1257" s="16">
        <v>11.776218909945495</v>
      </c>
      <c r="F1257" s="16">
        <v>226</v>
      </c>
      <c r="G1257" s="19">
        <v>4.3017783142051999E-2</v>
      </c>
      <c r="H1257" s="16">
        <f t="shared" si="57"/>
        <v>9.7220189901037521</v>
      </c>
      <c r="I1257" s="21">
        <v>1256</v>
      </c>
      <c r="J1257" s="28">
        <f t="shared" si="58"/>
        <v>14471.158652754981</v>
      </c>
      <c r="K1257" s="28">
        <f t="shared" si="59"/>
        <v>2029.3217764996641</v>
      </c>
      <c r="L1257" s="34" t="e">
        <f>IF(ISNUMBER(INDEX('08W Project List'!$J:$J,MATCH('HFTD CPZ'!$B1257,'08W Project List'!$G:$G,0))),$K1257,#N/A)</f>
        <v>#N/A</v>
      </c>
      <c r="M1257" s="34" t="e">
        <f>IF(ISNUMBER(L1257),#N/A,IF(ISNUMBER(INDEX('Approved CPZ List'!$I:$I,MATCH('HFTD CPZ'!$B1257,'Approved CPZ List'!$B:$B,0))),$K1257,#N/A))</f>
        <v>#N/A</v>
      </c>
    </row>
    <row r="1258" spans="1:13" ht="15.75" x14ac:dyDescent="0.25">
      <c r="A1258" s="17">
        <v>1815</v>
      </c>
      <c r="B1258" s="16" t="s">
        <v>2796</v>
      </c>
      <c r="C1258" s="16">
        <v>182941102</v>
      </c>
      <c r="D1258" s="16" t="s">
        <v>2791</v>
      </c>
      <c r="E1258" s="16">
        <v>9.200718808461902</v>
      </c>
      <c r="F1258" s="16">
        <v>64</v>
      </c>
      <c r="G1258" s="19">
        <v>4.2867771241148399E-2</v>
      </c>
      <c r="H1258" s="16">
        <f t="shared" si="57"/>
        <v>2.7435373594334975</v>
      </c>
      <c r="I1258" s="21">
        <v>1257</v>
      </c>
      <c r="J1258" s="28">
        <f t="shared" si="58"/>
        <v>14480.359371563443</v>
      </c>
      <c r="K1258" s="28">
        <f t="shared" si="59"/>
        <v>2026.5782391402306</v>
      </c>
      <c r="L1258" s="34" t="e">
        <f>IF(ISNUMBER(INDEX('08W Project List'!$J:$J,MATCH('HFTD CPZ'!$B1258,'08W Project List'!$G:$G,0))),$K1258,#N/A)</f>
        <v>#N/A</v>
      </c>
      <c r="M1258" s="34" t="e">
        <f>IF(ISNUMBER(L1258),#N/A,IF(ISNUMBER(INDEX('Approved CPZ List'!$I:$I,MATCH('HFTD CPZ'!$B1258,'Approved CPZ List'!$B:$B,0))),$K1258,#N/A))</f>
        <v>#N/A</v>
      </c>
    </row>
    <row r="1259" spans="1:13" ht="15.75" x14ac:dyDescent="0.25">
      <c r="A1259" s="17">
        <v>5821</v>
      </c>
      <c r="B1259" s="16" t="s">
        <v>1778</v>
      </c>
      <c r="C1259" s="16">
        <v>43361103</v>
      </c>
      <c r="D1259" s="16" t="s">
        <v>1777</v>
      </c>
      <c r="E1259" s="16">
        <v>1.0746903041799876</v>
      </c>
      <c r="F1259" s="16">
        <v>42</v>
      </c>
      <c r="G1259" s="19">
        <v>4.2814350542295002E-2</v>
      </c>
      <c r="H1259" s="16">
        <f t="shared" si="57"/>
        <v>1.7982027227763902</v>
      </c>
      <c r="I1259" s="21">
        <v>1258</v>
      </c>
      <c r="J1259" s="28">
        <f t="shared" si="58"/>
        <v>14481.434061867623</v>
      </c>
      <c r="K1259" s="28">
        <f t="shared" si="59"/>
        <v>2024.7800364174543</v>
      </c>
      <c r="L1259" s="34" t="e">
        <f>IF(ISNUMBER(INDEX('08W Project List'!$J:$J,MATCH('HFTD CPZ'!$B1259,'08W Project List'!$G:$G,0))),$K1259,#N/A)</f>
        <v>#N/A</v>
      </c>
      <c r="M1259" s="34" t="e">
        <f>IF(ISNUMBER(L1259),#N/A,IF(ISNUMBER(INDEX('Approved CPZ List'!$I:$I,MATCH('HFTD CPZ'!$B1259,'Approved CPZ List'!$B:$B,0))),$K1259,#N/A))</f>
        <v>#N/A</v>
      </c>
    </row>
    <row r="1260" spans="1:13" ht="15.75" x14ac:dyDescent="0.25">
      <c r="A1260" s="17">
        <v>1927</v>
      </c>
      <c r="B1260" s="16" t="s">
        <v>1761</v>
      </c>
      <c r="C1260" s="16">
        <v>152691110</v>
      </c>
      <c r="D1260" s="16" t="s">
        <v>1762</v>
      </c>
      <c r="E1260" s="16">
        <v>23.990903639017528</v>
      </c>
      <c r="F1260" s="16">
        <v>256</v>
      </c>
      <c r="G1260" s="19">
        <v>4.2498352869297602E-2</v>
      </c>
      <c r="H1260" s="16">
        <f t="shared" si="57"/>
        <v>10.879578334540186</v>
      </c>
      <c r="I1260" s="21">
        <v>1259</v>
      </c>
      <c r="J1260" s="28">
        <f t="shared" si="58"/>
        <v>14505.424965506641</v>
      </c>
      <c r="K1260" s="28">
        <f t="shared" si="59"/>
        <v>2013.9004580829142</v>
      </c>
      <c r="L1260" s="34" t="e">
        <f>IF(ISNUMBER(INDEX('08W Project List'!$J:$J,MATCH('HFTD CPZ'!$B1260,'08W Project List'!$G:$G,0))),$K1260,#N/A)</f>
        <v>#N/A</v>
      </c>
      <c r="M1260" s="34" t="e">
        <f>IF(ISNUMBER(L1260),#N/A,IF(ISNUMBER(INDEX('Approved CPZ List'!$I:$I,MATCH('HFTD CPZ'!$B1260,'Approved CPZ List'!$B:$B,0))),$K1260,#N/A))</f>
        <v>#N/A</v>
      </c>
    </row>
    <row r="1261" spans="1:13" ht="15.75" x14ac:dyDescent="0.25">
      <c r="A1261" s="17">
        <v>6705</v>
      </c>
      <c r="B1261" s="16" t="s">
        <v>1546</v>
      </c>
      <c r="C1261" s="16">
        <v>103401102</v>
      </c>
      <c r="D1261" s="16" t="s">
        <v>1547</v>
      </c>
      <c r="E1261" s="16">
        <v>17.653266834664201</v>
      </c>
      <c r="F1261" s="16">
        <v>208</v>
      </c>
      <c r="G1261" s="19">
        <v>4.2482676658037101E-2</v>
      </c>
      <c r="H1261" s="16">
        <f t="shared" si="57"/>
        <v>8.8363967448717169</v>
      </c>
      <c r="I1261" s="21">
        <v>1260</v>
      </c>
      <c r="J1261" s="28">
        <f t="shared" si="58"/>
        <v>14523.078232341306</v>
      </c>
      <c r="K1261" s="28">
        <f t="shared" si="59"/>
        <v>2005.0640613380424</v>
      </c>
      <c r="L1261" s="34" t="e">
        <f>IF(ISNUMBER(INDEX('08W Project List'!$J:$J,MATCH('HFTD CPZ'!$B1261,'08W Project List'!$G:$G,0))),$K1261,#N/A)</f>
        <v>#N/A</v>
      </c>
      <c r="M1261" s="34" t="e">
        <f>IF(ISNUMBER(L1261),#N/A,IF(ISNUMBER(INDEX('Approved CPZ List'!$I:$I,MATCH('HFTD CPZ'!$B1261,'Approved CPZ List'!$B:$B,0))),$K1261,#N/A))</f>
        <v>#N/A</v>
      </c>
    </row>
    <row r="1262" spans="1:13" ht="15.75" x14ac:dyDescent="0.25">
      <c r="A1262" s="17">
        <v>3470</v>
      </c>
      <c r="B1262" s="16" t="s">
        <v>2701</v>
      </c>
      <c r="C1262" s="16">
        <v>182391103</v>
      </c>
      <c r="D1262" s="16" t="s">
        <v>2700</v>
      </c>
      <c r="E1262" s="16">
        <v>0.38528876043544935</v>
      </c>
      <c r="F1262" s="16">
        <v>6</v>
      </c>
      <c r="G1262" s="19">
        <v>4.2463594976663598E-2</v>
      </c>
      <c r="H1262" s="16">
        <f t="shared" si="57"/>
        <v>0.25478156985998157</v>
      </c>
      <c r="I1262" s="21">
        <v>1261</v>
      </c>
      <c r="J1262" s="28">
        <f t="shared" si="58"/>
        <v>14523.463521101741</v>
      </c>
      <c r="K1262" s="28">
        <f t="shared" si="59"/>
        <v>2004.8092797681825</v>
      </c>
      <c r="L1262" s="34" t="e">
        <f>IF(ISNUMBER(INDEX('08W Project List'!$J:$J,MATCH('HFTD CPZ'!$B1262,'08W Project List'!$G:$G,0))),$K1262,#N/A)</f>
        <v>#N/A</v>
      </c>
      <c r="M1262" s="34" t="e">
        <f>IF(ISNUMBER(L1262),#N/A,IF(ISNUMBER(INDEX('Approved CPZ List'!$I:$I,MATCH('HFTD CPZ'!$B1262,'Approved CPZ List'!$B:$B,0))),$K1262,#N/A))</f>
        <v>#N/A</v>
      </c>
    </row>
    <row r="1263" spans="1:13" ht="15.75" x14ac:dyDescent="0.25">
      <c r="A1263" s="17">
        <v>9825</v>
      </c>
      <c r="B1263" s="16" t="s">
        <v>1545</v>
      </c>
      <c r="C1263" s="16">
        <v>103401101</v>
      </c>
      <c r="D1263" s="16" t="s">
        <v>1541</v>
      </c>
      <c r="E1263" s="16">
        <v>1.5360715893599131</v>
      </c>
      <c r="F1263" s="16">
        <v>31</v>
      </c>
      <c r="G1263" s="19">
        <v>4.2405530561830801E-2</v>
      </c>
      <c r="H1263" s="16">
        <f t="shared" si="57"/>
        <v>1.3145714474167549</v>
      </c>
      <c r="I1263" s="21">
        <v>1262</v>
      </c>
      <c r="J1263" s="28">
        <f t="shared" si="58"/>
        <v>14524.999592691101</v>
      </c>
      <c r="K1263" s="28">
        <f t="shared" si="59"/>
        <v>2003.4947083207658</v>
      </c>
      <c r="L1263" s="34" t="e">
        <f>IF(ISNUMBER(INDEX('08W Project List'!$J:$J,MATCH('HFTD CPZ'!$B1263,'08W Project List'!$G:$G,0))),$K1263,#N/A)</f>
        <v>#N/A</v>
      </c>
      <c r="M1263" s="34" t="e">
        <f>IF(ISNUMBER(L1263),#N/A,IF(ISNUMBER(INDEX('Approved CPZ List'!$I:$I,MATCH('HFTD CPZ'!$B1263,'Approved CPZ List'!$B:$B,0))),$K1263,#N/A))</f>
        <v>#N/A</v>
      </c>
    </row>
    <row r="1264" spans="1:13" ht="15.75" x14ac:dyDescent="0.25">
      <c r="A1264" s="17">
        <v>4531</v>
      </c>
      <c r="B1264" s="16" t="s">
        <v>966</v>
      </c>
      <c r="C1264" s="16">
        <v>103132101</v>
      </c>
      <c r="D1264" s="16" t="s">
        <v>962</v>
      </c>
      <c r="E1264" s="16">
        <v>1.1931017111915723</v>
      </c>
      <c r="F1264" s="16">
        <v>9</v>
      </c>
      <c r="G1264" s="19">
        <v>4.2388725929470399E-2</v>
      </c>
      <c r="H1264" s="16">
        <f t="shared" si="57"/>
        <v>0.38149853336523359</v>
      </c>
      <c r="I1264" s="21">
        <v>1263</v>
      </c>
      <c r="J1264" s="28">
        <f t="shared" si="58"/>
        <v>14526.192694402293</v>
      </c>
      <c r="K1264" s="28">
        <f t="shared" si="59"/>
        <v>2003.1132097874006</v>
      </c>
      <c r="L1264" s="34" t="e">
        <f>IF(ISNUMBER(INDEX('08W Project List'!$J:$J,MATCH('HFTD CPZ'!$B1264,'08W Project List'!$G:$G,0))),$K1264,#N/A)</f>
        <v>#N/A</v>
      </c>
      <c r="M1264" s="34" t="e">
        <f>IF(ISNUMBER(L1264),#N/A,IF(ISNUMBER(INDEX('Approved CPZ List'!$I:$I,MATCH('HFTD CPZ'!$B1264,'Approved CPZ List'!$B:$B,0))),$K1264,#N/A))</f>
        <v>#N/A</v>
      </c>
    </row>
    <row r="1265" spans="1:13" ht="15.75" x14ac:dyDescent="0.25">
      <c r="A1265" s="17">
        <v>4502</v>
      </c>
      <c r="B1265" s="16" t="s">
        <v>4314</v>
      </c>
      <c r="C1265" s="16">
        <v>42661103</v>
      </c>
      <c r="D1265" s="16" t="s">
        <v>4303</v>
      </c>
      <c r="E1265" s="16">
        <v>26.705463030927284</v>
      </c>
      <c r="F1265" s="16">
        <v>283</v>
      </c>
      <c r="G1265" s="19">
        <v>4.2383111506992303E-2</v>
      </c>
      <c r="H1265" s="16">
        <f t="shared" si="57"/>
        <v>11.994420556478822</v>
      </c>
      <c r="I1265" s="21">
        <v>1264</v>
      </c>
      <c r="J1265" s="28">
        <f t="shared" si="58"/>
        <v>14552.898157433219</v>
      </c>
      <c r="K1265" s="28">
        <f t="shared" si="59"/>
        <v>1991.1187892309217</v>
      </c>
      <c r="L1265" s="34" t="e">
        <f>IF(ISNUMBER(INDEX('08W Project List'!$J:$J,MATCH('HFTD CPZ'!$B1265,'08W Project List'!$G:$G,0))),$K1265,#N/A)</f>
        <v>#N/A</v>
      </c>
      <c r="M1265" s="34" t="e">
        <f>IF(ISNUMBER(L1265),#N/A,IF(ISNUMBER(INDEX('Approved CPZ List'!$I:$I,MATCH('HFTD CPZ'!$B1265,'Approved CPZ List'!$B:$B,0))),$K1265,#N/A))</f>
        <v>#N/A</v>
      </c>
    </row>
    <row r="1266" spans="1:13" ht="15.75" x14ac:dyDescent="0.25">
      <c r="A1266" s="17">
        <v>293</v>
      </c>
      <c r="B1266" s="16" t="s">
        <v>2232</v>
      </c>
      <c r="C1266" s="16">
        <v>42951101</v>
      </c>
      <c r="D1266" s="16" t="s">
        <v>2233</v>
      </c>
      <c r="E1266" s="16">
        <v>5.8545767569421567</v>
      </c>
      <c r="F1266" s="16">
        <v>310</v>
      </c>
      <c r="G1266" s="19">
        <v>4.2370185245198498E-2</v>
      </c>
      <c r="H1266" s="16">
        <f t="shared" si="57"/>
        <v>13.134757426011534</v>
      </c>
      <c r="I1266" s="21">
        <v>1265</v>
      </c>
      <c r="J1266" s="28">
        <f t="shared" si="58"/>
        <v>14558.752734190162</v>
      </c>
      <c r="K1266" s="28">
        <f t="shared" si="59"/>
        <v>1977.9840318049103</v>
      </c>
      <c r="L1266" s="34" t="e">
        <f>IF(ISNUMBER(INDEX('08W Project List'!$J:$J,MATCH('HFTD CPZ'!$B1266,'08W Project List'!$G:$G,0))),$K1266,#N/A)</f>
        <v>#N/A</v>
      </c>
      <c r="M1266" s="34" t="e">
        <f>IF(ISNUMBER(L1266),#N/A,IF(ISNUMBER(INDEX('Approved CPZ List'!$I:$I,MATCH('HFTD CPZ'!$B1266,'Approved CPZ List'!$B:$B,0))),$K1266,#N/A))</f>
        <v>#N/A</v>
      </c>
    </row>
    <row r="1267" spans="1:13" ht="15.75" x14ac:dyDescent="0.25">
      <c r="A1267" s="17">
        <v>332</v>
      </c>
      <c r="B1267" s="16" t="s">
        <v>2260</v>
      </c>
      <c r="C1267" s="16">
        <v>182821101</v>
      </c>
      <c r="D1267" s="16" t="s">
        <v>2258</v>
      </c>
      <c r="E1267" s="16">
        <v>13.859343114227222</v>
      </c>
      <c r="F1267" s="16">
        <v>230</v>
      </c>
      <c r="G1267" s="19">
        <v>4.2366987238682499E-2</v>
      </c>
      <c r="H1267" s="16">
        <f t="shared" si="57"/>
        <v>9.7444070648969756</v>
      </c>
      <c r="I1267" s="21">
        <v>1266</v>
      </c>
      <c r="J1267" s="28">
        <f t="shared" si="58"/>
        <v>14572.612077304389</v>
      </c>
      <c r="K1267" s="28">
        <f t="shared" si="59"/>
        <v>1968.2396247400134</v>
      </c>
      <c r="L1267" s="34" t="e">
        <f>IF(ISNUMBER(INDEX('08W Project List'!$J:$J,MATCH('HFTD CPZ'!$B1267,'08W Project List'!$G:$G,0))),$K1267,#N/A)</f>
        <v>#N/A</v>
      </c>
      <c r="M1267" s="34" t="e">
        <f>IF(ISNUMBER(L1267),#N/A,IF(ISNUMBER(INDEX('Approved CPZ List'!$I:$I,MATCH('HFTD CPZ'!$B1267,'Approved CPZ List'!$B:$B,0))),$K1267,#N/A))</f>
        <v>#N/A</v>
      </c>
    </row>
    <row r="1268" spans="1:13" ht="15.75" x14ac:dyDescent="0.25">
      <c r="A1268" s="17">
        <v>6761</v>
      </c>
      <c r="B1268" s="16" t="s">
        <v>1823</v>
      </c>
      <c r="C1268" s="16">
        <v>152571101</v>
      </c>
      <c r="D1268" s="16" t="s">
        <v>1824</v>
      </c>
      <c r="E1268" s="16">
        <v>0.20299140098068988</v>
      </c>
      <c r="F1268" s="16">
        <v>112</v>
      </c>
      <c r="G1268" s="19">
        <v>4.2323582068042598E-2</v>
      </c>
      <c r="H1268" s="16">
        <f t="shared" si="57"/>
        <v>4.740241191620771</v>
      </c>
      <c r="I1268" s="21">
        <v>1267</v>
      </c>
      <c r="J1268" s="28">
        <f t="shared" si="58"/>
        <v>14572.815068705369</v>
      </c>
      <c r="K1268" s="28">
        <f t="shared" si="59"/>
        <v>1963.4993835483926</v>
      </c>
      <c r="L1268" s="34" t="e">
        <f>IF(ISNUMBER(INDEX('08W Project List'!$J:$J,MATCH('HFTD CPZ'!$B1268,'08W Project List'!$G:$G,0))),$K1268,#N/A)</f>
        <v>#N/A</v>
      </c>
      <c r="M1268" s="34" t="e">
        <f>IF(ISNUMBER(L1268),#N/A,IF(ISNUMBER(INDEX('Approved CPZ List'!$I:$I,MATCH('HFTD CPZ'!$B1268,'Approved CPZ List'!$B:$B,0))),$K1268,#N/A))</f>
        <v>#N/A</v>
      </c>
    </row>
    <row r="1269" spans="1:13" ht="15.75" x14ac:dyDescent="0.25">
      <c r="A1269" s="17">
        <v>4789</v>
      </c>
      <c r="B1269" s="16" t="s">
        <v>102</v>
      </c>
      <c r="C1269" s="16">
        <v>153661104</v>
      </c>
      <c r="D1269" s="16" t="s">
        <v>101</v>
      </c>
      <c r="E1269" s="16">
        <v>15.819851353592107</v>
      </c>
      <c r="F1269" s="16">
        <v>209</v>
      </c>
      <c r="G1269" s="19">
        <v>4.2310502357870497E-2</v>
      </c>
      <c r="H1269" s="16">
        <f t="shared" si="57"/>
        <v>8.8428949927949336</v>
      </c>
      <c r="I1269" s="21">
        <v>1268</v>
      </c>
      <c r="J1269" s="28">
        <f t="shared" si="58"/>
        <v>14588.634920058961</v>
      </c>
      <c r="K1269" s="28">
        <f t="shared" si="59"/>
        <v>1954.6564885555977</v>
      </c>
      <c r="L1269" s="34" t="e">
        <f>IF(ISNUMBER(INDEX('08W Project List'!$J:$J,MATCH('HFTD CPZ'!$B1269,'08W Project List'!$G:$G,0))),$K1269,#N/A)</f>
        <v>#N/A</v>
      </c>
      <c r="M1269" s="34" t="e">
        <f>IF(ISNUMBER(L1269),#N/A,IF(ISNUMBER(INDEX('Approved CPZ List'!$I:$I,MATCH('HFTD CPZ'!$B1269,'Approved CPZ List'!$B:$B,0))),$K1269,#N/A))</f>
        <v>#N/A</v>
      </c>
    </row>
    <row r="1270" spans="1:13" ht="15.75" x14ac:dyDescent="0.25">
      <c r="A1270" s="17">
        <v>5435</v>
      </c>
      <c r="B1270" s="16" t="s">
        <v>3969</v>
      </c>
      <c r="C1270" s="16">
        <v>14241101</v>
      </c>
      <c r="D1270" s="16" t="s">
        <v>3962</v>
      </c>
      <c r="E1270" s="16">
        <v>4.9442176311717523</v>
      </c>
      <c r="F1270" s="16">
        <v>58</v>
      </c>
      <c r="G1270" s="19">
        <v>4.2276384949335902E-2</v>
      </c>
      <c r="H1270" s="16">
        <f t="shared" si="57"/>
        <v>2.4520303270614825</v>
      </c>
      <c r="I1270" s="21">
        <v>1269</v>
      </c>
      <c r="J1270" s="28">
        <f t="shared" si="58"/>
        <v>14593.579137690132</v>
      </c>
      <c r="K1270" s="28">
        <f t="shared" si="59"/>
        <v>1952.2044582285362</v>
      </c>
      <c r="L1270" s="34" t="e">
        <f>IF(ISNUMBER(INDEX('08W Project List'!$J:$J,MATCH('HFTD CPZ'!$B1270,'08W Project List'!$G:$G,0))),$K1270,#N/A)</f>
        <v>#N/A</v>
      </c>
      <c r="M1270" s="34" t="e">
        <f>IF(ISNUMBER(L1270),#N/A,IF(ISNUMBER(INDEX('Approved CPZ List'!$I:$I,MATCH('HFTD CPZ'!$B1270,'Approved CPZ List'!$B:$B,0))),$K1270,#N/A))</f>
        <v>#N/A</v>
      </c>
    </row>
    <row r="1271" spans="1:13" ht="15.75" x14ac:dyDescent="0.25">
      <c r="A1271" s="17">
        <v>5875</v>
      </c>
      <c r="B1271" s="16" t="s">
        <v>2259</v>
      </c>
      <c r="C1271" s="16">
        <v>182821101</v>
      </c>
      <c r="D1271" s="16" t="s">
        <v>2258</v>
      </c>
      <c r="E1271" s="16">
        <v>1.7404105239799876</v>
      </c>
      <c r="F1271" s="16">
        <v>100</v>
      </c>
      <c r="G1271" s="19">
        <v>4.2268020005053801E-2</v>
      </c>
      <c r="H1271" s="16">
        <f t="shared" si="57"/>
        <v>4.2268020005053799</v>
      </c>
      <c r="I1271" s="21">
        <v>1270</v>
      </c>
      <c r="J1271" s="28">
        <f t="shared" si="58"/>
        <v>14595.319548214113</v>
      </c>
      <c r="K1271" s="28">
        <f t="shared" si="59"/>
        <v>1947.9776562280308</v>
      </c>
      <c r="L1271" s="34" t="e">
        <f>IF(ISNUMBER(INDEX('08W Project List'!$J:$J,MATCH('HFTD CPZ'!$B1271,'08W Project List'!$G:$G,0))),$K1271,#N/A)</f>
        <v>#N/A</v>
      </c>
      <c r="M1271" s="34" t="e">
        <f>IF(ISNUMBER(L1271),#N/A,IF(ISNUMBER(INDEX('Approved CPZ List'!$I:$I,MATCH('HFTD CPZ'!$B1271,'Approved CPZ List'!$B:$B,0))),$K1271,#N/A))</f>
        <v>#N/A</v>
      </c>
    </row>
    <row r="1272" spans="1:13" ht="15.75" x14ac:dyDescent="0.25">
      <c r="A1272" s="17">
        <v>6536</v>
      </c>
      <c r="B1272" s="16" t="s">
        <v>3061</v>
      </c>
      <c r="C1272" s="16">
        <v>163751102</v>
      </c>
      <c r="D1272" s="16" t="s">
        <v>3053</v>
      </c>
      <c r="E1272" s="16">
        <v>34.373998042631449</v>
      </c>
      <c r="F1272" s="16">
        <v>322</v>
      </c>
      <c r="G1272" s="19">
        <v>4.22491537834482E-2</v>
      </c>
      <c r="H1272" s="16">
        <f t="shared" si="57"/>
        <v>13.604227518270321</v>
      </c>
      <c r="I1272" s="21">
        <v>1271</v>
      </c>
      <c r="J1272" s="28">
        <f t="shared" si="58"/>
        <v>14629.693546256744</v>
      </c>
      <c r="K1272" s="28">
        <f t="shared" si="59"/>
        <v>1934.3734287097604</v>
      </c>
      <c r="L1272" s="34" t="e">
        <f>IF(ISNUMBER(INDEX('08W Project List'!$J:$J,MATCH('HFTD CPZ'!$B1272,'08W Project List'!$G:$G,0))),$K1272,#N/A)</f>
        <v>#N/A</v>
      </c>
      <c r="M1272" s="34" t="e">
        <f>IF(ISNUMBER(L1272),#N/A,IF(ISNUMBER(INDEX('Approved CPZ List'!$I:$I,MATCH('HFTD CPZ'!$B1272,'Approved CPZ List'!$B:$B,0))),$K1272,#N/A))</f>
        <v>#N/A</v>
      </c>
    </row>
    <row r="1273" spans="1:13" ht="15.75" x14ac:dyDescent="0.25">
      <c r="A1273" s="17">
        <v>10453</v>
      </c>
      <c r="B1273" s="16" t="s">
        <v>3341</v>
      </c>
      <c r="C1273" s="16">
        <v>192251102</v>
      </c>
      <c r="D1273" s="16" t="s">
        <v>3337</v>
      </c>
      <c r="E1273" s="16">
        <v>0.6720785156553698</v>
      </c>
      <c r="F1273" s="16">
        <v>5</v>
      </c>
      <c r="G1273" s="19">
        <v>4.2228904095623097E-2</v>
      </c>
      <c r="H1273" s="16">
        <f t="shared" si="57"/>
        <v>0.21114452047811549</v>
      </c>
      <c r="I1273" s="21">
        <v>1272</v>
      </c>
      <c r="J1273" s="28">
        <f t="shared" si="58"/>
        <v>14630.365624772399</v>
      </c>
      <c r="K1273" s="28">
        <f t="shared" si="59"/>
        <v>1934.1622841892822</v>
      </c>
      <c r="L1273" s="34" t="e">
        <f>IF(ISNUMBER(INDEX('08W Project List'!$J:$J,MATCH('HFTD CPZ'!$B1273,'08W Project List'!$G:$G,0))),$K1273,#N/A)</f>
        <v>#N/A</v>
      </c>
      <c r="M1273" s="34" t="e">
        <f>IF(ISNUMBER(L1273),#N/A,IF(ISNUMBER(INDEX('Approved CPZ List'!$I:$I,MATCH('HFTD CPZ'!$B1273,'Approved CPZ List'!$B:$B,0))),$K1273,#N/A))</f>
        <v>#N/A</v>
      </c>
    </row>
    <row r="1274" spans="1:13" ht="15.75" x14ac:dyDescent="0.25">
      <c r="A1274" s="17">
        <v>9767</v>
      </c>
      <c r="B1274" s="16" t="s">
        <v>3430</v>
      </c>
      <c r="C1274" s="16">
        <v>253191101</v>
      </c>
      <c r="D1274" s="16" t="s">
        <v>3429</v>
      </c>
      <c r="E1274" s="16">
        <v>1.4299368472502672</v>
      </c>
      <c r="F1274" s="16">
        <v>22</v>
      </c>
      <c r="G1274" s="19">
        <v>4.2194203059798499E-2</v>
      </c>
      <c r="H1274" s="16">
        <f t="shared" si="57"/>
        <v>0.92827246731556701</v>
      </c>
      <c r="I1274" s="21">
        <v>1273</v>
      </c>
      <c r="J1274" s="28">
        <f t="shared" si="58"/>
        <v>14631.79556161965</v>
      </c>
      <c r="K1274" s="28">
        <f t="shared" si="59"/>
        <v>1933.2340117219667</v>
      </c>
      <c r="L1274" s="34" t="e">
        <f>IF(ISNUMBER(INDEX('08W Project List'!$J:$J,MATCH('HFTD CPZ'!$B1274,'08W Project List'!$G:$G,0))),$K1274,#N/A)</f>
        <v>#N/A</v>
      </c>
      <c r="M1274" s="34" t="e">
        <f>IF(ISNUMBER(L1274),#N/A,IF(ISNUMBER(INDEX('Approved CPZ List'!$I:$I,MATCH('HFTD CPZ'!$B1274,'Approved CPZ List'!$B:$B,0))),$K1274,#N/A))</f>
        <v>#N/A</v>
      </c>
    </row>
    <row r="1275" spans="1:13" ht="15.75" x14ac:dyDescent="0.25">
      <c r="A1275" s="17">
        <v>7173</v>
      </c>
      <c r="B1275" s="16" t="s">
        <v>2794</v>
      </c>
      <c r="C1275" s="16">
        <v>182941102</v>
      </c>
      <c r="D1275" s="16" t="s">
        <v>2791</v>
      </c>
      <c r="E1275" s="16">
        <v>5.8068441917035054</v>
      </c>
      <c r="F1275" s="16">
        <v>50</v>
      </c>
      <c r="G1275" s="19">
        <v>4.21729076015782E-2</v>
      </c>
      <c r="H1275" s="16">
        <f t="shared" si="57"/>
        <v>2.1086453800789098</v>
      </c>
      <c r="I1275" s="21">
        <v>1274</v>
      </c>
      <c r="J1275" s="28">
        <f t="shared" si="58"/>
        <v>14637.602405811354</v>
      </c>
      <c r="K1275" s="28">
        <f t="shared" si="59"/>
        <v>1931.1253663418877</v>
      </c>
      <c r="L1275" s="34" t="e">
        <f>IF(ISNUMBER(INDEX('08W Project List'!$J:$J,MATCH('HFTD CPZ'!$B1275,'08W Project List'!$G:$G,0))),$K1275,#N/A)</f>
        <v>#N/A</v>
      </c>
      <c r="M1275" s="34" t="e">
        <f>IF(ISNUMBER(L1275),#N/A,IF(ISNUMBER(INDEX('Approved CPZ List'!$I:$I,MATCH('HFTD CPZ'!$B1275,'Approved CPZ List'!$B:$B,0))),$K1275,#N/A))</f>
        <v>#N/A</v>
      </c>
    </row>
    <row r="1276" spans="1:13" ht="15.75" x14ac:dyDescent="0.25">
      <c r="A1276" s="17">
        <v>7839</v>
      </c>
      <c r="B1276" s="16" t="s">
        <v>1417</v>
      </c>
      <c r="C1276" s="16">
        <v>163451702</v>
      </c>
      <c r="D1276" s="16" t="s">
        <v>1414</v>
      </c>
      <c r="E1276" s="16">
        <v>0.50197636028710757</v>
      </c>
      <c r="F1276" s="16">
        <v>28</v>
      </c>
      <c r="G1276" s="19">
        <v>4.2089672990142102E-2</v>
      </c>
      <c r="H1276" s="16">
        <f t="shared" si="57"/>
        <v>1.1785108437239789</v>
      </c>
      <c r="I1276" s="21">
        <v>1275</v>
      </c>
      <c r="J1276" s="28">
        <f t="shared" si="58"/>
        <v>14638.104382171641</v>
      </c>
      <c r="K1276" s="28">
        <f t="shared" si="59"/>
        <v>1929.9468554981638</v>
      </c>
      <c r="L1276" s="34" t="e">
        <f>IF(ISNUMBER(INDEX('08W Project List'!$J:$J,MATCH('HFTD CPZ'!$B1276,'08W Project List'!$G:$G,0))),$K1276,#N/A)</f>
        <v>#N/A</v>
      </c>
      <c r="M1276" s="34" t="e">
        <f>IF(ISNUMBER(L1276),#N/A,IF(ISNUMBER(INDEX('Approved CPZ List'!$I:$I,MATCH('HFTD CPZ'!$B1276,'Approved CPZ List'!$B:$B,0))),$K1276,#N/A))</f>
        <v>#N/A</v>
      </c>
    </row>
    <row r="1277" spans="1:13" ht="15.75" x14ac:dyDescent="0.25">
      <c r="A1277" s="17">
        <v>1556</v>
      </c>
      <c r="B1277" s="16" t="s">
        <v>1819</v>
      </c>
      <c r="C1277" s="16">
        <v>42251101</v>
      </c>
      <c r="D1277" s="16" t="s">
        <v>1814</v>
      </c>
      <c r="E1277" s="16">
        <v>1.2417185695050776</v>
      </c>
      <c r="F1277" s="16">
        <v>51</v>
      </c>
      <c r="G1277" s="19">
        <v>4.20504275437096E-2</v>
      </c>
      <c r="H1277" s="16">
        <f t="shared" si="57"/>
        <v>2.1445718047291895</v>
      </c>
      <c r="I1277" s="21">
        <v>1276</v>
      </c>
      <c r="J1277" s="28">
        <f t="shared" si="58"/>
        <v>14639.346100741146</v>
      </c>
      <c r="K1277" s="28">
        <f t="shared" si="59"/>
        <v>1927.8022836934347</v>
      </c>
      <c r="L1277" s="34" t="e">
        <f>IF(ISNUMBER(INDEX('08W Project List'!$J:$J,MATCH('HFTD CPZ'!$B1277,'08W Project List'!$G:$G,0))),$K1277,#N/A)</f>
        <v>#N/A</v>
      </c>
      <c r="M1277" s="34" t="e">
        <f>IF(ISNUMBER(L1277),#N/A,IF(ISNUMBER(INDEX('Approved CPZ List'!$I:$I,MATCH('HFTD CPZ'!$B1277,'Approved CPZ List'!$B:$B,0))),$K1277,#N/A))</f>
        <v>#N/A</v>
      </c>
    </row>
    <row r="1278" spans="1:13" ht="15.75" x14ac:dyDescent="0.25">
      <c r="A1278" s="17">
        <v>796</v>
      </c>
      <c r="B1278" s="16" t="s">
        <v>2261</v>
      </c>
      <c r="C1278" s="16">
        <v>182821101</v>
      </c>
      <c r="D1278" s="16" t="s">
        <v>2258</v>
      </c>
      <c r="E1278" s="16">
        <v>12.741374545770915</v>
      </c>
      <c r="F1278" s="16">
        <v>217</v>
      </c>
      <c r="G1278" s="19">
        <v>4.1843639992123302E-2</v>
      </c>
      <c r="H1278" s="16">
        <f t="shared" si="57"/>
        <v>9.0800698782907574</v>
      </c>
      <c r="I1278" s="21">
        <v>1277</v>
      </c>
      <c r="J1278" s="28">
        <f t="shared" si="58"/>
        <v>14652.087475286917</v>
      </c>
      <c r="K1278" s="28">
        <f t="shared" si="59"/>
        <v>1918.722213815144</v>
      </c>
      <c r="L1278" s="34" t="e">
        <f>IF(ISNUMBER(INDEX('08W Project List'!$J:$J,MATCH('HFTD CPZ'!$B1278,'08W Project List'!$G:$G,0))),$K1278,#N/A)</f>
        <v>#N/A</v>
      </c>
      <c r="M1278" s="34" t="e">
        <f>IF(ISNUMBER(L1278),#N/A,IF(ISNUMBER(INDEX('Approved CPZ List'!$I:$I,MATCH('HFTD CPZ'!$B1278,'Approved CPZ List'!$B:$B,0))),$K1278,#N/A))</f>
        <v>#N/A</v>
      </c>
    </row>
    <row r="1279" spans="1:13" ht="15.75" x14ac:dyDescent="0.25">
      <c r="A1279" s="17">
        <v>4020</v>
      </c>
      <c r="B1279" s="16" t="s">
        <v>494</v>
      </c>
      <c r="C1279" s="16">
        <v>183101103</v>
      </c>
      <c r="D1279" s="16" t="s">
        <v>492</v>
      </c>
      <c r="E1279" s="16">
        <v>4.8407936177306032</v>
      </c>
      <c r="F1279" s="16">
        <v>122</v>
      </c>
      <c r="G1279" s="19">
        <v>4.1779222458948502E-2</v>
      </c>
      <c r="H1279" s="16">
        <f t="shared" si="57"/>
        <v>5.0970651399917175</v>
      </c>
      <c r="I1279" s="21">
        <v>1278</v>
      </c>
      <c r="J1279" s="28">
        <f t="shared" si="58"/>
        <v>14656.928268904647</v>
      </c>
      <c r="K1279" s="28">
        <f t="shared" si="59"/>
        <v>1913.6251486751523</v>
      </c>
      <c r="L1279" s="34" t="e">
        <f>IF(ISNUMBER(INDEX('08W Project List'!$J:$J,MATCH('HFTD CPZ'!$B1279,'08W Project List'!$G:$G,0))),$K1279,#N/A)</f>
        <v>#N/A</v>
      </c>
      <c r="M1279" s="34" t="e">
        <f>IF(ISNUMBER(L1279),#N/A,IF(ISNUMBER(INDEX('Approved CPZ List'!$I:$I,MATCH('HFTD CPZ'!$B1279,'Approved CPZ List'!$B:$B,0))),$K1279,#N/A))</f>
        <v>#N/A</v>
      </c>
    </row>
    <row r="1280" spans="1:13" ht="15.75" x14ac:dyDescent="0.25">
      <c r="A1280" s="17">
        <v>4294</v>
      </c>
      <c r="B1280" s="16" t="s">
        <v>1306</v>
      </c>
      <c r="C1280" s="16">
        <v>42751113</v>
      </c>
      <c r="D1280" s="16" t="s">
        <v>1300</v>
      </c>
      <c r="E1280" s="16">
        <v>12.509686979688876</v>
      </c>
      <c r="F1280" s="16">
        <v>180</v>
      </c>
      <c r="G1280" s="19">
        <v>4.1760672035284802E-2</v>
      </c>
      <c r="H1280" s="16">
        <f t="shared" si="57"/>
        <v>7.5169209663512646</v>
      </c>
      <c r="I1280" s="21">
        <v>1279</v>
      </c>
      <c r="J1280" s="28">
        <f t="shared" si="58"/>
        <v>14669.437955884336</v>
      </c>
      <c r="K1280" s="28">
        <f t="shared" si="59"/>
        <v>1906.108227708801</v>
      </c>
      <c r="L1280" s="34" t="e">
        <f>IF(ISNUMBER(INDEX('08W Project List'!$J:$J,MATCH('HFTD CPZ'!$B1280,'08W Project List'!$G:$G,0))),$K1280,#N/A)</f>
        <v>#N/A</v>
      </c>
      <c r="M1280" s="34" t="e">
        <f>IF(ISNUMBER(L1280),#N/A,IF(ISNUMBER(INDEX('Approved CPZ List'!$I:$I,MATCH('HFTD CPZ'!$B1280,'Approved CPZ List'!$B:$B,0))),$K1280,#N/A))</f>
        <v>#N/A</v>
      </c>
    </row>
    <row r="1281" spans="1:13" ht="15.75" x14ac:dyDescent="0.25">
      <c r="A1281" s="17">
        <v>3368</v>
      </c>
      <c r="B1281" s="16" t="s">
        <v>2988</v>
      </c>
      <c r="C1281" s="16">
        <v>163781705</v>
      </c>
      <c r="D1281" s="16" t="s">
        <v>2987</v>
      </c>
      <c r="E1281" s="16">
        <v>23.569116486172465</v>
      </c>
      <c r="F1281" s="16">
        <v>217</v>
      </c>
      <c r="G1281" s="19">
        <v>4.1580955499790302E-2</v>
      </c>
      <c r="H1281" s="16">
        <f t="shared" si="57"/>
        <v>9.0230673434544961</v>
      </c>
      <c r="I1281" s="21">
        <v>1280</v>
      </c>
      <c r="J1281" s="28">
        <f t="shared" si="58"/>
        <v>14693.007072370508</v>
      </c>
      <c r="K1281" s="28">
        <f t="shared" si="59"/>
        <v>1897.0851603653466</v>
      </c>
      <c r="L1281" s="34" t="e">
        <f>IF(ISNUMBER(INDEX('08W Project List'!$J:$J,MATCH('HFTD CPZ'!$B1281,'08W Project List'!$G:$G,0))),$K1281,#N/A)</f>
        <v>#N/A</v>
      </c>
      <c r="M1281" s="34" t="e">
        <f>IF(ISNUMBER(L1281),#N/A,IF(ISNUMBER(INDEX('Approved CPZ List'!$I:$I,MATCH('HFTD CPZ'!$B1281,'Approved CPZ List'!$B:$B,0))),$K1281,#N/A))</f>
        <v>#N/A</v>
      </c>
    </row>
    <row r="1282" spans="1:13" ht="15.75" x14ac:dyDescent="0.25">
      <c r="A1282" s="17">
        <v>4811</v>
      </c>
      <c r="B1282" s="16" t="s">
        <v>512</v>
      </c>
      <c r="C1282" s="16">
        <v>162211101</v>
      </c>
      <c r="D1282" s="16" t="s">
        <v>504</v>
      </c>
      <c r="E1282" s="16">
        <v>37.65757276260112</v>
      </c>
      <c r="F1282" s="16">
        <v>331</v>
      </c>
      <c r="G1282" s="19">
        <v>4.1553798742776003E-2</v>
      </c>
      <c r="H1282" s="16">
        <f t="shared" ref="H1282:H1345" si="60">IFERROR(G1282*F1282,0)</f>
        <v>13.754307383858857</v>
      </c>
      <c r="I1282" s="21">
        <v>1281</v>
      </c>
      <c r="J1282" s="28">
        <f t="shared" si="58"/>
        <v>14730.664645133109</v>
      </c>
      <c r="K1282" s="28">
        <f t="shared" si="59"/>
        <v>1883.3308529814879</v>
      </c>
      <c r="L1282" s="34" t="e">
        <f>IF(ISNUMBER(INDEX('08W Project List'!$J:$J,MATCH('HFTD CPZ'!$B1282,'08W Project List'!$G:$G,0))),$K1282,#N/A)</f>
        <v>#N/A</v>
      </c>
      <c r="M1282" s="34" t="e">
        <f>IF(ISNUMBER(L1282),#N/A,IF(ISNUMBER(INDEX('Approved CPZ List'!$I:$I,MATCH('HFTD CPZ'!$B1282,'Approved CPZ List'!$B:$B,0))),$K1282,#N/A))</f>
        <v>#N/A</v>
      </c>
    </row>
    <row r="1283" spans="1:13" ht="15.75" x14ac:dyDescent="0.25">
      <c r="A1283" s="17">
        <v>8493</v>
      </c>
      <c r="B1283" s="16" t="s">
        <v>909</v>
      </c>
      <c r="C1283" s="16">
        <v>42271102</v>
      </c>
      <c r="D1283" s="16" t="s">
        <v>907</v>
      </c>
      <c r="E1283" s="16">
        <v>2.7812864952261962</v>
      </c>
      <c r="F1283" s="16">
        <v>62</v>
      </c>
      <c r="G1283" s="19">
        <v>4.15259627805281E-2</v>
      </c>
      <c r="H1283" s="16">
        <f t="shared" si="60"/>
        <v>2.5746096923927424</v>
      </c>
      <c r="I1283" s="21">
        <v>1282</v>
      </c>
      <c r="J1283" s="28">
        <f t="shared" si="58"/>
        <v>14733.445931628336</v>
      </c>
      <c r="K1283" s="28">
        <f t="shared" si="59"/>
        <v>1880.7562432890952</v>
      </c>
      <c r="L1283" s="34" t="e">
        <f>IF(ISNUMBER(INDEX('08W Project List'!$J:$J,MATCH('HFTD CPZ'!$B1283,'08W Project List'!$G:$G,0))),$K1283,#N/A)</f>
        <v>#N/A</v>
      </c>
      <c r="M1283" s="34" t="e">
        <f>IF(ISNUMBER(L1283),#N/A,IF(ISNUMBER(INDEX('Approved CPZ List'!$I:$I,MATCH('HFTD CPZ'!$B1283,'Approved CPZ List'!$B:$B,0))),$K1283,#N/A))</f>
        <v>#N/A</v>
      </c>
    </row>
    <row r="1284" spans="1:13" ht="15.75" x14ac:dyDescent="0.25">
      <c r="A1284" s="17">
        <v>3229</v>
      </c>
      <c r="B1284" s="16" t="s">
        <v>4364</v>
      </c>
      <c r="C1284" s="16">
        <v>152271102</v>
      </c>
      <c r="D1284" s="16" t="s">
        <v>4358</v>
      </c>
      <c r="E1284" s="16">
        <v>14.06665016981187</v>
      </c>
      <c r="F1284" s="16">
        <v>177</v>
      </c>
      <c r="G1284" s="19">
        <v>4.14423504051009E-2</v>
      </c>
      <c r="H1284" s="16">
        <f t="shared" si="60"/>
        <v>7.3352960217028595</v>
      </c>
      <c r="I1284" s="21">
        <v>1283</v>
      </c>
      <c r="J1284" s="28">
        <f t="shared" ref="J1284:J1347" si="61">J1283+E1284</f>
        <v>14747.512581798148</v>
      </c>
      <c r="K1284" s="28">
        <f t="shared" ref="K1284:K1347" si="62">K1283-H1284</f>
        <v>1873.4209472673924</v>
      </c>
      <c r="L1284" s="34" t="e">
        <f>IF(ISNUMBER(INDEX('08W Project List'!$J:$J,MATCH('HFTD CPZ'!$B1284,'08W Project List'!$G:$G,0))),$K1284,#N/A)</f>
        <v>#N/A</v>
      </c>
      <c r="M1284" s="34" t="e">
        <f>IF(ISNUMBER(L1284),#N/A,IF(ISNUMBER(INDEX('Approved CPZ List'!$I:$I,MATCH('HFTD CPZ'!$B1284,'Approved CPZ List'!$B:$B,0))),$K1284,#N/A))</f>
        <v>#N/A</v>
      </c>
    </row>
    <row r="1285" spans="1:13" ht="15.75" x14ac:dyDescent="0.25">
      <c r="A1285" s="17">
        <v>2423</v>
      </c>
      <c r="B1285" s="16" t="s">
        <v>104</v>
      </c>
      <c r="C1285" s="16">
        <v>153661104</v>
      </c>
      <c r="D1285" s="16" t="s">
        <v>101</v>
      </c>
      <c r="E1285" s="16">
        <v>28.459842673390369</v>
      </c>
      <c r="F1285" s="16">
        <v>345</v>
      </c>
      <c r="G1285" s="19">
        <v>4.1391714601719698E-2</v>
      </c>
      <c r="H1285" s="16">
        <f t="shared" si="60"/>
        <v>14.280141537593297</v>
      </c>
      <c r="I1285" s="21">
        <v>1284</v>
      </c>
      <c r="J1285" s="28">
        <f t="shared" si="61"/>
        <v>14775.972424471538</v>
      </c>
      <c r="K1285" s="28">
        <f t="shared" si="62"/>
        <v>1859.140805729799</v>
      </c>
      <c r="L1285" s="34" t="e">
        <f>IF(ISNUMBER(INDEX('08W Project List'!$J:$J,MATCH('HFTD CPZ'!$B1285,'08W Project List'!$G:$G,0))),$K1285,#N/A)</f>
        <v>#N/A</v>
      </c>
      <c r="M1285" s="34" t="e">
        <f>IF(ISNUMBER(L1285),#N/A,IF(ISNUMBER(INDEX('Approved CPZ List'!$I:$I,MATCH('HFTD CPZ'!$B1285,'Approved CPZ List'!$B:$B,0))),$K1285,#N/A))</f>
        <v>#N/A</v>
      </c>
    </row>
    <row r="1286" spans="1:13" ht="15.75" x14ac:dyDescent="0.25">
      <c r="A1286" s="17">
        <v>3013</v>
      </c>
      <c r="B1286" s="16" t="s">
        <v>325</v>
      </c>
      <c r="C1286" s="16">
        <v>102812101</v>
      </c>
      <c r="D1286" s="16" t="s">
        <v>318</v>
      </c>
      <c r="E1286" s="16">
        <v>6.2589248630892484</v>
      </c>
      <c r="F1286" s="16">
        <v>91</v>
      </c>
      <c r="G1286" s="19">
        <v>4.1237487895723401E-2</v>
      </c>
      <c r="H1286" s="16">
        <f t="shared" si="60"/>
        <v>3.7526113985108296</v>
      </c>
      <c r="I1286" s="21">
        <v>1285</v>
      </c>
      <c r="J1286" s="28">
        <f t="shared" si="61"/>
        <v>14782.231349334626</v>
      </c>
      <c r="K1286" s="28">
        <f t="shared" si="62"/>
        <v>1855.3881943312881</v>
      </c>
      <c r="L1286" s="34" t="e">
        <f>IF(ISNUMBER(INDEX('08W Project List'!$J:$J,MATCH('HFTD CPZ'!$B1286,'08W Project List'!$G:$G,0))),$K1286,#N/A)</f>
        <v>#N/A</v>
      </c>
      <c r="M1286" s="34" t="e">
        <f>IF(ISNUMBER(L1286),#N/A,IF(ISNUMBER(INDEX('Approved CPZ List'!$I:$I,MATCH('HFTD CPZ'!$B1286,'Approved CPZ List'!$B:$B,0))),$K1286,#N/A))</f>
        <v>#N/A</v>
      </c>
    </row>
    <row r="1287" spans="1:13" ht="15.75" x14ac:dyDescent="0.25">
      <c r="A1287" s="17">
        <v>6401</v>
      </c>
      <c r="B1287" s="16" t="s">
        <v>862</v>
      </c>
      <c r="C1287" s="16">
        <v>252411104</v>
      </c>
      <c r="D1287" s="16" t="s">
        <v>863</v>
      </c>
      <c r="E1287" s="16">
        <v>4.8432840808158542</v>
      </c>
      <c r="F1287" s="16">
        <v>122</v>
      </c>
      <c r="G1287" s="19">
        <v>4.1062694325661502E-2</v>
      </c>
      <c r="H1287" s="16">
        <f t="shared" si="60"/>
        <v>5.0096487077307028</v>
      </c>
      <c r="I1287" s="21">
        <v>1286</v>
      </c>
      <c r="J1287" s="28">
        <f t="shared" si="61"/>
        <v>14787.074633415443</v>
      </c>
      <c r="K1287" s="28">
        <f t="shared" si="62"/>
        <v>1850.3785456235573</v>
      </c>
      <c r="L1287" s="34" t="e">
        <f>IF(ISNUMBER(INDEX('08W Project List'!$J:$J,MATCH('HFTD CPZ'!$B1287,'08W Project List'!$G:$G,0))),$K1287,#N/A)</f>
        <v>#N/A</v>
      </c>
      <c r="M1287" s="34" t="e">
        <f>IF(ISNUMBER(L1287),#N/A,IF(ISNUMBER(INDEX('Approved CPZ List'!$I:$I,MATCH('HFTD CPZ'!$B1287,'Approved CPZ List'!$B:$B,0))),$K1287,#N/A))</f>
        <v>#N/A</v>
      </c>
    </row>
    <row r="1288" spans="1:13" ht="15.75" x14ac:dyDescent="0.25">
      <c r="A1288" s="17">
        <v>9989</v>
      </c>
      <c r="B1288" s="16" t="s">
        <v>2775</v>
      </c>
      <c r="C1288" s="16">
        <v>103031102</v>
      </c>
      <c r="D1288" s="16" t="s">
        <v>2771</v>
      </c>
      <c r="E1288" s="16">
        <v>2.5608801312684775</v>
      </c>
      <c r="F1288" s="16">
        <v>11</v>
      </c>
      <c r="G1288" s="19">
        <v>4.09935647474046E-2</v>
      </c>
      <c r="H1288" s="16">
        <f t="shared" si="60"/>
        <v>0.4509292122214506</v>
      </c>
      <c r="I1288" s="21">
        <v>1287</v>
      </c>
      <c r="J1288" s="28">
        <f t="shared" si="61"/>
        <v>14789.635513546711</v>
      </c>
      <c r="K1288" s="28">
        <f t="shared" si="62"/>
        <v>1849.927616411336</v>
      </c>
      <c r="L1288" s="34" t="e">
        <f>IF(ISNUMBER(INDEX('08W Project List'!$J:$J,MATCH('HFTD CPZ'!$B1288,'08W Project List'!$G:$G,0))),$K1288,#N/A)</f>
        <v>#N/A</v>
      </c>
      <c r="M1288" s="34" t="e">
        <f>IF(ISNUMBER(L1288),#N/A,IF(ISNUMBER(INDEX('Approved CPZ List'!$I:$I,MATCH('HFTD CPZ'!$B1288,'Approved CPZ List'!$B:$B,0))),$K1288,#N/A))</f>
        <v>#N/A</v>
      </c>
    </row>
    <row r="1289" spans="1:13" ht="15.75" x14ac:dyDescent="0.25">
      <c r="A1289" s="17">
        <v>3633</v>
      </c>
      <c r="B1289" s="16" t="s">
        <v>314</v>
      </c>
      <c r="C1289" s="16">
        <v>103751102</v>
      </c>
      <c r="D1289" s="16" t="s">
        <v>315</v>
      </c>
      <c r="E1289" s="16">
        <v>21.29644667592169</v>
      </c>
      <c r="F1289" s="16">
        <v>177</v>
      </c>
      <c r="G1289" s="19">
        <v>4.0960539586240102E-2</v>
      </c>
      <c r="H1289" s="16">
        <f t="shared" si="60"/>
        <v>7.2500155067644982</v>
      </c>
      <c r="I1289" s="21">
        <v>1288</v>
      </c>
      <c r="J1289" s="28">
        <f t="shared" si="61"/>
        <v>14810.931960222633</v>
      </c>
      <c r="K1289" s="28">
        <f t="shared" si="62"/>
        <v>1842.6776009045716</v>
      </c>
      <c r="L1289" s="34">
        <f>IF(ISNUMBER(INDEX('08W Project List'!$J:$J,MATCH('HFTD CPZ'!$B1289,'08W Project List'!$G:$G,0))),$K1289,#N/A)</f>
        <v>1842.6776009045716</v>
      </c>
      <c r="M1289" s="34" t="e">
        <f>IF(ISNUMBER(L1289),#N/A,IF(ISNUMBER(INDEX('Approved CPZ List'!$I:$I,MATCH('HFTD CPZ'!$B1289,'Approved CPZ List'!$B:$B,0))),$K1289,#N/A))</f>
        <v>#N/A</v>
      </c>
    </row>
    <row r="1290" spans="1:13" ht="15.75" x14ac:dyDescent="0.25">
      <c r="A1290" s="17">
        <v>7419</v>
      </c>
      <c r="B1290" s="16" t="s">
        <v>2200</v>
      </c>
      <c r="C1290" s="16">
        <v>163011102</v>
      </c>
      <c r="D1290" s="16" t="s">
        <v>2199</v>
      </c>
      <c r="E1290" s="16">
        <v>1.8356364503124487</v>
      </c>
      <c r="F1290" s="16">
        <v>21</v>
      </c>
      <c r="G1290" s="19">
        <v>4.0837502490189699E-2</v>
      </c>
      <c r="H1290" s="16">
        <f t="shared" si="60"/>
        <v>0.85758755229398365</v>
      </c>
      <c r="I1290" s="21">
        <v>1289</v>
      </c>
      <c r="J1290" s="28">
        <f t="shared" si="61"/>
        <v>14812.767596672946</v>
      </c>
      <c r="K1290" s="28">
        <f t="shared" si="62"/>
        <v>1841.8200133522776</v>
      </c>
      <c r="L1290" s="34" t="e">
        <f>IF(ISNUMBER(INDEX('08W Project List'!$J:$J,MATCH('HFTD CPZ'!$B1290,'08W Project List'!$G:$G,0))),$K1290,#N/A)</f>
        <v>#N/A</v>
      </c>
      <c r="M1290" s="34" t="e">
        <f>IF(ISNUMBER(L1290),#N/A,IF(ISNUMBER(INDEX('Approved CPZ List'!$I:$I,MATCH('HFTD CPZ'!$B1290,'Approved CPZ List'!$B:$B,0))),$K1290,#N/A))</f>
        <v>#N/A</v>
      </c>
    </row>
    <row r="1291" spans="1:13" ht="15.75" x14ac:dyDescent="0.25">
      <c r="A1291" s="17">
        <v>5589</v>
      </c>
      <c r="B1291" s="16" t="s">
        <v>468</v>
      </c>
      <c r="C1291" s="16">
        <v>183041101</v>
      </c>
      <c r="D1291" s="16" t="s">
        <v>465</v>
      </c>
      <c r="E1291" s="16">
        <v>37.736454985796833</v>
      </c>
      <c r="F1291" s="16">
        <v>283</v>
      </c>
      <c r="G1291" s="19">
        <v>4.0799853846211202E-2</v>
      </c>
      <c r="H1291" s="16">
        <f t="shared" si="60"/>
        <v>11.54635863847777</v>
      </c>
      <c r="I1291" s="21">
        <v>1290</v>
      </c>
      <c r="J1291" s="28">
        <f t="shared" si="61"/>
        <v>14850.504051658743</v>
      </c>
      <c r="K1291" s="28">
        <f t="shared" si="62"/>
        <v>1830.2736547137997</v>
      </c>
      <c r="L1291" s="34" t="e">
        <f>IF(ISNUMBER(INDEX('08W Project List'!$J:$J,MATCH('HFTD CPZ'!$B1291,'08W Project List'!$G:$G,0))),$K1291,#N/A)</f>
        <v>#N/A</v>
      </c>
      <c r="M1291" s="34" t="e">
        <f>IF(ISNUMBER(L1291),#N/A,IF(ISNUMBER(INDEX('Approved CPZ List'!$I:$I,MATCH('HFTD CPZ'!$B1291,'Approved CPZ List'!$B:$B,0))),$K1291,#N/A))</f>
        <v>#N/A</v>
      </c>
    </row>
    <row r="1292" spans="1:13" ht="15.75" x14ac:dyDescent="0.25">
      <c r="A1292" s="17">
        <v>2824</v>
      </c>
      <c r="B1292" s="16" t="s">
        <v>1517</v>
      </c>
      <c r="C1292" s="16">
        <v>42891101</v>
      </c>
      <c r="D1292" s="16" t="s">
        <v>1516</v>
      </c>
      <c r="E1292" s="16">
        <v>6.1958489161199308</v>
      </c>
      <c r="F1292" s="16">
        <v>110</v>
      </c>
      <c r="G1292" s="19">
        <v>4.0759227497522602E-2</v>
      </c>
      <c r="H1292" s="16">
        <f t="shared" si="60"/>
        <v>4.4835150247274864</v>
      </c>
      <c r="I1292" s="21">
        <v>1291</v>
      </c>
      <c r="J1292" s="28">
        <f t="shared" si="61"/>
        <v>14856.699900574864</v>
      </c>
      <c r="K1292" s="28">
        <f t="shared" si="62"/>
        <v>1825.7901396890722</v>
      </c>
      <c r="L1292" s="34" t="e">
        <f>IF(ISNUMBER(INDEX('08W Project List'!$J:$J,MATCH('HFTD CPZ'!$B1292,'08W Project List'!$G:$G,0))),$K1292,#N/A)</f>
        <v>#N/A</v>
      </c>
      <c r="M1292" s="34" t="e">
        <f>IF(ISNUMBER(L1292),#N/A,IF(ISNUMBER(INDEX('Approved CPZ List'!$I:$I,MATCH('HFTD CPZ'!$B1292,'Approved CPZ List'!$B:$B,0))),$K1292,#N/A))</f>
        <v>#N/A</v>
      </c>
    </row>
    <row r="1293" spans="1:13" ht="15.75" x14ac:dyDescent="0.25">
      <c r="A1293" s="17">
        <v>612</v>
      </c>
      <c r="B1293" s="16" t="s">
        <v>1075</v>
      </c>
      <c r="C1293" s="16">
        <v>152261106</v>
      </c>
      <c r="D1293" s="16" t="s">
        <v>1073</v>
      </c>
      <c r="E1293" s="16">
        <v>39.079599807560783</v>
      </c>
      <c r="F1293" s="16">
        <v>403</v>
      </c>
      <c r="G1293" s="19">
        <v>4.0695875222782903E-2</v>
      </c>
      <c r="H1293" s="16">
        <f t="shared" si="60"/>
        <v>16.400437714781511</v>
      </c>
      <c r="I1293" s="21">
        <v>1292</v>
      </c>
      <c r="J1293" s="28">
        <f t="shared" si="61"/>
        <v>14895.779500382425</v>
      </c>
      <c r="K1293" s="28">
        <f t="shared" si="62"/>
        <v>1809.3897019742908</v>
      </c>
      <c r="L1293" s="34" t="e">
        <f>IF(ISNUMBER(INDEX('08W Project List'!$J:$J,MATCH('HFTD CPZ'!$B1293,'08W Project List'!$G:$G,0))),$K1293,#N/A)</f>
        <v>#N/A</v>
      </c>
      <c r="M1293" s="34" t="e">
        <f>IF(ISNUMBER(L1293),#N/A,IF(ISNUMBER(INDEX('Approved CPZ List'!$I:$I,MATCH('HFTD CPZ'!$B1293,'Approved CPZ List'!$B:$B,0))),$K1293,#N/A))</f>
        <v>#N/A</v>
      </c>
    </row>
    <row r="1294" spans="1:13" ht="15.75" x14ac:dyDescent="0.25">
      <c r="A1294" s="17">
        <v>4758</v>
      </c>
      <c r="B1294" s="16" t="s">
        <v>2030</v>
      </c>
      <c r="C1294" s="16">
        <v>42681101</v>
      </c>
      <c r="D1294" s="16" t="s">
        <v>2029</v>
      </c>
      <c r="E1294" s="16">
        <v>23.358989319879864</v>
      </c>
      <c r="F1294" s="16">
        <v>151</v>
      </c>
      <c r="G1294" s="19">
        <v>4.0695401133886297E-2</v>
      </c>
      <c r="H1294" s="16">
        <f t="shared" si="60"/>
        <v>6.1450055712168306</v>
      </c>
      <c r="I1294" s="21">
        <v>1293</v>
      </c>
      <c r="J1294" s="28">
        <f t="shared" si="61"/>
        <v>14919.138489702305</v>
      </c>
      <c r="K1294" s="28">
        <f t="shared" si="62"/>
        <v>1803.2446964030739</v>
      </c>
      <c r="L1294" s="34" t="e">
        <f>IF(ISNUMBER(INDEX('08W Project List'!$J:$J,MATCH('HFTD CPZ'!$B1294,'08W Project List'!$G:$G,0))),$K1294,#N/A)</f>
        <v>#N/A</v>
      </c>
      <c r="M1294" s="34" t="e">
        <f>IF(ISNUMBER(L1294),#N/A,IF(ISNUMBER(INDEX('Approved CPZ List'!$I:$I,MATCH('HFTD CPZ'!$B1294,'Approved CPZ List'!$B:$B,0))),$K1294,#N/A))</f>
        <v>#N/A</v>
      </c>
    </row>
    <row r="1295" spans="1:13" ht="15.75" x14ac:dyDescent="0.25">
      <c r="A1295" s="17">
        <v>7625</v>
      </c>
      <c r="B1295" s="16" t="s">
        <v>144</v>
      </c>
      <c r="C1295" s="16">
        <v>182541103</v>
      </c>
      <c r="D1295" s="16" t="s">
        <v>143</v>
      </c>
      <c r="E1295" s="16">
        <v>34.811443348970975</v>
      </c>
      <c r="F1295" s="16">
        <v>349</v>
      </c>
      <c r="G1295" s="19">
        <v>4.0646618221644698E-2</v>
      </c>
      <c r="H1295" s="16">
        <f t="shared" si="60"/>
        <v>14.185669759353999</v>
      </c>
      <c r="I1295" s="21">
        <v>1294</v>
      </c>
      <c r="J1295" s="28">
        <f t="shared" si="61"/>
        <v>14953.949933051277</v>
      </c>
      <c r="K1295" s="28">
        <f t="shared" si="62"/>
        <v>1789.05902664372</v>
      </c>
      <c r="L1295" s="34" t="e">
        <f>IF(ISNUMBER(INDEX('08W Project List'!$J:$J,MATCH('HFTD CPZ'!$B1295,'08W Project List'!$G:$G,0))),$K1295,#N/A)</f>
        <v>#N/A</v>
      </c>
      <c r="M1295" s="34" t="e">
        <f>IF(ISNUMBER(L1295),#N/A,IF(ISNUMBER(INDEX('Approved CPZ List'!$I:$I,MATCH('HFTD CPZ'!$B1295,'Approved CPZ List'!$B:$B,0))),$K1295,#N/A))</f>
        <v>#N/A</v>
      </c>
    </row>
    <row r="1296" spans="1:13" ht="15.75" x14ac:dyDescent="0.25">
      <c r="A1296" s="17">
        <v>3291</v>
      </c>
      <c r="B1296" s="16" t="s">
        <v>1450</v>
      </c>
      <c r="C1296" s="16">
        <v>192311142</v>
      </c>
      <c r="D1296" s="16" t="s">
        <v>1449</v>
      </c>
      <c r="E1296" s="16">
        <v>7.1968129206035423</v>
      </c>
      <c r="F1296" s="16">
        <v>58</v>
      </c>
      <c r="G1296" s="19">
        <v>4.06421879943554E-2</v>
      </c>
      <c r="H1296" s="16">
        <f t="shared" si="60"/>
        <v>2.3572469036726131</v>
      </c>
      <c r="I1296" s="21">
        <v>1295</v>
      </c>
      <c r="J1296" s="28">
        <f t="shared" si="61"/>
        <v>14961.146745971881</v>
      </c>
      <c r="K1296" s="28">
        <f t="shared" si="62"/>
        <v>1786.7017797400474</v>
      </c>
      <c r="L1296" s="34" t="e">
        <f>IF(ISNUMBER(INDEX('08W Project List'!$J:$J,MATCH('HFTD CPZ'!$B1296,'08W Project List'!$G:$G,0))),$K1296,#N/A)</f>
        <v>#N/A</v>
      </c>
      <c r="M1296" s="34" t="e">
        <f>IF(ISNUMBER(L1296),#N/A,IF(ISNUMBER(INDEX('Approved CPZ List'!$I:$I,MATCH('HFTD CPZ'!$B1296,'Approved CPZ List'!$B:$B,0))),$K1296,#N/A))</f>
        <v>#N/A</v>
      </c>
    </row>
    <row r="1297" spans="1:13" ht="15.75" x14ac:dyDescent="0.25">
      <c r="A1297" s="17">
        <v>2753</v>
      </c>
      <c r="B1297" s="16" t="s">
        <v>537</v>
      </c>
      <c r="C1297" s="16">
        <v>43411101</v>
      </c>
      <c r="D1297" s="16" t="s">
        <v>538</v>
      </c>
      <c r="E1297" s="16">
        <v>9.4815634701748301</v>
      </c>
      <c r="F1297" s="16">
        <v>124</v>
      </c>
      <c r="G1297" s="19">
        <v>4.0534658983807301E-2</v>
      </c>
      <c r="H1297" s="16">
        <f t="shared" si="60"/>
        <v>5.026297713992105</v>
      </c>
      <c r="I1297" s="21">
        <v>1296</v>
      </c>
      <c r="J1297" s="28">
        <f t="shared" si="61"/>
        <v>14970.628309442056</v>
      </c>
      <c r="K1297" s="28">
        <f t="shared" si="62"/>
        <v>1781.6754820260553</v>
      </c>
      <c r="L1297" s="34" t="e">
        <f>IF(ISNUMBER(INDEX('08W Project List'!$J:$J,MATCH('HFTD CPZ'!$B1297,'08W Project List'!$G:$G,0))),$K1297,#N/A)</f>
        <v>#N/A</v>
      </c>
      <c r="M1297" s="34" t="e">
        <f>IF(ISNUMBER(L1297),#N/A,IF(ISNUMBER(INDEX('Approved CPZ List'!$I:$I,MATCH('HFTD CPZ'!$B1297,'Approved CPZ List'!$B:$B,0))),$K1297,#N/A))</f>
        <v>#N/A</v>
      </c>
    </row>
    <row r="1298" spans="1:13" ht="15.75" x14ac:dyDescent="0.25">
      <c r="A1298" s="17">
        <v>6226</v>
      </c>
      <c r="B1298" s="16" t="s">
        <v>1464</v>
      </c>
      <c r="C1298" s="16">
        <v>42561107</v>
      </c>
      <c r="D1298" s="16" t="s">
        <v>1465</v>
      </c>
      <c r="E1298" s="16">
        <v>11.726772431552892</v>
      </c>
      <c r="F1298" s="16">
        <v>142</v>
      </c>
      <c r="G1298" s="19">
        <v>4.0503165079923402E-2</v>
      </c>
      <c r="H1298" s="16">
        <f t="shared" si="60"/>
        <v>5.7514494413491235</v>
      </c>
      <c r="I1298" s="21">
        <v>1297</v>
      </c>
      <c r="J1298" s="28">
        <f t="shared" si="61"/>
        <v>14982.355081873609</v>
      </c>
      <c r="K1298" s="28">
        <f t="shared" si="62"/>
        <v>1775.9240325847061</v>
      </c>
      <c r="L1298" s="34" t="e">
        <f>IF(ISNUMBER(INDEX('08W Project List'!$J:$J,MATCH('HFTD CPZ'!$B1298,'08W Project List'!$G:$G,0))),$K1298,#N/A)</f>
        <v>#N/A</v>
      </c>
      <c r="M1298" s="34" t="e">
        <f>IF(ISNUMBER(L1298),#N/A,IF(ISNUMBER(INDEX('Approved CPZ List'!$I:$I,MATCH('HFTD CPZ'!$B1298,'Approved CPZ List'!$B:$B,0))),$K1298,#N/A))</f>
        <v>#N/A</v>
      </c>
    </row>
    <row r="1299" spans="1:13" ht="15.75" x14ac:dyDescent="0.25">
      <c r="A1299" s="17">
        <v>6297</v>
      </c>
      <c r="B1299" s="16" t="s">
        <v>2970</v>
      </c>
      <c r="C1299" s="16">
        <v>163781701</v>
      </c>
      <c r="D1299" s="16" t="s">
        <v>2967</v>
      </c>
      <c r="E1299" s="16">
        <v>5.1102759154504911</v>
      </c>
      <c r="F1299" s="16">
        <v>55</v>
      </c>
      <c r="G1299" s="19">
        <v>4.0366079168934303E-2</v>
      </c>
      <c r="H1299" s="16">
        <f t="shared" si="60"/>
        <v>2.2201343542913867</v>
      </c>
      <c r="I1299" s="21">
        <v>1298</v>
      </c>
      <c r="J1299" s="28">
        <f t="shared" si="61"/>
        <v>14987.46535778906</v>
      </c>
      <c r="K1299" s="28">
        <f t="shared" si="62"/>
        <v>1773.7038982304148</v>
      </c>
      <c r="L1299" s="34" t="e">
        <f>IF(ISNUMBER(INDEX('08W Project List'!$J:$J,MATCH('HFTD CPZ'!$B1299,'08W Project List'!$G:$G,0))),$K1299,#N/A)</f>
        <v>#N/A</v>
      </c>
      <c r="M1299" s="34" t="e">
        <f>IF(ISNUMBER(L1299),#N/A,IF(ISNUMBER(INDEX('Approved CPZ List'!$I:$I,MATCH('HFTD CPZ'!$B1299,'Approved CPZ List'!$B:$B,0))),$K1299,#N/A))</f>
        <v>#N/A</v>
      </c>
    </row>
    <row r="1300" spans="1:13" ht="15.75" x14ac:dyDescent="0.25">
      <c r="A1300" s="17">
        <v>4946</v>
      </c>
      <c r="B1300" s="16" t="s">
        <v>4415</v>
      </c>
      <c r="C1300" s="16">
        <v>102911103</v>
      </c>
      <c r="D1300" s="16" t="s">
        <v>4411</v>
      </c>
      <c r="E1300" s="16">
        <v>23.781496395420383</v>
      </c>
      <c r="F1300" s="16">
        <v>217</v>
      </c>
      <c r="G1300" s="19">
        <v>4.0282231617335601E-2</v>
      </c>
      <c r="H1300" s="16">
        <f t="shared" si="60"/>
        <v>8.7412442609618246</v>
      </c>
      <c r="I1300" s="21">
        <v>1299</v>
      </c>
      <c r="J1300" s="28">
        <f t="shared" si="61"/>
        <v>15011.246854184481</v>
      </c>
      <c r="K1300" s="28">
        <f t="shared" si="62"/>
        <v>1764.962653969453</v>
      </c>
      <c r="L1300" s="34">
        <f>IF(ISNUMBER(INDEX('08W Project List'!$J:$J,MATCH('HFTD CPZ'!$B1300,'08W Project List'!$G:$G,0))),$K1300,#N/A)</f>
        <v>1764.962653969453</v>
      </c>
      <c r="M1300" s="34" t="e">
        <f>IF(ISNUMBER(L1300),#N/A,IF(ISNUMBER(INDEX('Approved CPZ List'!$I:$I,MATCH('HFTD CPZ'!$B1300,'Approved CPZ List'!$B:$B,0))),$K1300,#N/A))</f>
        <v>#N/A</v>
      </c>
    </row>
    <row r="1301" spans="1:13" ht="15.75" x14ac:dyDescent="0.25">
      <c r="A1301" s="17">
        <v>3803</v>
      </c>
      <c r="B1301" s="16" t="s">
        <v>515</v>
      </c>
      <c r="C1301" s="16">
        <v>162211101</v>
      </c>
      <c r="D1301" s="16" t="s">
        <v>504</v>
      </c>
      <c r="E1301" s="16">
        <v>10.470180052076879</v>
      </c>
      <c r="F1301" s="16">
        <v>203</v>
      </c>
      <c r="G1301" s="19">
        <v>4.0232005870722197E-2</v>
      </c>
      <c r="H1301" s="16">
        <f t="shared" si="60"/>
        <v>8.1670971917566053</v>
      </c>
      <c r="I1301" s="21">
        <v>1300</v>
      </c>
      <c r="J1301" s="28">
        <f t="shared" si="61"/>
        <v>15021.717034236557</v>
      </c>
      <c r="K1301" s="28">
        <f t="shared" si="62"/>
        <v>1756.7955567776964</v>
      </c>
      <c r="L1301" s="34" t="e">
        <f>IF(ISNUMBER(INDEX('08W Project List'!$J:$J,MATCH('HFTD CPZ'!$B1301,'08W Project List'!$G:$G,0))),$K1301,#N/A)</f>
        <v>#N/A</v>
      </c>
      <c r="M1301" s="34" t="e">
        <f>IF(ISNUMBER(L1301),#N/A,IF(ISNUMBER(INDEX('Approved CPZ List'!$I:$I,MATCH('HFTD CPZ'!$B1301,'Approved CPZ List'!$B:$B,0))),$K1301,#N/A))</f>
        <v>#N/A</v>
      </c>
    </row>
    <row r="1302" spans="1:13" ht="15.75" x14ac:dyDescent="0.25">
      <c r="A1302" s="17">
        <v>601</v>
      </c>
      <c r="B1302" s="16" t="s">
        <v>1339</v>
      </c>
      <c r="C1302" s="16">
        <v>152181102</v>
      </c>
      <c r="D1302" s="16" t="s">
        <v>1340</v>
      </c>
      <c r="E1302" s="16">
        <v>27.881637227390367</v>
      </c>
      <c r="F1302" s="16">
        <v>264</v>
      </c>
      <c r="G1302" s="19">
        <v>4.0195856728479099E-2</v>
      </c>
      <c r="H1302" s="16">
        <f t="shared" si="60"/>
        <v>10.611706176318481</v>
      </c>
      <c r="I1302" s="21">
        <v>1301</v>
      </c>
      <c r="J1302" s="28">
        <f t="shared" si="61"/>
        <v>15049.598671463948</v>
      </c>
      <c r="K1302" s="28">
        <f t="shared" si="62"/>
        <v>1746.183850601378</v>
      </c>
      <c r="L1302" s="34" t="e">
        <f>IF(ISNUMBER(INDEX('08W Project List'!$J:$J,MATCH('HFTD CPZ'!$B1302,'08W Project List'!$G:$G,0))),$K1302,#N/A)</f>
        <v>#N/A</v>
      </c>
      <c r="M1302" s="34" t="e">
        <f>IF(ISNUMBER(L1302),#N/A,IF(ISNUMBER(INDEX('Approved CPZ List'!$I:$I,MATCH('HFTD CPZ'!$B1302,'Approved CPZ List'!$B:$B,0))),$K1302,#N/A))</f>
        <v>#N/A</v>
      </c>
    </row>
    <row r="1303" spans="1:13" ht="15.75" x14ac:dyDescent="0.25">
      <c r="A1303" s="17">
        <v>3937</v>
      </c>
      <c r="B1303" s="16" t="s">
        <v>153</v>
      </c>
      <c r="C1303" s="16">
        <v>254151101</v>
      </c>
      <c r="D1303" s="16" t="s">
        <v>154</v>
      </c>
      <c r="E1303" s="16">
        <v>21.12799154444102</v>
      </c>
      <c r="F1303" s="16">
        <v>168</v>
      </c>
      <c r="G1303" s="19">
        <v>4.0157157334577497E-2</v>
      </c>
      <c r="H1303" s="16">
        <f t="shared" si="60"/>
        <v>6.7464024322090195</v>
      </c>
      <c r="I1303" s="21">
        <v>1302</v>
      </c>
      <c r="J1303" s="28">
        <f t="shared" si="61"/>
        <v>15070.726663008389</v>
      </c>
      <c r="K1303" s="28">
        <f t="shared" si="62"/>
        <v>1739.4374481691691</v>
      </c>
      <c r="L1303" s="34" t="e">
        <f>IF(ISNUMBER(INDEX('08W Project List'!$J:$J,MATCH('HFTD CPZ'!$B1303,'08W Project List'!$G:$G,0))),$K1303,#N/A)</f>
        <v>#N/A</v>
      </c>
      <c r="M1303" s="34" t="e">
        <f>IF(ISNUMBER(L1303),#N/A,IF(ISNUMBER(INDEX('Approved CPZ List'!$I:$I,MATCH('HFTD CPZ'!$B1303,'Approved CPZ List'!$B:$B,0))),$K1303,#N/A))</f>
        <v>#N/A</v>
      </c>
    </row>
    <row r="1304" spans="1:13" ht="15.75" x14ac:dyDescent="0.25">
      <c r="A1304" s="17">
        <v>3563</v>
      </c>
      <c r="B1304" s="16" t="s">
        <v>3736</v>
      </c>
      <c r="C1304" s="16">
        <v>153652109</v>
      </c>
      <c r="D1304" s="16" t="s">
        <v>3733</v>
      </c>
      <c r="E1304" s="16">
        <v>5.7414836360469614</v>
      </c>
      <c r="F1304" s="16">
        <v>74</v>
      </c>
      <c r="G1304" s="19">
        <v>4.0131371335349802E-2</v>
      </c>
      <c r="H1304" s="16">
        <f t="shared" si="60"/>
        <v>2.9697214788158854</v>
      </c>
      <c r="I1304" s="21">
        <v>1303</v>
      </c>
      <c r="J1304" s="28">
        <f t="shared" si="61"/>
        <v>15076.468146644436</v>
      </c>
      <c r="K1304" s="28">
        <f t="shared" si="62"/>
        <v>1736.4677266903532</v>
      </c>
      <c r="L1304" s="34" t="e">
        <f>IF(ISNUMBER(INDEX('08W Project List'!$J:$J,MATCH('HFTD CPZ'!$B1304,'08W Project List'!$G:$G,0))),$K1304,#N/A)</f>
        <v>#N/A</v>
      </c>
      <c r="M1304" s="34" t="e">
        <f>IF(ISNUMBER(L1304),#N/A,IF(ISNUMBER(INDEX('Approved CPZ List'!$I:$I,MATCH('HFTD CPZ'!$B1304,'Approved CPZ List'!$B:$B,0))),$K1304,#N/A))</f>
        <v>#N/A</v>
      </c>
    </row>
    <row r="1305" spans="1:13" ht="15.75" x14ac:dyDescent="0.25">
      <c r="A1305" s="17">
        <v>639</v>
      </c>
      <c r="B1305" s="16" t="s">
        <v>2033</v>
      </c>
      <c r="C1305" s="16">
        <v>42681101</v>
      </c>
      <c r="D1305" s="16" t="s">
        <v>2029</v>
      </c>
      <c r="E1305" s="16">
        <v>5.9540105888236052</v>
      </c>
      <c r="F1305" s="16">
        <v>90</v>
      </c>
      <c r="G1305" s="19">
        <v>4.0115562193853101E-2</v>
      </c>
      <c r="H1305" s="16">
        <f t="shared" si="60"/>
        <v>3.610400597446779</v>
      </c>
      <c r="I1305" s="21">
        <v>1304</v>
      </c>
      <c r="J1305" s="28">
        <f t="shared" si="61"/>
        <v>15082.422157233259</v>
      </c>
      <c r="K1305" s="28">
        <f t="shared" si="62"/>
        <v>1732.8573260929063</v>
      </c>
      <c r="L1305" s="34" t="e">
        <f>IF(ISNUMBER(INDEX('08W Project List'!$J:$J,MATCH('HFTD CPZ'!$B1305,'08W Project List'!$G:$G,0))),$K1305,#N/A)</f>
        <v>#N/A</v>
      </c>
      <c r="M1305" s="34" t="e">
        <f>IF(ISNUMBER(L1305),#N/A,IF(ISNUMBER(INDEX('Approved CPZ List'!$I:$I,MATCH('HFTD CPZ'!$B1305,'Approved CPZ List'!$B:$B,0))),$K1305,#N/A))</f>
        <v>#N/A</v>
      </c>
    </row>
    <row r="1306" spans="1:13" ht="15.75" x14ac:dyDescent="0.25">
      <c r="A1306" s="17">
        <v>8583</v>
      </c>
      <c r="B1306" s="16" t="s">
        <v>4091</v>
      </c>
      <c r="C1306" s="16">
        <v>42771111</v>
      </c>
      <c r="D1306" s="16" t="s">
        <v>4092</v>
      </c>
      <c r="E1306" s="16">
        <v>0.16427641207543878</v>
      </c>
      <c r="F1306" s="16">
        <v>8</v>
      </c>
      <c r="G1306" s="19">
        <v>4.00992643997862E-2</v>
      </c>
      <c r="H1306" s="16">
        <f t="shared" si="60"/>
        <v>0.3207941151982896</v>
      </c>
      <c r="I1306" s="21">
        <v>1305</v>
      </c>
      <c r="J1306" s="28">
        <f t="shared" si="61"/>
        <v>15082.586433645334</v>
      </c>
      <c r="K1306" s="28">
        <f t="shared" si="62"/>
        <v>1732.5365319777079</v>
      </c>
      <c r="L1306" s="34" t="e">
        <f>IF(ISNUMBER(INDEX('08W Project List'!$J:$J,MATCH('HFTD CPZ'!$B1306,'08W Project List'!$G:$G,0))),$K1306,#N/A)</f>
        <v>#N/A</v>
      </c>
      <c r="M1306" s="34" t="e">
        <f>IF(ISNUMBER(L1306),#N/A,IF(ISNUMBER(INDEX('Approved CPZ List'!$I:$I,MATCH('HFTD CPZ'!$B1306,'Approved CPZ List'!$B:$B,0))),$K1306,#N/A))</f>
        <v>#N/A</v>
      </c>
    </row>
    <row r="1307" spans="1:13" ht="15.75" x14ac:dyDescent="0.25">
      <c r="A1307" s="17">
        <v>6071</v>
      </c>
      <c r="B1307" s="16" t="s">
        <v>3740</v>
      </c>
      <c r="C1307" s="16">
        <v>153652109</v>
      </c>
      <c r="D1307" s="16" t="s">
        <v>3733</v>
      </c>
      <c r="E1307" s="16">
        <v>18.618902224531759</v>
      </c>
      <c r="F1307" s="16">
        <v>208</v>
      </c>
      <c r="G1307" s="19">
        <v>3.9914519759889501E-2</v>
      </c>
      <c r="H1307" s="16">
        <f t="shared" si="60"/>
        <v>8.3022201100570161</v>
      </c>
      <c r="I1307" s="21">
        <v>1306</v>
      </c>
      <c r="J1307" s="28">
        <f t="shared" si="61"/>
        <v>15101.205335869867</v>
      </c>
      <c r="K1307" s="28">
        <f t="shared" si="62"/>
        <v>1724.2343118676508</v>
      </c>
      <c r="L1307" s="34" t="e">
        <f>IF(ISNUMBER(INDEX('08W Project List'!$J:$J,MATCH('HFTD CPZ'!$B1307,'08W Project List'!$G:$G,0))),$K1307,#N/A)</f>
        <v>#N/A</v>
      </c>
      <c r="M1307" s="34" t="e">
        <f>IF(ISNUMBER(L1307),#N/A,IF(ISNUMBER(INDEX('Approved CPZ List'!$I:$I,MATCH('HFTD CPZ'!$B1307,'Approved CPZ List'!$B:$B,0))),$K1307,#N/A))</f>
        <v>#N/A</v>
      </c>
    </row>
    <row r="1308" spans="1:13" ht="15.75" x14ac:dyDescent="0.25">
      <c r="A1308" s="17">
        <v>5271</v>
      </c>
      <c r="B1308" s="16" t="s">
        <v>4320</v>
      </c>
      <c r="C1308" s="16">
        <v>42661104</v>
      </c>
      <c r="D1308" s="16" t="s">
        <v>4317</v>
      </c>
      <c r="E1308" s="16">
        <v>22.531499822451895</v>
      </c>
      <c r="F1308" s="16">
        <v>205</v>
      </c>
      <c r="G1308" s="19">
        <v>3.97484005483539E-2</v>
      </c>
      <c r="H1308" s="16">
        <f t="shared" si="60"/>
        <v>8.1484221124125487</v>
      </c>
      <c r="I1308" s="21">
        <v>1307</v>
      </c>
      <c r="J1308" s="28">
        <f t="shared" si="61"/>
        <v>15123.736835692318</v>
      </c>
      <c r="K1308" s="28">
        <f t="shared" si="62"/>
        <v>1716.0858897552382</v>
      </c>
      <c r="L1308" s="34" t="e">
        <f>IF(ISNUMBER(INDEX('08W Project List'!$J:$J,MATCH('HFTD CPZ'!$B1308,'08W Project List'!$G:$G,0))),$K1308,#N/A)</f>
        <v>#N/A</v>
      </c>
      <c r="M1308" s="34" t="e">
        <f>IF(ISNUMBER(L1308),#N/A,IF(ISNUMBER(INDEX('Approved CPZ List'!$I:$I,MATCH('HFTD CPZ'!$B1308,'Approved CPZ List'!$B:$B,0))),$K1308,#N/A))</f>
        <v>#N/A</v>
      </c>
    </row>
    <row r="1309" spans="1:13" ht="15.75" x14ac:dyDescent="0.25">
      <c r="A1309" s="17">
        <v>8156</v>
      </c>
      <c r="B1309" s="16" t="s">
        <v>3043</v>
      </c>
      <c r="C1309" s="16">
        <v>152201102</v>
      </c>
      <c r="D1309" s="16" t="s">
        <v>3044</v>
      </c>
      <c r="E1309" s="16">
        <v>9.5188680794085148</v>
      </c>
      <c r="F1309" s="16">
        <v>44</v>
      </c>
      <c r="G1309" s="19">
        <v>3.9560220738918399E-2</v>
      </c>
      <c r="H1309" s="16">
        <f t="shared" si="60"/>
        <v>1.7406497125124096</v>
      </c>
      <c r="I1309" s="21">
        <v>1308</v>
      </c>
      <c r="J1309" s="28">
        <f t="shared" si="61"/>
        <v>15133.255703771727</v>
      </c>
      <c r="K1309" s="28">
        <f t="shared" si="62"/>
        <v>1714.3452400427259</v>
      </c>
      <c r="L1309" s="34" t="e">
        <f>IF(ISNUMBER(INDEX('08W Project List'!$J:$J,MATCH('HFTD CPZ'!$B1309,'08W Project List'!$G:$G,0))),$K1309,#N/A)</f>
        <v>#N/A</v>
      </c>
      <c r="M1309" s="34" t="e">
        <f>IF(ISNUMBER(L1309),#N/A,IF(ISNUMBER(INDEX('Approved CPZ List'!$I:$I,MATCH('HFTD CPZ'!$B1309,'Approved CPZ List'!$B:$B,0))),$K1309,#N/A))</f>
        <v>#N/A</v>
      </c>
    </row>
    <row r="1310" spans="1:13" ht="15.75" x14ac:dyDescent="0.25">
      <c r="A1310" s="17">
        <v>1834</v>
      </c>
      <c r="B1310" s="16" t="s">
        <v>667</v>
      </c>
      <c r="C1310" s="16">
        <v>14091110</v>
      </c>
      <c r="D1310" s="16" t="s">
        <v>658</v>
      </c>
      <c r="E1310" s="16">
        <v>6.2312694387609078</v>
      </c>
      <c r="F1310" s="16">
        <v>86</v>
      </c>
      <c r="G1310" s="19">
        <v>3.9516371487973302E-2</v>
      </c>
      <c r="H1310" s="16">
        <f t="shared" si="60"/>
        <v>3.3984079479657039</v>
      </c>
      <c r="I1310" s="21">
        <v>1309</v>
      </c>
      <c r="J1310" s="28">
        <f t="shared" si="61"/>
        <v>15139.486973210487</v>
      </c>
      <c r="K1310" s="28">
        <f t="shared" si="62"/>
        <v>1710.9468320947601</v>
      </c>
      <c r="L1310" s="34" t="e">
        <f>IF(ISNUMBER(INDEX('08W Project List'!$J:$J,MATCH('HFTD CPZ'!$B1310,'08W Project List'!$G:$G,0))),$K1310,#N/A)</f>
        <v>#N/A</v>
      </c>
      <c r="M1310" s="34" t="e">
        <f>IF(ISNUMBER(L1310),#N/A,IF(ISNUMBER(INDEX('Approved CPZ List'!$I:$I,MATCH('HFTD CPZ'!$B1310,'Approved CPZ List'!$B:$B,0))),$K1310,#N/A))</f>
        <v>#N/A</v>
      </c>
    </row>
    <row r="1311" spans="1:13" ht="15.75" x14ac:dyDescent="0.25">
      <c r="A1311" s="17">
        <v>4232</v>
      </c>
      <c r="B1311" s="16" t="s">
        <v>1473</v>
      </c>
      <c r="C1311" s="16">
        <v>182331101</v>
      </c>
      <c r="D1311" s="16" t="s">
        <v>1470</v>
      </c>
      <c r="E1311" s="16">
        <v>0.75177876490642015</v>
      </c>
      <c r="F1311" s="16">
        <v>6</v>
      </c>
      <c r="G1311" s="19">
        <v>3.9512503762123299E-2</v>
      </c>
      <c r="H1311" s="16">
        <f t="shared" si="60"/>
        <v>0.2370750225727398</v>
      </c>
      <c r="I1311" s="21">
        <v>1310</v>
      </c>
      <c r="J1311" s="28">
        <f t="shared" si="61"/>
        <v>15140.238751975394</v>
      </c>
      <c r="K1311" s="28">
        <f t="shared" si="62"/>
        <v>1710.7097570721874</v>
      </c>
      <c r="L1311" s="34" t="e">
        <f>IF(ISNUMBER(INDEX('08W Project List'!$J:$J,MATCH('HFTD CPZ'!$B1311,'08W Project List'!$G:$G,0))),$K1311,#N/A)</f>
        <v>#N/A</v>
      </c>
      <c r="M1311" s="34" t="e">
        <f>IF(ISNUMBER(L1311),#N/A,IF(ISNUMBER(INDEX('Approved CPZ List'!$I:$I,MATCH('HFTD CPZ'!$B1311,'Approved CPZ List'!$B:$B,0))),$K1311,#N/A))</f>
        <v>#N/A</v>
      </c>
    </row>
    <row r="1312" spans="1:13" ht="15.75" x14ac:dyDescent="0.25">
      <c r="A1312" s="17">
        <v>2029</v>
      </c>
      <c r="B1312" s="16" t="s">
        <v>2677</v>
      </c>
      <c r="C1312" s="16">
        <v>182601102</v>
      </c>
      <c r="D1312" s="16" t="s">
        <v>2674</v>
      </c>
      <c r="E1312" s="16">
        <v>9.3367472852446856</v>
      </c>
      <c r="F1312" s="16">
        <v>115</v>
      </c>
      <c r="G1312" s="19">
        <v>3.9442421896847803E-2</v>
      </c>
      <c r="H1312" s="16">
        <f t="shared" si="60"/>
        <v>4.5358785181374977</v>
      </c>
      <c r="I1312" s="21">
        <v>1311</v>
      </c>
      <c r="J1312" s="28">
        <f t="shared" si="61"/>
        <v>15149.575499260638</v>
      </c>
      <c r="K1312" s="28">
        <f t="shared" si="62"/>
        <v>1706.1738785540499</v>
      </c>
      <c r="L1312" s="34" t="e">
        <f>IF(ISNUMBER(INDEX('08W Project List'!$J:$J,MATCH('HFTD CPZ'!$B1312,'08W Project List'!$G:$G,0))),$K1312,#N/A)</f>
        <v>#N/A</v>
      </c>
      <c r="M1312" s="34" t="e">
        <f>IF(ISNUMBER(L1312),#N/A,IF(ISNUMBER(INDEX('Approved CPZ List'!$I:$I,MATCH('HFTD CPZ'!$B1312,'Approved CPZ List'!$B:$B,0))),$K1312,#N/A))</f>
        <v>#N/A</v>
      </c>
    </row>
    <row r="1313" spans="1:13" ht="15.75" x14ac:dyDescent="0.25">
      <c r="A1313" s="17">
        <v>6282</v>
      </c>
      <c r="B1313" s="16" t="s">
        <v>2357</v>
      </c>
      <c r="C1313" s="16">
        <v>42571101</v>
      </c>
      <c r="D1313" s="16" t="s">
        <v>2351</v>
      </c>
      <c r="E1313" s="16">
        <v>3.1513299699691668</v>
      </c>
      <c r="F1313" s="16">
        <v>41</v>
      </c>
      <c r="G1313" s="19">
        <v>3.9389643757904297E-2</v>
      </c>
      <c r="H1313" s="16">
        <f t="shared" si="60"/>
        <v>1.6149753940740761</v>
      </c>
      <c r="I1313" s="21">
        <v>1312</v>
      </c>
      <c r="J1313" s="28">
        <f t="shared" si="61"/>
        <v>15152.726829230607</v>
      </c>
      <c r="K1313" s="28">
        <f t="shared" si="62"/>
        <v>1704.5589031599759</v>
      </c>
      <c r="L1313" s="34" t="e">
        <f>IF(ISNUMBER(INDEX('08W Project List'!$J:$J,MATCH('HFTD CPZ'!$B1313,'08W Project List'!$G:$G,0))),$K1313,#N/A)</f>
        <v>#N/A</v>
      </c>
      <c r="M1313" s="34" t="e">
        <f>IF(ISNUMBER(L1313),#N/A,IF(ISNUMBER(INDEX('Approved CPZ List'!$I:$I,MATCH('HFTD CPZ'!$B1313,'Approved CPZ List'!$B:$B,0))),$K1313,#N/A))</f>
        <v>#N/A</v>
      </c>
    </row>
    <row r="1314" spans="1:13" ht="15.75" x14ac:dyDescent="0.25">
      <c r="A1314" s="17">
        <v>7224</v>
      </c>
      <c r="B1314" s="16" t="s">
        <v>2302</v>
      </c>
      <c r="C1314" s="16">
        <v>42091101</v>
      </c>
      <c r="D1314" s="16" t="s">
        <v>2303</v>
      </c>
      <c r="E1314" s="16">
        <v>10.333052111789993</v>
      </c>
      <c r="F1314" s="16">
        <v>112</v>
      </c>
      <c r="G1314" s="19">
        <v>3.9363220824275701E-2</v>
      </c>
      <c r="H1314" s="16">
        <f t="shared" si="60"/>
        <v>4.4086807323188788</v>
      </c>
      <c r="I1314" s="21">
        <v>1313</v>
      </c>
      <c r="J1314" s="28">
        <f t="shared" si="61"/>
        <v>15163.059881342397</v>
      </c>
      <c r="K1314" s="28">
        <f t="shared" si="62"/>
        <v>1700.1502224276571</v>
      </c>
      <c r="L1314" s="34" t="e">
        <f>IF(ISNUMBER(INDEX('08W Project List'!$J:$J,MATCH('HFTD CPZ'!$B1314,'08W Project List'!$G:$G,0))),$K1314,#N/A)</f>
        <v>#N/A</v>
      </c>
      <c r="M1314" s="34" t="e">
        <f>IF(ISNUMBER(L1314),#N/A,IF(ISNUMBER(INDEX('Approved CPZ List'!$I:$I,MATCH('HFTD CPZ'!$B1314,'Approved CPZ List'!$B:$B,0))),$K1314,#N/A))</f>
        <v>#N/A</v>
      </c>
    </row>
    <row r="1315" spans="1:13" ht="15.75" x14ac:dyDescent="0.25">
      <c r="A1315" s="17">
        <v>3752</v>
      </c>
      <c r="B1315" s="16" t="s">
        <v>2419</v>
      </c>
      <c r="C1315" s="16">
        <v>42811113</v>
      </c>
      <c r="D1315" s="16" t="s">
        <v>2404</v>
      </c>
      <c r="E1315" s="16">
        <v>2.7720553365269298</v>
      </c>
      <c r="F1315" s="16">
        <v>26</v>
      </c>
      <c r="G1315" s="19">
        <v>3.9354058277672001E-2</v>
      </c>
      <c r="H1315" s="16">
        <f t="shared" si="60"/>
        <v>1.0232055152194721</v>
      </c>
      <c r="I1315" s="21">
        <v>1314</v>
      </c>
      <c r="J1315" s="28">
        <f t="shared" si="61"/>
        <v>15165.831936678924</v>
      </c>
      <c r="K1315" s="28">
        <f t="shared" si="62"/>
        <v>1699.1270169124377</v>
      </c>
      <c r="L1315" s="34" t="e">
        <f>IF(ISNUMBER(INDEX('08W Project List'!$J:$J,MATCH('HFTD CPZ'!$B1315,'08W Project List'!$G:$G,0))),$K1315,#N/A)</f>
        <v>#N/A</v>
      </c>
      <c r="M1315" s="34" t="e">
        <f>IF(ISNUMBER(L1315),#N/A,IF(ISNUMBER(INDEX('Approved CPZ List'!$I:$I,MATCH('HFTD CPZ'!$B1315,'Approved CPZ List'!$B:$B,0))),$K1315,#N/A))</f>
        <v>#N/A</v>
      </c>
    </row>
    <row r="1316" spans="1:13" ht="15.75" x14ac:dyDescent="0.25">
      <c r="A1316" s="17">
        <v>8901</v>
      </c>
      <c r="B1316" s="16" t="s">
        <v>375</v>
      </c>
      <c r="C1316" s="16">
        <v>192461102</v>
      </c>
      <c r="D1316" s="16" t="s">
        <v>376</v>
      </c>
      <c r="E1316" s="16">
        <v>6.9373932782479173</v>
      </c>
      <c r="F1316" s="16">
        <v>85</v>
      </c>
      <c r="G1316" s="19">
        <v>3.9237041581361501E-2</v>
      </c>
      <c r="H1316" s="16">
        <f t="shared" si="60"/>
        <v>3.3351485344157275</v>
      </c>
      <c r="I1316" s="21">
        <v>1315</v>
      </c>
      <c r="J1316" s="28">
        <f t="shared" si="61"/>
        <v>15172.769329957171</v>
      </c>
      <c r="K1316" s="28">
        <f t="shared" si="62"/>
        <v>1695.7918683780219</v>
      </c>
      <c r="L1316" s="34" t="e">
        <f>IF(ISNUMBER(INDEX('08W Project List'!$J:$J,MATCH('HFTD CPZ'!$B1316,'08W Project List'!$G:$G,0))),$K1316,#N/A)</f>
        <v>#N/A</v>
      </c>
      <c r="M1316" s="34" t="e">
        <f>IF(ISNUMBER(L1316),#N/A,IF(ISNUMBER(INDEX('Approved CPZ List'!$I:$I,MATCH('HFTD CPZ'!$B1316,'Approved CPZ List'!$B:$B,0))),$K1316,#N/A))</f>
        <v>#N/A</v>
      </c>
    </row>
    <row r="1317" spans="1:13" ht="15.75" x14ac:dyDescent="0.25">
      <c r="A1317" s="17">
        <v>3640</v>
      </c>
      <c r="B1317" s="16" t="s">
        <v>1438</v>
      </c>
      <c r="C1317" s="16">
        <v>163451702</v>
      </c>
      <c r="D1317" s="16" t="s">
        <v>1414</v>
      </c>
      <c r="E1317" s="16">
        <v>1.4613805826632567</v>
      </c>
      <c r="F1317" s="16">
        <v>47</v>
      </c>
      <c r="G1317" s="19">
        <v>3.92339229972457E-2</v>
      </c>
      <c r="H1317" s="16">
        <f t="shared" si="60"/>
        <v>1.8439943808705479</v>
      </c>
      <c r="I1317" s="21">
        <v>1316</v>
      </c>
      <c r="J1317" s="28">
        <f t="shared" si="61"/>
        <v>15174.230710539834</v>
      </c>
      <c r="K1317" s="28">
        <f t="shared" si="62"/>
        <v>1693.9478739971514</v>
      </c>
      <c r="L1317" s="34">
        <f>IF(ISNUMBER(INDEX('08W Project List'!$J:$J,MATCH('HFTD CPZ'!$B1317,'08W Project List'!$G:$G,0))),$K1317,#N/A)</f>
        <v>1693.9478739971514</v>
      </c>
      <c r="M1317" s="34" t="e">
        <f>IF(ISNUMBER(L1317),#N/A,IF(ISNUMBER(INDEX('Approved CPZ List'!$I:$I,MATCH('HFTD CPZ'!$B1317,'Approved CPZ List'!$B:$B,0))),$K1317,#N/A))</f>
        <v>#N/A</v>
      </c>
    </row>
    <row r="1318" spans="1:13" ht="15.75" x14ac:dyDescent="0.25">
      <c r="A1318" s="17">
        <v>4627</v>
      </c>
      <c r="B1318" s="16" t="s">
        <v>3509</v>
      </c>
      <c r="C1318" s="16">
        <v>182631107</v>
      </c>
      <c r="D1318" s="16" t="s">
        <v>3507</v>
      </c>
      <c r="E1318" s="16">
        <v>18.189034547526724</v>
      </c>
      <c r="F1318" s="16">
        <v>202</v>
      </c>
      <c r="G1318" s="19">
        <v>3.9183895045690302E-2</v>
      </c>
      <c r="H1318" s="16">
        <f t="shared" si="60"/>
        <v>7.9151467992294409</v>
      </c>
      <c r="I1318" s="21">
        <v>1317</v>
      </c>
      <c r="J1318" s="28">
        <f t="shared" si="61"/>
        <v>15192.419745087362</v>
      </c>
      <c r="K1318" s="28">
        <f t="shared" si="62"/>
        <v>1686.032727197922</v>
      </c>
      <c r="L1318" s="34" t="e">
        <f>IF(ISNUMBER(INDEX('08W Project List'!$J:$J,MATCH('HFTD CPZ'!$B1318,'08W Project List'!$G:$G,0))),$K1318,#N/A)</f>
        <v>#N/A</v>
      </c>
      <c r="M1318" s="34" t="e">
        <f>IF(ISNUMBER(L1318),#N/A,IF(ISNUMBER(INDEX('Approved CPZ List'!$I:$I,MATCH('HFTD CPZ'!$B1318,'Approved CPZ List'!$B:$B,0))),$K1318,#N/A))</f>
        <v>#N/A</v>
      </c>
    </row>
    <row r="1319" spans="1:13" ht="15.75" x14ac:dyDescent="0.25">
      <c r="A1319" s="17">
        <v>2477</v>
      </c>
      <c r="B1319" s="16" t="s">
        <v>692</v>
      </c>
      <c r="C1319" s="16">
        <v>103321101</v>
      </c>
      <c r="D1319" s="16" t="s">
        <v>690</v>
      </c>
      <c r="E1319" s="16">
        <v>32.230781313446549</v>
      </c>
      <c r="F1319" s="16">
        <v>208</v>
      </c>
      <c r="G1319" s="19">
        <v>3.9175560940853199E-2</v>
      </c>
      <c r="H1319" s="16">
        <f t="shared" si="60"/>
        <v>8.148516675697465</v>
      </c>
      <c r="I1319" s="21">
        <v>1318</v>
      </c>
      <c r="J1319" s="28">
        <f t="shared" si="61"/>
        <v>15224.650526400808</v>
      </c>
      <c r="K1319" s="28">
        <f t="shared" si="62"/>
        <v>1677.8842105222245</v>
      </c>
      <c r="L1319" s="34" t="e">
        <f>IF(ISNUMBER(INDEX('08W Project List'!$J:$J,MATCH('HFTD CPZ'!$B1319,'08W Project List'!$G:$G,0))),$K1319,#N/A)</f>
        <v>#N/A</v>
      </c>
      <c r="M1319" s="34" t="e">
        <f>IF(ISNUMBER(L1319),#N/A,IF(ISNUMBER(INDEX('Approved CPZ List'!$I:$I,MATCH('HFTD CPZ'!$B1319,'Approved CPZ List'!$B:$B,0))),$K1319,#N/A))</f>
        <v>#N/A</v>
      </c>
    </row>
    <row r="1320" spans="1:13" ht="15.75" x14ac:dyDescent="0.25">
      <c r="A1320" s="17">
        <v>6350</v>
      </c>
      <c r="B1320" s="16" t="s">
        <v>2525</v>
      </c>
      <c r="C1320" s="16">
        <v>42021112</v>
      </c>
      <c r="D1320" s="16" t="s">
        <v>2526</v>
      </c>
      <c r="E1320" s="16">
        <v>20.095548104616842</v>
      </c>
      <c r="F1320" s="16">
        <v>317</v>
      </c>
      <c r="G1320" s="19">
        <v>3.90529798948571E-2</v>
      </c>
      <c r="H1320" s="16">
        <f t="shared" si="60"/>
        <v>12.379794626669701</v>
      </c>
      <c r="I1320" s="21">
        <v>1319</v>
      </c>
      <c r="J1320" s="28">
        <f t="shared" si="61"/>
        <v>15244.746074505425</v>
      </c>
      <c r="K1320" s="28">
        <f t="shared" si="62"/>
        <v>1665.5044158955548</v>
      </c>
      <c r="L1320" s="34" t="e">
        <f>IF(ISNUMBER(INDEX('08W Project List'!$J:$J,MATCH('HFTD CPZ'!$B1320,'08W Project List'!$G:$G,0))),$K1320,#N/A)</f>
        <v>#N/A</v>
      </c>
      <c r="M1320" s="34" t="e">
        <f>IF(ISNUMBER(L1320),#N/A,IF(ISNUMBER(INDEX('Approved CPZ List'!$I:$I,MATCH('HFTD CPZ'!$B1320,'Approved CPZ List'!$B:$B,0))),$K1320,#N/A))</f>
        <v>#N/A</v>
      </c>
    </row>
    <row r="1321" spans="1:13" ht="15.75" x14ac:dyDescent="0.25">
      <c r="A1321" s="17">
        <v>798</v>
      </c>
      <c r="B1321" s="16" t="s">
        <v>1753</v>
      </c>
      <c r="C1321" s="16">
        <v>152691107</v>
      </c>
      <c r="D1321" s="16" t="s">
        <v>1750</v>
      </c>
      <c r="E1321" s="16">
        <v>5.7282693616716536</v>
      </c>
      <c r="F1321" s="16">
        <v>243</v>
      </c>
      <c r="G1321" s="19">
        <v>3.8730073578134301E-2</v>
      </c>
      <c r="H1321" s="16">
        <f t="shared" si="60"/>
        <v>9.4114078794866352</v>
      </c>
      <c r="I1321" s="21">
        <v>1320</v>
      </c>
      <c r="J1321" s="28">
        <f t="shared" si="61"/>
        <v>15250.474343867096</v>
      </c>
      <c r="K1321" s="28">
        <f t="shared" si="62"/>
        <v>1656.0930080160681</v>
      </c>
      <c r="L1321" s="34" t="e">
        <f>IF(ISNUMBER(INDEX('08W Project List'!$J:$J,MATCH('HFTD CPZ'!$B1321,'08W Project List'!$G:$G,0))),$K1321,#N/A)</f>
        <v>#N/A</v>
      </c>
      <c r="M1321" s="34" t="e">
        <f>IF(ISNUMBER(L1321),#N/A,IF(ISNUMBER(INDEX('Approved CPZ List'!$I:$I,MATCH('HFTD CPZ'!$B1321,'Approved CPZ List'!$B:$B,0))),$K1321,#N/A))</f>
        <v>#N/A</v>
      </c>
    </row>
    <row r="1322" spans="1:13" ht="15.75" x14ac:dyDescent="0.25">
      <c r="A1322" s="17">
        <v>10498</v>
      </c>
      <c r="B1322" s="16" t="s">
        <v>771</v>
      </c>
      <c r="C1322" s="16">
        <v>12022212</v>
      </c>
      <c r="D1322" s="16" t="s">
        <v>772</v>
      </c>
      <c r="E1322" s="16">
        <v>0.51549879274102794</v>
      </c>
      <c r="F1322" s="16">
        <v>10</v>
      </c>
      <c r="G1322" s="19">
        <v>3.8703550394755197E-2</v>
      </c>
      <c r="H1322" s="16">
        <f t="shared" si="60"/>
        <v>0.38703550394755198</v>
      </c>
      <c r="I1322" s="21">
        <v>1321</v>
      </c>
      <c r="J1322" s="28">
        <f t="shared" si="61"/>
        <v>15250.989842659837</v>
      </c>
      <c r="K1322" s="28">
        <f t="shared" si="62"/>
        <v>1655.7059725121205</v>
      </c>
      <c r="L1322" s="34" t="e">
        <f>IF(ISNUMBER(INDEX('08W Project List'!$J:$J,MATCH('HFTD CPZ'!$B1322,'08W Project List'!$G:$G,0))),$K1322,#N/A)</f>
        <v>#N/A</v>
      </c>
      <c r="M1322" s="34" t="e">
        <f>IF(ISNUMBER(L1322),#N/A,IF(ISNUMBER(INDEX('Approved CPZ List'!$I:$I,MATCH('HFTD CPZ'!$B1322,'Approved CPZ List'!$B:$B,0))),$K1322,#N/A))</f>
        <v>#N/A</v>
      </c>
    </row>
    <row r="1323" spans="1:13" ht="15.75" x14ac:dyDescent="0.25">
      <c r="A1323" s="17">
        <v>9150</v>
      </c>
      <c r="B1323" s="16" t="s">
        <v>3867</v>
      </c>
      <c r="C1323" s="16">
        <v>103104401</v>
      </c>
      <c r="D1323" s="16" t="s">
        <v>3868</v>
      </c>
      <c r="E1323" s="16">
        <v>7.7363292839224371</v>
      </c>
      <c r="F1323" s="16">
        <v>22</v>
      </c>
      <c r="G1323" s="19">
        <v>3.8701701887984302E-2</v>
      </c>
      <c r="H1323" s="16">
        <f t="shared" si="60"/>
        <v>0.8514374415356547</v>
      </c>
      <c r="I1323" s="21">
        <v>1322</v>
      </c>
      <c r="J1323" s="28">
        <f t="shared" si="61"/>
        <v>15258.726171943759</v>
      </c>
      <c r="K1323" s="28">
        <f t="shared" si="62"/>
        <v>1654.8545350705849</v>
      </c>
      <c r="L1323" s="34" t="e">
        <f>IF(ISNUMBER(INDEX('08W Project List'!$J:$J,MATCH('HFTD CPZ'!$B1323,'08W Project List'!$G:$G,0))),$K1323,#N/A)</f>
        <v>#N/A</v>
      </c>
      <c r="M1323" s="34" t="e">
        <f>IF(ISNUMBER(L1323),#N/A,IF(ISNUMBER(INDEX('Approved CPZ List'!$I:$I,MATCH('HFTD CPZ'!$B1323,'Approved CPZ List'!$B:$B,0))),$K1323,#N/A))</f>
        <v>#N/A</v>
      </c>
    </row>
    <row r="1324" spans="1:13" ht="15.75" x14ac:dyDescent="0.25">
      <c r="A1324" s="17">
        <v>561</v>
      </c>
      <c r="B1324" s="16" t="s">
        <v>36</v>
      </c>
      <c r="C1324" s="16">
        <v>42031122</v>
      </c>
      <c r="D1324" s="16" t="s">
        <v>35</v>
      </c>
      <c r="E1324" s="16">
        <v>2.9876301198978741</v>
      </c>
      <c r="F1324" s="16">
        <v>36</v>
      </c>
      <c r="G1324" s="19">
        <v>3.8664789242379101E-2</v>
      </c>
      <c r="H1324" s="16">
        <f t="shared" si="60"/>
        <v>1.3919324127256476</v>
      </c>
      <c r="I1324" s="21">
        <v>1323</v>
      </c>
      <c r="J1324" s="28">
        <f t="shared" si="61"/>
        <v>15261.713802063658</v>
      </c>
      <c r="K1324" s="28">
        <f t="shared" si="62"/>
        <v>1653.4626026578592</v>
      </c>
      <c r="L1324" s="34" t="e">
        <f>IF(ISNUMBER(INDEX('08W Project List'!$J:$J,MATCH('HFTD CPZ'!$B1324,'08W Project List'!$G:$G,0))),$K1324,#N/A)</f>
        <v>#N/A</v>
      </c>
      <c r="M1324" s="34" t="e">
        <f>IF(ISNUMBER(L1324),#N/A,IF(ISNUMBER(INDEX('Approved CPZ List'!$I:$I,MATCH('HFTD CPZ'!$B1324,'Approved CPZ List'!$B:$B,0))),$K1324,#N/A))</f>
        <v>#N/A</v>
      </c>
    </row>
    <row r="1325" spans="1:13" ht="15.75" x14ac:dyDescent="0.25">
      <c r="A1325" s="17">
        <v>2054</v>
      </c>
      <c r="B1325" s="16" t="s">
        <v>3182</v>
      </c>
      <c r="C1325" s="16">
        <v>43291104</v>
      </c>
      <c r="D1325" s="16" t="s">
        <v>3181</v>
      </c>
      <c r="E1325" s="16">
        <v>9.391771560303356</v>
      </c>
      <c r="F1325" s="16">
        <v>107</v>
      </c>
      <c r="G1325" s="19">
        <v>3.8517587341241701E-2</v>
      </c>
      <c r="H1325" s="16">
        <f t="shared" si="60"/>
        <v>4.1213818455128619</v>
      </c>
      <c r="I1325" s="21">
        <v>1324</v>
      </c>
      <c r="J1325" s="28">
        <f t="shared" si="61"/>
        <v>15271.105573623961</v>
      </c>
      <c r="K1325" s="28">
        <f t="shared" si="62"/>
        <v>1649.3412208123464</v>
      </c>
      <c r="L1325" s="34" t="e">
        <f>IF(ISNUMBER(INDEX('08W Project List'!$J:$J,MATCH('HFTD CPZ'!$B1325,'08W Project List'!$G:$G,0))),$K1325,#N/A)</f>
        <v>#N/A</v>
      </c>
      <c r="M1325" s="34" t="e">
        <f>IF(ISNUMBER(L1325),#N/A,IF(ISNUMBER(INDEX('Approved CPZ List'!$I:$I,MATCH('HFTD CPZ'!$B1325,'Approved CPZ List'!$B:$B,0))),$K1325,#N/A))</f>
        <v>#N/A</v>
      </c>
    </row>
    <row r="1326" spans="1:13" ht="15.75" x14ac:dyDescent="0.25">
      <c r="A1326" s="17">
        <v>3362</v>
      </c>
      <c r="B1326" s="16" t="s">
        <v>3279</v>
      </c>
      <c r="C1326" s="16">
        <v>43191101</v>
      </c>
      <c r="D1326" s="16" t="s">
        <v>3275</v>
      </c>
      <c r="E1326" s="16">
        <v>6.518140672885643</v>
      </c>
      <c r="F1326" s="16">
        <v>90</v>
      </c>
      <c r="G1326" s="19">
        <v>3.84878924248813E-2</v>
      </c>
      <c r="H1326" s="16">
        <f t="shared" si="60"/>
        <v>3.4639103182393169</v>
      </c>
      <c r="I1326" s="21">
        <v>1325</v>
      </c>
      <c r="J1326" s="28">
        <f t="shared" si="61"/>
        <v>15277.623714296848</v>
      </c>
      <c r="K1326" s="28">
        <f t="shared" si="62"/>
        <v>1645.877310494107</v>
      </c>
      <c r="L1326" s="34" t="e">
        <f>IF(ISNUMBER(INDEX('08W Project List'!$J:$J,MATCH('HFTD CPZ'!$B1326,'08W Project List'!$G:$G,0))),$K1326,#N/A)</f>
        <v>#N/A</v>
      </c>
      <c r="M1326" s="34" t="e">
        <f>IF(ISNUMBER(L1326),#N/A,IF(ISNUMBER(INDEX('Approved CPZ List'!$I:$I,MATCH('HFTD CPZ'!$B1326,'Approved CPZ List'!$B:$B,0))),$K1326,#N/A))</f>
        <v>#N/A</v>
      </c>
    </row>
    <row r="1327" spans="1:13" ht="15.75" x14ac:dyDescent="0.25">
      <c r="A1327" s="17">
        <v>3879</v>
      </c>
      <c r="B1327" s="16" t="s">
        <v>4304</v>
      </c>
      <c r="C1327" s="16">
        <v>42661103</v>
      </c>
      <c r="D1327" s="16" t="s">
        <v>4303</v>
      </c>
      <c r="E1327" s="16">
        <v>12.607979209527594</v>
      </c>
      <c r="F1327" s="16">
        <v>89</v>
      </c>
      <c r="G1327" s="19">
        <v>3.8424926603380802E-2</v>
      </c>
      <c r="H1327" s="16">
        <f t="shared" si="60"/>
        <v>3.4198184677008912</v>
      </c>
      <c r="I1327" s="21">
        <v>1326</v>
      </c>
      <c r="J1327" s="28">
        <f t="shared" si="61"/>
        <v>15290.231693506375</v>
      </c>
      <c r="K1327" s="28">
        <f t="shared" si="62"/>
        <v>1642.457492026406</v>
      </c>
      <c r="L1327" s="34" t="e">
        <f>IF(ISNUMBER(INDEX('08W Project List'!$J:$J,MATCH('HFTD CPZ'!$B1327,'08W Project List'!$G:$G,0))),$K1327,#N/A)</f>
        <v>#N/A</v>
      </c>
      <c r="M1327" s="34" t="e">
        <f>IF(ISNUMBER(L1327),#N/A,IF(ISNUMBER(INDEX('Approved CPZ List'!$I:$I,MATCH('HFTD CPZ'!$B1327,'Approved CPZ List'!$B:$B,0))),$K1327,#N/A))</f>
        <v>#N/A</v>
      </c>
    </row>
    <row r="1328" spans="1:13" ht="15.75" x14ac:dyDescent="0.25">
      <c r="A1328" s="17">
        <v>2472</v>
      </c>
      <c r="B1328" s="16" t="s">
        <v>3616</v>
      </c>
      <c r="C1328" s="16">
        <v>42151104</v>
      </c>
      <c r="D1328" s="16" t="s">
        <v>3614</v>
      </c>
      <c r="E1328" s="16">
        <v>9.5947889537289619</v>
      </c>
      <c r="F1328" s="16">
        <v>105</v>
      </c>
      <c r="G1328" s="19">
        <v>3.8284278732880997E-2</v>
      </c>
      <c r="H1328" s="16">
        <f t="shared" si="60"/>
        <v>4.0198492669525043</v>
      </c>
      <c r="I1328" s="21">
        <v>1327</v>
      </c>
      <c r="J1328" s="28">
        <f t="shared" si="61"/>
        <v>15299.826482460105</v>
      </c>
      <c r="K1328" s="28">
        <f t="shared" si="62"/>
        <v>1638.4376427594536</v>
      </c>
      <c r="L1328" s="34" t="e">
        <f>IF(ISNUMBER(INDEX('08W Project List'!$J:$J,MATCH('HFTD CPZ'!$B1328,'08W Project List'!$G:$G,0))),$K1328,#N/A)</f>
        <v>#N/A</v>
      </c>
      <c r="M1328" s="34" t="e">
        <f>IF(ISNUMBER(L1328),#N/A,IF(ISNUMBER(INDEX('Approved CPZ List'!$I:$I,MATCH('HFTD CPZ'!$B1328,'Approved CPZ List'!$B:$B,0))),$K1328,#N/A))</f>
        <v>#N/A</v>
      </c>
    </row>
    <row r="1329" spans="1:13" ht="15.75" x14ac:dyDescent="0.25">
      <c r="A1329" s="17">
        <v>2655</v>
      </c>
      <c r="B1329" s="16" t="s">
        <v>4037</v>
      </c>
      <c r="C1329" s="16">
        <v>183052110</v>
      </c>
      <c r="D1329" s="16" t="s">
        <v>4032</v>
      </c>
      <c r="E1329" s="16">
        <v>30.1930877185087</v>
      </c>
      <c r="F1329" s="16">
        <v>259</v>
      </c>
      <c r="G1329" s="19">
        <v>3.8279459043254097E-2</v>
      </c>
      <c r="H1329" s="16">
        <f t="shared" si="60"/>
        <v>9.9143798922028115</v>
      </c>
      <c r="I1329" s="21">
        <v>1328</v>
      </c>
      <c r="J1329" s="28">
        <f t="shared" si="61"/>
        <v>15330.019570178614</v>
      </c>
      <c r="K1329" s="28">
        <f t="shared" si="62"/>
        <v>1628.5232628672509</v>
      </c>
      <c r="L1329" s="34" t="e">
        <f>IF(ISNUMBER(INDEX('08W Project List'!$J:$J,MATCH('HFTD CPZ'!$B1329,'08W Project List'!$G:$G,0))),$K1329,#N/A)</f>
        <v>#N/A</v>
      </c>
      <c r="M1329" s="34" t="e">
        <f>IF(ISNUMBER(L1329),#N/A,IF(ISNUMBER(INDEX('Approved CPZ List'!$I:$I,MATCH('HFTD CPZ'!$B1329,'Approved CPZ List'!$B:$B,0))),$K1329,#N/A))</f>
        <v>#N/A</v>
      </c>
    </row>
    <row r="1330" spans="1:13" ht="15.75" x14ac:dyDescent="0.25">
      <c r="A1330" s="17">
        <v>4442</v>
      </c>
      <c r="B1330" s="16" t="s">
        <v>2687</v>
      </c>
      <c r="C1330" s="16">
        <v>182601104</v>
      </c>
      <c r="D1330" s="16" t="s">
        <v>2683</v>
      </c>
      <c r="E1330" s="16">
        <v>12.470067424527658</v>
      </c>
      <c r="F1330" s="16">
        <v>154</v>
      </c>
      <c r="G1330" s="19">
        <v>3.81109536539238E-2</v>
      </c>
      <c r="H1330" s="16">
        <f t="shared" si="60"/>
        <v>5.8690868627042656</v>
      </c>
      <c r="I1330" s="21">
        <v>1329</v>
      </c>
      <c r="J1330" s="28">
        <f t="shared" si="61"/>
        <v>15342.489637603141</v>
      </c>
      <c r="K1330" s="28">
        <f t="shared" si="62"/>
        <v>1622.6541760045466</v>
      </c>
      <c r="L1330" s="34" t="e">
        <f>IF(ISNUMBER(INDEX('08W Project List'!$J:$J,MATCH('HFTD CPZ'!$B1330,'08W Project List'!$G:$G,0))),$K1330,#N/A)</f>
        <v>#N/A</v>
      </c>
      <c r="M1330" s="34" t="e">
        <f>IF(ISNUMBER(L1330),#N/A,IF(ISNUMBER(INDEX('Approved CPZ List'!$I:$I,MATCH('HFTD CPZ'!$B1330,'Approved CPZ List'!$B:$B,0))),$K1330,#N/A))</f>
        <v>#N/A</v>
      </c>
    </row>
    <row r="1331" spans="1:13" ht="15.75" x14ac:dyDescent="0.25">
      <c r="A1331" s="17">
        <v>3161</v>
      </c>
      <c r="B1331" s="16" t="s">
        <v>2204</v>
      </c>
      <c r="C1331" s="16">
        <v>163011103</v>
      </c>
      <c r="D1331" s="16" t="s">
        <v>2203</v>
      </c>
      <c r="E1331" s="16">
        <v>2.7362892717727223</v>
      </c>
      <c r="F1331" s="16">
        <v>72</v>
      </c>
      <c r="G1331" s="19">
        <v>3.79724015817978E-2</v>
      </c>
      <c r="H1331" s="16">
        <f t="shared" si="60"/>
        <v>2.7340129138894418</v>
      </c>
      <c r="I1331" s="21">
        <v>1330</v>
      </c>
      <c r="J1331" s="28">
        <f t="shared" si="61"/>
        <v>15345.225926874913</v>
      </c>
      <c r="K1331" s="28">
        <f t="shared" si="62"/>
        <v>1619.9201630906571</v>
      </c>
      <c r="L1331" s="34" t="e">
        <f>IF(ISNUMBER(INDEX('08W Project List'!$J:$J,MATCH('HFTD CPZ'!$B1331,'08W Project List'!$G:$G,0))),$K1331,#N/A)</f>
        <v>#N/A</v>
      </c>
      <c r="M1331" s="34" t="e">
        <f>IF(ISNUMBER(L1331),#N/A,IF(ISNUMBER(INDEX('Approved CPZ List'!$I:$I,MATCH('HFTD CPZ'!$B1331,'Approved CPZ List'!$B:$B,0))),$K1331,#N/A))</f>
        <v>#N/A</v>
      </c>
    </row>
    <row r="1332" spans="1:13" ht="15.75" x14ac:dyDescent="0.25">
      <c r="A1332" s="17">
        <v>7038</v>
      </c>
      <c r="B1332" s="16" t="s">
        <v>2317</v>
      </c>
      <c r="C1332" s="16">
        <v>42091102</v>
      </c>
      <c r="D1332" s="16" t="s">
        <v>2313</v>
      </c>
      <c r="E1332" s="16">
        <v>5.9567829169565254</v>
      </c>
      <c r="F1332" s="16">
        <v>84</v>
      </c>
      <c r="G1332" s="19">
        <v>3.7895862281297897E-2</v>
      </c>
      <c r="H1332" s="16">
        <f t="shared" si="60"/>
        <v>3.1832524316290232</v>
      </c>
      <c r="I1332" s="21">
        <v>1331</v>
      </c>
      <c r="J1332" s="28">
        <f t="shared" si="61"/>
        <v>15351.18270979187</v>
      </c>
      <c r="K1332" s="28">
        <f t="shared" si="62"/>
        <v>1616.7369106590281</v>
      </c>
      <c r="L1332" s="34" t="e">
        <f>IF(ISNUMBER(INDEX('08W Project List'!$J:$J,MATCH('HFTD CPZ'!$B1332,'08W Project List'!$G:$G,0))),$K1332,#N/A)</f>
        <v>#N/A</v>
      </c>
      <c r="M1332" s="34" t="e">
        <f>IF(ISNUMBER(L1332),#N/A,IF(ISNUMBER(INDEX('Approved CPZ List'!$I:$I,MATCH('HFTD CPZ'!$B1332,'Approved CPZ List'!$B:$B,0))),$K1332,#N/A))</f>
        <v>#N/A</v>
      </c>
    </row>
    <row r="1333" spans="1:13" ht="15.75" x14ac:dyDescent="0.25">
      <c r="A1333" s="17">
        <v>6568</v>
      </c>
      <c r="B1333" s="16" t="s">
        <v>1521</v>
      </c>
      <c r="C1333" s="16">
        <v>42891101</v>
      </c>
      <c r="D1333" s="16" t="s">
        <v>1516</v>
      </c>
      <c r="E1333" s="16">
        <v>6.5152099820479803</v>
      </c>
      <c r="F1333" s="16">
        <v>114</v>
      </c>
      <c r="G1333" s="19">
        <v>3.7720889465842199E-2</v>
      </c>
      <c r="H1333" s="16">
        <f t="shared" si="60"/>
        <v>4.3001813991060107</v>
      </c>
      <c r="I1333" s="21">
        <v>1332</v>
      </c>
      <c r="J1333" s="28">
        <f t="shared" si="61"/>
        <v>15357.697919773918</v>
      </c>
      <c r="K1333" s="28">
        <f t="shared" si="62"/>
        <v>1612.436729259922</v>
      </c>
      <c r="L1333" s="34" t="e">
        <f>IF(ISNUMBER(INDEX('08W Project List'!$J:$J,MATCH('HFTD CPZ'!$B1333,'08W Project List'!$G:$G,0))),$K1333,#N/A)</f>
        <v>#N/A</v>
      </c>
      <c r="M1333" s="34" t="e">
        <f>IF(ISNUMBER(L1333),#N/A,IF(ISNUMBER(INDEX('Approved CPZ List'!$I:$I,MATCH('HFTD CPZ'!$B1333,'Approved CPZ List'!$B:$B,0))),$K1333,#N/A))</f>
        <v>#N/A</v>
      </c>
    </row>
    <row r="1334" spans="1:13" ht="15.75" x14ac:dyDescent="0.25">
      <c r="A1334" s="17">
        <v>9085</v>
      </c>
      <c r="B1334" s="16" t="s">
        <v>3513</v>
      </c>
      <c r="C1334" s="16">
        <v>182631107</v>
      </c>
      <c r="D1334" s="16" t="s">
        <v>3507</v>
      </c>
      <c r="E1334" s="16">
        <v>6.9039789154825977</v>
      </c>
      <c r="F1334" s="16">
        <v>50</v>
      </c>
      <c r="G1334" s="19">
        <v>3.7408682071879702E-2</v>
      </c>
      <c r="H1334" s="16">
        <f t="shared" si="60"/>
        <v>1.8704341035939851</v>
      </c>
      <c r="I1334" s="21">
        <v>1333</v>
      </c>
      <c r="J1334" s="28">
        <f t="shared" si="61"/>
        <v>15364.601898689401</v>
      </c>
      <c r="K1334" s="28">
        <f t="shared" si="62"/>
        <v>1610.5662951563281</v>
      </c>
      <c r="L1334" s="34" t="e">
        <f>IF(ISNUMBER(INDEX('08W Project List'!$J:$J,MATCH('HFTD CPZ'!$B1334,'08W Project List'!$G:$G,0))),$K1334,#N/A)</f>
        <v>#N/A</v>
      </c>
      <c r="M1334" s="34" t="e">
        <f>IF(ISNUMBER(L1334),#N/A,IF(ISNUMBER(INDEX('Approved CPZ List'!$I:$I,MATCH('HFTD CPZ'!$B1334,'Approved CPZ List'!$B:$B,0))),$K1334,#N/A))</f>
        <v>#N/A</v>
      </c>
    </row>
    <row r="1335" spans="1:13" ht="15.75" x14ac:dyDescent="0.25">
      <c r="A1335" s="17">
        <v>3181</v>
      </c>
      <c r="B1335" s="16" t="s">
        <v>3851</v>
      </c>
      <c r="C1335" s="16">
        <v>42721104</v>
      </c>
      <c r="D1335" s="16" t="s">
        <v>3849</v>
      </c>
      <c r="E1335" s="16">
        <v>16.626356987737726</v>
      </c>
      <c r="F1335" s="16">
        <v>198</v>
      </c>
      <c r="G1335" s="19">
        <v>3.7303950495849197E-2</v>
      </c>
      <c r="H1335" s="16">
        <f t="shared" si="60"/>
        <v>7.3861821981781413</v>
      </c>
      <c r="I1335" s="21">
        <v>1334</v>
      </c>
      <c r="J1335" s="28">
        <f t="shared" si="61"/>
        <v>15381.228255677139</v>
      </c>
      <c r="K1335" s="28">
        <f t="shared" si="62"/>
        <v>1603.1801129581499</v>
      </c>
      <c r="L1335" s="34" t="e">
        <f>IF(ISNUMBER(INDEX('08W Project List'!$J:$J,MATCH('HFTD CPZ'!$B1335,'08W Project List'!$G:$G,0))),$K1335,#N/A)</f>
        <v>#N/A</v>
      </c>
      <c r="M1335" s="34" t="e">
        <f>IF(ISNUMBER(L1335),#N/A,IF(ISNUMBER(INDEX('Approved CPZ List'!$I:$I,MATCH('HFTD CPZ'!$B1335,'Approved CPZ List'!$B:$B,0))),$K1335,#N/A))</f>
        <v>#N/A</v>
      </c>
    </row>
    <row r="1336" spans="1:13" ht="15.75" x14ac:dyDescent="0.25">
      <c r="A1336" s="17">
        <v>296</v>
      </c>
      <c r="B1336" s="16" t="s">
        <v>4018</v>
      </c>
      <c r="C1336" s="16">
        <v>14662112</v>
      </c>
      <c r="D1336" s="16" t="s">
        <v>4014</v>
      </c>
      <c r="E1336" s="16">
        <v>3.1274140121164451</v>
      </c>
      <c r="F1336" s="16">
        <v>73</v>
      </c>
      <c r="G1336" s="19">
        <v>3.7277981654866899E-2</v>
      </c>
      <c r="H1336" s="16">
        <f t="shared" si="60"/>
        <v>2.7212926608052834</v>
      </c>
      <c r="I1336" s="21">
        <v>1335</v>
      </c>
      <c r="J1336" s="28">
        <f t="shared" si="61"/>
        <v>15384.355669689256</v>
      </c>
      <c r="K1336" s="28">
        <f t="shared" si="62"/>
        <v>1600.4588202973446</v>
      </c>
      <c r="L1336" s="34" t="e">
        <f>IF(ISNUMBER(INDEX('08W Project List'!$J:$J,MATCH('HFTD CPZ'!$B1336,'08W Project List'!$G:$G,0))),$K1336,#N/A)</f>
        <v>#N/A</v>
      </c>
      <c r="M1336" s="34" t="e">
        <f>IF(ISNUMBER(L1336),#N/A,IF(ISNUMBER(INDEX('Approved CPZ List'!$I:$I,MATCH('HFTD CPZ'!$B1336,'Approved CPZ List'!$B:$B,0))),$K1336,#N/A))</f>
        <v>#N/A</v>
      </c>
    </row>
    <row r="1337" spans="1:13" ht="15.75" x14ac:dyDescent="0.25">
      <c r="A1337" s="17">
        <v>5732</v>
      </c>
      <c r="B1337" s="16" t="s">
        <v>3974</v>
      </c>
      <c r="C1337" s="16">
        <v>83392107</v>
      </c>
      <c r="D1337" s="16" t="s">
        <v>3975</v>
      </c>
      <c r="E1337" s="16">
        <v>2.0917706167413486</v>
      </c>
      <c r="F1337" s="16">
        <v>64</v>
      </c>
      <c r="G1337" s="19">
        <v>3.7122081055595398E-2</v>
      </c>
      <c r="H1337" s="16">
        <f t="shared" si="60"/>
        <v>2.3758131875581054</v>
      </c>
      <c r="I1337" s="21">
        <v>1336</v>
      </c>
      <c r="J1337" s="28">
        <f t="shared" si="61"/>
        <v>15386.447440305998</v>
      </c>
      <c r="K1337" s="28">
        <f t="shared" si="62"/>
        <v>1598.0830071097864</v>
      </c>
      <c r="L1337" s="34" t="e">
        <f>IF(ISNUMBER(INDEX('08W Project List'!$J:$J,MATCH('HFTD CPZ'!$B1337,'08W Project List'!$G:$G,0))),$K1337,#N/A)</f>
        <v>#N/A</v>
      </c>
      <c r="M1337" s="34" t="e">
        <f>IF(ISNUMBER(L1337),#N/A,IF(ISNUMBER(INDEX('Approved CPZ List'!$I:$I,MATCH('HFTD CPZ'!$B1337,'Approved CPZ List'!$B:$B,0))),$K1337,#N/A))</f>
        <v>#N/A</v>
      </c>
    </row>
    <row r="1338" spans="1:13" ht="15.75" x14ac:dyDescent="0.25">
      <c r="A1338" s="17">
        <v>4671</v>
      </c>
      <c r="B1338" s="16" t="s">
        <v>3215</v>
      </c>
      <c r="C1338" s="16">
        <v>182971101</v>
      </c>
      <c r="D1338" s="16" t="s">
        <v>3212</v>
      </c>
      <c r="E1338" s="16">
        <v>3.498110556299677</v>
      </c>
      <c r="F1338" s="16">
        <v>127</v>
      </c>
      <c r="G1338" s="19">
        <v>3.7117938356790302E-2</v>
      </c>
      <c r="H1338" s="16">
        <f t="shared" si="60"/>
        <v>4.7139781713123687</v>
      </c>
      <c r="I1338" s="21">
        <v>1337</v>
      </c>
      <c r="J1338" s="28">
        <f t="shared" si="61"/>
        <v>15389.945550862298</v>
      </c>
      <c r="K1338" s="28">
        <f t="shared" si="62"/>
        <v>1593.369028938474</v>
      </c>
      <c r="L1338" s="34" t="e">
        <f>IF(ISNUMBER(INDEX('08W Project List'!$J:$J,MATCH('HFTD CPZ'!$B1338,'08W Project List'!$G:$G,0))),$K1338,#N/A)</f>
        <v>#N/A</v>
      </c>
      <c r="M1338" s="34" t="e">
        <f>IF(ISNUMBER(L1338),#N/A,IF(ISNUMBER(INDEX('Approved CPZ List'!$I:$I,MATCH('HFTD CPZ'!$B1338,'Approved CPZ List'!$B:$B,0))),$K1338,#N/A))</f>
        <v>#N/A</v>
      </c>
    </row>
    <row r="1339" spans="1:13" ht="15.75" x14ac:dyDescent="0.25">
      <c r="A1339" s="17">
        <v>7642</v>
      </c>
      <c r="B1339" s="16" t="s">
        <v>2949</v>
      </c>
      <c r="C1339" s="16">
        <v>152561105</v>
      </c>
      <c r="D1339" s="16" t="s">
        <v>2945</v>
      </c>
      <c r="E1339" s="16">
        <v>3.1566130882621257</v>
      </c>
      <c r="F1339" s="16">
        <v>102</v>
      </c>
      <c r="G1339" s="19">
        <v>3.7050003091866499E-2</v>
      </c>
      <c r="H1339" s="16">
        <f t="shared" si="60"/>
        <v>3.7791003153703828</v>
      </c>
      <c r="I1339" s="21">
        <v>1338</v>
      </c>
      <c r="J1339" s="28">
        <f t="shared" si="61"/>
        <v>15393.10216395056</v>
      </c>
      <c r="K1339" s="28">
        <f t="shared" si="62"/>
        <v>1589.5899286231036</v>
      </c>
      <c r="L1339" s="34" t="e">
        <f>IF(ISNUMBER(INDEX('08W Project List'!$J:$J,MATCH('HFTD CPZ'!$B1339,'08W Project List'!$G:$G,0))),$K1339,#N/A)</f>
        <v>#N/A</v>
      </c>
      <c r="M1339" s="34" t="e">
        <f>IF(ISNUMBER(L1339),#N/A,IF(ISNUMBER(INDEX('Approved CPZ List'!$I:$I,MATCH('HFTD CPZ'!$B1339,'Approved CPZ List'!$B:$B,0))),$K1339,#N/A))</f>
        <v>#N/A</v>
      </c>
    </row>
    <row r="1340" spans="1:13" ht="15.75" x14ac:dyDescent="0.25">
      <c r="A1340" s="17">
        <v>2287</v>
      </c>
      <c r="B1340" s="16" t="s">
        <v>2682</v>
      </c>
      <c r="C1340" s="16">
        <v>182601104</v>
      </c>
      <c r="D1340" s="16" t="s">
        <v>2683</v>
      </c>
      <c r="E1340" s="16">
        <v>3.3123420575312492</v>
      </c>
      <c r="F1340" s="16">
        <v>32</v>
      </c>
      <c r="G1340" s="19">
        <v>3.7040238980292399E-2</v>
      </c>
      <c r="H1340" s="16">
        <f t="shared" si="60"/>
        <v>1.1852876473693568</v>
      </c>
      <c r="I1340" s="21">
        <v>1339</v>
      </c>
      <c r="J1340" s="28">
        <f t="shared" si="61"/>
        <v>15396.414506008092</v>
      </c>
      <c r="K1340" s="28">
        <f t="shared" si="62"/>
        <v>1588.4046409757343</v>
      </c>
      <c r="L1340" s="34" t="e">
        <f>IF(ISNUMBER(INDEX('08W Project List'!$J:$J,MATCH('HFTD CPZ'!$B1340,'08W Project List'!$G:$G,0))),$K1340,#N/A)</f>
        <v>#N/A</v>
      </c>
      <c r="M1340" s="34" t="e">
        <f>IF(ISNUMBER(L1340),#N/A,IF(ISNUMBER(INDEX('Approved CPZ List'!$I:$I,MATCH('HFTD CPZ'!$B1340,'Approved CPZ List'!$B:$B,0))),$K1340,#N/A))</f>
        <v>#N/A</v>
      </c>
    </row>
    <row r="1341" spans="1:13" ht="15.75" x14ac:dyDescent="0.25">
      <c r="A1341" s="17">
        <v>9499</v>
      </c>
      <c r="B1341" s="16" t="s">
        <v>2709</v>
      </c>
      <c r="C1341" s="16">
        <v>182391103</v>
      </c>
      <c r="D1341" s="16" t="s">
        <v>2700</v>
      </c>
      <c r="E1341" s="16">
        <v>5.8176669517188007</v>
      </c>
      <c r="F1341" s="16">
        <v>29</v>
      </c>
      <c r="G1341" s="19">
        <v>3.6987640605125903E-2</v>
      </c>
      <c r="H1341" s="16">
        <f t="shared" si="60"/>
        <v>1.0726415775486511</v>
      </c>
      <c r="I1341" s="21">
        <v>1340</v>
      </c>
      <c r="J1341" s="28">
        <f t="shared" si="61"/>
        <v>15402.23217295981</v>
      </c>
      <c r="K1341" s="28">
        <f t="shared" si="62"/>
        <v>1587.3319993981856</v>
      </c>
      <c r="L1341" s="34" t="e">
        <f>IF(ISNUMBER(INDEX('08W Project List'!$J:$J,MATCH('HFTD CPZ'!$B1341,'08W Project List'!$G:$G,0))),$K1341,#N/A)</f>
        <v>#N/A</v>
      </c>
      <c r="M1341" s="34" t="e">
        <f>IF(ISNUMBER(L1341),#N/A,IF(ISNUMBER(INDEX('Approved CPZ List'!$I:$I,MATCH('HFTD CPZ'!$B1341,'Approved CPZ List'!$B:$B,0))),$K1341,#N/A))</f>
        <v>#N/A</v>
      </c>
    </row>
    <row r="1342" spans="1:13" ht="15.75" x14ac:dyDescent="0.25">
      <c r="A1342" s="17">
        <v>5619</v>
      </c>
      <c r="B1342" s="16" t="s">
        <v>2542</v>
      </c>
      <c r="C1342" s="16">
        <v>153132105</v>
      </c>
      <c r="D1342" s="16" t="s">
        <v>2540</v>
      </c>
      <c r="E1342" s="16">
        <v>8.5660489839786198</v>
      </c>
      <c r="F1342" s="16">
        <v>226</v>
      </c>
      <c r="G1342" s="19">
        <v>3.6874042224294898E-2</v>
      </c>
      <c r="H1342" s="16">
        <f t="shared" si="60"/>
        <v>8.3335335426906472</v>
      </c>
      <c r="I1342" s="21">
        <v>1341</v>
      </c>
      <c r="J1342" s="28">
        <f t="shared" si="61"/>
        <v>15410.798221943789</v>
      </c>
      <c r="K1342" s="28">
        <f t="shared" si="62"/>
        <v>1578.9984658554949</v>
      </c>
      <c r="L1342" s="34" t="e">
        <f>IF(ISNUMBER(INDEX('08W Project List'!$J:$J,MATCH('HFTD CPZ'!$B1342,'08W Project List'!$G:$G,0))),$K1342,#N/A)</f>
        <v>#N/A</v>
      </c>
      <c r="M1342" s="34" t="e">
        <f>IF(ISNUMBER(L1342),#N/A,IF(ISNUMBER(INDEX('Approved CPZ List'!$I:$I,MATCH('HFTD CPZ'!$B1342,'Approved CPZ List'!$B:$B,0))),$K1342,#N/A))</f>
        <v>#N/A</v>
      </c>
    </row>
    <row r="1343" spans="1:13" ht="15.75" x14ac:dyDescent="0.25">
      <c r="A1343" s="17">
        <v>3889</v>
      </c>
      <c r="B1343" s="16" t="s">
        <v>3327</v>
      </c>
      <c r="C1343" s="16">
        <v>43321103</v>
      </c>
      <c r="D1343" s="16" t="s">
        <v>3325</v>
      </c>
      <c r="E1343" s="16">
        <v>18.335080654338224</v>
      </c>
      <c r="F1343" s="16">
        <v>174</v>
      </c>
      <c r="G1343" s="19">
        <v>3.68132465751288E-2</v>
      </c>
      <c r="H1343" s="16">
        <f t="shared" si="60"/>
        <v>6.4055049040724112</v>
      </c>
      <c r="I1343" s="21">
        <v>1342</v>
      </c>
      <c r="J1343" s="28">
        <f t="shared" si="61"/>
        <v>15429.133302598128</v>
      </c>
      <c r="K1343" s="28">
        <f t="shared" si="62"/>
        <v>1572.5929609514226</v>
      </c>
      <c r="L1343" s="34" t="e">
        <f>IF(ISNUMBER(INDEX('08W Project List'!$J:$J,MATCH('HFTD CPZ'!$B1343,'08W Project List'!$G:$G,0))),$K1343,#N/A)</f>
        <v>#N/A</v>
      </c>
      <c r="M1343" s="34" t="e">
        <f>IF(ISNUMBER(L1343),#N/A,IF(ISNUMBER(INDEX('Approved CPZ List'!$I:$I,MATCH('HFTD CPZ'!$B1343,'Approved CPZ List'!$B:$B,0))),$K1343,#N/A))</f>
        <v>#N/A</v>
      </c>
    </row>
    <row r="1344" spans="1:13" ht="15.75" x14ac:dyDescent="0.25">
      <c r="A1344" s="17">
        <v>6070</v>
      </c>
      <c r="B1344" s="16" t="s">
        <v>963</v>
      </c>
      <c r="C1344" s="16">
        <v>103132101</v>
      </c>
      <c r="D1344" s="16" t="s">
        <v>962</v>
      </c>
      <c r="E1344" s="16">
        <v>6.8195593023514602</v>
      </c>
      <c r="F1344" s="16">
        <v>112</v>
      </c>
      <c r="G1344" s="19">
        <v>3.6587131002719597E-2</v>
      </c>
      <c r="H1344" s="16">
        <f t="shared" si="60"/>
        <v>4.0977586723045949</v>
      </c>
      <c r="I1344" s="21">
        <v>1343</v>
      </c>
      <c r="J1344" s="28">
        <f t="shared" si="61"/>
        <v>15435.95286190048</v>
      </c>
      <c r="K1344" s="28">
        <f t="shared" si="62"/>
        <v>1568.4952022791181</v>
      </c>
      <c r="L1344" s="34" t="e">
        <f>IF(ISNUMBER(INDEX('08W Project List'!$J:$J,MATCH('HFTD CPZ'!$B1344,'08W Project List'!$G:$G,0))),$K1344,#N/A)</f>
        <v>#N/A</v>
      </c>
      <c r="M1344" s="34" t="e">
        <f>IF(ISNUMBER(L1344),#N/A,IF(ISNUMBER(INDEX('Approved CPZ List'!$I:$I,MATCH('HFTD CPZ'!$B1344,'Approved CPZ List'!$B:$B,0))),$K1344,#N/A))</f>
        <v>#N/A</v>
      </c>
    </row>
    <row r="1345" spans="1:13" ht="15.75" x14ac:dyDescent="0.25">
      <c r="A1345" s="17">
        <v>7395</v>
      </c>
      <c r="B1345" s="16" t="s">
        <v>1625</v>
      </c>
      <c r="C1345" s="16">
        <v>24101101</v>
      </c>
      <c r="D1345" s="16" t="s">
        <v>1620</v>
      </c>
      <c r="E1345" s="16">
        <v>14.162293080530828</v>
      </c>
      <c r="F1345" s="16">
        <v>145</v>
      </c>
      <c r="G1345" s="19">
        <v>3.6495708827790498E-2</v>
      </c>
      <c r="H1345" s="16">
        <f t="shared" si="60"/>
        <v>5.2918777800296217</v>
      </c>
      <c r="I1345" s="21">
        <v>1344</v>
      </c>
      <c r="J1345" s="28">
        <f t="shared" si="61"/>
        <v>15450.115154981011</v>
      </c>
      <c r="K1345" s="28">
        <f t="shared" si="62"/>
        <v>1563.2033244990885</v>
      </c>
      <c r="L1345" s="34" t="e">
        <f>IF(ISNUMBER(INDEX('08W Project List'!$J:$J,MATCH('HFTD CPZ'!$B1345,'08W Project List'!$G:$G,0))),$K1345,#N/A)</f>
        <v>#N/A</v>
      </c>
      <c r="M1345" s="34" t="e">
        <f>IF(ISNUMBER(L1345),#N/A,IF(ISNUMBER(INDEX('Approved CPZ List'!$I:$I,MATCH('HFTD CPZ'!$B1345,'Approved CPZ List'!$B:$B,0))),$K1345,#N/A))</f>
        <v>#N/A</v>
      </c>
    </row>
    <row r="1346" spans="1:13" ht="15.75" x14ac:dyDescent="0.25">
      <c r="A1346" s="17">
        <v>8155</v>
      </c>
      <c r="B1346" s="16" t="s">
        <v>3079</v>
      </c>
      <c r="C1346" s="16">
        <v>101321101</v>
      </c>
      <c r="D1346" s="16" t="s">
        <v>3080</v>
      </c>
      <c r="E1346" s="16">
        <v>5.5270017771699749</v>
      </c>
      <c r="F1346" s="16">
        <v>40</v>
      </c>
      <c r="G1346" s="19">
        <v>3.6482209639053499E-2</v>
      </c>
      <c r="H1346" s="16">
        <f t="shared" ref="H1346:H1409" si="63">IFERROR(G1346*F1346,0)</f>
        <v>1.4592883855621399</v>
      </c>
      <c r="I1346" s="21">
        <v>1345</v>
      </c>
      <c r="J1346" s="28">
        <f t="shared" si="61"/>
        <v>15455.642156758182</v>
      </c>
      <c r="K1346" s="28">
        <f t="shared" si="62"/>
        <v>1561.7440361135264</v>
      </c>
      <c r="L1346" s="34" t="e">
        <f>IF(ISNUMBER(INDEX('08W Project List'!$J:$J,MATCH('HFTD CPZ'!$B1346,'08W Project List'!$G:$G,0))),$K1346,#N/A)</f>
        <v>#N/A</v>
      </c>
      <c r="M1346" s="34" t="e">
        <f>IF(ISNUMBER(L1346),#N/A,IF(ISNUMBER(INDEX('Approved CPZ List'!$I:$I,MATCH('HFTD CPZ'!$B1346,'Approved CPZ List'!$B:$B,0))),$K1346,#N/A))</f>
        <v>#N/A</v>
      </c>
    </row>
    <row r="1347" spans="1:13" ht="15.75" x14ac:dyDescent="0.25">
      <c r="A1347" s="17">
        <v>6340</v>
      </c>
      <c r="B1347" s="16" t="s">
        <v>1240</v>
      </c>
      <c r="C1347" s="16">
        <v>162161101</v>
      </c>
      <c r="D1347" s="16" t="s">
        <v>1241</v>
      </c>
      <c r="E1347" s="16">
        <v>3.6200584323050093</v>
      </c>
      <c r="F1347" s="16">
        <v>81</v>
      </c>
      <c r="G1347" s="19">
        <v>3.6430589414774402E-2</v>
      </c>
      <c r="H1347" s="16">
        <f t="shared" si="63"/>
        <v>2.9508777425967265</v>
      </c>
      <c r="I1347" s="21">
        <v>1346</v>
      </c>
      <c r="J1347" s="28">
        <f t="shared" si="61"/>
        <v>15459.262215190487</v>
      </c>
      <c r="K1347" s="28">
        <f t="shared" si="62"/>
        <v>1558.7931583709296</v>
      </c>
      <c r="L1347" s="34" t="e">
        <f>IF(ISNUMBER(INDEX('08W Project List'!$J:$J,MATCH('HFTD CPZ'!$B1347,'08W Project List'!$G:$G,0))),$K1347,#N/A)</f>
        <v>#N/A</v>
      </c>
      <c r="M1347" s="34" t="e">
        <f>IF(ISNUMBER(L1347),#N/A,IF(ISNUMBER(INDEX('Approved CPZ List'!$I:$I,MATCH('HFTD CPZ'!$B1347,'Approved CPZ List'!$B:$B,0))),$K1347,#N/A))</f>
        <v>#N/A</v>
      </c>
    </row>
    <row r="1348" spans="1:13" ht="15.75" x14ac:dyDescent="0.25">
      <c r="A1348" s="17">
        <v>988</v>
      </c>
      <c r="B1348" s="16" t="s">
        <v>1411</v>
      </c>
      <c r="C1348" s="16">
        <v>163451701</v>
      </c>
      <c r="D1348" s="16" t="s">
        <v>1408</v>
      </c>
      <c r="E1348" s="16">
        <v>10.062018724410565</v>
      </c>
      <c r="F1348" s="16">
        <v>76</v>
      </c>
      <c r="G1348" s="19">
        <v>3.6334452607590197E-2</v>
      </c>
      <c r="H1348" s="16">
        <f t="shared" si="63"/>
        <v>2.761418398176855</v>
      </c>
      <c r="I1348" s="21">
        <v>1347</v>
      </c>
      <c r="J1348" s="28">
        <f t="shared" ref="J1348:J1411" si="64">J1347+E1348</f>
        <v>15469.324233914898</v>
      </c>
      <c r="K1348" s="28">
        <f t="shared" ref="K1348:K1411" si="65">K1347-H1348</f>
        <v>1556.0317399727528</v>
      </c>
      <c r="L1348" s="34" t="e">
        <f>IF(ISNUMBER(INDEX('08W Project List'!$J:$J,MATCH('HFTD CPZ'!$B1348,'08W Project List'!$G:$G,0))),$K1348,#N/A)</f>
        <v>#N/A</v>
      </c>
      <c r="M1348" s="34" t="e">
        <f>IF(ISNUMBER(L1348),#N/A,IF(ISNUMBER(INDEX('Approved CPZ List'!$I:$I,MATCH('HFTD CPZ'!$B1348,'Approved CPZ List'!$B:$B,0))),$K1348,#N/A))</f>
        <v>#N/A</v>
      </c>
    </row>
    <row r="1349" spans="1:13" ht="15.75" x14ac:dyDescent="0.25">
      <c r="A1349" s="17">
        <v>6703</v>
      </c>
      <c r="B1349" s="16" t="s">
        <v>3175</v>
      </c>
      <c r="C1349" s="16">
        <v>42281105</v>
      </c>
      <c r="D1349" s="16" t="s">
        <v>3172</v>
      </c>
      <c r="E1349" s="16">
        <v>14.880641921884338</v>
      </c>
      <c r="F1349" s="16">
        <v>119</v>
      </c>
      <c r="G1349" s="19">
        <v>3.6330797171165198E-2</v>
      </c>
      <c r="H1349" s="16">
        <f t="shared" si="63"/>
        <v>4.323364863368659</v>
      </c>
      <c r="I1349" s="21">
        <v>1348</v>
      </c>
      <c r="J1349" s="28">
        <f t="shared" si="64"/>
        <v>15484.204875836782</v>
      </c>
      <c r="K1349" s="28">
        <f t="shared" si="65"/>
        <v>1551.7083751093842</v>
      </c>
      <c r="L1349" s="34" t="e">
        <f>IF(ISNUMBER(INDEX('08W Project List'!$J:$J,MATCH('HFTD CPZ'!$B1349,'08W Project List'!$G:$G,0))),$K1349,#N/A)</f>
        <v>#N/A</v>
      </c>
      <c r="M1349" s="34" t="e">
        <f>IF(ISNUMBER(L1349),#N/A,IF(ISNUMBER(INDEX('Approved CPZ List'!$I:$I,MATCH('HFTD CPZ'!$B1349,'Approved CPZ List'!$B:$B,0))),$K1349,#N/A))</f>
        <v>#N/A</v>
      </c>
    </row>
    <row r="1350" spans="1:13" ht="15.75" x14ac:dyDescent="0.25">
      <c r="A1350" s="17">
        <v>10138</v>
      </c>
      <c r="B1350" s="16" t="s">
        <v>2072</v>
      </c>
      <c r="C1350" s="16">
        <v>83182107</v>
      </c>
      <c r="D1350" s="16" t="s">
        <v>2071</v>
      </c>
      <c r="E1350" s="16">
        <v>0.82441787814941569</v>
      </c>
      <c r="F1350" s="16">
        <v>40</v>
      </c>
      <c r="G1350" s="19">
        <v>3.6327474380040997E-2</v>
      </c>
      <c r="H1350" s="16">
        <f t="shared" si="63"/>
        <v>1.4530989752016399</v>
      </c>
      <c r="I1350" s="21">
        <v>1349</v>
      </c>
      <c r="J1350" s="28">
        <f t="shared" si="64"/>
        <v>15485.029293714932</v>
      </c>
      <c r="K1350" s="28">
        <f t="shared" si="65"/>
        <v>1550.2552761341826</v>
      </c>
      <c r="L1350" s="34" t="e">
        <f>IF(ISNUMBER(INDEX('08W Project List'!$J:$J,MATCH('HFTD CPZ'!$B1350,'08W Project List'!$G:$G,0))),$K1350,#N/A)</f>
        <v>#N/A</v>
      </c>
      <c r="M1350" s="34" t="e">
        <f>IF(ISNUMBER(L1350),#N/A,IF(ISNUMBER(INDEX('Approved CPZ List'!$I:$I,MATCH('HFTD CPZ'!$B1350,'Approved CPZ List'!$B:$B,0))),$K1350,#N/A))</f>
        <v>#N/A</v>
      </c>
    </row>
    <row r="1351" spans="1:13" ht="15.75" x14ac:dyDescent="0.25">
      <c r="A1351" s="17">
        <v>7528</v>
      </c>
      <c r="B1351" s="16" t="s">
        <v>2032</v>
      </c>
      <c r="C1351" s="16">
        <v>42681101</v>
      </c>
      <c r="D1351" s="16" t="s">
        <v>2029</v>
      </c>
      <c r="E1351" s="16">
        <v>11.632190540479243</v>
      </c>
      <c r="F1351" s="16">
        <v>100</v>
      </c>
      <c r="G1351" s="19">
        <v>3.6225896761602601E-2</v>
      </c>
      <c r="H1351" s="16">
        <f t="shared" si="63"/>
        <v>3.6225896761602603</v>
      </c>
      <c r="I1351" s="21">
        <v>1350</v>
      </c>
      <c r="J1351" s="28">
        <f t="shared" si="64"/>
        <v>15496.66148425541</v>
      </c>
      <c r="K1351" s="28">
        <f t="shared" si="65"/>
        <v>1546.6326864580224</v>
      </c>
      <c r="L1351" s="34" t="e">
        <f>IF(ISNUMBER(INDEX('08W Project List'!$J:$J,MATCH('HFTD CPZ'!$B1351,'08W Project List'!$G:$G,0))),$K1351,#N/A)</f>
        <v>#N/A</v>
      </c>
      <c r="M1351" s="34" t="e">
        <f>IF(ISNUMBER(L1351),#N/A,IF(ISNUMBER(INDEX('Approved CPZ List'!$I:$I,MATCH('HFTD CPZ'!$B1351,'Approved CPZ List'!$B:$B,0))),$K1351,#N/A))</f>
        <v>#N/A</v>
      </c>
    </row>
    <row r="1352" spans="1:13" ht="15.75" x14ac:dyDescent="0.25">
      <c r="A1352" s="17">
        <v>1489</v>
      </c>
      <c r="B1352" s="16" t="s">
        <v>983</v>
      </c>
      <c r="C1352" s="16">
        <v>163351702</v>
      </c>
      <c r="D1352" s="16" t="s">
        <v>976</v>
      </c>
      <c r="E1352" s="16">
        <v>22.067442621316967</v>
      </c>
      <c r="F1352" s="16">
        <v>293</v>
      </c>
      <c r="G1352" s="19">
        <v>3.6175040834033403E-2</v>
      </c>
      <c r="H1352" s="16">
        <f t="shared" si="63"/>
        <v>10.599286964371787</v>
      </c>
      <c r="I1352" s="21">
        <v>1351</v>
      </c>
      <c r="J1352" s="28">
        <f t="shared" si="64"/>
        <v>15518.728926876727</v>
      </c>
      <c r="K1352" s="28">
        <f t="shared" si="65"/>
        <v>1536.0333994936507</v>
      </c>
      <c r="L1352" s="34" t="e">
        <f>IF(ISNUMBER(INDEX('08W Project List'!$J:$J,MATCH('HFTD CPZ'!$B1352,'08W Project List'!$G:$G,0))),$K1352,#N/A)</f>
        <v>#N/A</v>
      </c>
      <c r="M1352" s="34" t="e">
        <f>IF(ISNUMBER(L1352),#N/A,IF(ISNUMBER(INDEX('Approved CPZ List'!$I:$I,MATCH('HFTD CPZ'!$B1352,'Approved CPZ List'!$B:$B,0))),$K1352,#N/A))</f>
        <v>#N/A</v>
      </c>
    </row>
    <row r="1353" spans="1:13" ht="15.75" x14ac:dyDescent="0.25">
      <c r="A1353" s="17">
        <v>3159</v>
      </c>
      <c r="B1353" s="16" t="s">
        <v>3397</v>
      </c>
      <c r="C1353" s="16">
        <v>43161101</v>
      </c>
      <c r="D1353" s="16" t="s">
        <v>3398</v>
      </c>
      <c r="E1353" s="16">
        <v>6.7792068691727154</v>
      </c>
      <c r="F1353" s="16">
        <v>62</v>
      </c>
      <c r="G1353" s="19">
        <v>3.6140467019800601E-2</v>
      </c>
      <c r="H1353" s="16">
        <f t="shared" si="63"/>
        <v>2.2407089552276371</v>
      </c>
      <c r="I1353" s="21">
        <v>1352</v>
      </c>
      <c r="J1353" s="28">
        <f t="shared" si="64"/>
        <v>15525.5081337459</v>
      </c>
      <c r="K1353" s="28">
        <f t="shared" si="65"/>
        <v>1533.7926905384231</v>
      </c>
      <c r="L1353" s="34" t="e">
        <f>IF(ISNUMBER(INDEX('08W Project List'!$J:$J,MATCH('HFTD CPZ'!$B1353,'08W Project List'!$G:$G,0))),$K1353,#N/A)</f>
        <v>#N/A</v>
      </c>
      <c r="M1353" s="34" t="e">
        <f>IF(ISNUMBER(L1353),#N/A,IF(ISNUMBER(INDEX('Approved CPZ List'!$I:$I,MATCH('HFTD CPZ'!$B1353,'Approved CPZ List'!$B:$B,0))),$K1353,#N/A))</f>
        <v>#N/A</v>
      </c>
    </row>
    <row r="1354" spans="1:13" ht="15.75" x14ac:dyDescent="0.25">
      <c r="A1354" s="17">
        <v>5649</v>
      </c>
      <c r="B1354" s="16" t="s">
        <v>2493</v>
      </c>
      <c r="C1354" s="16">
        <v>83242111</v>
      </c>
      <c r="D1354" s="16" t="s">
        <v>2489</v>
      </c>
      <c r="E1354" s="16">
        <v>2.8907730508290927</v>
      </c>
      <c r="F1354" s="16">
        <v>191</v>
      </c>
      <c r="G1354" s="19">
        <v>3.6035159057699502E-2</v>
      </c>
      <c r="H1354" s="16">
        <f t="shared" si="63"/>
        <v>6.8827153800206045</v>
      </c>
      <c r="I1354" s="21">
        <v>1353</v>
      </c>
      <c r="J1354" s="28">
        <f t="shared" si="64"/>
        <v>15528.398906796729</v>
      </c>
      <c r="K1354" s="28">
        <f t="shared" si="65"/>
        <v>1526.9099751584026</v>
      </c>
      <c r="L1354" s="34" t="e">
        <f>IF(ISNUMBER(INDEX('08W Project List'!$J:$J,MATCH('HFTD CPZ'!$B1354,'08W Project List'!$G:$G,0))),$K1354,#N/A)</f>
        <v>#N/A</v>
      </c>
      <c r="M1354" s="34" t="e">
        <f>IF(ISNUMBER(L1354),#N/A,IF(ISNUMBER(INDEX('Approved CPZ List'!$I:$I,MATCH('HFTD CPZ'!$B1354,'Approved CPZ List'!$B:$B,0))),$K1354,#N/A))</f>
        <v>#N/A</v>
      </c>
    </row>
    <row r="1355" spans="1:13" ht="15.75" x14ac:dyDescent="0.25">
      <c r="A1355" s="17">
        <v>972</v>
      </c>
      <c r="B1355" s="16" t="s">
        <v>429</v>
      </c>
      <c r="C1355" s="16">
        <v>152481106</v>
      </c>
      <c r="D1355" s="16" t="s">
        <v>428</v>
      </c>
      <c r="E1355" s="16">
        <v>6.0980157851383279</v>
      </c>
      <c r="F1355" s="16">
        <v>111</v>
      </c>
      <c r="G1355" s="19">
        <v>3.5999933740734E-2</v>
      </c>
      <c r="H1355" s="16">
        <f t="shared" si="63"/>
        <v>3.9959926452214738</v>
      </c>
      <c r="I1355" s="21">
        <v>1354</v>
      </c>
      <c r="J1355" s="28">
        <f t="shared" si="64"/>
        <v>15534.496922581868</v>
      </c>
      <c r="K1355" s="28">
        <f t="shared" si="65"/>
        <v>1522.9139825131811</v>
      </c>
      <c r="L1355" s="34" t="e">
        <f>IF(ISNUMBER(INDEX('08W Project List'!$J:$J,MATCH('HFTD CPZ'!$B1355,'08W Project List'!$G:$G,0))),$K1355,#N/A)</f>
        <v>#N/A</v>
      </c>
      <c r="M1355" s="34" t="e">
        <f>IF(ISNUMBER(L1355),#N/A,IF(ISNUMBER(INDEX('Approved CPZ List'!$I:$I,MATCH('HFTD CPZ'!$B1355,'Approved CPZ List'!$B:$B,0))),$K1355,#N/A))</f>
        <v>#N/A</v>
      </c>
    </row>
    <row r="1356" spans="1:13" ht="15.75" x14ac:dyDescent="0.25">
      <c r="A1356" s="17">
        <v>4961</v>
      </c>
      <c r="B1356" s="16" t="s">
        <v>4038</v>
      </c>
      <c r="C1356" s="16">
        <v>183052110</v>
      </c>
      <c r="D1356" s="16" t="s">
        <v>4032</v>
      </c>
      <c r="E1356" s="16">
        <v>13.909669720016158</v>
      </c>
      <c r="F1356" s="16">
        <v>179</v>
      </c>
      <c r="G1356" s="19">
        <v>3.5945800708997597E-2</v>
      </c>
      <c r="H1356" s="16">
        <f t="shared" si="63"/>
        <v>6.4342983269105698</v>
      </c>
      <c r="I1356" s="21">
        <v>1355</v>
      </c>
      <c r="J1356" s="28">
        <f t="shared" si="64"/>
        <v>15548.406592301884</v>
      </c>
      <c r="K1356" s="28">
        <f t="shared" si="65"/>
        <v>1516.4796841862706</v>
      </c>
      <c r="L1356" s="34" t="e">
        <f>IF(ISNUMBER(INDEX('08W Project List'!$J:$J,MATCH('HFTD CPZ'!$B1356,'08W Project List'!$G:$G,0))),$K1356,#N/A)</f>
        <v>#N/A</v>
      </c>
      <c r="M1356" s="34" t="e">
        <f>IF(ISNUMBER(L1356),#N/A,IF(ISNUMBER(INDEX('Approved CPZ List'!$I:$I,MATCH('HFTD CPZ'!$B1356,'Approved CPZ List'!$B:$B,0))),$K1356,#N/A))</f>
        <v>#N/A</v>
      </c>
    </row>
    <row r="1357" spans="1:13" ht="15.75" x14ac:dyDescent="0.25">
      <c r="A1357" s="17">
        <v>2592</v>
      </c>
      <c r="B1357" s="16" t="s">
        <v>683</v>
      </c>
      <c r="C1357" s="16">
        <v>182551101</v>
      </c>
      <c r="D1357" s="16" t="s">
        <v>684</v>
      </c>
      <c r="E1357" s="16">
        <v>2.1061204718338531</v>
      </c>
      <c r="F1357" s="16">
        <v>65</v>
      </c>
      <c r="G1357" s="19">
        <v>3.5932033951693802E-2</v>
      </c>
      <c r="H1357" s="16">
        <f t="shared" si="63"/>
        <v>2.3355822068600971</v>
      </c>
      <c r="I1357" s="21">
        <v>1356</v>
      </c>
      <c r="J1357" s="28">
        <f t="shared" si="64"/>
        <v>15550.512712773718</v>
      </c>
      <c r="K1357" s="28">
        <f t="shared" si="65"/>
        <v>1514.1441019794104</v>
      </c>
      <c r="L1357" s="34" t="e">
        <f>IF(ISNUMBER(INDEX('08W Project List'!$J:$J,MATCH('HFTD CPZ'!$B1357,'08W Project List'!$G:$G,0))),$K1357,#N/A)</f>
        <v>#N/A</v>
      </c>
      <c r="M1357" s="34" t="e">
        <f>IF(ISNUMBER(L1357),#N/A,IF(ISNUMBER(INDEX('Approved CPZ List'!$I:$I,MATCH('HFTD CPZ'!$B1357,'Approved CPZ List'!$B:$B,0))),$K1357,#N/A))</f>
        <v>#N/A</v>
      </c>
    </row>
    <row r="1358" spans="1:13" ht="15.75" x14ac:dyDescent="0.25">
      <c r="A1358" s="17">
        <v>160</v>
      </c>
      <c r="B1358" s="16" t="s">
        <v>2514</v>
      </c>
      <c r="C1358" s="16">
        <v>152282101</v>
      </c>
      <c r="D1358" s="16" t="s">
        <v>2510</v>
      </c>
      <c r="E1358" s="16">
        <v>30.821418419436853</v>
      </c>
      <c r="F1358" s="16">
        <v>410</v>
      </c>
      <c r="G1358" s="19">
        <v>3.5841047647752998E-2</v>
      </c>
      <c r="H1358" s="16">
        <f t="shared" si="63"/>
        <v>14.694829535578728</v>
      </c>
      <c r="I1358" s="21">
        <v>1357</v>
      </c>
      <c r="J1358" s="28">
        <f t="shared" si="64"/>
        <v>15581.334131193154</v>
      </c>
      <c r="K1358" s="28">
        <f t="shared" si="65"/>
        <v>1499.4492724438317</v>
      </c>
      <c r="L1358" s="34" t="e">
        <f>IF(ISNUMBER(INDEX('08W Project List'!$J:$J,MATCH('HFTD CPZ'!$B1358,'08W Project List'!$G:$G,0))),$K1358,#N/A)</f>
        <v>#N/A</v>
      </c>
      <c r="M1358" s="34" t="e">
        <f>IF(ISNUMBER(L1358),#N/A,IF(ISNUMBER(INDEX('Approved CPZ List'!$I:$I,MATCH('HFTD CPZ'!$B1358,'Approved CPZ List'!$B:$B,0))),$K1358,#N/A))</f>
        <v>#N/A</v>
      </c>
    </row>
    <row r="1359" spans="1:13" ht="15.75" x14ac:dyDescent="0.25">
      <c r="A1359" s="17">
        <v>3187</v>
      </c>
      <c r="B1359" s="16" t="s">
        <v>3524</v>
      </c>
      <c r="C1359" s="16">
        <v>182661104</v>
      </c>
      <c r="D1359" s="16" t="s">
        <v>3521</v>
      </c>
      <c r="E1359" s="16">
        <v>0.54101755967336107</v>
      </c>
      <c r="F1359" s="16">
        <v>130</v>
      </c>
      <c r="G1359" s="19">
        <v>3.5810737915938397E-2</v>
      </c>
      <c r="H1359" s="16">
        <f t="shared" si="63"/>
        <v>4.6553959290719913</v>
      </c>
      <c r="I1359" s="21">
        <v>1358</v>
      </c>
      <c r="J1359" s="28">
        <f t="shared" si="64"/>
        <v>15581.875148752828</v>
      </c>
      <c r="K1359" s="28">
        <f t="shared" si="65"/>
        <v>1494.7938765147596</v>
      </c>
      <c r="L1359" s="34" t="e">
        <f>IF(ISNUMBER(INDEX('08W Project List'!$J:$J,MATCH('HFTD CPZ'!$B1359,'08W Project List'!$G:$G,0))),$K1359,#N/A)</f>
        <v>#N/A</v>
      </c>
      <c r="M1359" s="34" t="e">
        <f>IF(ISNUMBER(L1359),#N/A,IF(ISNUMBER(INDEX('Approved CPZ List'!$I:$I,MATCH('HFTD CPZ'!$B1359,'Approved CPZ List'!$B:$B,0))),$K1359,#N/A))</f>
        <v>#N/A</v>
      </c>
    </row>
    <row r="1360" spans="1:13" ht="15.75" x14ac:dyDescent="0.25">
      <c r="A1360" s="17">
        <v>8179</v>
      </c>
      <c r="B1360" s="16" t="s">
        <v>2124</v>
      </c>
      <c r="C1360" s="16">
        <v>182082103</v>
      </c>
      <c r="D1360" s="16" t="s">
        <v>2120</v>
      </c>
      <c r="E1360" s="16">
        <v>12.221344274182288</v>
      </c>
      <c r="F1360" s="16">
        <v>53</v>
      </c>
      <c r="G1360" s="19">
        <v>3.5805261528204999E-2</v>
      </c>
      <c r="H1360" s="16">
        <f t="shared" si="63"/>
        <v>1.8976788609948649</v>
      </c>
      <c r="I1360" s="21">
        <v>1359</v>
      </c>
      <c r="J1360" s="28">
        <f t="shared" si="64"/>
        <v>15594.096493027011</v>
      </c>
      <c r="K1360" s="28">
        <f t="shared" si="65"/>
        <v>1492.8961976537648</v>
      </c>
      <c r="L1360" s="34" t="e">
        <f>IF(ISNUMBER(INDEX('08W Project List'!$J:$J,MATCH('HFTD CPZ'!$B1360,'08W Project List'!$G:$G,0))),$K1360,#N/A)</f>
        <v>#N/A</v>
      </c>
      <c r="M1360" s="34" t="e">
        <f>IF(ISNUMBER(L1360),#N/A,IF(ISNUMBER(INDEX('Approved CPZ List'!$I:$I,MATCH('HFTD CPZ'!$B1360,'Approved CPZ List'!$B:$B,0))),$K1360,#N/A))</f>
        <v>#N/A</v>
      </c>
    </row>
    <row r="1361" spans="1:13" ht="15.75" x14ac:dyDescent="0.25">
      <c r="A1361" s="17">
        <v>7911</v>
      </c>
      <c r="B1361" s="16" t="s">
        <v>2637</v>
      </c>
      <c r="C1361" s="16">
        <v>12101102</v>
      </c>
      <c r="D1361" s="16" t="s">
        <v>2638</v>
      </c>
      <c r="E1361" s="16">
        <v>1.4697462294800623</v>
      </c>
      <c r="F1361" s="16">
        <v>15</v>
      </c>
      <c r="G1361" s="19">
        <v>3.5766917437038998E-2</v>
      </c>
      <c r="H1361" s="16">
        <f t="shared" si="63"/>
        <v>0.53650376155558499</v>
      </c>
      <c r="I1361" s="21">
        <v>1360</v>
      </c>
      <c r="J1361" s="28">
        <f t="shared" si="64"/>
        <v>15595.566239256492</v>
      </c>
      <c r="K1361" s="28">
        <f t="shared" si="65"/>
        <v>1492.3596938922092</v>
      </c>
      <c r="L1361" s="34" t="e">
        <f>IF(ISNUMBER(INDEX('08W Project List'!$J:$J,MATCH('HFTD CPZ'!$B1361,'08W Project List'!$G:$G,0))),$K1361,#N/A)</f>
        <v>#N/A</v>
      </c>
      <c r="M1361" s="34" t="e">
        <f>IF(ISNUMBER(L1361),#N/A,IF(ISNUMBER(INDEX('Approved CPZ List'!$I:$I,MATCH('HFTD CPZ'!$B1361,'Approved CPZ List'!$B:$B,0))),$K1361,#N/A))</f>
        <v>#N/A</v>
      </c>
    </row>
    <row r="1362" spans="1:13" ht="15.75" x14ac:dyDescent="0.25">
      <c r="A1362" s="17">
        <v>88</v>
      </c>
      <c r="B1362" s="16" t="s">
        <v>3788</v>
      </c>
      <c r="C1362" s="16">
        <v>43432105</v>
      </c>
      <c r="D1362" s="16" t="s">
        <v>3779</v>
      </c>
      <c r="E1362" s="16">
        <v>17.173684235426602</v>
      </c>
      <c r="F1362" s="16">
        <v>151</v>
      </c>
      <c r="G1362" s="19">
        <v>3.5763149066580402E-2</v>
      </c>
      <c r="H1362" s="16">
        <f t="shared" si="63"/>
        <v>5.4002355090536405</v>
      </c>
      <c r="I1362" s="21">
        <v>1361</v>
      </c>
      <c r="J1362" s="28">
        <f t="shared" si="64"/>
        <v>15612.739923491918</v>
      </c>
      <c r="K1362" s="28">
        <f t="shared" si="65"/>
        <v>1486.9594583831556</v>
      </c>
      <c r="L1362" s="34">
        <f>IF(ISNUMBER(INDEX('08W Project List'!$J:$J,MATCH('HFTD CPZ'!$B1362,'08W Project List'!$G:$G,0))),$K1362,#N/A)</f>
        <v>1486.9594583831556</v>
      </c>
      <c r="M1362" s="34" t="e">
        <f>IF(ISNUMBER(L1362),#N/A,IF(ISNUMBER(INDEX('Approved CPZ List'!$I:$I,MATCH('HFTD CPZ'!$B1362,'Approved CPZ List'!$B:$B,0))),$K1362,#N/A))</f>
        <v>#N/A</v>
      </c>
    </row>
    <row r="1363" spans="1:13" ht="15.75" x14ac:dyDescent="0.25">
      <c r="A1363" s="17">
        <v>2757</v>
      </c>
      <c r="B1363" s="16" t="s">
        <v>475</v>
      </c>
      <c r="C1363" s="16">
        <v>103311101</v>
      </c>
      <c r="D1363" s="16" t="s">
        <v>473</v>
      </c>
      <c r="E1363" s="16">
        <v>8.4314009457915464</v>
      </c>
      <c r="F1363" s="16">
        <v>51</v>
      </c>
      <c r="G1363" s="19">
        <v>3.5573755791528598E-2</v>
      </c>
      <c r="H1363" s="16">
        <f t="shared" si="63"/>
        <v>1.8142615453679585</v>
      </c>
      <c r="I1363" s="21">
        <v>1362</v>
      </c>
      <c r="J1363" s="28">
        <f t="shared" si="64"/>
        <v>15621.17132443771</v>
      </c>
      <c r="K1363" s="28">
        <f t="shared" si="65"/>
        <v>1485.1451968377876</v>
      </c>
      <c r="L1363" s="34" t="e">
        <f>IF(ISNUMBER(INDEX('08W Project List'!$J:$J,MATCH('HFTD CPZ'!$B1363,'08W Project List'!$G:$G,0))),$K1363,#N/A)</f>
        <v>#N/A</v>
      </c>
      <c r="M1363" s="34" t="e">
        <f>IF(ISNUMBER(L1363),#N/A,IF(ISNUMBER(INDEX('Approved CPZ List'!$I:$I,MATCH('HFTD CPZ'!$B1363,'Approved CPZ List'!$B:$B,0))),$K1363,#N/A))</f>
        <v>#N/A</v>
      </c>
    </row>
    <row r="1364" spans="1:13" ht="15.75" x14ac:dyDescent="0.25">
      <c r="A1364" s="17">
        <v>2335</v>
      </c>
      <c r="B1364" s="16" t="s">
        <v>3124</v>
      </c>
      <c r="C1364" s="16">
        <v>153082106</v>
      </c>
      <c r="D1364" s="16" t="s">
        <v>3118</v>
      </c>
      <c r="E1364" s="16">
        <v>67.365649554006211</v>
      </c>
      <c r="F1364" s="16">
        <v>745</v>
      </c>
      <c r="G1364" s="19">
        <v>3.5528767571262998E-2</v>
      </c>
      <c r="H1364" s="16">
        <f t="shared" si="63"/>
        <v>26.468931840590933</v>
      </c>
      <c r="I1364" s="21">
        <v>1363</v>
      </c>
      <c r="J1364" s="28">
        <f t="shared" si="64"/>
        <v>15688.536973991715</v>
      </c>
      <c r="K1364" s="28">
        <f t="shared" si="65"/>
        <v>1458.6762649971965</v>
      </c>
      <c r="L1364" s="34">
        <f>IF(ISNUMBER(INDEX('08W Project List'!$J:$J,MATCH('HFTD CPZ'!$B1364,'08W Project List'!$G:$G,0))),$K1364,#N/A)</f>
        <v>1458.6762649971965</v>
      </c>
      <c r="M1364" s="34" t="e">
        <f>IF(ISNUMBER(L1364),#N/A,IF(ISNUMBER(INDEX('Approved CPZ List'!$I:$I,MATCH('HFTD CPZ'!$B1364,'Approved CPZ List'!$B:$B,0))),$K1364,#N/A))</f>
        <v>#N/A</v>
      </c>
    </row>
    <row r="1365" spans="1:13" ht="15.75" x14ac:dyDescent="0.25">
      <c r="A1365" s="17">
        <v>10054</v>
      </c>
      <c r="B1365" s="16" t="s">
        <v>1495</v>
      </c>
      <c r="C1365" s="16">
        <v>192221101</v>
      </c>
      <c r="D1365" s="16" t="s">
        <v>1486</v>
      </c>
      <c r="E1365" s="16">
        <v>3.2078186266445678</v>
      </c>
      <c r="F1365" s="16">
        <v>32</v>
      </c>
      <c r="G1365" s="19">
        <v>3.5439225210988301E-2</v>
      </c>
      <c r="H1365" s="16">
        <f t="shared" si="63"/>
        <v>1.1340552067516256</v>
      </c>
      <c r="I1365" s="21">
        <v>1364</v>
      </c>
      <c r="J1365" s="28">
        <f t="shared" si="64"/>
        <v>15691.744792618359</v>
      </c>
      <c r="K1365" s="28">
        <f t="shared" si="65"/>
        <v>1457.542209790445</v>
      </c>
      <c r="L1365" s="34" t="e">
        <f>IF(ISNUMBER(INDEX('08W Project List'!$J:$J,MATCH('HFTD CPZ'!$B1365,'08W Project List'!$G:$G,0))),$K1365,#N/A)</f>
        <v>#N/A</v>
      </c>
      <c r="M1365" s="34" t="e">
        <f>IF(ISNUMBER(L1365),#N/A,IF(ISNUMBER(INDEX('Approved CPZ List'!$I:$I,MATCH('HFTD CPZ'!$B1365,'Approved CPZ List'!$B:$B,0))),$K1365,#N/A))</f>
        <v>#N/A</v>
      </c>
    </row>
    <row r="1366" spans="1:13" ht="15.75" x14ac:dyDescent="0.25">
      <c r="A1366" s="17">
        <v>2680</v>
      </c>
      <c r="B1366" s="16" t="s">
        <v>3592</v>
      </c>
      <c r="C1366" s="16">
        <v>14232107</v>
      </c>
      <c r="D1366" s="16" t="s">
        <v>3591</v>
      </c>
      <c r="E1366" s="16">
        <v>14.688556527119454</v>
      </c>
      <c r="F1366" s="16">
        <v>134</v>
      </c>
      <c r="G1366" s="19">
        <v>3.5372724634340103E-2</v>
      </c>
      <c r="H1366" s="16">
        <f t="shared" si="63"/>
        <v>4.7399451010015738</v>
      </c>
      <c r="I1366" s="21">
        <v>1365</v>
      </c>
      <c r="J1366" s="28">
        <f t="shared" si="64"/>
        <v>15706.433349145478</v>
      </c>
      <c r="K1366" s="28">
        <f t="shared" si="65"/>
        <v>1452.8022646894435</v>
      </c>
      <c r="L1366" s="34" t="e">
        <f>IF(ISNUMBER(INDEX('08W Project List'!$J:$J,MATCH('HFTD CPZ'!$B1366,'08W Project List'!$G:$G,0))),$K1366,#N/A)</f>
        <v>#N/A</v>
      </c>
      <c r="M1366" s="34" t="e">
        <f>IF(ISNUMBER(L1366),#N/A,IF(ISNUMBER(INDEX('Approved CPZ List'!$I:$I,MATCH('HFTD CPZ'!$B1366,'Approved CPZ List'!$B:$B,0))),$K1366,#N/A))</f>
        <v>#N/A</v>
      </c>
    </row>
    <row r="1367" spans="1:13" ht="15.75" x14ac:dyDescent="0.25">
      <c r="A1367" s="17">
        <v>6323</v>
      </c>
      <c r="B1367" s="16" t="s">
        <v>1382</v>
      </c>
      <c r="C1367" s="16">
        <v>42851121</v>
      </c>
      <c r="D1367" s="16" t="s">
        <v>1374</v>
      </c>
      <c r="E1367" s="16">
        <v>11.733870962428961</v>
      </c>
      <c r="F1367" s="16">
        <v>94</v>
      </c>
      <c r="G1367" s="19">
        <v>3.5368883420908603E-2</v>
      </c>
      <c r="H1367" s="16">
        <f t="shared" si="63"/>
        <v>3.3246750415654089</v>
      </c>
      <c r="I1367" s="21">
        <v>1366</v>
      </c>
      <c r="J1367" s="28">
        <f t="shared" si="64"/>
        <v>15718.167220107907</v>
      </c>
      <c r="K1367" s="28">
        <f t="shared" si="65"/>
        <v>1449.4775896478782</v>
      </c>
      <c r="L1367" s="34" t="e">
        <f>IF(ISNUMBER(INDEX('08W Project List'!$J:$J,MATCH('HFTD CPZ'!$B1367,'08W Project List'!$G:$G,0))),$K1367,#N/A)</f>
        <v>#N/A</v>
      </c>
      <c r="M1367" s="34" t="e">
        <f>IF(ISNUMBER(L1367),#N/A,IF(ISNUMBER(INDEX('Approved CPZ List'!$I:$I,MATCH('HFTD CPZ'!$B1367,'Approved CPZ List'!$B:$B,0))),$K1367,#N/A))</f>
        <v>#N/A</v>
      </c>
    </row>
    <row r="1368" spans="1:13" ht="15.75" x14ac:dyDescent="0.25">
      <c r="A1368" s="17">
        <v>4070</v>
      </c>
      <c r="B1368" s="16" t="s">
        <v>780</v>
      </c>
      <c r="C1368" s="16">
        <v>12022213</v>
      </c>
      <c r="D1368" s="16" t="s">
        <v>781</v>
      </c>
      <c r="E1368" s="16">
        <v>3.872542973129776</v>
      </c>
      <c r="F1368" s="16">
        <v>51</v>
      </c>
      <c r="G1368" s="19">
        <v>3.5350448398041003E-2</v>
      </c>
      <c r="H1368" s="16">
        <f t="shared" si="63"/>
        <v>1.8028728683000912</v>
      </c>
      <c r="I1368" s="21">
        <v>1367</v>
      </c>
      <c r="J1368" s="28">
        <f t="shared" si="64"/>
        <v>15722.039763081037</v>
      </c>
      <c r="K1368" s="28">
        <f t="shared" si="65"/>
        <v>1447.6747167795781</v>
      </c>
      <c r="L1368" s="34" t="e">
        <f>IF(ISNUMBER(INDEX('08W Project List'!$J:$J,MATCH('HFTD CPZ'!$B1368,'08W Project List'!$G:$G,0))),$K1368,#N/A)</f>
        <v>#N/A</v>
      </c>
      <c r="M1368" s="34" t="e">
        <f>IF(ISNUMBER(L1368),#N/A,IF(ISNUMBER(INDEX('Approved CPZ List'!$I:$I,MATCH('HFTD CPZ'!$B1368,'Approved CPZ List'!$B:$B,0))),$K1368,#N/A))</f>
        <v>#N/A</v>
      </c>
    </row>
    <row r="1369" spans="1:13" ht="15.75" x14ac:dyDescent="0.25">
      <c r="A1369" s="17">
        <v>5947</v>
      </c>
      <c r="B1369" s="16" t="s">
        <v>1512</v>
      </c>
      <c r="C1369" s="16">
        <v>43040401</v>
      </c>
      <c r="D1369" s="16" t="s">
        <v>1513</v>
      </c>
      <c r="E1369" s="16">
        <v>2.4068102842506649</v>
      </c>
      <c r="F1369" s="16">
        <v>12</v>
      </c>
      <c r="G1369" s="19">
        <v>3.5310912762593398E-2</v>
      </c>
      <c r="H1369" s="16">
        <f t="shared" si="63"/>
        <v>0.42373095315112075</v>
      </c>
      <c r="I1369" s="21">
        <v>1368</v>
      </c>
      <c r="J1369" s="28">
        <f t="shared" si="64"/>
        <v>15724.446573365287</v>
      </c>
      <c r="K1369" s="28">
        <f t="shared" si="65"/>
        <v>1447.250985826427</v>
      </c>
      <c r="L1369" s="34" t="e">
        <f>IF(ISNUMBER(INDEX('08W Project List'!$J:$J,MATCH('HFTD CPZ'!$B1369,'08W Project List'!$G:$G,0))),$K1369,#N/A)</f>
        <v>#N/A</v>
      </c>
      <c r="M1369" s="34" t="e">
        <f>IF(ISNUMBER(L1369),#N/A,IF(ISNUMBER(INDEX('Approved CPZ List'!$I:$I,MATCH('HFTD CPZ'!$B1369,'Approved CPZ List'!$B:$B,0))),$K1369,#N/A))</f>
        <v>#N/A</v>
      </c>
    </row>
    <row r="1370" spans="1:13" ht="15.75" x14ac:dyDescent="0.25">
      <c r="A1370" s="17">
        <v>8699</v>
      </c>
      <c r="B1370" s="16" t="s">
        <v>4095</v>
      </c>
      <c r="C1370" s="16">
        <v>42771113</v>
      </c>
      <c r="D1370" s="16" t="s">
        <v>4096</v>
      </c>
      <c r="E1370" s="16">
        <v>5.2018448975138529</v>
      </c>
      <c r="F1370" s="16">
        <v>54</v>
      </c>
      <c r="G1370" s="19">
        <v>3.5260798566083197E-2</v>
      </c>
      <c r="H1370" s="16">
        <f t="shared" si="63"/>
        <v>1.9040831225684927</v>
      </c>
      <c r="I1370" s="21">
        <v>1369</v>
      </c>
      <c r="J1370" s="28">
        <f t="shared" si="64"/>
        <v>15729.648418262801</v>
      </c>
      <c r="K1370" s="28">
        <f t="shared" si="65"/>
        <v>1445.3469027038586</v>
      </c>
      <c r="L1370" s="34" t="e">
        <f>IF(ISNUMBER(INDEX('08W Project List'!$J:$J,MATCH('HFTD CPZ'!$B1370,'08W Project List'!$G:$G,0))),$K1370,#N/A)</f>
        <v>#N/A</v>
      </c>
      <c r="M1370" s="34" t="e">
        <f>IF(ISNUMBER(L1370),#N/A,IF(ISNUMBER(INDEX('Approved CPZ List'!$I:$I,MATCH('HFTD CPZ'!$B1370,'Approved CPZ List'!$B:$B,0))),$K1370,#N/A))</f>
        <v>#N/A</v>
      </c>
    </row>
    <row r="1371" spans="1:13" ht="15.75" x14ac:dyDescent="0.25">
      <c r="A1371" s="17">
        <v>7081</v>
      </c>
      <c r="B1371" s="16" t="s">
        <v>2586</v>
      </c>
      <c r="C1371" s="16">
        <v>42211104</v>
      </c>
      <c r="D1371" s="16" t="s">
        <v>2585</v>
      </c>
      <c r="E1371" s="16">
        <v>3.6540968483378</v>
      </c>
      <c r="F1371" s="16">
        <v>82</v>
      </c>
      <c r="G1371" s="19">
        <v>3.5221256006532101E-2</v>
      </c>
      <c r="H1371" s="16">
        <f t="shared" si="63"/>
        <v>2.8881429925356321</v>
      </c>
      <c r="I1371" s="21">
        <v>1370</v>
      </c>
      <c r="J1371" s="28">
        <f t="shared" si="64"/>
        <v>15733.30251511114</v>
      </c>
      <c r="K1371" s="28">
        <f t="shared" si="65"/>
        <v>1442.458759711323</v>
      </c>
      <c r="L1371" s="34" t="e">
        <f>IF(ISNUMBER(INDEX('08W Project List'!$J:$J,MATCH('HFTD CPZ'!$B1371,'08W Project List'!$G:$G,0))),$K1371,#N/A)</f>
        <v>#N/A</v>
      </c>
      <c r="M1371" s="34" t="e">
        <f>IF(ISNUMBER(L1371),#N/A,IF(ISNUMBER(INDEX('Approved CPZ List'!$I:$I,MATCH('HFTD CPZ'!$B1371,'Approved CPZ List'!$B:$B,0))),$K1371,#N/A))</f>
        <v>#N/A</v>
      </c>
    </row>
    <row r="1372" spans="1:13" ht="15.75" x14ac:dyDescent="0.25">
      <c r="A1372" s="17">
        <v>2938</v>
      </c>
      <c r="B1372" s="16" t="s">
        <v>3023</v>
      </c>
      <c r="C1372" s="16">
        <v>42631109</v>
      </c>
      <c r="D1372" s="16" t="s">
        <v>3020</v>
      </c>
      <c r="E1372" s="16">
        <v>9.499076743468116</v>
      </c>
      <c r="F1372" s="16">
        <v>115</v>
      </c>
      <c r="G1372" s="19">
        <v>3.5167269878286597E-2</v>
      </c>
      <c r="H1372" s="16">
        <f t="shared" si="63"/>
        <v>4.0442360360029586</v>
      </c>
      <c r="I1372" s="21">
        <v>1371</v>
      </c>
      <c r="J1372" s="28">
        <f t="shared" si="64"/>
        <v>15742.801591854608</v>
      </c>
      <c r="K1372" s="28">
        <f t="shared" si="65"/>
        <v>1438.41452367532</v>
      </c>
      <c r="L1372" s="34" t="e">
        <f>IF(ISNUMBER(INDEX('08W Project List'!$J:$J,MATCH('HFTD CPZ'!$B1372,'08W Project List'!$G:$G,0))),$K1372,#N/A)</f>
        <v>#N/A</v>
      </c>
      <c r="M1372" s="34" t="e">
        <f>IF(ISNUMBER(L1372),#N/A,IF(ISNUMBER(INDEX('Approved CPZ List'!$I:$I,MATCH('HFTD CPZ'!$B1372,'Approved CPZ List'!$B:$B,0))),$K1372,#N/A))</f>
        <v>#N/A</v>
      </c>
    </row>
    <row r="1373" spans="1:13" ht="15.75" x14ac:dyDescent="0.25">
      <c r="A1373" s="17">
        <v>9847</v>
      </c>
      <c r="B1373" s="16" t="s">
        <v>2955</v>
      </c>
      <c r="C1373" s="16">
        <v>152561105</v>
      </c>
      <c r="D1373" s="16" t="s">
        <v>2945</v>
      </c>
      <c r="E1373" s="16">
        <v>0.60814440567112427</v>
      </c>
      <c r="F1373" s="16">
        <v>7</v>
      </c>
      <c r="G1373" s="19">
        <v>3.5133054075027197E-2</v>
      </c>
      <c r="H1373" s="16">
        <f t="shared" si="63"/>
        <v>0.24593137852519037</v>
      </c>
      <c r="I1373" s="21">
        <v>1372</v>
      </c>
      <c r="J1373" s="28">
        <f t="shared" si="64"/>
        <v>15743.409736260279</v>
      </c>
      <c r="K1373" s="28">
        <f t="shared" si="65"/>
        <v>1438.1685922967947</v>
      </c>
      <c r="L1373" s="34" t="e">
        <f>IF(ISNUMBER(INDEX('08W Project List'!$J:$J,MATCH('HFTD CPZ'!$B1373,'08W Project List'!$G:$G,0))),$K1373,#N/A)</f>
        <v>#N/A</v>
      </c>
      <c r="M1373" s="34" t="e">
        <f>IF(ISNUMBER(L1373),#N/A,IF(ISNUMBER(INDEX('Approved CPZ List'!$I:$I,MATCH('HFTD CPZ'!$B1373,'Approved CPZ List'!$B:$B,0))),$K1373,#N/A))</f>
        <v>#N/A</v>
      </c>
    </row>
    <row r="1374" spans="1:13" ht="15.75" x14ac:dyDescent="0.25">
      <c r="A1374" s="17">
        <v>1921</v>
      </c>
      <c r="B1374" s="16" t="s">
        <v>4421</v>
      </c>
      <c r="C1374" s="16">
        <v>102911106</v>
      </c>
      <c r="D1374" s="16" t="s">
        <v>4422</v>
      </c>
      <c r="E1374" s="16">
        <v>1.1574776640351896</v>
      </c>
      <c r="F1374" s="16">
        <v>152</v>
      </c>
      <c r="G1374" s="19">
        <v>3.51264521087781E-2</v>
      </c>
      <c r="H1374" s="16">
        <f t="shared" si="63"/>
        <v>5.3392207205342714</v>
      </c>
      <c r="I1374" s="21">
        <v>1373</v>
      </c>
      <c r="J1374" s="28">
        <f t="shared" si="64"/>
        <v>15744.567213924314</v>
      </c>
      <c r="K1374" s="28">
        <f t="shared" si="65"/>
        <v>1432.8293715762604</v>
      </c>
      <c r="L1374" s="34" t="e">
        <f>IF(ISNUMBER(INDEX('08W Project List'!$J:$J,MATCH('HFTD CPZ'!$B1374,'08W Project List'!$G:$G,0))),$K1374,#N/A)</f>
        <v>#N/A</v>
      </c>
      <c r="M1374" s="34" t="e">
        <f>IF(ISNUMBER(L1374),#N/A,IF(ISNUMBER(INDEX('Approved CPZ List'!$I:$I,MATCH('HFTD CPZ'!$B1374,'Approved CPZ List'!$B:$B,0))),$K1374,#N/A))</f>
        <v>#N/A</v>
      </c>
    </row>
    <row r="1375" spans="1:13" ht="15.75" x14ac:dyDescent="0.25">
      <c r="A1375" s="17">
        <v>7481</v>
      </c>
      <c r="B1375" s="16" t="s">
        <v>2785</v>
      </c>
      <c r="C1375" s="16">
        <v>182941101</v>
      </c>
      <c r="D1375" s="16" t="s">
        <v>2786</v>
      </c>
      <c r="E1375" s="16">
        <v>4.8363559317573026</v>
      </c>
      <c r="F1375" s="16">
        <v>53</v>
      </c>
      <c r="G1375" s="19">
        <v>3.4981466236480803E-2</v>
      </c>
      <c r="H1375" s="16">
        <f t="shared" si="63"/>
        <v>1.8540177105334825</v>
      </c>
      <c r="I1375" s="21">
        <v>1374</v>
      </c>
      <c r="J1375" s="28">
        <f t="shared" si="64"/>
        <v>15749.403569856071</v>
      </c>
      <c r="K1375" s="28">
        <f t="shared" si="65"/>
        <v>1430.9753538657269</v>
      </c>
      <c r="L1375" s="34" t="e">
        <f>IF(ISNUMBER(INDEX('08W Project List'!$J:$J,MATCH('HFTD CPZ'!$B1375,'08W Project List'!$G:$G,0))),$K1375,#N/A)</f>
        <v>#N/A</v>
      </c>
      <c r="M1375" s="34" t="e">
        <f>IF(ISNUMBER(L1375),#N/A,IF(ISNUMBER(INDEX('Approved CPZ List'!$I:$I,MATCH('HFTD CPZ'!$B1375,'Approved CPZ List'!$B:$B,0))),$K1375,#N/A))</f>
        <v>#N/A</v>
      </c>
    </row>
    <row r="1376" spans="1:13" ht="15.75" x14ac:dyDescent="0.25">
      <c r="A1376" s="17">
        <v>3295</v>
      </c>
      <c r="B1376" s="16" t="s">
        <v>3286</v>
      </c>
      <c r="C1376" s="16">
        <v>43191102</v>
      </c>
      <c r="D1376" s="16" t="s">
        <v>3282</v>
      </c>
      <c r="E1376" s="16">
        <v>4.2061521797776695</v>
      </c>
      <c r="F1376" s="16">
        <v>101</v>
      </c>
      <c r="G1376" s="19">
        <v>3.49498697864742E-2</v>
      </c>
      <c r="H1376" s="16">
        <f t="shared" si="63"/>
        <v>3.529936848433894</v>
      </c>
      <c r="I1376" s="21">
        <v>1375</v>
      </c>
      <c r="J1376" s="28">
        <f t="shared" si="64"/>
        <v>15753.609722035848</v>
      </c>
      <c r="K1376" s="28">
        <f t="shared" si="65"/>
        <v>1427.445417017293</v>
      </c>
      <c r="L1376" s="34" t="e">
        <f>IF(ISNUMBER(INDEX('08W Project List'!$J:$J,MATCH('HFTD CPZ'!$B1376,'08W Project List'!$G:$G,0))),$K1376,#N/A)</f>
        <v>#N/A</v>
      </c>
      <c r="M1376" s="34" t="e">
        <f>IF(ISNUMBER(L1376),#N/A,IF(ISNUMBER(INDEX('Approved CPZ List'!$I:$I,MATCH('HFTD CPZ'!$B1376,'Approved CPZ List'!$B:$B,0))),$K1376,#N/A))</f>
        <v>#N/A</v>
      </c>
    </row>
    <row r="1377" spans="1:13" ht="15.75" x14ac:dyDescent="0.25">
      <c r="A1377" s="17">
        <v>4887</v>
      </c>
      <c r="B1377" s="16" t="s">
        <v>4390</v>
      </c>
      <c r="C1377" s="16">
        <v>24251101</v>
      </c>
      <c r="D1377" s="16" t="s">
        <v>4383</v>
      </c>
      <c r="E1377" s="16">
        <v>6.2151383911036051</v>
      </c>
      <c r="F1377" s="16">
        <v>60</v>
      </c>
      <c r="G1377" s="19">
        <v>3.4933205350869002E-2</v>
      </c>
      <c r="H1377" s="16">
        <f t="shared" si="63"/>
        <v>2.0959923210521403</v>
      </c>
      <c r="I1377" s="21">
        <v>1376</v>
      </c>
      <c r="J1377" s="28">
        <f t="shared" si="64"/>
        <v>15759.824860426952</v>
      </c>
      <c r="K1377" s="28">
        <f t="shared" si="65"/>
        <v>1425.3494246962409</v>
      </c>
      <c r="L1377" s="34" t="e">
        <f>IF(ISNUMBER(INDEX('08W Project List'!$J:$J,MATCH('HFTD CPZ'!$B1377,'08W Project List'!$G:$G,0))),$K1377,#N/A)</f>
        <v>#N/A</v>
      </c>
      <c r="M1377" s="34" t="e">
        <f>IF(ISNUMBER(L1377),#N/A,IF(ISNUMBER(INDEX('Approved CPZ List'!$I:$I,MATCH('HFTD CPZ'!$B1377,'Approved CPZ List'!$B:$B,0))),$K1377,#N/A))</f>
        <v>#N/A</v>
      </c>
    </row>
    <row r="1378" spans="1:13" ht="15.75" x14ac:dyDescent="0.25">
      <c r="A1378" s="17">
        <v>9433</v>
      </c>
      <c r="B1378" s="16" t="s">
        <v>1866</v>
      </c>
      <c r="C1378" s="16">
        <v>63801102</v>
      </c>
      <c r="D1378" s="16" t="s">
        <v>1864</v>
      </c>
      <c r="E1378" s="16">
        <v>0.14985175609658982</v>
      </c>
      <c r="F1378" s="16">
        <v>42</v>
      </c>
      <c r="G1378" s="19">
        <v>3.4780302881580502E-2</v>
      </c>
      <c r="H1378" s="16">
        <f t="shared" si="63"/>
        <v>1.460772721026381</v>
      </c>
      <c r="I1378" s="21">
        <v>1377</v>
      </c>
      <c r="J1378" s="28">
        <f t="shared" si="64"/>
        <v>15759.974712183048</v>
      </c>
      <c r="K1378" s="28">
        <f t="shared" si="65"/>
        <v>1423.8886519752145</v>
      </c>
      <c r="L1378" s="34" t="e">
        <f>IF(ISNUMBER(INDEX('08W Project List'!$J:$J,MATCH('HFTD CPZ'!$B1378,'08W Project List'!$G:$G,0))),$K1378,#N/A)</f>
        <v>#N/A</v>
      </c>
      <c r="M1378" s="34" t="e">
        <f>IF(ISNUMBER(L1378),#N/A,IF(ISNUMBER(INDEX('Approved CPZ List'!$I:$I,MATCH('HFTD CPZ'!$B1378,'Approved CPZ List'!$B:$B,0))),$K1378,#N/A))</f>
        <v>#N/A</v>
      </c>
    </row>
    <row r="1379" spans="1:13" ht="15.75" x14ac:dyDescent="0.25">
      <c r="A1379" s="17">
        <v>5225</v>
      </c>
      <c r="B1379" s="16" t="s">
        <v>3708</v>
      </c>
      <c r="C1379" s="16">
        <v>152431102</v>
      </c>
      <c r="D1379" s="16" t="s">
        <v>3707</v>
      </c>
      <c r="E1379" s="16">
        <v>8.8832692844604111</v>
      </c>
      <c r="F1379" s="16">
        <v>119</v>
      </c>
      <c r="G1379" s="19">
        <v>3.4658449623561703E-2</v>
      </c>
      <c r="H1379" s="16">
        <f t="shared" si="63"/>
        <v>4.1243555052038428</v>
      </c>
      <c r="I1379" s="21">
        <v>1378</v>
      </c>
      <c r="J1379" s="28">
        <f t="shared" si="64"/>
        <v>15768.857981467509</v>
      </c>
      <c r="K1379" s="28">
        <f t="shared" si="65"/>
        <v>1419.7642964700108</v>
      </c>
      <c r="L1379" s="34" t="e">
        <f>IF(ISNUMBER(INDEX('08W Project List'!$J:$J,MATCH('HFTD CPZ'!$B1379,'08W Project List'!$G:$G,0))),$K1379,#N/A)</f>
        <v>#N/A</v>
      </c>
      <c r="M1379" s="34" t="e">
        <f>IF(ISNUMBER(L1379),#N/A,IF(ISNUMBER(INDEX('Approved CPZ List'!$I:$I,MATCH('HFTD CPZ'!$B1379,'Approved CPZ List'!$B:$B,0))),$K1379,#N/A))</f>
        <v>#N/A</v>
      </c>
    </row>
    <row r="1380" spans="1:13" ht="15.75" x14ac:dyDescent="0.25">
      <c r="A1380" s="17">
        <v>4594</v>
      </c>
      <c r="B1380" s="16" t="s">
        <v>4248</v>
      </c>
      <c r="C1380" s="16">
        <v>152491101</v>
      </c>
      <c r="D1380" s="16" t="s">
        <v>4249</v>
      </c>
      <c r="E1380" s="16">
        <v>21.327039469099251</v>
      </c>
      <c r="F1380" s="16">
        <v>256</v>
      </c>
      <c r="G1380" s="19">
        <v>3.45819263148332E-2</v>
      </c>
      <c r="H1380" s="16">
        <f t="shared" si="63"/>
        <v>8.8529731365972992</v>
      </c>
      <c r="I1380" s="21">
        <v>1379</v>
      </c>
      <c r="J1380" s="28">
        <f t="shared" si="64"/>
        <v>15790.185020936608</v>
      </c>
      <c r="K1380" s="28">
        <f t="shared" si="65"/>
        <v>1410.9113233334135</v>
      </c>
      <c r="L1380" s="34" t="e">
        <f>IF(ISNUMBER(INDEX('08W Project List'!$J:$J,MATCH('HFTD CPZ'!$B1380,'08W Project List'!$G:$G,0))),$K1380,#N/A)</f>
        <v>#N/A</v>
      </c>
      <c r="M1380" s="34" t="e">
        <f>IF(ISNUMBER(L1380),#N/A,IF(ISNUMBER(INDEX('Approved CPZ List'!$I:$I,MATCH('HFTD CPZ'!$B1380,'Approved CPZ List'!$B:$B,0))),$K1380,#N/A))</f>
        <v>#N/A</v>
      </c>
    </row>
    <row r="1381" spans="1:13" ht="15.75" x14ac:dyDescent="0.25">
      <c r="A1381" s="17">
        <v>10315</v>
      </c>
      <c r="B1381" s="16" t="s">
        <v>775</v>
      </c>
      <c r="C1381" s="16">
        <v>12022212</v>
      </c>
      <c r="D1381" s="16" t="s">
        <v>772</v>
      </c>
      <c r="E1381" s="16">
        <v>0.11036329590496582</v>
      </c>
      <c r="F1381" s="16">
        <v>5</v>
      </c>
      <c r="G1381" s="19">
        <v>3.4477678660794799E-2</v>
      </c>
      <c r="H1381" s="16">
        <f t="shared" si="63"/>
        <v>0.17238839330397399</v>
      </c>
      <c r="I1381" s="21">
        <v>1380</v>
      </c>
      <c r="J1381" s="28">
        <f t="shared" si="64"/>
        <v>15790.295384232513</v>
      </c>
      <c r="K1381" s="28">
        <f t="shared" si="65"/>
        <v>1410.7389349401096</v>
      </c>
      <c r="L1381" s="34" t="e">
        <f>IF(ISNUMBER(INDEX('08W Project List'!$J:$J,MATCH('HFTD CPZ'!$B1381,'08W Project List'!$G:$G,0))),$K1381,#N/A)</f>
        <v>#N/A</v>
      </c>
      <c r="M1381" s="34" t="e">
        <f>IF(ISNUMBER(L1381),#N/A,IF(ISNUMBER(INDEX('Approved CPZ List'!$I:$I,MATCH('HFTD CPZ'!$B1381,'Approved CPZ List'!$B:$B,0))),$K1381,#N/A))</f>
        <v>#N/A</v>
      </c>
    </row>
    <row r="1382" spans="1:13" ht="15.75" x14ac:dyDescent="0.25">
      <c r="A1382" s="17">
        <v>4872</v>
      </c>
      <c r="B1382" s="16" t="s">
        <v>3966</v>
      </c>
      <c r="C1382" s="16">
        <v>14241101</v>
      </c>
      <c r="D1382" s="16" t="s">
        <v>3962</v>
      </c>
      <c r="E1382" s="16">
        <v>3.9360769553754942</v>
      </c>
      <c r="F1382" s="16">
        <v>96</v>
      </c>
      <c r="G1382" s="19">
        <v>3.4416888889145202E-2</v>
      </c>
      <c r="H1382" s="16">
        <f t="shared" si="63"/>
        <v>3.3040213333579391</v>
      </c>
      <c r="I1382" s="21">
        <v>1381</v>
      </c>
      <c r="J1382" s="28">
        <f t="shared" si="64"/>
        <v>15794.231461187888</v>
      </c>
      <c r="K1382" s="28">
        <f t="shared" si="65"/>
        <v>1407.4349136067517</v>
      </c>
      <c r="L1382" s="34" t="e">
        <f>IF(ISNUMBER(INDEX('08W Project List'!$J:$J,MATCH('HFTD CPZ'!$B1382,'08W Project List'!$G:$G,0))),$K1382,#N/A)</f>
        <v>#N/A</v>
      </c>
      <c r="M1382" s="34" t="e">
        <f>IF(ISNUMBER(L1382),#N/A,IF(ISNUMBER(INDEX('Approved CPZ List'!$I:$I,MATCH('HFTD CPZ'!$B1382,'Approved CPZ List'!$B:$B,0))),$K1382,#N/A))</f>
        <v>#N/A</v>
      </c>
    </row>
    <row r="1383" spans="1:13" ht="15.75" x14ac:dyDescent="0.25">
      <c r="A1383" s="17">
        <v>1388</v>
      </c>
      <c r="B1383" s="16" t="s">
        <v>2333</v>
      </c>
      <c r="C1383" s="16">
        <v>163661701</v>
      </c>
      <c r="D1383" s="16" t="s">
        <v>2328</v>
      </c>
      <c r="E1383" s="16">
        <v>8.2823218947221875</v>
      </c>
      <c r="F1383" s="16">
        <v>84</v>
      </c>
      <c r="G1383" s="19">
        <v>3.4300694412662501E-2</v>
      </c>
      <c r="H1383" s="16">
        <f t="shared" si="63"/>
        <v>2.8812583306636501</v>
      </c>
      <c r="I1383" s="21">
        <v>1382</v>
      </c>
      <c r="J1383" s="28">
        <f t="shared" si="64"/>
        <v>15802.51378308261</v>
      </c>
      <c r="K1383" s="28">
        <f t="shared" si="65"/>
        <v>1404.553655276088</v>
      </c>
      <c r="L1383" s="34" t="e">
        <f>IF(ISNUMBER(INDEX('08W Project List'!$J:$J,MATCH('HFTD CPZ'!$B1383,'08W Project List'!$G:$G,0))),$K1383,#N/A)</f>
        <v>#N/A</v>
      </c>
      <c r="M1383" s="34" t="e">
        <f>IF(ISNUMBER(L1383),#N/A,IF(ISNUMBER(INDEX('Approved CPZ List'!$I:$I,MATCH('HFTD CPZ'!$B1383,'Approved CPZ List'!$B:$B,0))),$K1383,#N/A))</f>
        <v>#N/A</v>
      </c>
    </row>
    <row r="1384" spans="1:13" ht="15.75" x14ac:dyDescent="0.25">
      <c r="A1384" s="17">
        <v>10333</v>
      </c>
      <c r="B1384" s="16" t="s">
        <v>3420</v>
      </c>
      <c r="C1384" s="16">
        <v>182191101</v>
      </c>
      <c r="D1384" s="16" t="s">
        <v>3419</v>
      </c>
      <c r="E1384" s="16">
        <v>0.78394667099264137</v>
      </c>
      <c r="F1384" s="16">
        <v>10</v>
      </c>
      <c r="G1384" s="19">
        <v>3.4260184079864503E-2</v>
      </c>
      <c r="H1384" s="16">
        <f t="shared" si="63"/>
        <v>0.34260184079864503</v>
      </c>
      <c r="I1384" s="21">
        <v>1383</v>
      </c>
      <c r="J1384" s="28">
        <f t="shared" si="64"/>
        <v>15803.297729753602</v>
      </c>
      <c r="K1384" s="28">
        <f t="shared" si="65"/>
        <v>1404.2110534352894</v>
      </c>
      <c r="L1384" s="34" t="e">
        <f>IF(ISNUMBER(INDEX('08W Project List'!$J:$J,MATCH('HFTD CPZ'!$B1384,'08W Project List'!$G:$G,0))),$K1384,#N/A)</f>
        <v>#N/A</v>
      </c>
      <c r="M1384" s="34" t="e">
        <f>IF(ISNUMBER(L1384),#N/A,IF(ISNUMBER(INDEX('Approved CPZ List'!$I:$I,MATCH('HFTD CPZ'!$B1384,'Approved CPZ List'!$B:$B,0))),$K1384,#N/A))</f>
        <v>#N/A</v>
      </c>
    </row>
    <row r="1385" spans="1:13" ht="15.75" x14ac:dyDescent="0.25">
      <c r="A1385" s="17">
        <v>132</v>
      </c>
      <c r="B1385" s="16" t="s">
        <v>99</v>
      </c>
      <c r="C1385" s="16">
        <v>153661103</v>
      </c>
      <c r="D1385" s="16" t="s">
        <v>97</v>
      </c>
      <c r="E1385" s="16">
        <v>19.346518981491609</v>
      </c>
      <c r="F1385" s="16">
        <v>268</v>
      </c>
      <c r="G1385" s="19">
        <v>3.4245159300778101E-2</v>
      </c>
      <c r="H1385" s="16">
        <f t="shared" si="63"/>
        <v>9.1777026926085306</v>
      </c>
      <c r="I1385" s="21">
        <v>1384</v>
      </c>
      <c r="J1385" s="28">
        <f t="shared" si="64"/>
        <v>15822.644248735094</v>
      </c>
      <c r="K1385" s="28">
        <f t="shared" si="65"/>
        <v>1395.0333507426808</v>
      </c>
      <c r="L1385" s="34" t="e">
        <f>IF(ISNUMBER(INDEX('08W Project List'!$J:$J,MATCH('HFTD CPZ'!$B1385,'08W Project List'!$G:$G,0))),$K1385,#N/A)</f>
        <v>#N/A</v>
      </c>
      <c r="M1385" s="34" t="e">
        <f>IF(ISNUMBER(L1385),#N/A,IF(ISNUMBER(INDEX('Approved CPZ List'!$I:$I,MATCH('HFTD CPZ'!$B1385,'Approved CPZ List'!$B:$B,0))),$K1385,#N/A))</f>
        <v>#N/A</v>
      </c>
    </row>
    <row r="1386" spans="1:13" ht="15.75" x14ac:dyDescent="0.25">
      <c r="A1386" s="17">
        <v>7451</v>
      </c>
      <c r="B1386" s="16" t="s">
        <v>2131</v>
      </c>
      <c r="C1386" s="16">
        <v>192411101</v>
      </c>
      <c r="D1386" s="16" t="s">
        <v>2126</v>
      </c>
      <c r="E1386" s="16">
        <v>2.169205025661411</v>
      </c>
      <c r="F1386" s="16">
        <v>23</v>
      </c>
      <c r="G1386" s="19">
        <v>3.4029149388576603E-2</v>
      </c>
      <c r="H1386" s="16">
        <f t="shared" si="63"/>
        <v>0.78267043593726182</v>
      </c>
      <c r="I1386" s="21">
        <v>1385</v>
      </c>
      <c r="J1386" s="28">
        <f t="shared" si="64"/>
        <v>15824.813453760755</v>
      </c>
      <c r="K1386" s="28">
        <f t="shared" si="65"/>
        <v>1394.2506803067436</v>
      </c>
      <c r="L1386" s="34" t="e">
        <f>IF(ISNUMBER(INDEX('08W Project List'!$J:$J,MATCH('HFTD CPZ'!$B1386,'08W Project List'!$G:$G,0))),$K1386,#N/A)</f>
        <v>#N/A</v>
      </c>
      <c r="M1386" s="34" t="e">
        <f>IF(ISNUMBER(L1386),#N/A,IF(ISNUMBER(INDEX('Approved CPZ List'!$I:$I,MATCH('HFTD CPZ'!$B1386,'Approved CPZ List'!$B:$B,0))),$K1386,#N/A))</f>
        <v>#N/A</v>
      </c>
    </row>
    <row r="1387" spans="1:13" ht="15.75" x14ac:dyDescent="0.25">
      <c r="A1387" s="17">
        <v>10038</v>
      </c>
      <c r="B1387" s="16" t="s">
        <v>1890</v>
      </c>
      <c r="C1387" s="16">
        <v>103441101</v>
      </c>
      <c r="D1387" s="16" t="s">
        <v>1883</v>
      </c>
      <c r="E1387" s="16">
        <v>1.7135241571183093</v>
      </c>
      <c r="F1387" s="16">
        <v>21</v>
      </c>
      <c r="G1387" s="19">
        <v>3.3992816345856901E-2</v>
      </c>
      <c r="H1387" s="16">
        <f t="shared" si="63"/>
        <v>0.71384914326299487</v>
      </c>
      <c r="I1387" s="21">
        <v>1386</v>
      </c>
      <c r="J1387" s="28">
        <f t="shared" si="64"/>
        <v>15826.526977917873</v>
      </c>
      <c r="K1387" s="28">
        <f t="shared" si="65"/>
        <v>1393.5368311634807</v>
      </c>
      <c r="L1387" s="34" t="e">
        <f>IF(ISNUMBER(INDEX('08W Project List'!$J:$J,MATCH('HFTD CPZ'!$B1387,'08W Project List'!$G:$G,0))),$K1387,#N/A)</f>
        <v>#N/A</v>
      </c>
      <c r="M1387" s="34" t="e">
        <f>IF(ISNUMBER(L1387),#N/A,IF(ISNUMBER(INDEX('Approved CPZ List'!$I:$I,MATCH('HFTD CPZ'!$B1387,'Approved CPZ List'!$B:$B,0))),$K1387,#N/A))</f>
        <v>#N/A</v>
      </c>
    </row>
    <row r="1388" spans="1:13" ht="15.75" x14ac:dyDescent="0.25">
      <c r="A1388" s="17">
        <v>3608</v>
      </c>
      <c r="B1388" s="16" t="s">
        <v>3067</v>
      </c>
      <c r="C1388" s="16">
        <v>103721101</v>
      </c>
      <c r="D1388" s="16" t="s">
        <v>3068</v>
      </c>
      <c r="E1388" s="16">
        <v>14.817650244660658</v>
      </c>
      <c r="F1388" s="16">
        <v>221</v>
      </c>
      <c r="G1388" s="19">
        <v>3.3912155853916597E-2</v>
      </c>
      <c r="H1388" s="16">
        <f t="shared" si="63"/>
        <v>7.4945864437155683</v>
      </c>
      <c r="I1388" s="21">
        <v>1387</v>
      </c>
      <c r="J1388" s="28">
        <f t="shared" si="64"/>
        <v>15841.344628162533</v>
      </c>
      <c r="K1388" s="28">
        <f t="shared" si="65"/>
        <v>1386.042244719765</v>
      </c>
      <c r="L1388" s="34" t="e">
        <f>IF(ISNUMBER(INDEX('08W Project List'!$J:$J,MATCH('HFTD CPZ'!$B1388,'08W Project List'!$G:$G,0))),$K1388,#N/A)</f>
        <v>#N/A</v>
      </c>
      <c r="M1388" s="34" t="e">
        <f>IF(ISNUMBER(L1388),#N/A,IF(ISNUMBER(INDEX('Approved CPZ List'!$I:$I,MATCH('HFTD CPZ'!$B1388,'Approved CPZ List'!$B:$B,0))),$K1388,#N/A))</f>
        <v>#N/A</v>
      </c>
    </row>
    <row r="1389" spans="1:13" ht="15.75" x14ac:dyDescent="0.25">
      <c r="A1389" s="17">
        <v>5359</v>
      </c>
      <c r="B1389" s="16" t="s">
        <v>3496</v>
      </c>
      <c r="C1389" s="16">
        <v>182631104</v>
      </c>
      <c r="D1389" s="16" t="s">
        <v>3492</v>
      </c>
      <c r="E1389" s="16">
        <v>7.7221129202486014E-2</v>
      </c>
      <c r="F1389" s="16">
        <v>65</v>
      </c>
      <c r="G1389" s="19">
        <v>3.3862545491841298E-2</v>
      </c>
      <c r="H1389" s="16">
        <f t="shared" si="63"/>
        <v>2.2010654569696841</v>
      </c>
      <c r="I1389" s="21">
        <v>1388</v>
      </c>
      <c r="J1389" s="28">
        <f t="shared" si="64"/>
        <v>15841.421849291735</v>
      </c>
      <c r="K1389" s="28">
        <f t="shared" si="65"/>
        <v>1383.8411792627953</v>
      </c>
      <c r="L1389" s="34" t="e">
        <f>IF(ISNUMBER(INDEX('08W Project List'!$J:$J,MATCH('HFTD CPZ'!$B1389,'08W Project List'!$G:$G,0))),$K1389,#N/A)</f>
        <v>#N/A</v>
      </c>
      <c r="M1389" s="34" t="e">
        <f>IF(ISNUMBER(L1389),#N/A,IF(ISNUMBER(INDEX('Approved CPZ List'!$I:$I,MATCH('HFTD CPZ'!$B1389,'Approved CPZ List'!$B:$B,0))),$K1389,#N/A))</f>
        <v>#N/A</v>
      </c>
    </row>
    <row r="1390" spans="1:13" ht="15.75" x14ac:dyDescent="0.25">
      <c r="A1390" s="17">
        <v>9613</v>
      </c>
      <c r="B1390" s="16" t="s">
        <v>3291</v>
      </c>
      <c r="C1390" s="16">
        <v>252341112</v>
      </c>
      <c r="D1390" s="16" t="s">
        <v>3292</v>
      </c>
      <c r="E1390" s="16">
        <v>0.17579026793923241</v>
      </c>
      <c r="F1390" s="16">
        <v>14</v>
      </c>
      <c r="G1390" s="19">
        <v>3.3843393081610197E-2</v>
      </c>
      <c r="H1390" s="16">
        <f t="shared" si="63"/>
        <v>0.47380750314254277</v>
      </c>
      <c r="I1390" s="21">
        <v>1389</v>
      </c>
      <c r="J1390" s="28">
        <f t="shared" si="64"/>
        <v>15841.597639559675</v>
      </c>
      <c r="K1390" s="28">
        <f t="shared" si="65"/>
        <v>1383.3673717596528</v>
      </c>
      <c r="L1390" s="34" t="e">
        <f>IF(ISNUMBER(INDEX('08W Project List'!$J:$J,MATCH('HFTD CPZ'!$B1390,'08W Project List'!$G:$G,0))),$K1390,#N/A)</f>
        <v>#N/A</v>
      </c>
      <c r="M1390" s="34" t="e">
        <f>IF(ISNUMBER(L1390),#N/A,IF(ISNUMBER(INDEX('Approved CPZ List'!$I:$I,MATCH('HFTD CPZ'!$B1390,'Approved CPZ List'!$B:$B,0))),$K1390,#N/A))</f>
        <v>#N/A</v>
      </c>
    </row>
    <row r="1391" spans="1:13" ht="15.75" x14ac:dyDescent="0.25">
      <c r="A1391" s="17">
        <v>6901</v>
      </c>
      <c r="B1391" s="16" t="s">
        <v>1891</v>
      </c>
      <c r="C1391" s="16">
        <v>103441101</v>
      </c>
      <c r="D1391" s="16" t="s">
        <v>1883</v>
      </c>
      <c r="E1391" s="16">
        <v>3.8144521779579241</v>
      </c>
      <c r="F1391" s="16">
        <v>41</v>
      </c>
      <c r="G1391" s="19">
        <v>3.3837479024236401E-2</v>
      </c>
      <c r="H1391" s="16">
        <f t="shared" si="63"/>
        <v>1.3873366399936924</v>
      </c>
      <c r="I1391" s="21">
        <v>1390</v>
      </c>
      <c r="J1391" s="28">
        <f t="shared" si="64"/>
        <v>15845.412091737633</v>
      </c>
      <c r="K1391" s="28">
        <f t="shared" si="65"/>
        <v>1381.9800351196591</v>
      </c>
      <c r="L1391" s="34" t="e">
        <f>IF(ISNUMBER(INDEX('08W Project List'!$J:$J,MATCH('HFTD CPZ'!$B1391,'08W Project List'!$G:$G,0))),$K1391,#N/A)</f>
        <v>#N/A</v>
      </c>
      <c r="M1391" s="34" t="e">
        <f>IF(ISNUMBER(L1391),#N/A,IF(ISNUMBER(INDEX('Approved CPZ List'!$I:$I,MATCH('HFTD CPZ'!$B1391,'Approved CPZ List'!$B:$B,0))),$K1391,#N/A))</f>
        <v>#N/A</v>
      </c>
    </row>
    <row r="1392" spans="1:13" ht="15.75" x14ac:dyDescent="0.25">
      <c r="A1392" s="17">
        <v>8898</v>
      </c>
      <c r="B1392" s="16" t="s">
        <v>3236</v>
      </c>
      <c r="C1392" s="16">
        <v>163761703</v>
      </c>
      <c r="D1392" s="16" t="s">
        <v>3232</v>
      </c>
      <c r="E1392" s="16">
        <v>6.9404929472180852</v>
      </c>
      <c r="F1392" s="16">
        <v>73</v>
      </c>
      <c r="G1392" s="19">
        <v>3.3828602830487997E-2</v>
      </c>
      <c r="H1392" s="16">
        <f t="shared" si="63"/>
        <v>2.4694880066256237</v>
      </c>
      <c r="I1392" s="21">
        <v>1391</v>
      </c>
      <c r="J1392" s="28">
        <f t="shared" si="64"/>
        <v>15852.352584684852</v>
      </c>
      <c r="K1392" s="28">
        <f t="shared" si="65"/>
        <v>1379.5105471130335</v>
      </c>
      <c r="L1392" s="34" t="e">
        <f>IF(ISNUMBER(INDEX('08W Project List'!$J:$J,MATCH('HFTD CPZ'!$B1392,'08W Project List'!$G:$G,0))),$K1392,#N/A)</f>
        <v>#N/A</v>
      </c>
      <c r="M1392" s="34" t="e">
        <f>IF(ISNUMBER(L1392),#N/A,IF(ISNUMBER(INDEX('Approved CPZ List'!$I:$I,MATCH('HFTD CPZ'!$B1392,'Approved CPZ List'!$B:$B,0))),$K1392,#N/A))</f>
        <v>#N/A</v>
      </c>
    </row>
    <row r="1393" spans="1:13" ht="15.75" x14ac:dyDescent="0.25">
      <c r="A1393" s="17">
        <v>7674</v>
      </c>
      <c r="B1393" s="16" t="s">
        <v>2054</v>
      </c>
      <c r="C1393" s="16">
        <v>83182101</v>
      </c>
      <c r="D1393" s="16" t="s">
        <v>2055</v>
      </c>
      <c r="E1393" s="16">
        <v>6.1922160951951897</v>
      </c>
      <c r="F1393" s="16">
        <v>61</v>
      </c>
      <c r="G1393" s="19">
        <v>3.38102806523587E-2</v>
      </c>
      <c r="H1393" s="16">
        <f t="shared" si="63"/>
        <v>2.0624271197938806</v>
      </c>
      <c r="I1393" s="21">
        <v>1392</v>
      </c>
      <c r="J1393" s="28">
        <f t="shared" si="64"/>
        <v>15858.544800780046</v>
      </c>
      <c r="K1393" s="28">
        <f t="shared" si="65"/>
        <v>1377.4481199932395</v>
      </c>
      <c r="L1393" s="34" t="e">
        <f>IF(ISNUMBER(INDEX('08W Project List'!$J:$J,MATCH('HFTD CPZ'!$B1393,'08W Project List'!$G:$G,0))),$K1393,#N/A)</f>
        <v>#N/A</v>
      </c>
      <c r="M1393" s="34" t="e">
        <f>IF(ISNUMBER(L1393),#N/A,IF(ISNUMBER(INDEX('Approved CPZ List'!$I:$I,MATCH('HFTD CPZ'!$B1393,'Approved CPZ List'!$B:$B,0))),$K1393,#N/A))</f>
        <v>#N/A</v>
      </c>
    </row>
    <row r="1394" spans="1:13" ht="15.75" x14ac:dyDescent="0.25">
      <c r="A1394" s="17">
        <v>5880</v>
      </c>
      <c r="B1394" s="16" t="s">
        <v>3150</v>
      </c>
      <c r="C1394" s="16">
        <v>82931101</v>
      </c>
      <c r="D1394" s="16" t="s">
        <v>3142</v>
      </c>
      <c r="E1394" s="16">
        <v>7.4948084681539466</v>
      </c>
      <c r="F1394" s="16">
        <v>67</v>
      </c>
      <c r="G1394" s="19">
        <v>3.3758003786625003E-2</v>
      </c>
      <c r="H1394" s="16">
        <f t="shared" si="63"/>
        <v>2.2617862537038751</v>
      </c>
      <c r="I1394" s="21">
        <v>1393</v>
      </c>
      <c r="J1394" s="28">
        <f t="shared" si="64"/>
        <v>15866.039609248201</v>
      </c>
      <c r="K1394" s="28">
        <f t="shared" si="65"/>
        <v>1375.1863337395357</v>
      </c>
      <c r="L1394" s="34" t="e">
        <f>IF(ISNUMBER(INDEX('08W Project List'!$J:$J,MATCH('HFTD CPZ'!$B1394,'08W Project List'!$G:$G,0))),$K1394,#N/A)</f>
        <v>#N/A</v>
      </c>
      <c r="M1394" s="34" t="e">
        <f>IF(ISNUMBER(L1394),#N/A,IF(ISNUMBER(INDEX('Approved CPZ List'!$I:$I,MATCH('HFTD CPZ'!$B1394,'Approved CPZ List'!$B:$B,0))),$K1394,#N/A))</f>
        <v>#N/A</v>
      </c>
    </row>
    <row r="1395" spans="1:13" ht="15.75" x14ac:dyDescent="0.25">
      <c r="A1395" s="17">
        <v>8948</v>
      </c>
      <c r="B1395" s="16" t="s">
        <v>748</v>
      </c>
      <c r="C1395" s="16">
        <v>153612109</v>
      </c>
      <c r="D1395" s="16" t="s">
        <v>749</v>
      </c>
      <c r="E1395" s="16">
        <v>0.59300027711143755</v>
      </c>
      <c r="F1395" s="16">
        <v>7</v>
      </c>
      <c r="G1395" s="19">
        <v>3.37539856334177E-2</v>
      </c>
      <c r="H1395" s="16">
        <f t="shared" si="63"/>
        <v>0.23627789943392391</v>
      </c>
      <c r="I1395" s="21">
        <v>1394</v>
      </c>
      <c r="J1395" s="28">
        <f t="shared" si="64"/>
        <v>15866.632609525312</v>
      </c>
      <c r="K1395" s="28">
        <f t="shared" si="65"/>
        <v>1374.9500558401019</v>
      </c>
      <c r="L1395" s="34" t="e">
        <f>IF(ISNUMBER(INDEX('08W Project List'!$J:$J,MATCH('HFTD CPZ'!$B1395,'08W Project List'!$G:$G,0))),$K1395,#N/A)</f>
        <v>#N/A</v>
      </c>
      <c r="M1395" s="34" t="e">
        <f>IF(ISNUMBER(L1395),#N/A,IF(ISNUMBER(INDEX('Approved CPZ List'!$I:$I,MATCH('HFTD CPZ'!$B1395,'Approved CPZ List'!$B:$B,0))),$K1395,#N/A))</f>
        <v>#N/A</v>
      </c>
    </row>
    <row r="1396" spans="1:13" ht="15.75" x14ac:dyDescent="0.25">
      <c r="A1396" s="17">
        <v>10958</v>
      </c>
      <c r="B1396" s="16" t="s">
        <v>1005</v>
      </c>
      <c r="C1396" s="16">
        <v>163351705</v>
      </c>
      <c r="D1396" s="16" t="s">
        <v>1004</v>
      </c>
      <c r="E1396" s="16">
        <v>1.423166589689708E-2</v>
      </c>
      <c r="F1396" s="16">
        <v>1</v>
      </c>
      <c r="G1396" s="19">
        <v>3.3732265187126097E-2</v>
      </c>
      <c r="H1396" s="16">
        <f t="shared" si="63"/>
        <v>3.3732265187126097E-2</v>
      </c>
      <c r="I1396" s="21">
        <v>1395</v>
      </c>
      <c r="J1396" s="28">
        <f t="shared" si="64"/>
        <v>15866.646841191208</v>
      </c>
      <c r="K1396" s="28">
        <f t="shared" si="65"/>
        <v>1374.9163235749147</v>
      </c>
      <c r="L1396" s="34" t="e">
        <f>IF(ISNUMBER(INDEX('08W Project List'!$J:$J,MATCH('HFTD CPZ'!$B1396,'08W Project List'!$G:$G,0))),$K1396,#N/A)</f>
        <v>#N/A</v>
      </c>
      <c r="M1396" s="34" t="e">
        <f>IF(ISNUMBER(L1396),#N/A,IF(ISNUMBER(INDEX('Approved CPZ List'!$I:$I,MATCH('HFTD CPZ'!$B1396,'Approved CPZ List'!$B:$B,0))),$K1396,#N/A))</f>
        <v>#N/A</v>
      </c>
    </row>
    <row r="1397" spans="1:13" ht="15.75" x14ac:dyDescent="0.25">
      <c r="A1397" s="17">
        <v>10247</v>
      </c>
      <c r="B1397" s="16" t="s">
        <v>2294</v>
      </c>
      <c r="C1397" s="16">
        <v>82831108</v>
      </c>
      <c r="D1397" s="16" t="s">
        <v>2295</v>
      </c>
      <c r="E1397" s="16">
        <v>3.0458202300490365E-2</v>
      </c>
      <c r="F1397" s="16">
        <v>9</v>
      </c>
      <c r="G1397" s="19">
        <v>3.3721797911251197E-2</v>
      </c>
      <c r="H1397" s="16">
        <f t="shared" si="63"/>
        <v>0.30349618120126076</v>
      </c>
      <c r="I1397" s="21">
        <v>1396</v>
      </c>
      <c r="J1397" s="28">
        <f t="shared" si="64"/>
        <v>15866.677299393508</v>
      </c>
      <c r="K1397" s="28">
        <f t="shared" si="65"/>
        <v>1374.6128273937134</v>
      </c>
      <c r="L1397" s="34" t="e">
        <f>IF(ISNUMBER(INDEX('08W Project List'!$J:$J,MATCH('HFTD CPZ'!$B1397,'08W Project List'!$G:$G,0))),$K1397,#N/A)</f>
        <v>#N/A</v>
      </c>
      <c r="M1397" s="34" t="e">
        <f>IF(ISNUMBER(L1397),#N/A,IF(ISNUMBER(INDEX('Approved CPZ List'!$I:$I,MATCH('HFTD CPZ'!$B1397,'Approved CPZ List'!$B:$B,0))),$K1397,#N/A))</f>
        <v>#N/A</v>
      </c>
    </row>
    <row r="1398" spans="1:13" ht="15.75" x14ac:dyDescent="0.25">
      <c r="A1398" s="17">
        <v>5434</v>
      </c>
      <c r="B1398" s="16" t="s">
        <v>2152</v>
      </c>
      <c r="C1398" s="16">
        <v>63171105</v>
      </c>
      <c r="D1398" s="16" t="s">
        <v>2153</v>
      </c>
      <c r="E1398" s="16">
        <v>0.53655651787467618</v>
      </c>
      <c r="F1398" s="16">
        <v>50</v>
      </c>
      <c r="G1398" s="19">
        <v>3.3688183043541001E-2</v>
      </c>
      <c r="H1398" s="16">
        <f t="shared" si="63"/>
        <v>1.6844091521770501</v>
      </c>
      <c r="I1398" s="21">
        <v>1397</v>
      </c>
      <c r="J1398" s="28">
        <f t="shared" si="64"/>
        <v>15867.213855911383</v>
      </c>
      <c r="K1398" s="28">
        <f t="shared" si="65"/>
        <v>1372.9284182415363</v>
      </c>
      <c r="L1398" s="34" t="e">
        <f>IF(ISNUMBER(INDEX('08W Project List'!$J:$J,MATCH('HFTD CPZ'!$B1398,'08W Project List'!$G:$G,0))),$K1398,#N/A)</f>
        <v>#N/A</v>
      </c>
      <c r="M1398" s="34" t="e">
        <f>IF(ISNUMBER(L1398),#N/A,IF(ISNUMBER(INDEX('Approved CPZ List'!$I:$I,MATCH('HFTD CPZ'!$B1398,'Approved CPZ List'!$B:$B,0))),$K1398,#N/A))</f>
        <v>#N/A</v>
      </c>
    </row>
    <row r="1399" spans="1:13" ht="15.75" x14ac:dyDescent="0.25">
      <c r="A1399" s="17">
        <v>5420</v>
      </c>
      <c r="B1399" s="16" t="s">
        <v>3014</v>
      </c>
      <c r="C1399" s="16">
        <v>42631108</v>
      </c>
      <c r="D1399" s="16" t="s">
        <v>3009</v>
      </c>
      <c r="E1399" s="16">
        <v>3.7082209940711315</v>
      </c>
      <c r="F1399" s="16">
        <v>107</v>
      </c>
      <c r="G1399" s="19">
        <v>3.35136081798834E-2</v>
      </c>
      <c r="H1399" s="16">
        <f t="shared" si="63"/>
        <v>3.5859560752475237</v>
      </c>
      <c r="I1399" s="21">
        <v>1398</v>
      </c>
      <c r="J1399" s="28">
        <f t="shared" si="64"/>
        <v>15870.922076905454</v>
      </c>
      <c r="K1399" s="28">
        <f t="shared" si="65"/>
        <v>1369.3424621662887</v>
      </c>
      <c r="L1399" s="34" t="e">
        <f>IF(ISNUMBER(INDEX('08W Project List'!$J:$J,MATCH('HFTD CPZ'!$B1399,'08W Project List'!$G:$G,0))),$K1399,#N/A)</f>
        <v>#N/A</v>
      </c>
      <c r="M1399" s="34" t="e">
        <f>IF(ISNUMBER(L1399),#N/A,IF(ISNUMBER(INDEX('Approved CPZ List'!$I:$I,MATCH('HFTD CPZ'!$B1399,'Approved CPZ List'!$B:$B,0))),$K1399,#N/A))</f>
        <v>#N/A</v>
      </c>
    </row>
    <row r="1400" spans="1:13" ht="15.75" x14ac:dyDescent="0.25">
      <c r="A1400" s="17">
        <v>5203</v>
      </c>
      <c r="B1400" s="16" t="s">
        <v>1654</v>
      </c>
      <c r="C1400" s="16">
        <v>152241101</v>
      </c>
      <c r="D1400" s="16" t="s">
        <v>1653</v>
      </c>
      <c r="E1400" s="16">
        <v>14.787703523803046</v>
      </c>
      <c r="F1400" s="16">
        <v>168</v>
      </c>
      <c r="G1400" s="19">
        <v>3.3488809307909997E-2</v>
      </c>
      <c r="H1400" s="16">
        <f t="shared" si="63"/>
        <v>5.6261199637288799</v>
      </c>
      <c r="I1400" s="21">
        <v>1399</v>
      </c>
      <c r="J1400" s="28">
        <f t="shared" si="64"/>
        <v>15885.709780429257</v>
      </c>
      <c r="K1400" s="28">
        <f t="shared" si="65"/>
        <v>1363.7163422025599</v>
      </c>
      <c r="L1400" s="34" t="e">
        <f>IF(ISNUMBER(INDEX('08W Project List'!$J:$J,MATCH('HFTD CPZ'!$B1400,'08W Project List'!$G:$G,0))),$K1400,#N/A)</f>
        <v>#N/A</v>
      </c>
      <c r="M1400" s="34" t="e">
        <f>IF(ISNUMBER(L1400),#N/A,IF(ISNUMBER(INDEX('Approved CPZ List'!$I:$I,MATCH('HFTD CPZ'!$B1400,'Approved CPZ List'!$B:$B,0))),$K1400,#N/A))</f>
        <v>#N/A</v>
      </c>
    </row>
    <row r="1401" spans="1:13" ht="15.75" x14ac:dyDescent="0.25">
      <c r="A1401" s="17">
        <v>322</v>
      </c>
      <c r="B1401" s="16" t="s">
        <v>3041</v>
      </c>
      <c r="C1401" s="16">
        <v>152201101</v>
      </c>
      <c r="D1401" s="16" t="s">
        <v>3040</v>
      </c>
      <c r="E1401" s="16">
        <v>8.4807183754954014</v>
      </c>
      <c r="F1401" s="16">
        <v>73</v>
      </c>
      <c r="G1401" s="19">
        <v>3.3438481948982302E-2</v>
      </c>
      <c r="H1401" s="16">
        <f t="shared" si="63"/>
        <v>2.4410091822757081</v>
      </c>
      <c r="I1401" s="21">
        <v>1400</v>
      </c>
      <c r="J1401" s="28">
        <f t="shared" si="64"/>
        <v>15894.190498804752</v>
      </c>
      <c r="K1401" s="28">
        <f t="shared" si="65"/>
        <v>1361.2753330202841</v>
      </c>
      <c r="L1401" s="34" t="e">
        <f>IF(ISNUMBER(INDEX('08W Project List'!$J:$J,MATCH('HFTD CPZ'!$B1401,'08W Project List'!$G:$G,0))),$K1401,#N/A)</f>
        <v>#N/A</v>
      </c>
      <c r="M1401" s="34" t="e">
        <f>IF(ISNUMBER(L1401),#N/A,IF(ISNUMBER(INDEX('Approved CPZ List'!$I:$I,MATCH('HFTD CPZ'!$B1401,'Approved CPZ List'!$B:$B,0))),$K1401,#N/A))</f>
        <v>#N/A</v>
      </c>
    </row>
    <row r="1402" spans="1:13" ht="15.75" x14ac:dyDescent="0.25">
      <c r="A1402" s="17">
        <v>5994</v>
      </c>
      <c r="B1402" s="16" t="s">
        <v>3257</v>
      </c>
      <c r="C1402" s="16">
        <v>103541101</v>
      </c>
      <c r="D1402" s="16" t="s">
        <v>3258</v>
      </c>
      <c r="E1402" s="16">
        <v>1.7937330349500062</v>
      </c>
      <c r="F1402" s="16">
        <v>155</v>
      </c>
      <c r="G1402" s="19">
        <v>3.3358893898967998E-2</v>
      </c>
      <c r="H1402" s="16">
        <f t="shared" si="63"/>
        <v>5.1706285543400394</v>
      </c>
      <c r="I1402" s="21">
        <v>1401</v>
      </c>
      <c r="J1402" s="28">
        <f t="shared" si="64"/>
        <v>15895.984231839702</v>
      </c>
      <c r="K1402" s="28">
        <f t="shared" si="65"/>
        <v>1356.104704465944</v>
      </c>
      <c r="L1402" s="34" t="e">
        <f>IF(ISNUMBER(INDEX('08W Project List'!$J:$J,MATCH('HFTD CPZ'!$B1402,'08W Project List'!$G:$G,0))),$K1402,#N/A)</f>
        <v>#N/A</v>
      </c>
      <c r="M1402" s="34" t="e">
        <f>IF(ISNUMBER(L1402),#N/A,IF(ISNUMBER(INDEX('Approved CPZ List'!$I:$I,MATCH('HFTD CPZ'!$B1402,'Approved CPZ List'!$B:$B,0))),$K1402,#N/A))</f>
        <v>#N/A</v>
      </c>
    </row>
    <row r="1403" spans="1:13" ht="15.75" x14ac:dyDescent="0.25">
      <c r="A1403" s="17">
        <v>3212</v>
      </c>
      <c r="B1403" s="16" t="s">
        <v>1651</v>
      </c>
      <c r="C1403" s="16">
        <v>24101103</v>
      </c>
      <c r="D1403" s="16" t="s">
        <v>1637</v>
      </c>
      <c r="E1403" s="16">
        <v>32.62233694853294</v>
      </c>
      <c r="F1403" s="16">
        <v>262</v>
      </c>
      <c r="G1403" s="19">
        <v>3.3242386241886301E-2</v>
      </c>
      <c r="H1403" s="16">
        <f t="shared" si="63"/>
        <v>8.7095051953742111</v>
      </c>
      <c r="I1403" s="21">
        <v>1402</v>
      </c>
      <c r="J1403" s="28">
        <f t="shared" si="64"/>
        <v>15928.606568788235</v>
      </c>
      <c r="K1403" s="28">
        <f t="shared" si="65"/>
        <v>1347.3951992705697</v>
      </c>
      <c r="L1403" s="34" t="e">
        <f>IF(ISNUMBER(INDEX('08W Project List'!$J:$J,MATCH('HFTD CPZ'!$B1403,'08W Project List'!$G:$G,0))),$K1403,#N/A)</f>
        <v>#N/A</v>
      </c>
      <c r="M1403" s="34" t="e">
        <f>IF(ISNUMBER(L1403),#N/A,IF(ISNUMBER(INDEX('Approved CPZ List'!$I:$I,MATCH('HFTD CPZ'!$B1403,'Approved CPZ List'!$B:$B,0))),$K1403,#N/A))</f>
        <v>#N/A</v>
      </c>
    </row>
    <row r="1404" spans="1:13" ht="15.75" x14ac:dyDescent="0.25">
      <c r="A1404" s="17">
        <v>1462</v>
      </c>
      <c r="B1404" s="16" t="s">
        <v>1551</v>
      </c>
      <c r="C1404" s="16">
        <v>103401102</v>
      </c>
      <c r="D1404" s="16" t="s">
        <v>1547</v>
      </c>
      <c r="E1404" s="16">
        <v>15.640903778183221</v>
      </c>
      <c r="F1404" s="16">
        <v>176</v>
      </c>
      <c r="G1404" s="19">
        <v>3.3219073797443502E-2</v>
      </c>
      <c r="H1404" s="16">
        <f t="shared" si="63"/>
        <v>5.8465569883500565</v>
      </c>
      <c r="I1404" s="21">
        <v>1403</v>
      </c>
      <c r="J1404" s="28">
        <f t="shared" si="64"/>
        <v>15944.247472566418</v>
      </c>
      <c r="K1404" s="28">
        <f t="shared" si="65"/>
        <v>1341.5486422822196</v>
      </c>
      <c r="L1404" s="34" t="e">
        <f>IF(ISNUMBER(INDEX('08W Project List'!$J:$J,MATCH('HFTD CPZ'!$B1404,'08W Project List'!$G:$G,0))),$K1404,#N/A)</f>
        <v>#N/A</v>
      </c>
      <c r="M1404" s="34" t="e">
        <f>IF(ISNUMBER(L1404),#N/A,IF(ISNUMBER(INDEX('Approved CPZ List'!$I:$I,MATCH('HFTD CPZ'!$B1404,'Approved CPZ List'!$B:$B,0))),$K1404,#N/A))</f>
        <v>#N/A</v>
      </c>
    </row>
    <row r="1405" spans="1:13" ht="15.75" x14ac:dyDescent="0.25">
      <c r="A1405" s="17">
        <v>10706</v>
      </c>
      <c r="B1405" s="16" t="s">
        <v>1566</v>
      </c>
      <c r="C1405" s="16">
        <v>182131104</v>
      </c>
      <c r="D1405" s="16" t="s">
        <v>1565</v>
      </c>
      <c r="E1405" s="16">
        <v>0.84169924570591048</v>
      </c>
      <c r="F1405" s="16">
        <v>7</v>
      </c>
      <c r="G1405" s="19">
        <v>3.3202540945098703E-2</v>
      </c>
      <c r="H1405" s="16">
        <f t="shared" si="63"/>
        <v>0.23241778661569093</v>
      </c>
      <c r="I1405" s="21">
        <v>1404</v>
      </c>
      <c r="J1405" s="28">
        <f t="shared" si="64"/>
        <v>15945.089171812124</v>
      </c>
      <c r="K1405" s="28">
        <f t="shared" si="65"/>
        <v>1341.3162244956038</v>
      </c>
      <c r="L1405" s="34" t="e">
        <f>IF(ISNUMBER(INDEX('08W Project List'!$J:$J,MATCH('HFTD CPZ'!$B1405,'08W Project List'!$G:$G,0))),$K1405,#N/A)</f>
        <v>#N/A</v>
      </c>
      <c r="M1405" s="34" t="e">
        <f>IF(ISNUMBER(L1405),#N/A,IF(ISNUMBER(INDEX('Approved CPZ List'!$I:$I,MATCH('HFTD CPZ'!$B1405,'Approved CPZ List'!$B:$B,0))),$K1405,#N/A))</f>
        <v>#N/A</v>
      </c>
    </row>
    <row r="1406" spans="1:13" ht="15.75" x14ac:dyDescent="0.25">
      <c r="A1406" s="17">
        <v>5652</v>
      </c>
      <c r="B1406" s="16" t="s">
        <v>891</v>
      </c>
      <c r="C1406" s="16">
        <v>162991102</v>
      </c>
      <c r="D1406" s="16" t="s">
        <v>889</v>
      </c>
      <c r="E1406" s="16">
        <v>3.8120209371276634</v>
      </c>
      <c r="F1406" s="16">
        <v>103</v>
      </c>
      <c r="G1406" s="19">
        <v>3.3074098305673399E-2</v>
      </c>
      <c r="H1406" s="16">
        <f t="shared" si="63"/>
        <v>3.4066321254843603</v>
      </c>
      <c r="I1406" s="21">
        <v>1405</v>
      </c>
      <c r="J1406" s="28">
        <f t="shared" si="64"/>
        <v>15948.901192749252</v>
      </c>
      <c r="K1406" s="28">
        <f t="shared" si="65"/>
        <v>1337.9095923701195</v>
      </c>
      <c r="L1406" s="34" t="e">
        <f>IF(ISNUMBER(INDEX('08W Project List'!$J:$J,MATCH('HFTD CPZ'!$B1406,'08W Project List'!$G:$G,0))),$K1406,#N/A)</f>
        <v>#N/A</v>
      </c>
      <c r="M1406" s="34" t="e">
        <f>IF(ISNUMBER(L1406),#N/A,IF(ISNUMBER(INDEX('Approved CPZ List'!$I:$I,MATCH('HFTD CPZ'!$B1406,'Approved CPZ List'!$B:$B,0))),$K1406,#N/A))</f>
        <v>#N/A</v>
      </c>
    </row>
    <row r="1407" spans="1:13" ht="15.75" x14ac:dyDescent="0.25">
      <c r="A1407" s="17">
        <v>7408</v>
      </c>
      <c r="B1407" s="16" t="s">
        <v>1919</v>
      </c>
      <c r="C1407" s="16">
        <v>103221101</v>
      </c>
      <c r="D1407" s="16" t="s">
        <v>1917</v>
      </c>
      <c r="E1407" s="16">
        <v>6.1465773536635737</v>
      </c>
      <c r="F1407" s="16">
        <v>17</v>
      </c>
      <c r="G1407" s="19">
        <v>3.3035635145719902E-2</v>
      </c>
      <c r="H1407" s="16">
        <f t="shared" si="63"/>
        <v>0.56160579747723838</v>
      </c>
      <c r="I1407" s="21">
        <v>1406</v>
      </c>
      <c r="J1407" s="28">
        <f t="shared" si="64"/>
        <v>15955.047770102916</v>
      </c>
      <c r="K1407" s="28">
        <f t="shared" si="65"/>
        <v>1337.3479865726422</v>
      </c>
      <c r="L1407" s="34" t="e">
        <f>IF(ISNUMBER(INDEX('08W Project List'!$J:$J,MATCH('HFTD CPZ'!$B1407,'08W Project List'!$G:$G,0))),$K1407,#N/A)</f>
        <v>#N/A</v>
      </c>
      <c r="M1407" s="34" t="e">
        <f>IF(ISNUMBER(L1407),#N/A,IF(ISNUMBER(INDEX('Approved CPZ List'!$I:$I,MATCH('HFTD CPZ'!$B1407,'Approved CPZ List'!$B:$B,0))),$K1407,#N/A))</f>
        <v>#N/A</v>
      </c>
    </row>
    <row r="1408" spans="1:13" ht="15.75" x14ac:dyDescent="0.25">
      <c r="A1408" s="17">
        <v>2114</v>
      </c>
      <c r="B1408" s="16" t="s">
        <v>4432</v>
      </c>
      <c r="C1408" s="16">
        <v>102911109</v>
      </c>
      <c r="D1408" s="16" t="s">
        <v>4433</v>
      </c>
      <c r="E1408" s="16">
        <v>1.0459803686501492</v>
      </c>
      <c r="F1408" s="16">
        <v>62</v>
      </c>
      <c r="G1408" s="19">
        <v>3.2998536825727898E-2</v>
      </c>
      <c r="H1408" s="16">
        <f t="shared" si="63"/>
        <v>2.0459092831951295</v>
      </c>
      <c r="I1408" s="21">
        <v>1407</v>
      </c>
      <c r="J1408" s="28">
        <f t="shared" si="64"/>
        <v>15956.093750471566</v>
      </c>
      <c r="K1408" s="28">
        <f t="shared" si="65"/>
        <v>1335.302077289447</v>
      </c>
      <c r="L1408" s="34" t="e">
        <f>IF(ISNUMBER(INDEX('08W Project List'!$J:$J,MATCH('HFTD CPZ'!$B1408,'08W Project List'!$G:$G,0))),$K1408,#N/A)</f>
        <v>#N/A</v>
      </c>
      <c r="M1408" s="34" t="e">
        <f>IF(ISNUMBER(L1408),#N/A,IF(ISNUMBER(INDEX('Approved CPZ List'!$I:$I,MATCH('HFTD CPZ'!$B1408,'Approved CPZ List'!$B:$B,0))),$K1408,#N/A))</f>
        <v>#N/A</v>
      </c>
    </row>
    <row r="1409" spans="1:13" ht="15.75" x14ac:dyDescent="0.25">
      <c r="A1409" s="17">
        <v>9307</v>
      </c>
      <c r="B1409" s="16" t="s">
        <v>2045</v>
      </c>
      <c r="C1409" s="16">
        <v>153701101</v>
      </c>
      <c r="D1409" s="16" t="s">
        <v>2044</v>
      </c>
      <c r="E1409" s="16">
        <v>0.81087596534002482</v>
      </c>
      <c r="F1409" s="16">
        <v>34</v>
      </c>
      <c r="G1409" s="19">
        <v>3.2911476976352903E-2</v>
      </c>
      <c r="H1409" s="16">
        <f t="shared" si="63"/>
        <v>1.1189902171959987</v>
      </c>
      <c r="I1409" s="21">
        <v>1408</v>
      </c>
      <c r="J1409" s="28">
        <f t="shared" si="64"/>
        <v>15956.904626436906</v>
      </c>
      <c r="K1409" s="28">
        <f t="shared" si="65"/>
        <v>1334.1830870722511</v>
      </c>
      <c r="L1409" s="34" t="e">
        <f>IF(ISNUMBER(INDEX('08W Project List'!$J:$J,MATCH('HFTD CPZ'!$B1409,'08W Project List'!$G:$G,0))),$K1409,#N/A)</f>
        <v>#N/A</v>
      </c>
      <c r="M1409" s="34" t="e">
        <f>IF(ISNUMBER(L1409),#N/A,IF(ISNUMBER(INDEX('Approved CPZ List'!$I:$I,MATCH('HFTD CPZ'!$B1409,'Approved CPZ List'!$B:$B,0))),$K1409,#N/A))</f>
        <v>#N/A</v>
      </c>
    </row>
    <row r="1410" spans="1:13" ht="15.75" x14ac:dyDescent="0.25">
      <c r="A1410" s="17">
        <v>4870</v>
      </c>
      <c r="B1410" s="16" t="s">
        <v>212</v>
      </c>
      <c r="C1410" s="16">
        <v>252192101</v>
      </c>
      <c r="D1410" s="16" t="s">
        <v>207</v>
      </c>
      <c r="E1410" s="16">
        <v>18.778131106745057</v>
      </c>
      <c r="F1410" s="16">
        <v>154</v>
      </c>
      <c r="G1410" s="19">
        <v>3.2889873758383398E-2</v>
      </c>
      <c r="H1410" s="16">
        <f t="shared" ref="H1410:H1473" si="66">IFERROR(G1410*F1410,0)</f>
        <v>5.0650405587910434</v>
      </c>
      <c r="I1410" s="21">
        <v>1409</v>
      </c>
      <c r="J1410" s="28">
        <f t="shared" si="64"/>
        <v>15975.682757543651</v>
      </c>
      <c r="K1410" s="28">
        <f t="shared" si="65"/>
        <v>1329.1180465134601</v>
      </c>
      <c r="L1410" s="34" t="e">
        <f>IF(ISNUMBER(INDEX('08W Project List'!$J:$J,MATCH('HFTD CPZ'!$B1410,'08W Project List'!$G:$G,0))),$K1410,#N/A)</f>
        <v>#N/A</v>
      </c>
      <c r="M1410" s="34" t="e">
        <f>IF(ISNUMBER(L1410),#N/A,IF(ISNUMBER(INDEX('Approved CPZ List'!$I:$I,MATCH('HFTD CPZ'!$B1410,'Approved CPZ List'!$B:$B,0))),$K1410,#N/A))</f>
        <v>#N/A</v>
      </c>
    </row>
    <row r="1411" spans="1:13" ht="15.75" x14ac:dyDescent="0.25">
      <c r="A1411" s="17">
        <v>3833</v>
      </c>
      <c r="B1411" s="16" t="s">
        <v>100</v>
      </c>
      <c r="C1411" s="16">
        <v>153661104</v>
      </c>
      <c r="D1411" s="16" t="s">
        <v>101</v>
      </c>
      <c r="E1411" s="16">
        <v>14.440248833837414</v>
      </c>
      <c r="F1411" s="16">
        <v>166</v>
      </c>
      <c r="G1411" s="19">
        <v>3.27870948466416E-2</v>
      </c>
      <c r="H1411" s="16">
        <f t="shared" si="66"/>
        <v>5.4426577445425055</v>
      </c>
      <c r="I1411" s="21">
        <v>1410</v>
      </c>
      <c r="J1411" s="28">
        <f t="shared" si="64"/>
        <v>15990.123006377489</v>
      </c>
      <c r="K1411" s="28">
        <f t="shared" si="65"/>
        <v>1323.6753887689176</v>
      </c>
      <c r="L1411" s="34" t="e">
        <f>IF(ISNUMBER(INDEX('08W Project List'!$J:$J,MATCH('HFTD CPZ'!$B1411,'08W Project List'!$G:$G,0))),$K1411,#N/A)</f>
        <v>#N/A</v>
      </c>
      <c r="M1411" s="34" t="e">
        <f>IF(ISNUMBER(L1411),#N/A,IF(ISNUMBER(INDEX('Approved CPZ List'!$I:$I,MATCH('HFTD CPZ'!$B1411,'Approved CPZ List'!$B:$B,0))),$K1411,#N/A))</f>
        <v>#N/A</v>
      </c>
    </row>
    <row r="1412" spans="1:13" ht="15.75" x14ac:dyDescent="0.25">
      <c r="A1412" s="17">
        <v>10090</v>
      </c>
      <c r="B1412" s="16" t="s">
        <v>4070</v>
      </c>
      <c r="C1412" s="16">
        <v>252941107</v>
      </c>
      <c r="D1412" s="16" t="s">
        <v>4068</v>
      </c>
      <c r="E1412" s="16">
        <v>0.35631477742326911</v>
      </c>
      <c r="F1412" s="16">
        <v>19</v>
      </c>
      <c r="G1412" s="19">
        <v>3.2739548599425503E-2</v>
      </c>
      <c r="H1412" s="16">
        <f t="shared" si="66"/>
        <v>0.62205142338908459</v>
      </c>
      <c r="I1412" s="21">
        <v>1411</v>
      </c>
      <c r="J1412" s="28">
        <f t="shared" ref="J1412:J1475" si="67">J1411+E1412</f>
        <v>15990.479321154913</v>
      </c>
      <c r="K1412" s="28">
        <f t="shared" ref="K1412:K1475" si="68">K1411-H1412</f>
        <v>1323.0533373455285</v>
      </c>
      <c r="L1412" s="34" t="e">
        <f>IF(ISNUMBER(INDEX('08W Project List'!$J:$J,MATCH('HFTD CPZ'!$B1412,'08W Project List'!$G:$G,0))),$K1412,#N/A)</f>
        <v>#N/A</v>
      </c>
      <c r="M1412" s="34" t="e">
        <f>IF(ISNUMBER(L1412),#N/A,IF(ISNUMBER(INDEX('Approved CPZ List'!$I:$I,MATCH('HFTD CPZ'!$B1412,'Approved CPZ List'!$B:$B,0))),$K1412,#N/A))</f>
        <v>#N/A</v>
      </c>
    </row>
    <row r="1413" spans="1:13" ht="15.75" x14ac:dyDescent="0.25">
      <c r="A1413" s="17">
        <v>2297</v>
      </c>
      <c r="B1413" s="16" t="s">
        <v>3908</v>
      </c>
      <c r="C1413" s="16">
        <v>162821701</v>
      </c>
      <c r="D1413" s="16" t="s">
        <v>3907</v>
      </c>
      <c r="E1413" s="16">
        <v>19.212352066347858</v>
      </c>
      <c r="F1413" s="16">
        <v>234</v>
      </c>
      <c r="G1413" s="19">
        <v>3.2657059134259397E-2</v>
      </c>
      <c r="H1413" s="16">
        <f t="shared" si="66"/>
        <v>7.6417518374166988</v>
      </c>
      <c r="I1413" s="21">
        <v>1412</v>
      </c>
      <c r="J1413" s="28">
        <f t="shared" si="67"/>
        <v>16009.691673221261</v>
      </c>
      <c r="K1413" s="28">
        <f t="shared" si="68"/>
        <v>1315.4115855081118</v>
      </c>
      <c r="L1413" s="34" t="e">
        <f>IF(ISNUMBER(INDEX('08W Project List'!$J:$J,MATCH('HFTD CPZ'!$B1413,'08W Project List'!$G:$G,0))),$K1413,#N/A)</f>
        <v>#N/A</v>
      </c>
      <c r="M1413" s="34" t="e">
        <f>IF(ISNUMBER(L1413),#N/A,IF(ISNUMBER(INDEX('Approved CPZ List'!$I:$I,MATCH('HFTD CPZ'!$B1413,'Approved CPZ List'!$B:$B,0))),$K1413,#N/A))</f>
        <v>#N/A</v>
      </c>
    </row>
    <row r="1414" spans="1:13" ht="15.75" x14ac:dyDescent="0.25">
      <c r="A1414" s="17">
        <v>8485</v>
      </c>
      <c r="B1414" s="16" t="s">
        <v>1789</v>
      </c>
      <c r="C1414" s="16">
        <v>182492102</v>
      </c>
      <c r="D1414" s="16" t="s">
        <v>1790</v>
      </c>
      <c r="E1414" s="16">
        <v>1.8278901272859975</v>
      </c>
      <c r="F1414" s="16">
        <v>76</v>
      </c>
      <c r="G1414" s="19">
        <v>3.2653768810829903E-2</v>
      </c>
      <c r="H1414" s="16">
        <f t="shared" si="66"/>
        <v>2.4816864296230725</v>
      </c>
      <c r="I1414" s="21">
        <v>1413</v>
      </c>
      <c r="J1414" s="28">
        <f t="shared" si="67"/>
        <v>16011.519563348547</v>
      </c>
      <c r="K1414" s="28">
        <f t="shared" si="68"/>
        <v>1312.9298990784887</v>
      </c>
      <c r="L1414" s="34" t="e">
        <f>IF(ISNUMBER(INDEX('08W Project List'!$J:$J,MATCH('HFTD CPZ'!$B1414,'08W Project List'!$G:$G,0))),$K1414,#N/A)</f>
        <v>#N/A</v>
      </c>
      <c r="M1414" s="34" t="e">
        <f>IF(ISNUMBER(L1414),#N/A,IF(ISNUMBER(INDEX('Approved CPZ List'!$I:$I,MATCH('HFTD CPZ'!$B1414,'Approved CPZ List'!$B:$B,0))),$K1414,#N/A))</f>
        <v>#N/A</v>
      </c>
    </row>
    <row r="1415" spans="1:13" ht="15.75" x14ac:dyDescent="0.25">
      <c r="A1415" s="17">
        <v>7193</v>
      </c>
      <c r="B1415" s="16" t="s">
        <v>1250</v>
      </c>
      <c r="C1415" s="16">
        <v>162161102</v>
      </c>
      <c r="D1415" s="16" t="s">
        <v>1248</v>
      </c>
      <c r="E1415" s="16">
        <v>2.6540253677511374</v>
      </c>
      <c r="F1415" s="16">
        <v>7</v>
      </c>
      <c r="G1415" s="19">
        <v>3.2515085151806698E-2</v>
      </c>
      <c r="H1415" s="16">
        <f t="shared" si="66"/>
        <v>0.22760559606264688</v>
      </c>
      <c r="I1415" s="21">
        <v>1414</v>
      </c>
      <c r="J1415" s="28">
        <f t="shared" si="67"/>
        <v>16014.173588716298</v>
      </c>
      <c r="K1415" s="28">
        <f t="shared" si="68"/>
        <v>1312.7022934824261</v>
      </c>
      <c r="L1415" s="34" t="e">
        <f>IF(ISNUMBER(INDEX('08W Project List'!$J:$J,MATCH('HFTD CPZ'!$B1415,'08W Project List'!$G:$G,0))),$K1415,#N/A)</f>
        <v>#N/A</v>
      </c>
      <c r="M1415" s="34" t="e">
        <f>IF(ISNUMBER(L1415),#N/A,IF(ISNUMBER(INDEX('Approved CPZ List'!$I:$I,MATCH('HFTD CPZ'!$B1415,'Approved CPZ List'!$B:$B,0))),$K1415,#N/A))</f>
        <v>#N/A</v>
      </c>
    </row>
    <row r="1416" spans="1:13" ht="15.75" x14ac:dyDescent="0.25">
      <c r="A1416" s="17">
        <v>5731</v>
      </c>
      <c r="B1416" s="16" t="s">
        <v>3122</v>
      </c>
      <c r="C1416" s="16">
        <v>153082106</v>
      </c>
      <c r="D1416" s="16" t="s">
        <v>3118</v>
      </c>
      <c r="E1416" s="16">
        <v>10.510038477384338</v>
      </c>
      <c r="F1416" s="16">
        <v>123</v>
      </c>
      <c r="G1416" s="19">
        <v>3.2512027011156797E-2</v>
      </c>
      <c r="H1416" s="16">
        <f t="shared" si="66"/>
        <v>3.998979322372286</v>
      </c>
      <c r="I1416" s="21">
        <v>1415</v>
      </c>
      <c r="J1416" s="28">
        <f t="shared" si="67"/>
        <v>16024.683627193683</v>
      </c>
      <c r="K1416" s="28">
        <f t="shared" si="68"/>
        <v>1308.7033141600539</v>
      </c>
      <c r="L1416" s="34" t="e">
        <f>IF(ISNUMBER(INDEX('08W Project List'!$J:$J,MATCH('HFTD CPZ'!$B1416,'08W Project List'!$G:$G,0))),$K1416,#N/A)</f>
        <v>#N/A</v>
      </c>
      <c r="M1416" s="34" t="e">
        <f>IF(ISNUMBER(L1416),#N/A,IF(ISNUMBER(INDEX('Approved CPZ List'!$I:$I,MATCH('HFTD CPZ'!$B1416,'Approved CPZ List'!$B:$B,0))),$K1416,#N/A))</f>
        <v>#N/A</v>
      </c>
    </row>
    <row r="1417" spans="1:13" ht="15.75" x14ac:dyDescent="0.25">
      <c r="A1417" s="17">
        <v>4312</v>
      </c>
      <c r="B1417" s="16" t="s">
        <v>2234</v>
      </c>
      <c r="C1417" s="16">
        <v>42951101</v>
      </c>
      <c r="D1417" s="16" t="s">
        <v>2233</v>
      </c>
      <c r="E1417" s="16">
        <v>2.3591068685097327</v>
      </c>
      <c r="F1417" s="16">
        <v>63</v>
      </c>
      <c r="G1417" s="19">
        <v>3.2457066295873603E-2</v>
      </c>
      <c r="H1417" s="16">
        <f t="shared" si="66"/>
        <v>2.044795176640037</v>
      </c>
      <c r="I1417" s="21">
        <v>1416</v>
      </c>
      <c r="J1417" s="28">
        <f t="shared" si="67"/>
        <v>16027.042734062192</v>
      </c>
      <c r="K1417" s="28">
        <f t="shared" si="68"/>
        <v>1306.6585189834138</v>
      </c>
      <c r="L1417" s="34" t="e">
        <f>IF(ISNUMBER(INDEX('08W Project List'!$J:$J,MATCH('HFTD CPZ'!$B1417,'08W Project List'!$G:$G,0))),$K1417,#N/A)</f>
        <v>#N/A</v>
      </c>
      <c r="M1417" s="34" t="e">
        <f>IF(ISNUMBER(L1417),#N/A,IF(ISNUMBER(INDEX('Approved CPZ List'!$I:$I,MATCH('HFTD CPZ'!$B1417,'Approved CPZ List'!$B:$B,0))),$K1417,#N/A))</f>
        <v>#N/A</v>
      </c>
    </row>
    <row r="1418" spans="1:13" ht="15.75" x14ac:dyDescent="0.25">
      <c r="A1418" s="17">
        <v>8959</v>
      </c>
      <c r="B1418" s="16" t="s">
        <v>2735</v>
      </c>
      <c r="C1418" s="16">
        <v>163541101</v>
      </c>
      <c r="D1418" s="16" t="s">
        <v>2726</v>
      </c>
      <c r="E1418" s="16">
        <v>0.39027627178583341</v>
      </c>
      <c r="F1418" s="16">
        <v>8</v>
      </c>
      <c r="G1418" s="19">
        <v>3.2390230387062499E-2</v>
      </c>
      <c r="H1418" s="16">
        <f t="shared" si="66"/>
        <v>0.25912184309649999</v>
      </c>
      <c r="I1418" s="21">
        <v>1417</v>
      </c>
      <c r="J1418" s="28">
        <f t="shared" si="67"/>
        <v>16027.433010333978</v>
      </c>
      <c r="K1418" s="28">
        <f t="shared" si="68"/>
        <v>1306.3993971403174</v>
      </c>
      <c r="L1418" s="34" t="e">
        <f>IF(ISNUMBER(INDEX('08W Project List'!$J:$J,MATCH('HFTD CPZ'!$B1418,'08W Project List'!$G:$G,0))),$K1418,#N/A)</f>
        <v>#N/A</v>
      </c>
      <c r="M1418" s="34" t="e">
        <f>IF(ISNUMBER(L1418),#N/A,IF(ISNUMBER(INDEX('Approved CPZ List'!$I:$I,MATCH('HFTD CPZ'!$B1418,'Approved CPZ List'!$B:$B,0))),$K1418,#N/A))</f>
        <v>#N/A</v>
      </c>
    </row>
    <row r="1419" spans="1:13" ht="15.75" x14ac:dyDescent="0.25">
      <c r="A1419" s="17">
        <v>4513</v>
      </c>
      <c r="B1419" s="16" t="s">
        <v>3498</v>
      </c>
      <c r="C1419" s="16">
        <v>182631104</v>
      </c>
      <c r="D1419" s="16" t="s">
        <v>3492</v>
      </c>
      <c r="E1419" s="16">
        <v>8.1438233052065883</v>
      </c>
      <c r="F1419" s="16">
        <v>69</v>
      </c>
      <c r="G1419" s="19">
        <v>3.2379750635166099E-2</v>
      </c>
      <c r="H1419" s="16">
        <f t="shared" si="66"/>
        <v>2.2342027938264608</v>
      </c>
      <c r="I1419" s="21">
        <v>1418</v>
      </c>
      <c r="J1419" s="28">
        <f t="shared" si="67"/>
        <v>16035.576833639185</v>
      </c>
      <c r="K1419" s="28">
        <f t="shared" si="68"/>
        <v>1304.165194346491</v>
      </c>
      <c r="L1419" s="34" t="e">
        <f>IF(ISNUMBER(INDEX('08W Project List'!$J:$J,MATCH('HFTD CPZ'!$B1419,'08W Project List'!$G:$G,0))),$K1419,#N/A)</f>
        <v>#N/A</v>
      </c>
      <c r="M1419" s="34" t="e">
        <f>IF(ISNUMBER(L1419),#N/A,IF(ISNUMBER(INDEX('Approved CPZ List'!$I:$I,MATCH('HFTD CPZ'!$B1419,'Approved CPZ List'!$B:$B,0))),$K1419,#N/A))</f>
        <v>#N/A</v>
      </c>
    </row>
    <row r="1420" spans="1:13" ht="15.75" x14ac:dyDescent="0.25">
      <c r="A1420" s="17">
        <v>4357</v>
      </c>
      <c r="B1420" s="16" t="s">
        <v>98</v>
      </c>
      <c r="C1420" s="16">
        <v>153661103</v>
      </c>
      <c r="D1420" s="16" t="s">
        <v>97</v>
      </c>
      <c r="E1420" s="16">
        <v>19.582768869464015</v>
      </c>
      <c r="F1420" s="16">
        <v>201</v>
      </c>
      <c r="G1420" s="19">
        <v>3.2351899104951398E-2</v>
      </c>
      <c r="H1420" s="16">
        <f t="shared" si="66"/>
        <v>6.5027317200952313</v>
      </c>
      <c r="I1420" s="21">
        <v>1419</v>
      </c>
      <c r="J1420" s="28">
        <f t="shared" si="67"/>
        <v>16055.159602508649</v>
      </c>
      <c r="K1420" s="28">
        <f t="shared" si="68"/>
        <v>1297.6624626263958</v>
      </c>
      <c r="L1420" s="34" t="e">
        <f>IF(ISNUMBER(INDEX('08W Project List'!$J:$J,MATCH('HFTD CPZ'!$B1420,'08W Project List'!$G:$G,0))),$K1420,#N/A)</f>
        <v>#N/A</v>
      </c>
      <c r="M1420" s="34" t="e">
        <f>IF(ISNUMBER(L1420),#N/A,IF(ISNUMBER(INDEX('Approved CPZ List'!$I:$I,MATCH('HFTD CPZ'!$B1420,'Approved CPZ List'!$B:$B,0))),$K1420,#N/A))</f>
        <v>#N/A</v>
      </c>
    </row>
    <row r="1421" spans="1:13" ht="15.75" x14ac:dyDescent="0.25">
      <c r="A1421" s="17">
        <v>2717</v>
      </c>
      <c r="B1421" s="16" t="s">
        <v>1907</v>
      </c>
      <c r="C1421" s="16">
        <v>182981102</v>
      </c>
      <c r="D1421" s="16" t="s">
        <v>1908</v>
      </c>
      <c r="E1421" s="16">
        <v>8.3577997036268492</v>
      </c>
      <c r="F1421" s="16">
        <v>117</v>
      </c>
      <c r="G1421" s="19">
        <v>3.23227995418695E-2</v>
      </c>
      <c r="H1421" s="16">
        <f t="shared" si="66"/>
        <v>3.7817675463987315</v>
      </c>
      <c r="I1421" s="21">
        <v>1420</v>
      </c>
      <c r="J1421" s="28">
        <f t="shared" si="67"/>
        <v>16063.517402212276</v>
      </c>
      <c r="K1421" s="28">
        <f t="shared" si="68"/>
        <v>1293.8806950799972</v>
      </c>
      <c r="L1421" s="34" t="e">
        <f>IF(ISNUMBER(INDEX('08W Project List'!$J:$J,MATCH('HFTD CPZ'!$B1421,'08W Project List'!$G:$G,0))),$K1421,#N/A)</f>
        <v>#N/A</v>
      </c>
      <c r="M1421" s="34" t="e">
        <f>IF(ISNUMBER(L1421),#N/A,IF(ISNUMBER(INDEX('Approved CPZ List'!$I:$I,MATCH('HFTD CPZ'!$B1421,'Approved CPZ List'!$B:$B,0))),$K1421,#N/A))</f>
        <v>#N/A</v>
      </c>
    </row>
    <row r="1422" spans="1:13" ht="15.75" x14ac:dyDescent="0.25">
      <c r="A1422" s="17">
        <v>5768</v>
      </c>
      <c r="B1422" s="16" t="s">
        <v>295</v>
      </c>
      <c r="C1422" s="16">
        <v>82841102</v>
      </c>
      <c r="D1422" s="16" t="s">
        <v>296</v>
      </c>
      <c r="E1422" s="16">
        <v>2.1440864452358483</v>
      </c>
      <c r="F1422" s="16">
        <v>11</v>
      </c>
      <c r="G1422" s="19">
        <v>3.2320027953669901E-2</v>
      </c>
      <c r="H1422" s="16">
        <f t="shared" si="66"/>
        <v>0.35552030749036889</v>
      </c>
      <c r="I1422" s="21">
        <v>1421</v>
      </c>
      <c r="J1422" s="28">
        <f t="shared" si="67"/>
        <v>16065.661488657512</v>
      </c>
      <c r="K1422" s="28">
        <f t="shared" si="68"/>
        <v>1293.5251747725067</v>
      </c>
      <c r="L1422" s="34" t="e">
        <f>IF(ISNUMBER(INDEX('08W Project List'!$J:$J,MATCH('HFTD CPZ'!$B1422,'08W Project List'!$G:$G,0))),$K1422,#N/A)</f>
        <v>#N/A</v>
      </c>
      <c r="M1422" s="34" t="e">
        <f>IF(ISNUMBER(L1422),#N/A,IF(ISNUMBER(INDEX('Approved CPZ List'!$I:$I,MATCH('HFTD CPZ'!$B1422,'Approved CPZ List'!$B:$B,0))),$K1422,#N/A))</f>
        <v>#N/A</v>
      </c>
    </row>
    <row r="1423" spans="1:13" ht="15.75" x14ac:dyDescent="0.25">
      <c r="A1423" s="17">
        <v>5734</v>
      </c>
      <c r="B1423" s="16" t="s">
        <v>107</v>
      </c>
      <c r="C1423" s="16">
        <v>153661104</v>
      </c>
      <c r="D1423" s="16" t="s">
        <v>101</v>
      </c>
      <c r="E1423" s="16">
        <v>4.0885004528296269</v>
      </c>
      <c r="F1423" s="16">
        <v>51</v>
      </c>
      <c r="G1423" s="19">
        <v>3.2288812051168098E-2</v>
      </c>
      <c r="H1423" s="16">
        <f t="shared" si="66"/>
        <v>1.646729414609573</v>
      </c>
      <c r="I1423" s="21">
        <v>1422</v>
      </c>
      <c r="J1423" s="28">
        <f t="shared" si="67"/>
        <v>16069.749989110342</v>
      </c>
      <c r="K1423" s="28">
        <f t="shared" si="68"/>
        <v>1291.8784453578971</v>
      </c>
      <c r="L1423" s="34" t="e">
        <f>IF(ISNUMBER(INDEX('08W Project List'!$J:$J,MATCH('HFTD CPZ'!$B1423,'08W Project List'!$G:$G,0))),$K1423,#N/A)</f>
        <v>#N/A</v>
      </c>
      <c r="M1423" s="34" t="e">
        <f>IF(ISNUMBER(L1423),#N/A,IF(ISNUMBER(INDEX('Approved CPZ List'!$I:$I,MATCH('HFTD CPZ'!$B1423,'Approved CPZ List'!$B:$B,0))),$K1423,#N/A))</f>
        <v>#N/A</v>
      </c>
    </row>
    <row r="1424" spans="1:13" ht="15.75" x14ac:dyDescent="0.25">
      <c r="A1424" s="17">
        <v>7601</v>
      </c>
      <c r="B1424" s="16" t="s">
        <v>1880</v>
      </c>
      <c r="C1424" s="16">
        <v>13501111</v>
      </c>
      <c r="D1424" s="16" t="s">
        <v>1881</v>
      </c>
      <c r="E1424" s="16">
        <v>1.5328889060314479</v>
      </c>
      <c r="F1424" s="16">
        <v>14</v>
      </c>
      <c r="G1424" s="19">
        <v>3.2250122715565599E-2</v>
      </c>
      <c r="H1424" s="16">
        <f t="shared" si="66"/>
        <v>0.45150171801791839</v>
      </c>
      <c r="I1424" s="21">
        <v>1423</v>
      </c>
      <c r="J1424" s="28">
        <f t="shared" si="67"/>
        <v>16071.282878016373</v>
      </c>
      <c r="K1424" s="28">
        <f t="shared" si="68"/>
        <v>1291.4269436398793</v>
      </c>
      <c r="L1424" s="34" t="e">
        <f>IF(ISNUMBER(INDEX('08W Project List'!$J:$J,MATCH('HFTD CPZ'!$B1424,'08W Project List'!$G:$G,0))),$K1424,#N/A)</f>
        <v>#N/A</v>
      </c>
      <c r="M1424" s="34" t="e">
        <f>IF(ISNUMBER(L1424),#N/A,IF(ISNUMBER(INDEX('Approved CPZ List'!$I:$I,MATCH('HFTD CPZ'!$B1424,'Approved CPZ List'!$B:$B,0))),$K1424,#N/A))</f>
        <v>#N/A</v>
      </c>
    </row>
    <row r="1425" spans="1:13" ht="15.75" x14ac:dyDescent="0.25">
      <c r="A1425" s="17">
        <v>7801</v>
      </c>
      <c r="B1425" s="16" t="s">
        <v>1619</v>
      </c>
      <c r="C1425" s="16">
        <v>24101101</v>
      </c>
      <c r="D1425" s="16" t="s">
        <v>1620</v>
      </c>
      <c r="E1425" s="16">
        <v>6.5200601824338715</v>
      </c>
      <c r="F1425" s="16">
        <v>74</v>
      </c>
      <c r="G1425" s="19">
        <v>3.2242564537605198E-2</v>
      </c>
      <c r="H1425" s="16">
        <f t="shared" si="66"/>
        <v>2.3859497757827848</v>
      </c>
      <c r="I1425" s="21">
        <v>1424</v>
      </c>
      <c r="J1425" s="28">
        <f t="shared" si="67"/>
        <v>16077.802938198807</v>
      </c>
      <c r="K1425" s="28">
        <f t="shared" si="68"/>
        <v>1289.0409938640964</v>
      </c>
      <c r="L1425" s="34" t="e">
        <f>IF(ISNUMBER(INDEX('08W Project List'!$J:$J,MATCH('HFTD CPZ'!$B1425,'08W Project List'!$G:$G,0))),$K1425,#N/A)</f>
        <v>#N/A</v>
      </c>
      <c r="M1425" s="34" t="e">
        <f>IF(ISNUMBER(L1425),#N/A,IF(ISNUMBER(INDEX('Approved CPZ List'!$I:$I,MATCH('HFTD CPZ'!$B1425,'Approved CPZ List'!$B:$B,0))),$K1425,#N/A))</f>
        <v>#N/A</v>
      </c>
    </row>
    <row r="1426" spans="1:13" ht="15.75" x14ac:dyDescent="0.25">
      <c r="A1426" s="17">
        <v>4135</v>
      </c>
      <c r="B1426" s="16" t="s">
        <v>404</v>
      </c>
      <c r="C1426" s="16">
        <v>152481104</v>
      </c>
      <c r="D1426" s="16" t="s">
        <v>405</v>
      </c>
      <c r="E1426" s="16">
        <v>28.775215067503229</v>
      </c>
      <c r="F1426" s="16">
        <v>311</v>
      </c>
      <c r="G1426" s="19">
        <v>3.2187471403189297E-2</v>
      </c>
      <c r="H1426" s="16">
        <f t="shared" si="66"/>
        <v>10.01030360639187</v>
      </c>
      <c r="I1426" s="21">
        <v>1425</v>
      </c>
      <c r="J1426" s="28">
        <f t="shared" si="67"/>
        <v>16106.57815326631</v>
      </c>
      <c r="K1426" s="28">
        <f t="shared" si="68"/>
        <v>1279.0306902577045</v>
      </c>
      <c r="L1426" s="34" t="e">
        <f>IF(ISNUMBER(INDEX('08W Project List'!$J:$J,MATCH('HFTD CPZ'!$B1426,'08W Project List'!$G:$G,0))),$K1426,#N/A)</f>
        <v>#N/A</v>
      </c>
      <c r="M1426" s="34" t="e">
        <f>IF(ISNUMBER(L1426),#N/A,IF(ISNUMBER(INDEX('Approved CPZ List'!$I:$I,MATCH('HFTD CPZ'!$B1426,'Approved CPZ List'!$B:$B,0))),$K1426,#N/A))</f>
        <v>#N/A</v>
      </c>
    </row>
    <row r="1427" spans="1:13" ht="15.75" x14ac:dyDescent="0.25">
      <c r="A1427" s="17">
        <v>7772</v>
      </c>
      <c r="B1427" s="16" t="s">
        <v>1448</v>
      </c>
      <c r="C1427" s="16">
        <v>192311142</v>
      </c>
      <c r="D1427" s="16" t="s">
        <v>1449</v>
      </c>
      <c r="E1427" s="16">
        <v>8.3269671752987566</v>
      </c>
      <c r="F1427" s="16">
        <v>75</v>
      </c>
      <c r="G1427" s="19">
        <v>3.2159914675300202E-2</v>
      </c>
      <c r="H1427" s="16">
        <f t="shared" si="66"/>
        <v>2.4119936006475151</v>
      </c>
      <c r="I1427" s="21">
        <v>1426</v>
      </c>
      <c r="J1427" s="28">
        <f t="shared" si="67"/>
        <v>16114.905120441608</v>
      </c>
      <c r="K1427" s="28">
        <f t="shared" si="68"/>
        <v>1276.6186966570569</v>
      </c>
      <c r="L1427" s="34" t="e">
        <f>IF(ISNUMBER(INDEX('08W Project List'!$J:$J,MATCH('HFTD CPZ'!$B1427,'08W Project List'!$G:$G,0))),$K1427,#N/A)</f>
        <v>#N/A</v>
      </c>
      <c r="M1427" s="34" t="e">
        <f>IF(ISNUMBER(L1427),#N/A,IF(ISNUMBER(INDEX('Approved CPZ List'!$I:$I,MATCH('HFTD CPZ'!$B1427,'Approved CPZ List'!$B:$B,0))),$K1427,#N/A))</f>
        <v>#N/A</v>
      </c>
    </row>
    <row r="1428" spans="1:13" ht="15.75" x14ac:dyDescent="0.25">
      <c r="A1428" s="17">
        <v>10311</v>
      </c>
      <c r="B1428" s="16" t="s">
        <v>2161</v>
      </c>
      <c r="C1428" s="16">
        <v>63172101</v>
      </c>
      <c r="D1428" s="16" t="s">
        <v>2155</v>
      </c>
      <c r="E1428" s="16">
        <v>0.59926042324683593</v>
      </c>
      <c r="F1428" s="16">
        <v>17</v>
      </c>
      <c r="G1428" s="19">
        <v>3.20955559713317E-2</v>
      </c>
      <c r="H1428" s="16">
        <f t="shared" si="66"/>
        <v>0.54562445151263894</v>
      </c>
      <c r="I1428" s="21">
        <v>1427</v>
      </c>
      <c r="J1428" s="28">
        <f t="shared" si="67"/>
        <v>16115.504380864855</v>
      </c>
      <c r="K1428" s="28">
        <f t="shared" si="68"/>
        <v>1276.0730722055443</v>
      </c>
      <c r="L1428" s="34" t="e">
        <f>IF(ISNUMBER(INDEX('08W Project List'!$J:$J,MATCH('HFTD CPZ'!$B1428,'08W Project List'!$G:$G,0))),$K1428,#N/A)</f>
        <v>#N/A</v>
      </c>
      <c r="M1428" s="34" t="e">
        <f>IF(ISNUMBER(L1428),#N/A,IF(ISNUMBER(INDEX('Approved CPZ List'!$I:$I,MATCH('HFTD CPZ'!$B1428,'Approved CPZ List'!$B:$B,0))),$K1428,#N/A))</f>
        <v>#N/A</v>
      </c>
    </row>
    <row r="1429" spans="1:13" ht="15.75" x14ac:dyDescent="0.25">
      <c r="A1429" s="17">
        <v>1525</v>
      </c>
      <c r="B1429" s="16" t="s">
        <v>704</v>
      </c>
      <c r="C1429" s="16">
        <v>103201102</v>
      </c>
      <c r="D1429" s="16" t="s">
        <v>702</v>
      </c>
      <c r="E1429" s="16">
        <v>23.273518041400063</v>
      </c>
      <c r="F1429" s="16">
        <v>248</v>
      </c>
      <c r="G1429" s="19">
        <v>3.2082273511569601E-2</v>
      </c>
      <c r="H1429" s="16">
        <f t="shared" si="66"/>
        <v>7.9564038308692613</v>
      </c>
      <c r="I1429" s="21">
        <v>1428</v>
      </c>
      <c r="J1429" s="28">
        <f t="shared" si="67"/>
        <v>16138.777898906255</v>
      </c>
      <c r="K1429" s="28">
        <f t="shared" si="68"/>
        <v>1268.1166683746751</v>
      </c>
      <c r="L1429" s="34" t="e">
        <f>IF(ISNUMBER(INDEX('08W Project List'!$J:$J,MATCH('HFTD CPZ'!$B1429,'08W Project List'!$G:$G,0))),$K1429,#N/A)</f>
        <v>#N/A</v>
      </c>
      <c r="M1429" s="34" t="e">
        <f>IF(ISNUMBER(L1429),#N/A,IF(ISNUMBER(INDEX('Approved CPZ List'!$I:$I,MATCH('HFTD CPZ'!$B1429,'Approved CPZ List'!$B:$B,0))),$K1429,#N/A))</f>
        <v>#N/A</v>
      </c>
    </row>
    <row r="1430" spans="1:13" ht="15.75" x14ac:dyDescent="0.25">
      <c r="A1430" s="17">
        <v>7510</v>
      </c>
      <c r="B1430" s="16" t="s">
        <v>1452</v>
      </c>
      <c r="C1430" s="16">
        <v>192311142</v>
      </c>
      <c r="D1430" s="16" t="s">
        <v>1449</v>
      </c>
      <c r="E1430" s="16">
        <v>12.449559097759975</v>
      </c>
      <c r="F1430" s="16">
        <v>86</v>
      </c>
      <c r="G1430" s="19">
        <v>3.1951025593579999E-2</v>
      </c>
      <c r="H1430" s="16">
        <f t="shared" si="66"/>
        <v>2.74778820104788</v>
      </c>
      <c r="I1430" s="21">
        <v>1429</v>
      </c>
      <c r="J1430" s="28">
        <f t="shared" si="67"/>
        <v>16151.227458004016</v>
      </c>
      <c r="K1430" s="28">
        <f t="shared" si="68"/>
        <v>1265.3688801736273</v>
      </c>
      <c r="L1430" s="34" t="e">
        <f>IF(ISNUMBER(INDEX('08W Project List'!$J:$J,MATCH('HFTD CPZ'!$B1430,'08W Project List'!$G:$G,0))),$K1430,#N/A)</f>
        <v>#N/A</v>
      </c>
      <c r="M1430" s="34" t="e">
        <f>IF(ISNUMBER(L1430),#N/A,IF(ISNUMBER(INDEX('Approved CPZ List'!$I:$I,MATCH('HFTD CPZ'!$B1430,'Approved CPZ List'!$B:$B,0))),$K1430,#N/A))</f>
        <v>#N/A</v>
      </c>
    </row>
    <row r="1431" spans="1:13" ht="15.75" x14ac:dyDescent="0.25">
      <c r="A1431" s="17">
        <v>8635</v>
      </c>
      <c r="B1431" s="16" t="s">
        <v>2370</v>
      </c>
      <c r="C1431" s="16">
        <v>42571102</v>
      </c>
      <c r="D1431" s="16" t="s">
        <v>2359</v>
      </c>
      <c r="E1431" s="16">
        <v>6.978932043283903</v>
      </c>
      <c r="F1431" s="16">
        <v>58</v>
      </c>
      <c r="G1431" s="19">
        <v>3.19405688314644E-2</v>
      </c>
      <c r="H1431" s="16">
        <f t="shared" si="66"/>
        <v>1.8525529922249353</v>
      </c>
      <c r="I1431" s="21">
        <v>1430</v>
      </c>
      <c r="J1431" s="28">
        <f t="shared" si="67"/>
        <v>16158.2063900473</v>
      </c>
      <c r="K1431" s="28">
        <f t="shared" si="68"/>
        <v>1263.5163271814024</v>
      </c>
      <c r="L1431" s="34" t="e">
        <f>IF(ISNUMBER(INDEX('08W Project List'!$J:$J,MATCH('HFTD CPZ'!$B1431,'08W Project List'!$G:$G,0))),$K1431,#N/A)</f>
        <v>#N/A</v>
      </c>
      <c r="M1431" s="34" t="e">
        <f>IF(ISNUMBER(L1431),#N/A,IF(ISNUMBER(INDEX('Approved CPZ List'!$I:$I,MATCH('HFTD CPZ'!$B1431,'Approved CPZ List'!$B:$B,0))),$K1431,#N/A))</f>
        <v>#N/A</v>
      </c>
    </row>
    <row r="1432" spans="1:13" ht="15.75" x14ac:dyDescent="0.25">
      <c r="A1432" s="17">
        <v>5301</v>
      </c>
      <c r="B1432" s="16" t="s">
        <v>3289</v>
      </c>
      <c r="C1432" s="16">
        <v>252341104</v>
      </c>
      <c r="D1432" s="16" t="s">
        <v>3290</v>
      </c>
      <c r="E1432" s="16">
        <v>1.6980029728288937</v>
      </c>
      <c r="F1432" s="16">
        <v>34</v>
      </c>
      <c r="G1432" s="19">
        <v>3.1896163499655301E-2</v>
      </c>
      <c r="H1432" s="16">
        <f t="shared" si="66"/>
        <v>1.0844695589882802</v>
      </c>
      <c r="I1432" s="21">
        <v>1431</v>
      </c>
      <c r="J1432" s="28">
        <f t="shared" si="67"/>
        <v>16159.90439302013</v>
      </c>
      <c r="K1432" s="28">
        <f t="shared" si="68"/>
        <v>1262.4318576224141</v>
      </c>
      <c r="L1432" s="34" t="e">
        <f>IF(ISNUMBER(INDEX('08W Project List'!$J:$J,MATCH('HFTD CPZ'!$B1432,'08W Project List'!$G:$G,0))),$K1432,#N/A)</f>
        <v>#N/A</v>
      </c>
      <c r="M1432" s="34" t="e">
        <f>IF(ISNUMBER(L1432),#N/A,IF(ISNUMBER(INDEX('Approved CPZ List'!$I:$I,MATCH('HFTD CPZ'!$B1432,'Approved CPZ List'!$B:$B,0))),$K1432,#N/A))</f>
        <v>#N/A</v>
      </c>
    </row>
    <row r="1433" spans="1:13" ht="15.75" x14ac:dyDescent="0.25">
      <c r="A1433" s="17">
        <v>8600</v>
      </c>
      <c r="B1433" s="16" t="s">
        <v>543</v>
      </c>
      <c r="C1433" s="16">
        <v>43411101</v>
      </c>
      <c r="D1433" s="16" t="s">
        <v>538</v>
      </c>
      <c r="E1433" s="16">
        <v>1.4967414217253761</v>
      </c>
      <c r="F1433" s="16">
        <v>21</v>
      </c>
      <c r="G1433" s="19">
        <v>3.18737474271426E-2</v>
      </c>
      <c r="H1433" s="16">
        <f t="shared" si="66"/>
        <v>0.66934869596999458</v>
      </c>
      <c r="I1433" s="21">
        <v>1432</v>
      </c>
      <c r="J1433" s="28">
        <f t="shared" si="67"/>
        <v>16161.401134441856</v>
      </c>
      <c r="K1433" s="28">
        <f t="shared" si="68"/>
        <v>1261.7625089264441</v>
      </c>
      <c r="L1433" s="34" t="e">
        <f>IF(ISNUMBER(INDEX('08W Project List'!$J:$J,MATCH('HFTD CPZ'!$B1433,'08W Project List'!$G:$G,0))),$K1433,#N/A)</f>
        <v>#N/A</v>
      </c>
      <c r="M1433" s="34" t="e">
        <f>IF(ISNUMBER(L1433),#N/A,IF(ISNUMBER(INDEX('Approved CPZ List'!$I:$I,MATCH('HFTD CPZ'!$B1433,'Approved CPZ List'!$B:$B,0))),$K1433,#N/A))</f>
        <v>#N/A</v>
      </c>
    </row>
    <row r="1434" spans="1:13" ht="15.75" x14ac:dyDescent="0.25">
      <c r="A1434" s="17">
        <v>145</v>
      </c>
      <c r="B1434" s="16" t="s">
        <v>2511</v>
      </c>
      <c r="C1434" s="16">
        <v>152282101</v>
      </c>
      <c r="D1434" s="16" t="s">
        <v>2510</v>
      </c>
      <c r="E1434" s="16">
        <v>20.03413886350323</v>
      </c>
      <c r="F1434" s="16">
        <v>231</v>
      </c>
      <c r="G1434" s="19">
        <v>3.1834443730993499E-2</v>
      </c>
      <c r="H1434" s="16">
        <f t="shared" si="66"/>
        <v>7.3537565018594986</v>
      </c>
      <c r="I1434" s="21">
        <v>1433</v>
      </c>
      <c r="J1434" s="28">
        <f t="shared" si="67"/>
        <v>16181.435273305358</v>
      </c>
      <c r="K1434" s="28">
        <f t="shared" si="68"/>
        <v>1254.4087524245845</v>
      </c>
      <c r="L1434" s="34" t="e">
        <f>IF(ISNUMBER(INDEX('08W Project List'!$J:$J,MATCH('HFTD CPZ'!$B1434,'08W Project List'!$G:$G,0))),$K1434,#N/A)</f>
        <v>#N/A</v>
      </c>
      <c r="M1434" s="34" t="e">
        <f>IF(ISNUMBER(L1434),#N/A,IF(ISNUMBER(INDEX('Approved CPZ List'!$I:$I,MATCH('HFTD CPZ'!$B1434,'Approved CPZ List'!$B:$B,0))),$K1434,#N/A))</f>
        <v>#N/A</v>
      </c>
    </row>
    <row r="1435" spans="1:13" ht="15.75" x14ac:dyDescent="0.25">
      <c r="A1435" s="17">
        <v>8867</v>
      </c>
      <c r="B1435" s="16" t="s">
        <v>1335</v>
      </c>
      <c r="C1435" s="16">
        <v>152181101</v>
      </c>
      <c r="D1435" s="16" t="s">
        <v>1333</v>
      </c>
      <c r="E1435" s="16">
        <v>11.425905089486264</v>
      </c>
      <c r="F1435" s="16">
        <v>79</v>
      </c>
      <c r="G1435" s="19">
        <v>3.1693082566799598E-2</v>
      </c>
      <c r="H1435" s="16">
        <f t="shared" si="66"/>
        <v>2.5037535227771683</v>
      </c>
      <c r="I1435" s="21">
        <v>1434</v>
      </c>
      <c r="J1435" s="28">
        <f t="shared" si="67"/>
        <v>16192.861178394845</v>
      </c>
      <c r="K1435" s="28">
        <f t="shared" si="68"/>
        <v>1251.9049989018074</v>
      </c>
      <c r="L1435" s="34" t="e">
        <f>IF(ISNUMBER(INDEX('08W Project List'!$J:$J,MATCH('HFTD CPZ'!$B1435,'08W Project List'!$G:$G,0))),$K1435,#N/A)</f>
        <v>#N/A</v>
      </c>
      <c r="M1435" s="34" t="e">
        <f>IF(ISNUMBER(L1435),#N/A,IF(ISNUMBER(INDEX('Approved CPZ List'!$I:$I,MATCH('HFTD CPZ'!$B1435,'Approved CPZ List'!$B:$B,0))),$K1435,#N/A))</f>
        <v>#N/A</v>
      </c>
    </row>
    <row r="1436" spans="1:13" ht="15.75" x14ac:dyDescent="0.25">
      <c r="A1436" s="17">
        <v>10121</v>
      </c>
      <c r="B1436" s="16" t="s">
        <v>831</v>
      </c>
      <c r="C1436" s="16">
        <v>254432102</v>
      </c>
      <c r="D1436" s="16" t="s">
        <v>827</v>
      </c>
      <c r="E1436" s="16">
        <v>1.3653062121160224</v>
      </c>
      <c r="F1436" s="16">
        <v>22</v>
      </c>
      <c r="G1436" s="19">
        <v>3.1595302070831201E-2</v>
      </c>
      <c r="H1436" s="16">
        <f t="shared" si="66"/>
        <v>0.69509664555828643</v>
      </c>
      <c r="I1436" s="21">
        <v>1435</v>
      </c>
      <c r="J1436" s="28">
        <f t="shared" si="67"/>
        <v>16194.226484606961</v>
      </c>
      <c r="K1436" s="28">
        <f t="shared" si="68"/>
        <v>1251.2099022562491</v>
      </c>
      <c r="L1436" s="34" t="e">
        <f>IF(ISNUMBER(INDEX('08W Project List'!$J:$J,MATCH('HFTD CPZ'!$B1436,'08W Project List'!$G:$G,0))),$K1436,#N/A)</f>
        <v>#N/A</v>
      </c>
      <c r="M1436" s="34" t="e">
        <f>IF(ISNUMBER(L1436),#N/A,IF(ISNUMBER(INDEX('Approved CPZ List'!$I:$I,MATCH('HFTD CPZ'!$B1436,'Approved CPZ List'!$B:$B,0))),$K1436,#N/A))</f>
        <v>#N/A</v>
      </c>
    </row>
    <row r="1437" spans="1:13" ht="15.75" x14ac:dyDescent="0.25">
      <c r="A1437" s="17">
        <v>8481</v>
      </c>
      <c r="B1437" s="16" t="s">
        <v>2997</v>
      </c>
      <c r="C1437" s="16">
        <v>183071101</v>
      </c>
      <c r="D1437" s="16" t="s">
        <v>2998</v>
      </c>
      <c r="E1437" s="16">
        <v>11.441340533822435</v>
      </c>
      <c r="F1437" s="16">
        <v>109</v>
      </c>
      <c r="G1437" s="19">
        <v>3.1501639181249999E-2</v>
      </c>
      <c r="H1437" s="16">
        <f t="shared" si="66"/>
        <v>3.4336786707562501</v>
      </c>
      <c r="I1437" s="21">
        <v>1436</v>
      </c>
      <c r="J1437" s="28">
        <f t="shared" si="67"/>
        <v>16205.667825140783</v>
      </c>
      <c r="K1437" s="28">
        <f t="shared" si="68"/>
        <v>1247.7762235854927</v>
      </c>
      <c r="L1437" s="34" t="e">
        <f>IF(ISNUMBER(INDEX('08W Project List'!$J:$J,MATCH('HFTD CPZ'!$B1437,'08W Project List'!$G:$G,0))),$K1437,#N/A)</f>
        <v>#N/A</v>
      </c>
      <c r="M1437" s="34" t="e">
        <f>IF(ISNUMBER(L1437),#N/A,IF(ISNUMBER(INDEX('Approved CPZ List'!$I:$I,MATCH('HFTD CPZ'!$B1437,'Approved CPZ List'!$B:$B,0))),$K1437,#N/A))</f>
        <v>#N/A</v>
      </c>
    </row>
    <row r="1438" spans="1:13" ht="15.75" x14ac:dyDescent="0.25">
      <c r="A1438" s="17">
        <v>3885</v>
      </c>
      <c r="B1438" s="16" t="s">
        <v>245</v>
      </c>
      <c r="C1438" s="16">
        <v>43182103</v>
      </c>
      <c r="D1438" s="16" t="s">
        <v>246</v>
      </c>
      <c r="E1438" s="16">
        <v>8.3260944186330015</v>
      </c>
      <c r="F1438" s="16">
        <v>213</v>
      </c>
      <c r="G1438" s="19">
        <v>3.1296357977474001E-2</v>
      </c>
      <c r="H1438" s="16">
        <f t="shared" si="66"/>
        <v>6.6661242492019621</v>
      </c>
      <c r="I1438" s="21">
        <v>1437</v>
      </c>
      <c r="J1438" s="28">
        <f t="shared" si="67"/>
        <v>16213.993919559416</v>
      </c>
      <c r="K1438" s="28">
        <f t="shared" si="68"/>
        <v>1241.1100993362909</v>
      </c>
      <c r="L1438" s="34" t="e">
        <f>IF(ISNUMBER(INDEX('08W Project List'!$J:$J,MATCH('HFTD CPZ'!$B1438,'08W Project List'!$G:$G,0))),$K1438,#N/A)</f>
        <v>#N/A</v>
      </c>
      <c r="M1438" s="34" t="e">
        <f>IF(ISNUMBER(L1438),#N/A,IF(ISNUMBER(INDEX('Approved CPZ List'!$I:$I,MATCH('HFTD CPZ'!$B1438,'Approved CPZ List'!$B:$B,0))),$K1438,#N/A))</f>
        <v>#N/A</v>
      </c>
    </row>
    <row r="1439" spans="1:13" ht="15.75" x14ac:dyDescent="0.25">
      <c r="A1439" s="17">
        <v>1942</v>
      </c>
      <c r="B1439" s="16" t="s">
        <v>4100</v>
      </c>
      <c r="C1439" s="16">
        <v>42771113</v>
      </c>
      <c r="D1439" s="16" t="s">
        <v>4096</v>
      </c>
      <c r="E1439" s="16">
        <v>4.6884980866288131E-2</v>
      </c>
      <c r="F1439" s="16">
        <v>69</v>
      </c>
      <c r="G1439" s="19">
        <v>3.1266304770647999E-2</v>
      </c>
      <c r="H1439" s="16">
        <f t="shared" si="66"/>
        <v>2.157375029174712</v>
      </c>
      <c r="I1439" s="21">
        <v>1438</v>
      </c>
      <c r="J1439" s="28">
        <f t="shared" si="67"/>
        <v>16214.040804540282</v>
      </c>
      <c r="K1439" s="28">
        <f t="shared" si="68"/>
        <v>1238.9527243071161</v>
      </c>
      <c r="L1439" s="34" t="e">
        <f>IF(ISNUMBER(INDEX('08W Project List'!$J:$J,MATCH('HFTD CPZ'!$B1439,'08W Project List'!$G:$G,0))),$K1439,#N/A)</f>
        <v>#N/A</v>
      </c>
      <c r="M1439" s="34" t="e">
        <f>IF(ISNUMBER(L1439),#N/A,IF(ISNUMBER(INDEX('Approved CPZ List'!$I:$I,MATCH('HFTD CPZ'!$B1439,'Approved CPZ List'!$B:$B,0))),$K1439,#N/A))</f>
        <v>#N/A</v>
      </c>
    </row>
    <row r="1440" spans="1:13" ht="15.75" x14ac:dyDescent="0.25">
      <c r="A1440" s="17">
        <v>10742</v>
      </c>
      <c r="B1440" s="16" t="s">
        <v>1522</v>
      </c>
      <c r="C1440" s="16">
        <v>42891101</v>
      </c>
      <c r="D1440" s="16" t="s">
        <v>1516</v>
      </c>
      <c r="E1440" s="16">
        <v>0.54301627508069672</v>
      </c>
      <c r="F1440" s="16">
        <v>6</v>
      </c>
      <c r="G1440" s="19">
        <v>3.11677176868113E-2</v>
      </c>
      <c r="H1440" s="16">
        <f t="shared" si="66"/>
        <v>0.1870063061208678</v>
      </c>
      <c r="I1440" s="21">
        <v>1439</v>
      </c>
      <c r="J1440" s="28">
        <f t="shared" si="67"/>
        <v>16214.583820815362</v>
      </c>
      <c r="K1440" s="28">
        <f t="shared" si="68"/>
        <v>1238.7657180009953</v>
      </c>
      <c r="L1440" s="34" t="e">
        <f>IF(ISNUMBER(INDEX('08W Project List'!$J:$J,MATCH('HFTD CPZ'!$B1440,'08W Project List'!$G:$G,0))),$K1440,#N/A)</f>
        <v>#N/A</v>
      </c>
      <c r="M1440" s="34" t="e">
        <f>IF(ISNUMBER(L1440),#N/A,IF(ISNUMBER(INDEX('Approved CPZ List'!$I:$I,MATCH('HFTD CPZ'!$B1440,'Approved CPZ List'!$B:$B,0))),$K1440,#N/A))</f>
        <v>#N/A</v>
      </c>
    </row>
    <row r="1441" spans="1:13" ht="15.75" x14ac:dyDescent="0.25">
      <c r="A1441" s="17">
        <v>8417</v>
      </c>
      <c r="B1441" s="16" t="s">
        <v>994</v>
      </c>
      <c r="C1441" s="16">
        <v>163351703</v>
      </c>
      <c r="D1441" s="16" t="s">
        <v>986</v>
      </c>
      <c r="E1441" s="16">
        <v>9.0465638847782461</v>
      </c>
      <c r="F1441" s="16">
        <v>119</v>
      </c>
      <c r="G1441" s="19">
        <v>3.1137109153696298E-2</v>
      </c>
      <c r="H1441" s="16">
        <f t="shared" si="66"/>
        <v>3.7053159892898595</v>
      </c>
      <c r="I1441" s="21">
        <v>1440</v>
      </c>
      <c r="J1441" s="28">
        <f t="shared" si="67"/>
        <v>16223.63038470014</v>
      </c>
      <c r="K1441" s="28">
        <f t="shared" si="68"/>
        <v>1235.0604020117055</v>
      </c>
      <c r="L1441" s="34" t="e">
        <f>IF(ISNUMBER(INDEX('08W Project List'!$J:$J,MATCH('HFTD CPZ'!$B1441,'08W Project List'!$G:$G,0))),$K1441,#N/A)</f>
        <v>#N/A</v>
      </c>
      <c r="M1441" s="34" t="e">
        <f>IF(ISNUMBER(L1441),#N/A,IF(ISNUMBER(INDEX('Approved CPZ List'!$I:$I,MATCH('HFTD CPZ'!$B1441,'Approved CPZ List'!$B:$B,0))),$K1441,#N/A))</f>
        <v>#N/A</v>
      </c>
    </row>
    <row r="1442" spans="1:13" ht="15.75" x14ac:dyDescent="0.25">
      <c r="A1442" s="17">
        <v>1279</v>
      </c>
      <c r="B1442" s="16" t="s">
        <v>2776</v>
      </c>
      <c r="C1442" s="16">
        <v>103031102</v>
      </c>
      <c r="D1442" s="16" t="s">
        <v>2771</v>
      </c>
      <c r="E1442" s="16">
        <v>6.6621999245280294</v>
      </c>
      <c r="F1442" s="16">
        <v>41</v>
      </c>
      <c r="G1442" s="19">
        <v>3.1032066064245301E-2</v>
      </c>
      <c r="H1442" s="16">
        <f t="shared" si="66"/>
        <v>1.2723147086340574</v>
      </c>
      <c r="I1442" s="21">
        <v>1441</v>
      </c>
      <c r="J1442" s="28">
        <f t="shared" si="67"/>
        <v>16230.292584624667</v>
      </c>
      <c r="K1442" s="28">
        <f t="shared" si="68"/>
        <v>1233.7880873030715</v>
      </c>
      <c r="L1442" s="34" t="e">
        <f>IF(ISNUMBER(INDEX('08W Project List'!$J:$J,MATCH('HFTD CPZ'!$B1442,'08W Project List'!$G:$G,0))),$K1442,#N/A)</f>
        <v>#N/A</v>
      </c>
      <c r="M1442" s="34" t="e">
        <f>IF(ISNUMBER(L1442),#N/A,IF(ISNUMBER(INDEX('Approved CPZ List'!$I:$I,MATCH('HFTD CPZ'!$B1442,'Approved CPZ List'!$B:$B,0))),$K1442,#N/A))</f>
        <v>#N/A</v>
      </c>
    </row>
    <row r="1443" spans="1:13" ht="15.75" x14ac:dyDescent="0.25">
      <c r="A1443" s="17">
        <v>1200</v>
      </c>
      <c r="B1443" s="16" t="s">
        <v>2696</v>
      </c>
      <c r="C1443" s="16">
        <v>182601106</v>
      </c>
      <c r="D1443" s="16" t="s">
        <v>2697</v>
      </c>
      <c r="E1443" s="16">
        <v>1.126117682481268</v>
      </c>
      <c r="F1443" s="16">
        <v>57</v>
      </c>
      <c r="G1443" s="19">
        <v>3.1030173239274601E-2</v>
      </c>
      <c r="H1443" s="16">
        <f t="shared" si="66"/>
        <v>1.7687198746386523</v>
      </c>
      <c r="I1443" s="21">
        <v>1442</v>
      </c>
      <c r="J1443" s="28">
        <f t="shared" si="67"/>
        <v>16231.418702307148</v>
      </c>
      <c r="K1443" s="28">
        <f t="shared" si="68"/>
        <v>1232.0193674284328</v>
      </c>
      <c r="L1443" s="34" t="e">
        <f>IF(ISNUMBER(INDEX('08W Project List'!$J:$J,MATCH('HFTD CPZ'!$B1443,'08W Project List'!$G:$G,0))),$K1443,#N/A)</f>
        <v>#N/A</v>
      </c>
      <c r="M1443" s="34" t="e">
        <f>IF(ISNUMBER(L1443),#N/A,IF(ISNUMBER(INDEX('Approved CPZ List'!$I:$I,MATCH('HFTD CPZ'!$B1443,'Approved CPZ List'!$B:$B,0))),$K1443,#N/A))</f>
        <v>#N/A</v>
      </c>
    </row>
    <row r="1444" spans="1:13" ht="15.75" x14ac:dyDescent="0.25">
      <c r="A1444" s="17">
        <v>766</v>
      </c>
      <c r="B1444" s="16" t="s">
        <v>3798</v>
      </c>
      <c r="C1444" s="16">
        <v>182811103</v>
      </c>
      <c r="D1444" s="16" t="s">
        <v>3796</v>
      </c>
      <c r="E1444" s="16">
        <v>7.8400661296882532</v>
      </c>
      <c r="F1444" s="16">
        <v>56</v>
      </c>
      <c r="G1444" s="19">
        <v>3.09878406903684E-2</v>
      </c>
      <c r="H1444" s="16">
        <f t="shared" si="66"/>
        <v>1.7353190786606305</v>
      </c>
      <c r="I1444" s="21">
        <v>1443</v>
      </c>
      <c r="J1444" s="28">
        <f t="shared" si="67"/>
        <v>16239.258768436837</v>
      </c>
      <c r="K1444" s="28">
        <f t="shared" si="68"/>
        <v>1230.2840483497721</v>
      </c>
      <c r="L1444" s="34" t="e">
        <f>IF(ISNUMBER(INDEX('08W Project List'!$J:$J,MATCH('HFTD CPZ'!$B1444,'08W Project List'!$G:$G,0))),$K1444,#N/A)</f>
        <v>#N/A</v>
      </c>
      <c r="M1444" s="34" t="e">
        <f>IF(ISNUMBER(L1444),#N/A,IF(ISNUMBER(INDEX('Approved CPZ List'!$I:$I,MATCH('HFTD CPZ'!$B1444,'Approved CPZ List'!$B:$B,0))),$K1444,#N/A))</f>
        <v>#N/A</v>
      </c>
    </row>
    <row r="1445" spans="1:13" ht="15.75" x14ac:dyDescent="0.25">
      <c r="A1445" s="17">
        <v>8592</v>
      </c>
      <c r="B1445" s="16" t="s">
        <v>3932</v>
      </c>
      <c r="C1445" s="16">
        <v>83481110</v>
      </c>
      <c r="D1445" s="16" t="s">
        <v>3928</v>
      </c>
      <c r="E1445" s="16">
        <v>5.5411261458706145</v>
      </c>
      <c r="F1445" s="16">
        <v>45</v>
      </c>
      <c r="G1445" s="19">
        <v>3.0980061657114501E-2</v>
      </c>
      <c r="H1445" s="16">
        <f t="shared" si="66"/>
        <v>1.3941027745701526</v>
      </c>
      <c r="I1445" s="21">
        <v>1444</v>
      </c>
      <c r="J1445" s="28">
        <f t="shared" si="67"/>
        <v>16244.799894582708</v>
      </c>
      <c r="K1445" s="28">
        <f t="shared" si="68"/>
        <v>1228.8899455752019</v>
      </c>
      <c r="L1445" s="34" t="e">
        <f>IF(ISNUMBER(INDEX('08W Project List'!$J:$J,MATCH('HFTD CPZ'!$B1445,'08W Project List'!$G:$G,0))),$K1445,#N/A)</f>
        <v>#N/A</v>
      </c>
      <c r="M1445" s="34" t="e">
        <f>IF(ISNUMBER(L1445),#N/A,IF(ISNUMBER(INDEX('Approved CPZ List'!$I:$I,MATCH('HFTD CPZ'!$B1445,'Approved CPZ List'!$B:$B,0))),$K1445,#N/A))</f>
        <v>#N/A</v>
      </c>
    </row>
    <row r="1446" spans="1:13" ht="15.75" x14ac:dyDescent="0.25">
      <c r="A1446" s="17">
        <v>5933</v>
      </c>
      <c r="B1446" s="16" t="s">
        <v>2320</v>
      </c>
      <c r="C1446" s="16">
        <v>42091102</v>
      </c>
      <c r="D1446" s="16" t="s">
        <v>2313</v>
      </c>
      <c r="E1446" s="16">
        <v>1.2977728829953574</v>
      </c>
      <c r="F1446" s="16">
        <v>29</v>
      </c>
      <c r="G1446" s="19">
        <v>3.0871694906440698E-2</v>
      </c>
      <c r="H1446" s="16">
        <f t="shared" si="66"/>
        <v>0.89527915228678023</v>
      </c>
      <c r="I1446" s="21">
        <v>1445</v>
      </c>
      <c r="J1446" s="28">
        <f t="shared" si="67"/>
        <v>16246.097667465703</v>
      </c>
      <c r="K1446" s="28">
        <f t="shared" si="68"/>
        <v>1227.9946664229151</v>
      </c>
      <c r="L1446" s="34" t="e">
        <f>IF(ISNUMBER(INDEX('08W Project List'!$J:$J,MATCH('HFTD CPZ'!$B1446,'08W Project List'!$G:$G,0))),$K1446,#N/A)</f>
        <v>#N/A</v>
      </c>
      <c r="M1446" s="34" t="e">
        <f>IF(ISNUMBER(L1446),#N/A,IF(ISNUMBER(INDEX('Approved CPZ List'!$I:$I,MATCH('HFTD CPZ'!$B1446,'Approved CPZ List'!$B:$B,0))),$K1446,#N/A))</f>
        <v>#N/A</v>
      </c>
    </row>
    <row r="1447" spans="1:13" ht="15.75" x14ac:dyDescent="0.25">
      <c r="A1447" s="17">
        <v>802</v>
      </c>
      <c r="B1447" s="16" t="s">
        <v>21</v>
      </c>
      <c r="C1447" s="16">
        <v>152101101</v>
      </c>
      <c r="D1447" s="16" t="s">
        <v>19</v>
      </c>
      <c r="E1447" s="16">
        <v>11.276191142804972</v>
      </c>
      <c r="F1447" s="16">
        <v>65</v>
      </c>
      <c r="G1447" s="19">
        <v>3.0866576962287499E-2</v>
      </c>
      <c r="H1447" s="16">
        <f t="shared" si="66"/>
        <v>2.0063275025486873</v>
      </c>
      <c r="I1447" s="21">
        <v>1446</v>
      </c>
      <c r="J1447" s="28">
        <f t="shared" si="67"/>
        <v>16257.373858608507</v>
      </c>
      <c r="K1447" s="28">
        <f t="shared" si="68"/>
        <v>1225.9883389203665</v>
      </c>
      <c r="L1447" s="34" t="e">
        <f>IF(ISNUMBER(INDEX('08W Project List'!$J:$J,MATCH('HFTD CPZ'!$B1447,'08W Project List'!$G:$G,0))),$K1447,#N/A)</f>
        <v>#N/A</v>
      </c>
      <c r="M1447" s="34" t="e">
        <f>IF(ISNUMBER(L1447),#N/A,IF(ISNUMBER(INDEX('Approved CPZ List'!$I:$I,MATCH('HFTD CPZ'!$B1447,'Approved CPZ List'!$B:$B,0))),$K1447,#N/A))</f>
        <v>#N/A</v>
      </c>
    </row>
    <row r="1448" spans="1:13" ht="15.75" x14ac:dyDescent="0.25">
      <c r="A1448" s="17">
        <v>1506</v>
      </c>
      <c r="B1448" s="16" t="s">
        <v>1488</v>
      </c>
      <c r="C1448" s="16">
        <v>192221101</v>
      </c>
      <c r="D1448" s="16" t="s">
        <v>1486</v>
      </c>
      <c r="E1448" s="16">
        <v>8.442803230795711</v>
      </c>
      <c r="F1448" s="16">
        <v>62</v>
      </c>
      <c r="G1448" s="19">
        <v>3.0822433916653898E-2</v>
      </c>
      <c r="H1448" s="16">
        <f t="shared" si="66"/>
        <v>1.9109909028325418</v>
      </c>
      <c r="I1448" s="21">
        <v>1447</v>
      </c>
      <c r="J1448" s="28">
        <f t="shared" si="67"/>
        <v>16265.816661839302</v>
      </c>
      <c r="K1448" s="28">
        <f t="shared" si="68"/>
        <v>1224.077348017534</v>
      </c>
      <c r="L1448" s="34" t="e">
        <f>IF(ISNUMBER(INDEX('08W Project List'!$J:$J,MATCH('HFTD CPZ'!$B1448,'08W Project List'!$G:$G,0))),$K1448,#N/A)</f>
        <v>#N/A</v>
      </c>
      <c r="M1448" s="34" t="e">
        <f>IF(ISNUMBER(L1448),#N/A,IF(ISNUMBER(INDEX('Approved CPZ List'!$I:$I,MATCH('HFTD CPZ'!$B1448,'Approved CPZ List'!$B:$B,0))),$K1448,#N/A))</f>
        <v>#N/A</v>
      </c>
    </row>
    <row r="1449" spans="1:13" ht="15.75" x14ac:dyDescent="0.25">
      <c r="A1449" s="17">
        <v>4004</v>
      </c>
      <c r="B1449" s="16" t="s">
        <v>833</v>
      </c>
      <c r="C1449" s="16">
        <v>254432102</v>
      </c>
      <c r="D1449" s="16" t="s">
        <v>827</v>
      </c>
      <c r="E1449" s="16">
        <v>14.276592536697079</v>
      </c>
      <c r="F1449" s="16">
        <v>143</v>
      </c>
      <c r="G1449" s="19">
        <v>3.0806330010967099E-2</v>
      </c>
      <c r="H1449" s="16">
        <f t="shared" si="66"/>
        <v>4.4053051915682948</v>
      </c>
      <c r="I1449" s="21">
        <v>1448</v>
      </c>
      <c r="J1449" s="28">
        <f t="shared" si="67"/>
        <v>16280.093254375999</v>
      </c>
      <c r="K1449" s="28">
        <f t="shared" si="68"/>
        <v>1219.6720428259657</v>
      </c>
      <c r="L1449" s="34" t="e">
        <f>IF(ISNUMBER(INDEX('08W Project List'!$J:$J,MATCH('HFTD CPZ'!$B1449,'08W Project List'!$G:$G,0))),$K1449,#N/A)</f>
        <v>#N/A</v>
      </c>
      <c r="M1449" s="34" t="e">
        <f>IF(ISNUMBER(L1449),#N/A,IF(ISNUMBER(INDEX('Approved CPZ List'!$I:$I,MATCH('HFTD CPZ'!$B1449,'Approved CPZ List'!$B:$B,0))),$K1449,#N/A))</f>
        <v>#N/A</v>
      </c>
    </row>
    <row r="1450" spans="1:13" ht="15.75" x14ac:dyDescent="0.25">
      <c r="A1450" s="17">
        <v>1308</v>
      </c>
      <c r="B1450" s="16" t="s">
        <v>3316</v>
      </c>
      <c r="C1450" s="16">
        <v>43321101</v>
      </c>
      <c r="D1450" s="16" t="s">
        <v>3313</v>
      </c>
      <c r="E1450" s="16">
        <v>17.102236015051151</v>
      </c>
      <c r="F1450" s="16">
        <v>170</v>
      </c>
      <c r="G1450" s="19">
        <v>3.0755648057042801E-2</v>
      </c>
      <c r="H1450" s="16">
        <f t="shared" si="66"/>
        <v>5.2284601696972759</v>
      </c>
      <c r="I1450" s="21">
        <v>1449</v>
      </c>
      <c r="J1450" s="28">
        <f t="shared" si="67"/>
        <v>16297.19549039105</v>
      </c>
      <c r="K1450" s="28">
        <f t="shared" si="68"/>
        <v>1214.4435826562685</v>
      </c>
      <c r="L1450" s="34" t="e">
        <f>IF(ISNUMBER(INDEX('08W Project List'!$J:$J,MATCH('HFTD CPZ'!$B1450,'08W Project List'!$G:$G,0))),$K1450,#N/A)</f>
        <v>#N/A</v>
      </c>
      <c r="M1450" s="34" t="e">
        <f>IF(ISNUMBER(L1450),#N/A,IF(ISNUMBER(INDEX('Approved CPZ List'!$I:$I,MATCH('HFTD CPZ'!$B1450,'Approved CPZ List'!$B:$B,0))),$K1450,#N/A))</f>
        <v>#N/A</v>
      </c>
    </row>
    <row r="1451" spans="1:13" ht="15.75" x14ac:dyDescent="0.25">
      <c r="A1451" s="17">
        <v>10309</v>
      </c>
      <c r="B1451" s="16" t="s">
        <v>356</v>
      </c>
      <c r="C1451" s="16">
        <v>42261101</v>
      </c>
      <c r="D1451" s="16" t="s">
        <v>349</v>
      </c>
      <c r="E1451" s="16">
        <v>3.0444085123585705</v>
      </c>
      <c r="F1451" s="16">
        <v>17</v>
      </c>
      <c r="G1451" s="19">
        <v>3.0667107363243198E-2</v>
      </c>
      <c r="H1451" s="16">
        <f t="shared" si="66"/>
        <v>0.52134082517513436</v>
      </c>
      <c r="I1451" s="21">
        <v>1450</v>
      </c>
      <c r="J1451" s="28">
        <f t="shared" si="67"/>
        <v>16300.239898903408</v>
      </c>
      <c r="K1451" s="28">
        <f t="shared" si="68"/>
        <v>1213.9222418310933</v>
      </c>
      <c r="L1451" s="34" t="e">
        <f>IF(ISNUMBER(INDEX('08W Project List'!$J:$J,MATCH('HFTD CPZ'!$B1451,'08W Project List'!$G:$G,0))),$K1451,#N/A)</f>
        <v>#N/A</v>
      </c>
      <c r="M1451" s="34" t="e">
        <f>IF(ISNUMBER(L1451),#N/A,IF(ISNUMBER(INDEX('Approved CPZ List'!$I:$I,MATCH('HFTD CPZ'!$B1451,'Approved CPZ List'!$B:$B,0))),$K1451,#N/A))</f>
        <v>#N/A</v>
      </c>
    </row>
    <row r="1452" spans="1:13" ht="15.75" x14ac:dyDescent="0.25">
      <c r="A1452" s="17">
        <v>6983</v>
      </c>
      <c r="B1452" s="16" t="s">
        <v>199</v>
      </c>
      <c r="C1452" s="16">
        <v>42461106</v>
      </c>
      <c r="D1452" s="16" t="s">
        <v>200</v>
      </c>
      <c r="E1452" s="16">
        <v>2.5995132022469858</v>
      </c>
      <c r="F1452" s="16">
        <v>72</v>
      </c>
      <c r="G1452" s="19">
        <v>3.0656794454233902E-2</v>
      </c>
      <c r="H1452" s="16">
        <f t="shared" si="66"/>
        <v>2.207289200704841</v>
      </c>
      <c r="I1452" s="21">
        <v>1451</v>
      </c>
      <c r="J1452" s="28">
        <f t="shared" si="67"/>
        <v>16302.839412105655</v>
      </c>
      <c r="K1452" s="28">
        <f t="shared" si="68"/>
        <v>1211.7149526303886</v>
      </c>
      <c r="L1452" s="34" t="e">
        <f>IF(ISNUMBER(INDEX('08W Project List'!$J:$J,MATCH('HFTD CPZ'!$B1452,'08W Project List'!$G:$G,0))),$K1452,#N/A)</f>
        <v>#N/A</v>
      </c>
      <c r="M1452" s="34" t="e">
        <f>IF(ISNUMBER(L1452),#N/A,IF(ISNUMBER(INDEX('Approved CPZ List'!$I:$I,MATCH('HFTD CPZ'!$B1452,'Approved CPZ List'!$B:$B,0))),$K1452,#N/A))</f>
        <v>#N/A</v>
      </c>
    </row>
    <row r="1453" spans="1:13" ht="15.75" x14ac:dyDescent="0.25">
      <c r="A1453" s="17">
        <v>3194</v>
      </c>
      <c r="B1453" s="16" t="s">
        <v>1059</v>
      </c>
      <c r="C1453" s="16">
        <v>152261103</v>
      </c>
      <c r="D1453" s="16" t="s">
        <v>1058</v>
      </c>
      <c r="E1453" s="16">
        <v>15.322764434137602</v>
      </c>
      <c r="F1453" s="16">
        <v>266</v>
      </c>
      <c r="G1453" s="19">
        <v>3.0581256289753202E-2</v>
      </c>
      <c r="H1453" s="16">
        <f t="shared" si="66"/>
        <v>8.1346141730743522</v>
      </c>
      <c r="I1453" s="21">
        <v>1452</v>
      </c>
      <c r="J1453" s="28">
        <f t="shared" si="67"/>
        <v>16318.162176539792</v>
      </c>
      <c r="K1453" s="28">
        <f t="shared" si="68"/>
        <v>1203.5803384573142</v>
      </c>
      <c r="L1453" s="34" t="e">
        <f>IF(ISNUMBER(INDEX('08W Project List'!$J:$J,MATCH('HFTD CPZ'!$B1453,'08W Project List'!$G:$G,0))),$K1453,#N/A)</f>
        <v>#N/A</v>
      </c>
      <c r="M1453" s="34" t="e">
        <f>IF(ISNUMBER(L1453),#N/A,IF(ISNUMBER(INDEX('Approved CPZ List'!$I:$I,MATCH('HFTD CPZ'!$B1453,'Approved CPZ List'!$B:$B,0))),$K1453,#N/A))</f>
        <v>#N/A</v>
      </c>
    </row>
    <row r="1454" spans="1:13" ht="15.75" x14ac:dyDescent="0.25">
      <c r="A1454" s="17">
        <v>4703</v>
      </c>
      <c r="B1454" s="16" t="s">
        <v>4356</v>
      </c>
      <c r="C1454" s="16">
        <v>152271101</v>
      </c>
      <c r="D1454" s="16" t="s">
        <v>4354</v>
      </c>
      <c r="E1454" s="16">
        <v>4.7624115827107394</v>
      </c>
      <c r="F1454" s="16">
        <v>112</v>
      </c>
      <c r="G1454" s="19">
        <v>3.05613733009861E-2</v>
      </c>
      <c r="H1454" s="16">
        <f t="shared" si="66"/>
        <v>3.4228738097104432</v>
      </c>
      <c r="I1454" s="21">
        <v>1453</v>
      </c>
      <c r="J1454" s="28">
        <f t="shared" si="67"/>
        <v>16322.924588122503</v>
      </c>
      <c r="K1454" s="28">
        <f t="shared" si="68"/>
        <v>1200.1574646476038</v>
      </c>
      <c r="L1454" s="34" t="e">
        <f>IF(ISNUMBER(INDEX('08W Project List'!$J:$J,MATCH('HFTD CPZ'!$B1454,'08W Project List'!$G:$G,0))),$K1454,#N/A)</f>
        <v>#N/A</v>
      </c>
      <c r="M1454" s="34" t="e">
        <f>IF(ISNUMBER(L1454),#N/A,IF(ISNUMBER(INDEX('Approved CPZ List'!$I:$I,MATCH('HFTD CPZ'!$B1454,'Approved CPZ List'!$B:$B,0))),$K1454,#N/A))</f>
        <v>#N/A</v>
      </c>
    </row>
    <row r="1455" spans="1:13" ht="15.75" x14ac:dyDescent="0.25">
      <c r="A1455" s="17">
        <v>6843</v>
      </c>
      <c r="B1455" s="16" t="s">
        <v>1132</v>
      </c>
      <c r="C1455" s="16">
        <v>43071103</v>
      </c>
      <c r="D1455" s="16" t="s">
        <v>1133</v>
      </c>
      <c r="E1455" s="16">
        <v>9.3564826917177122</v>
      </c>
      <c r="F1455" s="16">
        <v>78</v>
      </c>
      <c r="G1455" s="19">
        <v>3.0422039222452402E-2</v>
      </c>
      <c r="H1455" s="16">
        <f t="shared" si="66"/>
        <v>2.3729190593512874</v>
      </c>
      <c r="I1455" s="21">
        <v>1454</v>
      </c>
      <c r="J1455" s="28">
        <f t="shared" si="67"/>
        <v>16332.281070814221</v>
      </c>
      <c r="K1455" s="28">
        <f t="shared" si="68"/>
        <v>1197.7845455882525</v>
      </c>
      <c r="L1455" s="34" t="e">
        <f>IF(ISNUMBER(INDEX('08W Project List'!$J:$J,MATCH('HFTD CPZ'!$B1455,'08W Project List'!$G:$G,0))),$K1455,#N/A)</f>
        <v>#N/A</v>
      </c>
      <c r="M1455" s="34" t="e">
        <f>IF(ISNUMBER(L1455),#N/A,IF(ISNUMBER(INDEX('Approved CPZ List'!$I:$I,MATCH('HFTD CPZ'!$B1455,'Approved CPZ List'!$B:$B,0))),$K1455,#N/A))</f>
        <v>#N/A</v>
      </c>
    </row>
    <row r="1456" spans="1:13" ht="15.75" x14ac:dyDescent="0.25">
      <c r="A1456" s="17">
        <v>3373</v>
      </c>
      <c r="B1456" s="16" t="s">
        <v>4226</v>
      </c>
      <c r="C1456" s="16">
        <v>102541102</v>
      </c>
      <c r="D1456" s="16" t="s">
        <v>4224</v>
      </c>
      <c r="E1456" s="16">
        <v>23.949674649581478</v>
      </c>
      <c r="F1456" s="16">
        <v>215</v>
      </c>
      <c r="G1456" s="19">
        <v>3.04169531754187E-2</v>
      </c>
      <c r="H1456" s="16">
        <f t="shared" si="66"/>
        <v>6.5396449327150208</v>
      </c>
      <c r="I1456" s="21">
        <v>1455</v>
      </c>
      <c r="J1456" s="28">
        <f t="shared" si="67"/>
        <v>16356.230745463801</v>
      </c>
      <c r="K1456" s="28">
        <f t="shared" si="68"/>
        <v>1191.2449006555375</v>
      </c>
      <c r="L1456" s="34" t="e">
        <f>IF(ISNUMBER(INDEX('08W Project List'!$J:$J,MATCH('HFTD CPZ'!$B1456,'08W Project List'!$G:$G,0))),$K1456,#N/A)</f>
        <v>#N/A</v>
      </c>
      <c r="M1456" s="34" t="e">
        <f>IF(ISNUMBER(L1456),#N/A,IF(ISNUMBER(INDEX('Approved CPZ List'!$I:$I,MATCH('HFTD CPZ'!$B1456,'Approved CPZ List'!$B:$B,0))),$K1456,#N/A))</f>
        <v>#N/A</v>
      </c>
    </row>
    <row r="1457" spans="1:13" ht="15.75" x14ac:dyDescent="0.25">
      <c r="A1457" s="17">
        <v>9167</v>
      </c>
      <c r="B1457" s="16" t="s">
        <v>4298</v>
      </c>
      <c r="C1457" s="16">
        <v>103611101</v>
      </c>
      <c r="D1457" s="16" t="s">
        <v>4293</v>
      </c>
      <c r="E1457" s="16">
        <v>0.1248364196799366</v>
      </c>
      <c r="F1457" s="16">
        <v>2</v>
      </c>
      <c r="G1457" s="19">
        <v>3.0413472340121601E-2</v>
      </c>
      <c r="H1457" s="16">
        <f t="shared" si="66"/>
        <v>6.0826944680243203E-2</v>
      </c>
      <c r="I1457" s="21">
        <v>1456</v>
      </c>
      <c r="J1457" s="28">
        <f t="shared" si="67"/>
        <v>16356.355581883481</v>
      </c>
      <c r="K1457" s="28">
        <f t="shared" si="68"/>
        <v>1191.1840737108573</v>
      </c>
      <c r="L1457" s="34" t="e">
        <f>IF(ISNUMBER(INDEX('08W Project List'!$J:$J,MATCH('HFTD CPZ'!$B1457,'08W Project List'!$G:$G,0))),$K1457,#N/A)</f>
        <v>#N/A</v>
      </c>
      <c r="M1457" s="34" t="e">
        <f>IF(ISNUMBER(L1457),#N/A,IF(ISNUMBER(INDEX('Approved CPZ List'!$I:$I,MATCH('HFTD CPZ'!$B1457,'Approved CPZ List'!$B:$B,0))),$K1457,#N/A))</f>
        <v>#N/A</v>
      </c>
    </row>
    <row r="1458" spans="1:13" ht="15.75" x14ac:dyDescent="0.25">
      <c r="A1458" s="17">
        <v>1377</v>
      </c>
      <c r="B1458" s="16" t="s">
        <v>1413</v>
      </c>
      <c r="C1458" s="16">
        <v>163451702</v>
      </c>
      <c r="D1458" s="16" t="s">
        <v>1414</v>
      </c>
      <c r="E1458" s="16">
        <v>22.339338357677068</v>
      </c>
      <c r="F1458" s="16">
        <v>155</v>
      </c>
      <c r="G1458" s="19">
        <v>3.0264377580290502E-2</v>
      </c>
      <c r="H1458" s="16">
        <f t="shared" si="66"/>
        <v>4.6909785249450282</v>
      </c>
      <c r="I1458" s="21">
        <v>1457</v>
      </c>
      <c r="J1458" s="28">
        <f t="shared" si="67"/>
        <v>16378.694920241158</v>
      </c>
      <c r="K1458" s="28">
        <f t="shared" si="68"/>
        <v>1186.4930951859124</v>
      </c>
      <c r="L1458" s="34" t="e">
        <f>IF(ISNUMBER(INDEX('08W Project List'!$J:$J,MATCH('HFTD CPZ'!$B1458,'08W Project List'!$G:$G,0))),$K1458,#N/A)</f>
        <v>#N/A</v>
      </c>
      <c r="M1458" s="34" t="e">
        <f>IF(ISNUMBER(L1458),#N/A,IF(ISNUMBER(INDEX('Approved CPZ List'!$I:$I,MATCH('HFTD CPZ'!$B1458,'Approved CPZ List'!$B:$B,0))),$K1458,#N/A))</f>
        <v>#N/A</v>
      </c>
    </row>
    <row r="1459" spans="1:13" ht="15.75" x14ac:dyDescent="0.25">
      <c r="A1459" s="17">
        <v>2196</v>
      </c>
      <c r="B1459" s="16" t="s">
        <v>135</v>
      </c>
      <c r="C1459" s="16">
        <v>182541101</v>
      </c>
      <c r="D1459" s="16" t="s">
        <v>133</v>
      </c>
      <c r="E1459" s="16">
        <v>25.485751513840025</v>
      </c>
      <c r="F1459" s="16">
        <v>253</v>
      </c>
      <c r="G1459" s="19">
        <v>3.02333981034194E-2</v>
      </c>
      <c r="H1459" s="16">
        <f t="shared" si="66"/>
        <v>7.6490497201651078</v>
      </c>
      <c r="I1459" s="21">
        <v>1458</v>
      </c>
      <c r="J1459" s="28">
        <f t="shared" si="67"/>
        <v>16404.180671754999</v>
      </c>
      <c r="K1459" s="28">
        <f t="shared" si="68"/>
        <v>1178.8440454657473</v>
      </c>
      <c r="L1459" s="34" t="e">
        <f>IF(ISNUMBER(INDEX('08W Project List'!$J:$J,MATCH('HFTD CPZ'!$B1459,'08W Project List'!$G:$G,0))),$K1459,#N/A)</f>
        <v>#N/A</v>
      </c>
      <c r="M1459" s="34" t="e">
        <f>IF(ISNUMBER(L1459),#N/A,IF(ISNUMBER(INDEX('Approved CPZ List'!$I:$I,MATCH('HFTD CPZ'!$B1459,'Approved CPZ List'!$B:$B,0))),$K1459,#N/A))</f>
        <v>#N/A</v>
      </c>
    </row>
    <row r="1460" spans="1:13" ht="15.75" x14ac:dyDescent="0.25">
      <c r="A1460" s="17">
        <v>6596</v>
      </c>
      <c r="B1460" s="16" t="s">
        <v>3930</v>
      </c>
      <c r="C1460" s="16">
        <v>83481110</v>
      </c>
      <c r="D1460" s="16" t="s">
        <v>3928</v>
      </c>
      <c r="E1460" s="16">
        <v>6.5540390584219388</v>
      </c>
      <c r="F1460" s="16">
        <v>62</v>
      </c>
      <c r="G1460" s="19">
        <v>3.01708209915676E-2</v>
      </c>
      <c r="H1460" s="16">
        <f t="shared" si="66"/>
        <v>1.8705909014771911</v>
      </c>
      <c r="I1460" s="21">
        <v>1459</v>
      </c>
      <c r="J1460" s="28">
        <f t="shared" si="67"/>
        <v>16410.73471081342</v>
      </c>
      <c r="K1460" s="28">
        <f t="shared" si="68"/>
        <v>1176.97345456427</v>
      </c>
      <c r="L1460" s="34" t="e">
        <f>IF(ISNUMBER(INDEX('08W Project List'!$J:$J,MATCH('HFTD CPZ'!$B1460,'08W Project List'!$G:$G,0))),$K1460,#N/A)</f>
        <v>#N/A</v>
      </c>
      <c r="M1460" s="34" t="e">
        <f>IF(ISNUMBER(L1460),#N/A,IF(ISNUMBER(INDEX('Approved CPZ List'!$I:$I,MATCH('HFTD CPZ'!$B1460,'Approved CPZ List'!$B:$B,0))),$K1460,#N/A))</f>
        <v>#N/A</v>
      </c>
    </row>
    <row r="1461" spans="1:13" ht="15.75" x14ac:dyDescent="0.25">
      <c r="A1461" s="17">
        <v>6029</v>
      </c>
      <c r="B1461" s="16" t="s">
        <v>2836</v>
      </c>
      <c r="C1461" s="16">
        <v>103461101</v>
      </c>
      <c r="D1461" s="16" t="s">
        <v>2837</v>
      </c>
      <c r="E1461" s="16">
        <v>10.388589507478805</v>
      </c>
      <c r="F1461" s="16">
        <v>152</v>
      </c>
      <c r="G1461" s="19">
        <v>3.0005471897589099E-2</v>
      </c>
      <c r="H1461" s="16">
        <f t="shared" si="66"/>
        <v>4.5608317284335431</v>
      </c>
      <c r="I1461" s="21">
        <v>1460</v>
      </c>
      <c r="J1461" s="28">
        <f t="shared" si="67"/>
        <v>16421.123300320898</v>
      </c>
      <c r="K1461" s="28">
        <f t="shared" si="68"/>
        <v>1172.4126228358364</v>
      </c>
      <c r="L1461" s="34" t="e">
        <f>IF(ISNUMBER(INDEX('08W Project List'!$J:$J,MATCH('HFTD CPZ'!$B1461,'08W Project List'!$G:$G,0))),$K1461,#N/A)</f>
        <v>#N/A</v>
      </c>
      <c r="M1461" s="34" t="e">
        <f>IF(ISNUMBER(L1461),#N/A,IF(ISNUMBER(INDEX('Approved CPZ List'!$I:$I,MATCH('HFTD CPZ'!$B1461,'Approved CPZ List'!$B:$B,0))),$K1461,#N/A))</f>
        <v>#N/A</v>
      </c>
    </row>
    <row r="1462" spans="1:13" ht="15.75" x14ac:dyDescent="0.25">
      <c r="A1462" s="17">
        <v>3261</v>
      </c>
      <c r="B1462" s="16" t="s">
        <v>967</v>
      </c>
      <c r="C1462" s="16">
        <v>103132101</v>
      </c>
      <c r="D1462" s="16" t="s">
        <v>962</v>
      </c>
      <c r="E1462" s="16">
        <v>2.8253116265791922</v>
      </c>
      <c r="F1462" s="16">
        <v>60</v>
      </c>
      <c r="G1462" s="19">
        <v>2.9932499752625401E-2</v>
      </c>
      <c r="H1462" s="16">
        <f t="shared" si="66"/>
        <v>1.795949985157524</v>
      </c>
      <c r="I1462" s="21">
        <v>1461</v>
      </c>
      <c r="J1462" s="28">
        <f t="shared" si="67"/>
        <v>16423.948611947479</v>
      </c>
      <c r="K1462" s="28">
        <f t="shared" si="68"/>
        <v>1170.6166728506789</v>
      </c>
      <c r="L1462" s="34" t="e">
        <f>IF(ISNUMBER(INDEX('08W Project List'!$J:$J,MATCH('HFTD CPZ'!$B1462,'08W Project List'!$G:$G,0))),$K1462,#N/A)</f>
        <v>#N/A</v>
      </c>
      <c r="M1462" s="34" t="e">
        <f>IF(ISNUMBER(L1462),#N/A,IF(ISNUMBER(INDEX('Approved CPZ List'!$I:$I,MATCH('HFTD CPZ'!$B1462,'Approved CPZ List'!$B:$B,0))),$K1462,#N/A))</f>
        <v>#N/A</v>
      </c>
    </row>
    <row r="1463" spans="1:13" ht="15.75" x14ac:dyDescent="0.25">
      <c r="A1463" s="17">
        <v>4399</v>
      </c>
      <c r="B1463" s="16" t="s">
        <v>3120</v>
      </c>
      <c r="C1463" s="16">
        <v>153082106</v>
      </c>
      <c r="D1463" s="16" t="s">
        <v>3118</v>
      </c>
      <c r="E1463" s="16">
        <v>21.342392135145122</v>
      </c>
      <c r="F1463" s="16">
        <v>238</v>
      </c>
      <c r="G1463" s="19">
        <v>2.9928420912934801E-2</v>
      </c>
      <c r="H1463" s="16">
        <f t="shared" si="66"/>
        <v>7.1229641772784831</v>
      </c>
      <c r="I1463" s="21">
        <v>1462</v>
      </c>
      <c r="J1463" s="28">
        <f t="shared" si="67"/>
        <v>16445.291004082625</v>
      </c>
      <c r="K1463" s="28">
        <f t="shared" si="68"/>
        <v>1163.4937086734005</v>
      </c>
      <c r="L1463" s="34" t="e">
        <f>IF(ISNUMBER(INDEX('08W Project List'!$J:$J,MATCH('HFTD CPZ'!$B1463,'08W Project List'!$G:$G,0))),$K1463,#N/A)</f>
        <v>#N/A</v>
      </c>
      <c r="M1463" s="34" t="e">
        <f>IF(ISNUMBER(L1463),#N/A,IF(ISNUMBER(INDEX('Approved CPZ List'!$I:$I,MATCH('HFTD CPZ'!$B1463,'Approved CPZ List'!$B:$B,0))),$K1463,#N/A))</f>
        <v>#N/A</v>
      </c>
    </row>
    <row r="1464" spans="1:13" ht="15.75" x14ac:dyDescent="0.25">
      <c r="A1464" s="17">
        <v>10240</v>
      </c>
      <c r="B1464" s="16" t="s">
        <v>2066</v>
      </c>
      <c r="C1464" s="16">
        <v>83182105</v>
      </c>
      <c r="D1464" s="16" t="s">
        <v>2065</v>
      </c>
      <c r="E1464" s="16">
        <v>0.71346010980680541</v>
      </c>
      <c r="F1464" s="16">
        <v>5</v>
      </c>
      <c r="G1464" s="19">
        <v>2.9893154784585801E-2</v>
      </c>
      <c r="H1464" s="16">
        <f t="shared" si="66"/>
        <v>0.14946577392292901</v>
      </c>
      <c r="I1464" s="21">
        <v>1463</v>
      </c>
      <c r="J1464" s="28">
        <f t="shared" si="67"/>
        <v>16446.004464192432</v>
      </c>
      <c r="K1464" s="28">
        <f t="shared" si="68"/>
        <v>1163.3442428994776</v>
      </c>
      <c r="L1464" s="34" t="e">
        <f>IF(ISNUMBER(INDEX('08W Project List'!$J:$J,MATCH('HFTD CPZ'!$B1464,'08W Project List'!$G:$G,0))),$K1464,#N/A)</f>
        <v>#N/A</v>
      </c>
      <c r="M1464" s="34" t="e">
        <f>IF(ISNUMBER(L1464),#N/A,IF(ISNUMBER(INDEX('Approved CPZ List'!$I:$I,MATCH('HFTD CPZ'!$B1464,'Approved CPZ List'!$B:$B,0))),$K1464,#N/A))</f>
        <v>#N/A</v>
      </c>
    </row>
    <row r="1465" spans="1:13" ht="15.75" x14ac:dyDescent="0.25">
      <c r="A1465" s="17">
        <v>5361</v>
      </c>
      <c r="B1465" s="16" t="s">
        <v>1805</v>
      </c>
      <c r="C1465" s="16">
        <v>192401101</v>
      </c>
      <c r="D1465" s="16" t="s">
        <v>1806</v>
      </c>
      <c r="E1465" s="16">
        <v>18.489868101826289</v>
      </c>
      <c r="F1465" s="16">
        <v>162</v>
      </c>
      <c r="G1465" s="19">
        <v>2.9874619319284E-2</v>
      </c>
      <c r="H1465" s="16">
        <f t="shared" si="66"/>
        <v>4.8396883297240079</v>
      </c>
      <c r="I1465" s="21">
        <v>1464</v>
      </c>
      <c r="J1465" s="28">
        <f t="shared" si="67"/>
        <v>16464.49433229426</v>
      </c>
      <c r="K1465" s="28">
        <f t="shared" si="68"/>
        <v>1158.5045545697537</v>
      </c>
      <c r="L1465" s="34" t="e">
        <f>IF(ISNUMBER(INDEX('08W Project List'!$J:$J,MATCH('HFTD CPZ'!$B1465,'08W Project List'!$G:$G,0))),$K1465,#N/A)</f>
        <v>#N/A</v>
      </c>
      <c r="M1465" s="34" t="e">
        <f>IF(ISNUMBER(L1465),#N/A,IF(ISNUMBER(INDEX('Approved CPZ List'!$I:$I,MATCH('HFTD CPZ'!$B1465,'Approved CPZ List'!$B:$B,0))),$K1465,#N/A))</f>
        <v>#N/A</v>
      </c>
    </row>
    <row r="1466" spans="1:13" ht="15.75" x14ac:dyDescent="0.25">
      <c r="A1466" s="17">
        <v>5027</v>
      </c>
      <c r="B1466" s="16" t="s">
        <v>2981</v>
      </c>
      <c r="C1466" s="16">
        <v>163781704</v>
      </c>
      <c r="D1466" s="16" t="s">
        <v>2976</v>
      </c>
      <c r="E1466" s="16">
        <v>7.3250371088257298</v>
      </c>
      <c r="F1466" s="16">
        <v>145</v>
      </c>
      <c r="G1466" s="19">
        <v>2.98704667900388E-2</v>
      </c>
      <c r="H1466" s="16">
        <f t="shared" si="66"/>
        <v>4.3312176845556261</v>
      </c>
      <c r="I1466" s="21">
        <v>1465</v>
      </c>
      <c r="J1466" s="28">
        <f t="shared" si="67"/>
        <v>16471.819369403085</v>
      </c>
      <c r="K1466" s="28">
        <f t="shared" si="68"/>
        <v>1154.1733368851981</v>
      </c>
      <c r="L1466" s="34" t="e">
        <f>IF(ISNUMBER(INDEX('08W Project List'!$J:$J,MATCH('HFTD CPZ'!$B1466,'08W Project List'!$G:$G,0))),$K1466,#N/A)</f>
        <v>#N/A</v>
      </c>
      <c r="M1466" s="34" t="e">
        <f>IF(ISNUMBER(L1466),#N/A,IF(ISNUMBER(INDEX('Approved CPZ List'!$I:$I,MATCH('HFTD CPZ'!$B1466,'Approved CPZ List'!$B:$B,0))),$K1466,#N/A))</f>
        <v>#N/A</v>
      </c>
    </row>
    <row r="1467" spans="1:13" ht="15.75" x14ac:dyDescent="0.25">
      <c r="A1467" s="17">
        <v>9000</v>
      </c>
      <c r="B1467" s="16" t="s">
        <v>652</v>
      </c>
      <c r="C1467" s="16">
        <v>14091108</v>
      </c>
      <c r="D1467" s="16" t="s">
        <v>653</v>
      </c>
      <c r="E1467" s="16">
        <v>7.9031949944709758</v>
      </c>
      <c r="F1467" s="16">
        <v>72</v>
      </c>
      <c r="G1467" s="19">
        <v>2.9749059188731199E-2</v>
      </c>
      <c r="H1467" s="16">
        <f t="shared" si="66"/>
        <v>2.1419322615886465</v>
      </c>
      <c r="I1467" s="21">
        <v>1466</v>
      </c>
      <c r="J1467" s="28">
        <f t="shared" si="67"/>
        <v>16479.722564397554</v>
      </c>
      <c r="K1467" s="28">
        <f t="shared" si="68"/>
        <v>1152.0314046236094</v>
      </c>
      <c r="L1467" s="34" t="e">
        <f>IF(ISNUMBER(INDEX('08W Project List'!$J:$J,MATCH('HFTD CPZ'!$B1467,'08W Project List'!$G:$G,0))),$K1467,#N/A)</f>
        <v>#N/A</v>
      </c>
      <c r="M1467" s="34" t="e">
        <f>IF(ISNUMBER(L1467),#N/A,IF(ISNUMBER(INDEX('Approved CPZ List'!$I:$I,MATCH('HFTD CPZ'!$B1467,'Approved CPZ List'!$B:$B,0))),$K1467,#N/A))</f>
        <v>#N/A</v>
      </c>
    </row>
    <row r="1468" spans="1:13" ht="15.75" x14ac:dyDescent="0.25">
      <c r="A1468" s="17">
        <v>3972</v>
      </c>
      <c r="B1468" s="16" t="s">
        <v>902</v>
      </c>
      <c r="C1468" s="16">
        <v>162991103</v>
      </c>
      <c r="D1468" s="16" t="s">
        <v>896</v>
      </c>
      <c r="E1468" s="16">
        <v>0.66102223241310754</v>
      </c>
      <c r="F1468" s="16">
        <v>56</v>
      </c>
      <c r="G1468" s="19">
        <v>2.97291771257473E-2</v>
      </c>
      <c r="H1468" s="16">
        <f t="shared" si="66"/>
        <v>1.6648339190418489</v>
      </c>
      <c r="I1468" s="21">
        <v>1467</v>
      </c>
      <c r="J1468" s="28">
        <f t="shared" si="67"/>
        <v>16480.383586629967</v>
      </c>
      <c r="K1468" s="28">
        <f t="shared" si="68"/>
        <v>1150.3665707045675</v>
      </c>
      <c r="L1468" s="34" t="e">
        <f>IF(ISNUMBER(INDEX('08W Project List'!$J:$J,MATCH('HFTD CPZ'!$B1468,'08W Project List'!$G:$G,0))),$K1468,#N/A)</f>
        <v>#N/A</v>
      </c>
      <c r="M1468" s="34" t="e">
        <f>IF(ISNUMBER(L1468),#N/A,IF(ISNUMBER(INDEX('Approved CPZ List'!$I:$I,MATCH('HFTD CPZ'!$B1468,'Approved CPZ List'!$B:$B,0))),$K1468,#N/A))</f>
        <v>#N/A</v>
      </c>
    </row>
    <row r="1469" spans="1:13" ht="15.75" x14ac:dyDescent="0.25">
      <c r="A1469" s="17">
        <v>5038</v>
      </c>
      <c r="B1469" s="16" t="s">
        <v>2366</v>
      </c>
      <c r="C1469" s="16">
        <v>42571102</v>
      </c>
      <c r="D1469" s="16" t="s">
        <v>2359</v>
      </c>
      <c r="E1469" s="16">
        <v>4.3895013743780114</v>
      </c>
      <c r="F1469" s="16">
        <v>171</v>
      </c>
      <c r="G1469" s="19">
        <v>2.9695771675430398E-2</v>
      </c>
      <c r="H1469" s="16">
        <f t="shared" si="66"/>
        <v>5.0779769564985981</v>
      </c>
      <c r="I1469" s="21">
        <v>1468</v>
      </c>
      <c r="J1469" s="28">
        <f t="shared" si="67"/>
        <v>16484.773088004345</v>
      </c>
      <c r="K1469" s="28">
        <f t="shared" si="68"/>
        <v>1145.2885937480689</v>
      </c>
      <c r="L1469" s="34" t="e">
        <f>IF(ISNUMBER(INDEX('08W Project List'!$J:$J,MATCH('HFTD CPZ'!$B1469,'08W Project List'!$G:$G,0))),$K1469,#N/A)</f>
        <v>#N/A</v>
      </c>
      <c r="M1469" s="34" t="e">
        <f>IF(ISNUMBER(L1469),#N/A,IF(ISNUMBER(INDEX('Approved CPZ List'!$I:$I,MATCH('HFTD CPZ'!$B1469,'Approved CPZ List'!$B:$B,0))),$K1469,#N/A))</f>
        <v>#N/A</v>
      </c>
    </row>
    <row r="1470" spans="1:13" ht="15.75" x14ac:dyDescent="0.25">
      <c r="A1470" s="17">
        <v>8758</v>
      </c>
      <c r="B1470" s="16" t="s">
        <v>3223</v>
      </c>
      <c r="C1470" s="16">
        <v>63681103</v>
      </c>
      <c r="D1470" s="16" t="s">
        <v>3224</v>
      </c>
      <c r="E1470" s="16">
        <v>8.8571122372151645E-2</v>
      </c>
      <c r="F1470" s="16">
        <v>96</v>
      </c>
      <c r="G1470" s="19">
        <v>2.9685464137826498E-2</v>
      </c>
      <c r="H1470" s="16">
        <f t="shared" si="66"/>
        <v>2.849804557231344</v>
      </c>
      <c r="I1470" s="21">
        <v>1469</v>
      </c>
      <c r="J1470" s="28">
        <f t="shared" si="67"/>
        <v>16484.861659126716</v>
      </c>
      <c r="K1470" s="28">
        <f t="shared" si="68"/>
        <v>1142.4387891908375</v>
      </c>
      <c r="L1470" s="34" t="e">
        <f>IF(ISNUMBER(INDEX('08W Project List'!$J:$J,MATCH('HFTD CPZ'!$B1470,'08W Project List'!$G:$G,0))),$K1470,#N/A)</f>
        <v>#N/A</v>
      </c>
      <c r="M1470" s="34" t="e">
        <f>IF(ISNUMBER(L1470),#N/A,IF(ISNUMBER(INDEX('Approved CPZ List'!$I:$I,MATCH('HFTD CPZ'!$B1470,'Approved CPZ List'!$B:$B,0))),$K1470,#N/A))</f>
        <v>#N/A</v>
      </c>
    </row>
    <row r="1471" spans="1:13" ht="15.75" x14ac:dyDescent="0.25">
      <c r="A1471" s="17">
        <v>10009</v>
      </c>
      <c r="B1471" s="16" t="s">
        <v>2755</v>
      </c>
      <c r="C1471" s="16">
        <v>103521103</v>
      </c>
      <c r="D1471" s="16" t="s">
        <v>2752</v>
      </c>
      <c r="E1471" s="16">
        <v>0.71447977408805474</v>
      </c>
      <c r="F1471" s="16">
        <v>15</v>
      </c>
      <c r="G1471" s="19">
        <v>2.9647629681635999E-2</v>
      </c>
      <c r="H1471" s="16">
        <f t="shared" si="66"/>
        <v>0.44471444522454001</v>
      </c>
      <c r="I1471" s="21">
        <v>1470</v>
      </c>
      <c r="J1471" s="28">
        <f t="shared" si="67"/>
        <v>16485.576138900804</v>
      </c>
      <c r="K1471" s="28">
        <f t="shared" si="68"/>
        <v>1141.994074745613</v>
      </c>
      <c r="L1471" s="34" t="e">
        <f>IF(ISNUMBER(INDEX('08W Project List'!$J:$J,MATCH('HFTD CPZ'!$B1471,'08W Project List'!$G:$G,0))),$K1471,#N/A)</f>
        <v>#N/A</v>
      </c>
      <c r="M1471" s="34" t="e">
        <f>IF(ISNUMBER(L1471),#N/A,IF(ISNUMBER(INDEX('Approved CPZ List'!$I:$I,MATCH('HFTD CPZ'!$B1471,'Approved CPZ List'!$B:$B,0))),$K1471,#N/A))</f>
        <v>#N/A</v>
      </c>
    </row>
    <row r="1472" spans="1:13" ht="15.75" x14ac:dyDescent="0.25">
      <c r="A1472" s="17">
        <v>944</v>
      </c>
      <c r="B1472" s="16" t="s">
        <v>988</v>
      </c>
      <c r="C1472" s="16">
        <v>163351703</v>
      </c>
      <c r="D1472" s="16" t="s">
        <v>986</v>
      </c>
      <c r="E1472" s="16">
        <v>18.987530486351336</v>
      </c>
      <c r="F1472" s="16">
        <v>199</v>
      </c>
      <c r="G1472" s="19">
        <v>2.9563941561665301E-2</v>
      </c>
      <c r="H1472" s="16">
        <f t="shared" si="66"/>
        <v>5.8832243707713952</v>
      </c>
      <c r="I1472" s="21">
        <v>1471</v>
      </c>
      <c r="J1472" s="28">
        <f t="shared" si="67"/>
        <v>16504.563669387157</v>
      </c>
      <c r="K1472" s="28">
        <f t="shared" si="68"/>
        <v>1136.1108503748417</v>
      </c>
      <c r="L1472" s="34" t="e">
        <f>IF(ISNUMBER(INDEX('08W Project List'!$J:$J,MATCH('HFTD CPZ'!$B1472,'08W Project List'!$G:$G,0))),$K1472,#N/A)</f>
        <v>#N/A</v>
      </c>
      <c r="M1472" s="34" t="e">
        <f>IF(ISNUMBER(L1472),#N/A,IF(ISNUMBER(INDEX('Approved CPZ List'!$I:$I,MATCH('HFTD CPZ'!$B1472,'Approved CPZ List'!$B:$B,0))),$K1472,#N/A))</f>
        <v>#N/A</v>
      </c>
    </row>
    <row r="1473" spans="1:13" ht="15.75" x14ac:dyDescent="0.25">
      <c r="A1473" s="17">
        <v>5754</v>
      </c>
      <c r="B1473" s="16" t="s">
        <v>3643</v>
      </c>
      <c r="C1473" s="16">
        <v>182721102</v>
      </c>
      <c r="D1473" s="16" t="s">
        <v>3641</v>
      </c>
      <c r="E1473" s="16">
        <v>4.8830933012607831</v>
      </c>
      <c r="F1473" s="16">
        <v>60</v>
      </c>
      <c r="G1473" s="19">
        <v>2.9554517703041901E-2</v>
      </c>
      <c r="H1473" s="16">
        <f t="shared" si="66"/>
        <v>1.7732710621825141</v>
      </c>
      <c r="I1473" s="21">
        <v>1472</v>
      </c>
      <c r="J1473" s="28">
        <f t="shared" si="67"/>
        <v>16509.446762688418</v>
      </c>
      <c r="K1473" s="28">
        <f t="shared" si="68"/>
        <v>1134.3375793126593</v>
      </c>
      <c r="L1473" s="34" t="e">
        <f>IF(ISNUMBER(INDEX('08W Project List'!$J:$J,MATCH('HFTD CPZ'!$B1473,'08W Project List'!$G:$G,0))),$K1473,#N/A)</f>
        <v>#N/A</v>
      </c>
      <c r="M1473" s="34" t="e">
        <f>IF(ISNUMBER(L1473),#N/A,IF(ISNUMBER(INDEX('Approved CPZ List'!$I:$I,MATCH('HFTD CPZ'!$B1473,'Approved CPZ List'!$B:$B,0))),$K1473,#N/A))</f>
        <v>#N/A</v>
      </c>
    </row>
    <row r="1474" spans="1:13" ht="15.75" x14ac:dyDescent="0.25">
      <c r="A1474" s="17">
        <v>1748</v>
      </c>
      <c r="B1474" s="16" t="s">
        <v>757</v>
      </c>
      <c r="C1474" s="16">
        <v>163341101</v>
      </c>
      <c r="D1474" s="16" t="s">
        <v>756</v>
      </c>
      <c r="E1474" s="16">
        <v>0.93802612045214417</v>
      </c>
      <c r="F1474" s="16">
        <v>42</v>
      </c>
      <c r="G1474" s="19">
        <v>2.9531878591212798E-2</v>
      </c>
      <c r="H1474" s="16">
        <f t="shared" ref="H1474:H1537" si="69">IFERROR(G1474*F1474,0)</f>
        <v>1.2403389008309376</v>
      </c>
      <c r="I1474" s="21">
        <v>1473</v>
      </c>
      <c r="J1474" s="28">
        <f t="shared" si="67"/>
        <v>16510.384788808871</v>
      </c>
      <c r="K1474" s="28">
        <f t="shared" si="68"/>
        <v>1133.0972404118284</v>
      </c>
      <c r="L1474" s="34" t="e">
        <f>IF(ISNUMBER(INDEX('08W Project List'!$J:$J,MATCH('HFTD CPZ'!$B1474,'08W Project List'!$G:$G,0))),$K1474,#N/A)</f>
        <v>#N/A</v>
      </c>
      <c r="M1474" s="34" t="e">
        <f>IF(ISNUMBER(L1474),#N/A,IF(ISNUMBER(INDEX('Approved CPZ List'!$I:$I,MATCH('HFTD CPZ'!$B1474,'Approved CPZ List'!$B:$B,0))),$K1474,#N/A))</f>
        <v>#N/A</v>
      </c>
    </row>
    <row r="1475" spans="1:13" ht="15.75" x14ac:dyDescent="0.25">
      <c r="A1475" s="17">
        <v>2073</v>
      </c>
      <c r="B1475" s="16" t="s">
        <v>4335</v>
      </c>
      <c r="C1475" s="16">
        <v>192171103</v>
      </c>
      <c r="D1475" s="16" t="s">
        <v>4334</v>
      </c>
      <c r="E1475" s="16">
        <v>33.175067077717962</v>
      </c>
      <c r="F1475" s="16">
        <v>249</v>
      </c>
      <c r="G1475" s="19">
        <v>2.9512519529810599E-2</v>
      </c>
      <c r="H1475" s="16">
        <f t="shared" si="69"/>
        <v>7.3486173629228393</v>
      </c>
      <c r="I1475" s="21">
        <v>1474</v>
      </c>
      <c r="J1475" s="28">
        <f t="shared" si="67"/>
        <v>16543.55985588659</v>
      </c>
      <c r="K1475" s="28">
        <f t="shared" si="68"/>
        <v>1125.7486230489055</v>
      </c>
      <c r="L1475" s="34" t="e">
        <f>IF(ISNUMBER(INDEX('08W Project List'!$J:$J,MATCH('HFTD CPZ'!$B1475,'08W Project List'!$G:$G,0))),$K1475,#N/A)</f>
        <v>#N/A</v>
      </c>
      <c r="M1475" s="34" t="e">
        <f>IF(ISNUMBER(L1475),#N/A,IF(ISNUMBER(INDEX('Approved CPZ List'!$I:$I,MATCH('HFTD CPZ'!$B1475,'Approved CPZ List'!$B:$B,0))),$K1475,#N/A))</f>
        <v>#N/A</v>
      </c>
    </row>
    <row r="1476" spans="1:13" ht="15.75" x14ac:dyDescent="0.25">
      <c r="A1476" s="17">
        <v>3589</v>
      </c>
      <c r="B1476" s="16" t="s">
        <v>2309</v>
      </c>
      <c r="C1476" s="16">
        <v>42091101</v>
      </c>
      <c r="D1476" s="16" t="s">
        <v>2303</v>
      </c>
      <c r="E1476" s="16">
        <v>0.57358349738742631</v>
      </c>
      <c r="F1476" s="16">
        <v>14</v>
      </c>
      <c r="G1476" s="19">
        <v>2.9456238058714598E-2</v>
      </c>
      <c r="H1476" s="16">
        <f t="shared" si="69"/>
        <v>0.41238733282200435</v>
      </c>
      <c r="I1476" s="21">
        <v>1475</v>
      </c>
      <c r="J1476" s="28">
        <f t="shared" ref="J1476:J1539" si="70">J1475+E1476</f>
        <v>16544.133439383975</v>
      </c>
      <c r="K1476" s="28">
        <f t="shared" ref="K1476:K1539" si="71">K1475-H1476</f>
        <v>1125.3362357160836</v>
      </c>
      <c r="L1476" s="34" t="e">
        <f>IF(ISNUMBER(INDEX('08W Project List'!$J:$J,MATCH('HFTD CPZ'!$B1476,'08W Project List'!$G:$G,0))),$K1476,#N/A)</f>
        <v>#N/A</v>
      </c>
      <c r="M1476" s="34" t="e">
        <f>IF(ISNUMBER(L1476),#N/A,IF(ISNUMBER(INDEX('Approved CPZ List'!$I:$I,MATCH('HFTD CPZ'!$B1476,'Approved CPZ List'!$B:$B,0))),$K1476,#N/A))</f>
        <v>#N/A</v>
      </c>
    </row>
    <row r="1477" spans="1:13" ht="15.75" x14ac:dyDescent="0.25">
      <c r="A1477" s="17">
        <v>4182</v>
      </c>
      <c r="B1477" s="16" t="s">
        <v>1497</v>
      </c>
      <c r="C1477" s="16">
        <v>192221102</v>
      </c>
      <c r="D1477" s="16" t="s">
        <v>1498</v>
      </c>
      <c r="E1477" s="16">
        <v>13.158376967890614</v>
      </c>
      <c r="F1477" s="16">
        <v>107</v>
      </c>
      <c r="G1477" s="19">
        <v>2.9416715553159299E-2</v>
      </c>
      <c r="H1477" s="16">
        <f t="shared" si="69"/>
        <v>3.147588564188045</v>
      </c>
      <c r="I1477" s="21">
        <v>1476</v>
      </c>
      <c r="J1477" s="28">
        <f t="shared" si="70"/>
        <v>16557.291816351866</v>
      </c>
      <c r="K1477" s="28">
        <f t="shared" si="71"/>
        <v>1122.1886471518956</v>
      </c>
      <c r="L1477" s="34" t="e">
        <f>IF(ISNUMBER(INDEX('08W Project List'!$J:$J,MATCH('HFTD CPZ'!$B1477,'08W Project List'!$G:$G,0))),$K1477,#N/A)</f>
        <v>#N/A</v>
      </c>
      <c r="M1477" s="34" t="e">
        <f>IF(ISNUMBER(L1477),#N/A,IF(ISNUMBER(INDEX('Approved CPZ List'!$I:$I,MATCH('HFTD CPZ'!$B1477,'Approved CPZ List'!$B:$B,0))),$K1477,#N/A))</f>
        <v>#N/A</v>
      </c>
    </row>
    <row r="1478" spans="1:13" ht="15.75" x14ac:dyDescent="0.25">
      <c r="A1478" s="17">
        <v>3154</v>
      </c>
      <c r="B1478" s="16" t="s">
        <v>531</v>
      </c>
      <c r="C1478" s="16">
        <v>42711102</v>
      </c>
      <c r="D1478" s="16" t="s">
        <v>529</v>
      </c>
      <c r="E1478" s="16">
        <v>11.216001152655066</v>
      </c>
      <c r="F1478" s="16">
        <v>178</v>
      </c>
      <c r="G1478" s="19">
        <v>2.9372789353864E-2</v>
      </c>
      <c r="H1478" s="16">
        <f t="shared" si="69"/>
        <v>5.2283565049877918</v>
      </c>
      <c r="I1478" s="21">
        <v>1477</v>
      </c>
      <c r="J1478" s="28">
        <f t="shared" si="70"/>
        <v>16568.50781750452</v>
      </c>
      <c r="K1478" s="28">
        <f t="shared" si="71"/>
        <v>1116.9602906469079</v>
      </c>
      <c r="L1478" s="34" t="e">
        <f>IF(ISNUMBER(INDEX('08W Project List'!$J:$J,MATCH('HFTD CPZ'!$B1478,'08W Project List'!$G:$G,0))),$K1478,#N/A)</f>
        <v>#N/A</v>
      </c>
      <c r="M1478" s="34">
        <f>IF(ISNUMBER(L1478),#N/A,IF(ISNUMBER(INDEX('Approved CPZ List'!$I:$I,MATCH('HFTD CPZ'!$B1478,'Approved CPZ List'!$B:$B,0))),$K1478,#N/A))</f>
        <v>1116.9602906469079</v>
      </c>
    </row>
    <row r="1479" spans="1:13" ht="15.75" x14ac:dyDescent="0.25">
      <c r="A1479" s="17">
        <v>133</v>
      </c>
      <c r="B1479" s="16" t="s">
        <v>1536</v>
      </c>
      <c r="C1479" s="16">
        <v>42891102</v>
      </c>
      <c r="D1479" s="16" t="s">
        <v>1530</v>
      </c>
      <c r="E1479" s="16">
        <v>8.0023487671914229</v>
      </c>
      <c r="F1479" s="16">
        <v>109</v>
      </c>
      <c r="G1479" s="19">
        <v>2.9360549106606501E-2</v>
      </c>
      <c r="H1479" s="16">
        <f t="shared" si="69"/>
        <v>3.2002998526201085</v>
      </c>
      <c r="I1479" s="21">
        <v>1478</v>
      </c>
      <c r="J1479" s="28">
        <f t="shared" si="70"/>
        <v>16576.51016627171</v>
      </c>
      <c r="K1479" s="28">
        <f t="shared" si="71"/>
        <v>1113.7599907942877</v>
      </c>
      <c r="L1479" s="34" t="e">
        <f>IF(ISNUMBER(INDEX('08W Project List'!$J:$J,MATCH('HFTD CPZ'!$B1479,'08W Project List'!$G:$G,0))),$K1479,#N/A)</f>
        <v>#N/A</v>
      </c>
      <c r="M1479" s="34" t="e">
        <f>IF(ISNUMBER(L1479),#N/A,IF(ISNUMBER(INDEX('Approved CPZ List'!$I:$I,MATCH('HFTD CPZ'!$B1479,'Approved CPZ List'!$B:$B,0))),$K1479,#N/A))</f>
        <v>#N/A</v>
      </c>
    </row>
    <row r="1480" spans="1:13" ht="15.75" x14ac:dyDescent="0.25">
      <c r="A1480" s="17">
        <v>10360</v>
      </c>
      <c r="B1480" s="16" t="s">
        <v>2723</v>
      </c>
      <c r="C1480" s="16">
        <v>42291101</v>
      </c>
      <c r="D1480" s="16" t="s">
        <v>2714</v>
      </c>
      <c r="E1480" s="16">
        <v>4.6304550243978433</v>
      </c>
      <c r="F1480" s="16">
        <v>31</v>
      </c>
      <c r="G1480" s="19">
        <v>2.9281353978823199E-2</v>
      </c>
      <c r="H1480" s="16">
        <f t="shared" si="69"/>
        <v>0.90772197334351912</v>
      </c>
      <c r="I1480" s="21">
        <v>1479</v>
      </c>
      <c r="J1480" s="28">
        <f t="shared" si="70"/>
        <v>16581.140621296108</v>
      </c>
      <c r="K1480" s="28">
        <f t="shared" si="71"/>
        <v>1112.8522688209441</v>
      </c>
      <c r="L1480" s="34" t="e">
        <f>IF(ISNUMBER(INDEX('08W Project List'!$J:$J,MATCH('HFTD CPZ'!$B1480,'08W Project List'!$G:$G,0))),$K1480,#N/A)</f>
        <v>#N/A</v>
      </c>
      <c r="M1480" s="34" t="e">
        <f>IF(ISNUMBER(L1480),#N/A,IF(ISNUMBER(INDEX('Approved CPZ List'!$I:$I,MATCH('HFTD CPZ'!$B1480,'Approved CPZ List'!$B:$B,0))),$K1480,#N/A))</f>
        <v>#N/A</v>
      </c>
    </row>
    <row r="1481" spans="1:13" ht="15.75" x14ac:dyDescent="0.25">
      <c r="A1481" s="17">
        <v>9801</v>
      </c>
      <c r="B1481" s="16" t="s">
        <v>1923</v>
      </c>
      <c r="C1481" s="16">
        <v>103221101</v>
      </c>
      <c r="D1481" s="16" t="s">
        <v>1917</v>
      </c>
      <c r="E1481" s="16">
        <v>4.7271474818795154</v>
      </c>
      <c r="F1481" s="16">
        <v>37</v>
      </c>
      <c r="G1481" s="19">
        <v>2.92807272056861E-2</v>
      </c>
      <c r="H1481" s="16">
        <f t="shared" si="69"/>
        <v>1.0833869066103856</v>
      </c>
      <c r="I1481" s="21">
        <v>1480</v>
      </c>
      <c r="J1481" s="28">
        <f t="shared" si="70"/>
        <v>16585.867768777989</v>
      </c>
      <c r="K1481" s="28">
        <f t="shared" si="71"/>
        <v>1111.7688819143336</v>
      </c>
      <c r="L1481" s="34" t="e">
        <f>IF(ISNUMBER(INDEX('08W Project List'!$J:$J,MATCH('HFTD CPZ'!$B1481,'08W Project List'!$G:$G,0))),$K1481,#N/A)</f>
        <v>#N/A</v>
      </c>
      <c r="M1481" s="34" t="e">
        <f>IF(ISNUMBER(L1481),#N/A,IF(ISNUMBER(INDEX('Approved CPZ List'!$I:$I,MATCH('HFTD CPZ'!$B1481,'Approved CPZ List'!$B:$B,0))),$K1481,#N/A))</f>
        <v>#N/A</v>
      </c>
    </row>
    <row r="1482" spans="1:13" ht="15.75" x14ac:dyDescent="0.25">
      <c r="A1482" s="17">
        <v>4062</v>
      </c>
      <c r="B1482" s="16" t="s">
        <v>4291</v>
      </c>
      <c r="C1482" s="16">
        <v>103601101</v>
      </c>
      <c r="D1482" s="16" t="s">
        <v>4288</v>
      </c>
      <c r="E1482" s="16">
        <v>5.9028981387956616</v>
      </c>
      <c r="F1482" s="16">
        <v>69</v>
      </c>
      <c r="G1482" s="19">
        <v>2.92481334164537E-2</v>
      </c>
      <c r="H1482" s="16">
        <f t="shared" si="69"/>
        <v>2.0181212057353055</v>
      </c>
      <c r="I1482" s="21">
        <v>1481</v>
      </c>
      <c r="J1482" s="28">
        <f t="shared" si="70"/>
        <v>16591.770666916786</v>
      </c>
      <c r="K1482" s="28">
        <f t="shared" si="71"/>
        <v>1109.7507607085984</v>
      </c>
      <c r="L1482" s="34" t="e">
        <f>IF(ISNUMBER(INDEX('08W Project List'!$J:$J,MATCH('HFTD CPZ'!$B1482,'08W Project List'!$G:$G,0))),$K1482,#N/A)</f>
        <v>#N/A</v>
      </c>
      <c r="M1482" s="34" t="e">
        <f>IF(ISNUMBER(L1482),#N/A,IF(ISNUMBER(INDEX('Approved CPZ List'!$I:$I,MATCH('HFTD CPZ'!$B1482,'Approved CPZ List'!$B:$B,0))),$K1482,#N/A))</f>
        <v>#N/A</v>
      </c>
    </row>
    <row r="1483" spans="1:13" ht="15.75" x14ac:dyDescent="0.25">
      <c r="A1483" s="17">
        <v>1547</v>
      </c>
      <c r="B1483" s="16" t="s">
        <v>4310</v>
      </c>
      <c r="C1483" s="16">
        <v>42661103</v>
      </c>
      <c r="D1483" s="16" t="s">
        <v>4303</v>
      </c>
      <c r="E1483" s="16">
        <v>29.446508609275512</v>
      </c>
      <c r="F1483" s="16">
        <v>296</v>
      </c>
      <c r="G1483" s="19">
        <v>2.92033482286451E-2</v>
      </c>
      <c r="H1483" s="16">
        <f t="shared" si="69"/>
        <v>8.6441910756789504</v>
      </c>
      <c r="I1483" s="21">
        <v>1482</v>
      </c>
      <c r="J1483" s="28">
        <f t="shared" si="70"/>
        <v>16621.217175526061</v>
      </c>
      <c r="K1483" s="28">
        <f t="shared" si="71"/>
        <v>1101.1065696329194</v>
      </c>
      <c r="L1483" s="34" t="e">
        <f>IF(ISNUMBER(INDEX('08W Project List'!$J:$J,MATCH('HFTD CPZ'!$B1483,'08W Project List'!$G:$G,0))),$K1483,#N/A)</f>
        <v>#N/A</v>
      </c>
      <c r="M1483" s="34" t="e">
        <f>IF(ISNUMBER(L1483),#N/A,IF(ISNUMBER(INDEX('Approved CPZ List'!$I:$I,MATCH('HFTD CPZ'!$B1483,'Approved CPZ List'!$B:$B,0))),$K1483,#N/A))</f>
        <v>#N/A</v>
      </c>
    </row>
    <row r="1484" spans="1:13" ht="15.75" x14ac:dyDescent="0.25">
      <c r="A1484" s="17">
        <v>8861</v>
      </c>
      <c r="B1484" s="16" t="s">
        <v>1533</v>
      </c>
      <c r="C1484" s="16">
        <v>42891102</v>
      </c>
      <c r="D1484" s="16" t="s">
        <v>1530</v>
      </c>
      <c r="E1484" s="16">
        <v>2.2249517658694158</v>
      </c>
      <c r="F1484" s="16">
        <v>44</v>
      </c>
      <c r="G1484" s="19">
        <v>2.9047904948701301E-2</v>
      </c>
      <c r="H1484" s="16">
        <f t="shared" si="69"/>
        <v>1.2781078177428573</v>
      </c>
      <c r="I1484" s="21">
        <v>1483</v>
      </c>
      <c r="J1484" s="28">
        <f t="shared" si="70"/>
        <v>16623.442127291932</v>
      </c>
      <c r="K1484" s="28">
        <f t="shared" si="71"/>
        <v>1099.8284618151765</v>
      </c>
      <c r="L1484" s="34" t="e">
        <f>IF(ISNUMBER(INDEX('08W Project List'!$J:$J,MATCH('HFTD CPZ'!$B1484,'08W Project List'!$G:$G,0))),$K1484,#N/A)</f>
        <v>#N/A</v>
      </c>
      <c r="M1484" s="34" t="e">
        <f>IF(ISNUMBER(L1484),#N/A,IF(ISNUMBER(INDEX('Approved CPZ List'!$I:$I,MATCH('HFTD CPZ'!$B1484,'Approved CPZ List'!$B:$B,0))),$K1484,#N/A))</f>
        <v>#N/A</v>
      </c>
    </row>
    <row r="1485" spans="1:13" ht="15.75" x14ac:dyDescent="0.25">
      <c r="A1485" s="17">
        <v>3080</v>
      </c>
      <c r="B1485" s="16" t="s">
        <v>3042</v>
      </c>
      <c r="C1485" s="16">
        <v>152201101</v>
      </c>
      <c r="D1485" s="16" t="s">
        <v>3040</v>
      </c>
      <c r="E1485" s="16">
        <v>19.653597490929023</v>
      </c>
      <c r="F1485" s="16">
        <v>162</v>
      </c>
      <c r="G1485" s="19">
        <v>2.90335602900894E-2</v>
      </c>
      <c r="H1485" s="16">
        <f t="shared" si="69"/>
        <v>4.703436766994483</v>
      </c>
      <c r="I1485" s="21">
        <v>1484</v>
      </c>
      <c r="J1485" s="28">
        <f t="shared" si="70"/>
        <v>16643.095724782859</v>
      </c>
      <c r="K1485" s="28">
        <f t="shared" si="71"/>
        <v>1095.1250250481821</v>
      </c>
      <c r="L1485" s="34" t="e">
        <f>IF(ISNUMBER(INDEX('08W Project List'!$J:$J,MATCH('HFTD CPZ'!$B1485,'08W Project List'!$G:$G,0))),$K1485,#N/A)</f>
        <v>#N/A</v>
      </c>
      <c r="M1485" s="34" t="e">
        <f>IF(ISNUMBER(L1485),#N/A,IF(ISNUMBER(INDEX('Approved CPZ List'!$I:$I,MATCH('HFTD CPZ'!$B1485,'Approved CPZ List'!$B:$B,0))),$K1485,#N/A))</f>
        <v>#N/A</v>
      </c>
    </row>
    <row r="1486" spans="1:13" ht="15.75" x14ac:dyDescent="0.25">
      <c r="A1486" s="17">
        <v>9245</v>
      </c>
      <c r="B1486" s="16" t="s">
        <v>1453</v>
      </c>
      <c r="C1486" s="16">
        <v>192311142</v>
      </c>
      <c r="D1486" s="16" t="s">
        <v>1449</v>
      </c>
      <c r="E1486" s="16">
        <v>3.4005803267843944</v>
      </c>
      <c r="F1486" s="16">
        <v>36</v>
      </c>
      <c r="G1486" s="19">
        <v>2.8754156745449198E-2</v>
      </c>
      <c r="H1486" s="16">
        <f t="shared" si="69"/>
        <v>1.0351496428361711</v>
      </c>
      <c r="I1486" s="21">
        <v>1485</v>
      </c>
      <c r="J1486" s="28">
        <f t="shared" si="70"/>
        <v>16646.496305109642</v>
      </c>
      <c r="K1486" s="28">
        <f t="shared" si="71"/>
        <v>1094.089875405346</v>
      </c>
      <c r="L1486" s="34" t="e">
        <f>IF(ISNUMBER(INDEX('08W Project List'!$J:$J,MATCH('HFTD CPZ'!$B1486,'08W Project List'!$G:$G,0))),$K1486,#N/A)</f>
        <v>#N/A</v>
      </c>
      <c r="M1486" s="34" t="e">
        <f>IF(ISNUMBER(L1486),#N/A,IF(ISNUMBER(INDEX('Approved CPZ List'!$I:$I,MATCH('HFTD CPZ'!$B1486,'Approved CPZ List'!$B:$B,0))),$K1486,#N/A))</f>
        <v>#N/A</v>
      </c>
    </row>
    <row r="1487" spans="1:13" ht="15.75" x14ac:dyDescent="0.25">
      <c r="A1487" s="17">
        <v>2842</v>
      </c>
      <c r="B1487" s="16" t="s">
        <v>3477</v>
      </c>
      <c r="C1487" s="16">
        <v>182631101</v>
      </c>
      <c r="D1487" s="16" t="s">
        <v>3476</v>
      </c>
      <c r="E1487" s="16">
        <v>3.5922726761708517</v>
      </c>
      <c r="F1487" s="16">
        <v>75</v>
      </c>
      <c r="G1487" s="19">
        <v>2.87419461554222E-2</v>
      </c>
      <c r="H1487" s="16">
        <f t="shared" si="69"/>
        <v>2.1556459616566652</v>
      </c>
      <c r="I1487" s="21">
        <v>1486</v>
      </c>
      <c r="J1487" s="28">
        <f t="shared" si="70"/>
        <v>16650.088577785813</v>
      </c>
      <c r="K1487" s="28">
        <f t="shared" si="71"/>
        <v>1091.9342294436892</v>
      </c>
      <c r="L1487" s="34" t="e">
        <f>IF(ISNUMBER(INDEX('08W Project List'!$J:$J,MATCH('HFTD CPZ'!$B1487,'08W Project List'!$G:$G,0))),$K1487,#N/A)</f>
        <v>#N/A</v>
      </c>
      <c r="M1487" s="34" t="e">
        <f>IF(ISNUMBER(L1487),#N/A,IF(ISNUMBER(INDEX('Approved CPZ List'!$I:$I,MATCH('HFTD CPZ'!$B1487,'Approved CPZ List'!$B:$B,0))),$K1487,#N/A))</f>
        <v>#N/A</v>
      </c>
    </row>
    <row r="1488" spans="1:13" ht="15.75" x14ac:dyDescent="0.25">
      <c r="A1488" s="17">
        <v>8606</v>
      </c>
      <c r="B1488" s="16" t="s">
        <v>3189</v>
      </c>
      <c r="C1488" s="16">
        <v>43291105</v>
      </c>
      <c r="D1488" s="16" t="s">
        <v>3186</v>
      </c>
      <c r="E1488" s="16">
        <v>0.27556902813739403</v>
      </c>
      <c r="F1488" s="16">
        <v>28</v>
      </c>
      <c r="G1488" s="19">
        <v>2.85801429676007E-2</v>
      </c>
      <c r="H1488" s="16">
        <f t="shared" si="69"/>
        <v>0.80024400309281962</v>
      </c>
      <c r="I1488" s="21">
        <v>1487</v>
      </c>
      <c r="J1488" s="28">
        <f t="shared" si="70"/>
        <v>16650.36414681395</v>
      </c>
      <c r="K1488" s="28">
        <f t="shared" si="71"/>
        <v>1091.1339854405965</v>
      </c>
      <c r="L1488" s="34" t="e">
        <f>IF(ISNUMBER(INDEX('08W Project List'!$J:$J,MATCH('HFTD CPZ'!$B1488,'08W Project List'!$G:$G,0))),$K1488,#N/A)</f>
        <v>#N/A</v>
      </c>
      <c r="M1488" s="34" t="e">
        <f>IF(ISNUMBER(L1488),#N/A,IF(ISNUMBER(INDEX('Approved CPZ List'!$I:$I,MATCH('HFTD CPZ'!$B1488,'Approved CPZ List'!$B:$B,0))),$K1488,#N/A))</f>
        <v>#N/A</v>
      </c>
    </row>
    <row r="1489" spans="1:13" ht="15.75" x14ac:dyDescent="0.25">
      <c r="A1489" s="17">
        <v>3749</v>
      </c>
      <c r="B1489" s="16" t="s">
        <v>4202</v>
      </c>
      <c r="C1489" s="16">
        <v>14502107</v>
      </c>
      <c r="D1489" s="16" t="s">
        <v>4201</v>
      </c>
      <c r="E1489" s="16">
        <v>0.96809028429109389</v>
      </c>
      <c r="F1489" s="16">
        <v>36</v>
      </c>
      <c r="G1489" s="19">
        <v>2.8543469584059102E-2</v>
      </c>
      <c r="H1489" s="16">
        <f t="shared" si="69"/>
        <v>1.0275649050261277</v>
      </c>
      <c r="I1489" s="21">
        <v>1488</v>
      </c>
      <c r="J1489" s="28">
        <f t="shared" si="70"/>
        <v>16651.332237098242</v>
      </c>
      <c r="K1489" s="28">
        <f t="shared" si="71"/>
        <v>1090.1064205355704</v>
      </c>
      <c r="L1489" s="34" t="e">
        <f>IF(ISNUMBER(INDEX('08W Project List'!$J:$J,MATCH('HFTD CPZ'!$B1489,'08W Project List'!$G:$G,0))),$K1489,#N/A)</f>
        <v>#N/A</v>
      </c>
      <c r="M1489" s="34" t="e">
        <f>IF(ISNUMBER(L1489),#N/A,IF(ISNUMBER(INDEX('Approved CPZ List'!$I:$I,MATCH('HFTD CPZ'!$B1489,'Approved CPZ List'!$B:$B,0))),$K1489,#N/A))</f>
        <v>#N/A</v>
      </c>
    </row>
    <row r="1490" spans="1:13" ht="15.75" x14ac:dyDescent="0.25">
      <c r="A1490" s="17">
        <v>1264</v>
      </c>
      <c r="B1490" s="16" t="s">
        <v>4057</v>
      </c>
      <c r="C1490" s="16">
        <v>183052113</v>
      </c>
      <c r="D1490" s="16" t="s">
        <v>4047</v>
      </c>
      <c r="E1490" s="16">
        <v>0.89899955982002488</v>
      </c>
      <c r="F1490" s="16">
        <v>288</v>
      </c>
      <c r="G1490" s="19">
        <v>2.8499093347410999E-2</v>
      </c>
      <c r="H1490" s="16">
        <f t="shared" si="69"/>
        <v>8.2077388840543684</v>
      </c>
      <c r="I1490" s="21">
        <v>1489</v>
      </c>
      <c r="J1490" s="28">
        <f t="shared" si="70"/>
        <v>16652.231236658063</v>
      </c>
      <c r="K1490" s="28">
        <f t="shared" si="71"/>
        <v>1081.898681651516</v>
      </c>
      <c r="L1490" s="34" t="e">
        <f>IF(ISNUMBER(INDEX('08W Project List'!$J:$J,MATCH('HFTD CPZ'!$B1490,'08W Project List'!$G:$G,0))),$K1490,#N/A)</f>
        <v>#N/A</v>
      </c>
      <c r="M1490" s="34" t="e">
        <f>IF(ISNUMBER(L1490),#N/A,IF(ISNUMBER(INDEX('Approved CPZ List'!$I:$I,MATCH('HFTD CPZ'!$B1490,'Approved CPZ List'!$B:$B,0))),$K1490,#N/A))</f>
        <v>#N/A</v>
      </c>
    </row>
    <row r="1491" spans="1:13" ht="15.75" x14ac:dyDescent="0.25">
      <c r="A1491" s="17">
        <v>6493</v>
      </c>
      <c r="B1491" s="16" t="s">
        <v>3132</v>
      </c>
      <c r="C1491" s="16">
        <v>43381101</v>
      </c>
      <c r="D1491" s="16" t="s">
        <v>3130</v>
      </c>
      <c r="E1491" s="16">
        <v>4.8875932036031946</v>
      </c>
      <c r="F1491" s="16">
        <v>35</v>
      </c>
      <c r="G1491" s="19">
        <v>2.8476628784018201E-2</v>
      </c>
      <c r="H1491" s="16">
        <f t="shared" si="69"/>
        <v>0.99668200744063706</v>
      </c>
      <c r="I1491" s="21">
        <v>1490</v>
      </c>
      <c r="J1491" s="28">
        <f t="shared" si="70"/>
        <v>16657.118829861665</v>
      </c>
      <c r="K1491" s="28">
        <f t="shared" si="71"/>
        <v>1080.9019996440754</v>
      </c>
      <c r="L1491" s="34" t="e">
        <f>IF(ISNUMBER(INDEX('08W Project List'!$J:$J,MATCH('HFTD CPZ'!$B1491,'08W Project List'!$G:$G,0))),$K1491,#N/A)</f>
        <v>#N/A</v>
      </c>
      <c r="M1491" s="34" t="e">
        <f>IF(ISNUMBER(L1491),#N/A,IF(ISNUMBER(INDEX('Approved CPZ List'!$I:$I,MATCH('HFTD CPZ'!$B1491,'Approved CPZ List'!$B:$B,0))),$K1491,#N/A))</f>
        <v>#N/A</v>
      </c>
    </row>
    <row r="1492" spans="1:13" ht="15.75" x14ac:dyDescent="0.25">
      <c r="A1492" s="17">
        <v>2973</v>
      </c>
      <c r="B1492" s="16" t="s">
        <v>4042</v>
      </c>
      <c r="C1492" s="16">
        <v>183052111</v>
      </c>
      <c r="D1492" s="16" t="s">
        <v>4040</v>
      </c>
      <c r="E1492" s="16">
        <v>10.92249515475693</v>
      </c>
      <c r="F1492" s="16">
        <v>160</v>
      </c>
      <c r="G1492" s="19">
        <v>2.8406663010544699E-2</v>
      </c>
      <c r="H1492" s="16">
        <f t="shared" si="69"/>
        <v>4.5450660816871515</v>
      </c>
      <c r="I1492" s="21">
        <v>1491</v>
      </c>
      <c r="J1492" s="28">
        <f t="shared" si="70"/>
        <v>16668.041325016424</v>
      </c>
      <c r="K1492" s="28">
        <f t="shared" si="71"/>
        <v>1076.3569335623883</v>
      </c>
      <c r="L1492" s="34" t="e">
        <f>IF(ISNUMBER(INDEX('08W Project List'!$J:$J,MATCH('HFTD CPZ'!$B1492,'08W Project List'!$G:$G,0))),$K1492,#N/A)</f>
        <v>#N/A</v>
      </c>
      <c r="M1492" s="34" t="e">
        <f>IF(ISNUMBER(L1492),#N/A,IF(ISNUMBER(INDEX('Approved CPZ List'!$I:$I,MATCH('HFTD CPZ'!$B1492,'Approved CPZ List'!$B:$B,0))),$K1492,#N/A))</f>
        <v>#N/A</v>
      </c>
    </row>
    <row r="1493" spans="1:13" ht="15.75" x14ac:dyDescent="0.25">
      <c r="A1493" s="17">
        <v>2170</v>
      </c>
      <c r="B1493" s="16" t="s">
        <v>2228</v>
      </c>
      <c r="C1493" s="16">
        <v>83531111</v>
      </c>
      <c r="D1493" s="16" t="s">
        <v>2229</v>
      </c>
      <c r="E1493" s="16">
        <v>8.9845614631000004</v>
      </c>
      <c r="F1493" s="16">
        <v>116</v>
      </c>
      <c r="G1493" s="19">
        <v>2.8347418011652602E-2</v>
      </c>
      <c r="H1493" s="16">
        <f t="shared" si="69"/>
        <v>3.2883004893517018</v>
      </c>
      <c r="I1493" s="21">
        <v>1492</v>
      </c>
      <c r="J1493" s="28">
        <f t="shared" si="70"/>
        <v>16677.025886479525</v>
      </c>
      <c r="K1493" s="28">
        <f t="shared" si="71"/>
        <v>1073.0686330730366</v>
      </c>
      <c r="L1493" s="34" t="e">
        <f>IF(ISNUMBER(INDEX('08W Project List'!$J:$J,MATCH('HFTD CPZ'!$B1493,'08W Project List'!$G:$G,0))),$K1493,#N/A)</f>
        <v>#N/A</v>
      </c>
      <c r="M1493" s="34" t="e">
        <f>IF(ISNUMBER(L1493),#N/A,IF(ISNUMBER(INDEX('Approved CPZ List'!$I:$I,MATCH('HFTD CPZ'!$B1493,'Approved CPZ List'!$B:$B,0))),$K1493,#N/A))</f>
        <v>#N/A</v>
      </c>
    </row>
    <row r="1494" spans="1:13" ht="15.75" x14ac:dyDescent="0.25">
      <c r="A1494" s="17">
        <v>7676</v>
      </c>
      <c r="B1494" s="16" t="s">
        <v>1876</v>
      </c>
      <c r="C1494" s="16">
        <v>13501108</v>
      </c>
      <c r="D1494" s="16" t="s">
        <v>1877</v>
      </c>
      <c r="E1494" s="16">
        <v>0.33148244658078868</v>
      </c>
      <c r="F1494" s="16">
        <v>11</v>
      </c>
      <c r="G1494" s="19">
        <v>2.8226644228771799E-2</v>
      </c>
      <c r="H1494" s="16">
        <f t="shared" si="69"/>
        <v>0.31049308651648977</v>
      </c>
      <c r="I1494" s="21">
        <v>1493</v>
      </c>
      <c r="J1494" s="28">
        <f t="shared" si="70"/>
        <v>16677.357368926107</v>
      </c>
      <c r="K1494" s="28">
        <f t="shared" si="71"/>
        <v>1072.7581399865201</v>
      </c>
      <c r="L1494" s="34" t="e">
        <f>IF(ISNUMBER(INDEX('08W Project List'!$J:$J,MATCH('HFTD CPZ'!$B1494,'08W Project List'!$G:$G,0))),$K1494,#N/A)</f>
        <v>#N/A</v>
      </c>
      <c r="M1494" s="34" t="e">
        <f>IF(ISNUMBER(L1494),#N/A,IF(ISNUMBER(INDEX('Approved CPZ List'!$I:$I,MATCH('HFTD CPZ'!$B1494,'Approved CPZ List'!$B:$B,0))),$K1494,#N/A))</f>
        <v>#N/A</v>
      </c>
    </row>
    <row r="1495" spans="1:13" ht="15.75" x14ac:dyDescent="0.25">
      <c r="A1495" s="17">
        <v>5235</v>
      </c>
      <c r="B1495" s="16" t="s">
        <v>249</v>
      </c>
      <c r="C1495" s="16">
        <v>43182103</v>
      </c>
      <c r="D1495" s="16" t="s">
        <v>246</v>
      </c>
      <c r="E1495" s="16">
        <v>3.8020487629325541</v>
      </c>
      <c r="F1495" s="16">
        <v>187</v>
      </c>
      <c r="G1495" s="19">
        <v>2.8161439344474602E-2</v>
      </c>
      <c r="H1495" s="16">
        <f t="shared" si="69"/>
        <v>5.2661891574167505</v>
      </c>
      <c r="I1495" s="21">
        <v>1494</v>
      </c>
      <c r="J1495" s="28">
        <f t="shared" si="70"/>
        <v>16681.159417689039</v>
      </c>
      <c r="K1495" s="28">
        <f t="shared" si="71"/>
        <v>1067.4919508291034</v>
      </c>
      <c r="L1495" s="34" t="e">
        <f>IF(ISNUMBER(INDEX('08W Project List'!$J:$J,MATCH('HFTD CPZ'!$B1495,'08W Project List'!$G:$G,0))),$K1495,#N/A)</f>
        <v>#N/A</v>
      </c>
      <c r="M1495" s="34" t="e">
        <f>IF(ISNUMBER(L1495),#N/A,IF(ISNUMBER(INDEX('Approved CPZ List'!$I:$I,MATCH('HFTD CPZ'!$B1495,'Approved CPZ List'!$B:$B,0))),$K1495,#N/A))</f>
        <v>#N/A</v>
      </c>
    </row>
    <row r="1496" spans="1:13" ht="15.75" x14ac:dyDescent="0.25">
      <c r="A1496" s="17">
        <v>10298</v>
      </c>
      <c r="B1496" s="16" t="s">
        <v>3082</v>
      </c>
      <c r="C1496" s="16">
        <v>101321101</v>
      </c>
      <c r="D1496" s="16" t="s">
        <v>3080</v>
      </c>
      <c r="E1496" s="16">
        <v>6.0572776605749779</v>
      </c>
      <c r="F1496" s="16">
        <v>15</v>
      </c>
      <c r="G1496" s="19">
        <v>2.8087244133192302E-2</v>
      </c>
      <c r="H1496" s="16">
        <f t="shared" si="69"/>
        <v>0.42130866199788453</v>
      </c>
      <c r="I1496" s="21">
        <v>1495</v>
      </c>
      <c r="J1496" s="28">
        <f t="shared" si="70"/>
        <v>16687.216695349613</v>
      </c>
      <c r="K1496" s="28">
        <f t="shared" si="71"/>
        <v>1067.0706421671055</v>
      </c>
      <c r="L1496" s="34" t="e">
        <f>IF(ISNUMBER(INDEX('08W Project List'!$J:$J,MATCH('HFTD CPZ'!$B1496,'08W Project List'!$G:$G,0))),$K1496,#N/A)</f>
        <v>#N/A</v>
      </c>
      <c r="M1496" s="34" t="e">
        <f>IF(ISNUMBER(L1496),#N/A,IF(ISNUMBER(INDEX('Approved CPZ List'!$I:$I,MATCH('HFTD CPZ'!$B1496,'Approved CPZ List'!$B:$B,0))),$K1496,#N/A))</f>
        <v>#N/A</v>
      </c>
    </row>
    <row r="1497" spans="1:13" ht="15.75" x14ac:dyDescent="0.25">
      <c r="A1497" s="17">
        <v>5972</v>
      </c>
      <c r="B1497" s="16" t="s">
        <v>4003</v>
      </c>
      <c r="C1497" s="16">
        <v>14662104</v>
      </c>
      <c r="D1497" s="16" t="s">
        <v>4002</v>
      </c>
      <c r="E1497" s="16">
        <v>9.8921359100370421E-2</v>
      </c>
      <c r="F1497" s="16">
        <v>22</v>
      </c>
      <c r="G1497" s="19">
        <v>2.8017057071995099E-2</v>
      </c>
      <c r="H1497" s="16">
        <f t="shared" si="69"/>
        <v>0.61637525558389217</v>
      </c>
      <c r="I1497" s="21">
        <v>1496</v>
      </c>
      <c r="J1497" s="28">
        <f t="shared" si="70"/>
        <v>16687.315616708715</v>
      </c>
      <c r="K1497" s="28">
        <f t="shared" si="71"/>
        <v>1066.4542669115215</v>
      </c>
      <c r="L1497" s="34" t="e">
        <f>IF(ISNUMBER(INDEX('08W Project List'!$J:$J,MATCH('HFTD CPZ'!$B1497,'08W Project List'!$G:$G,0))),$K1497,#N/A)</f>
        <v>#N/A</v>
      </c>
      <c r="M1497" s="34" t="e">
        <f>IF(ISNUMBER(L1497),#N/A,IF(ISNUMBER(INDEX('Approved CPZ List'!$I:$I,MATCH('HFTD CPZ'!$B1497,'Approved CPZ List'!$B:$B,0))),$K1497,#N/A))</f>
        <v>#N/A</v>
      </c>
    </row>
    <row r="1498" spans="1:13" ht="15.75" x14ac:dyDescent="0.25">
      <c r="A1498" s="17">
        <v>2469</v>
      </c>
      <c r="B1498" s="16" t="s">
        <v>1249</v>
      </c>
      <c r="C1498" s="16">
        <v>162161102</v>
      </c>
      <c r="D1498" s="16" t="s">
        <v>1248</v>
      </c>
      <c r="E1498" s="16">
        <v>4.9987705303598382</v>
      </c>
      <c r="F1498" s="16">
        <v>50</v>
      </c>
      <c r="G1498" s="19">
        <v>2.7926122314574E-2</v>
      </c>
      <c r="H1498" s="16">
        <f t="shared" si="69"/>
        <v>1.3963061157287</v>
      </c>
      <c r="I1498" s="21">
        <v>1497</v>
      </c>
      <c r="J1498" s="28">
        <f t="shared" si="70"/>
        <v>16692.314387239076</v>
      </c>
      <c r="K1498" s="28">
        <f t="shared" si="71"/>
        <v>1065.0579607957927</v>
      </c>
      <c r="L1498" s="34" t="e">
        <f>IF(ISNUMBER(INDEX('08W Project List'!$J:$J,MATCH('HFTD CPZ'!$B1498,'08W Project List'!$G:$G,0))),$K1498,#N/A)</f>
        <v>#N/A</v>
      </c>
      <c r="M1498" s="34" t="e">
        <f>IF(ISNUMBER(L1498),#N/A,IF(ISNUMBER(INDEX('Approved CPZ List'!$I:$I,MATCH('HFTD CPZ'!$B1498,'Approved CPZ List'!$B:$B,0))),$K1498,#N/A))</f>
        <v>#N/A</v>
      </c>
    </row>
    <row r="1499" spans="1:13" ht="15.75" x14ac:dyDescent="0.25">
      <c r="A1499" s="17">
        <v>1225</v>
      </c>
      <c r="B1499" s="16" t="s">
        <v>3968</v>
      </c>
      <c r="C1499" s="16">
        <v>14241101</v>
      </c>
      <c r="D1499" s="16" t="s">
        <v>3962</v>
      </c>
      <c r="E1499" s="16">
        <v>5.1237925454206339</v>
      </c>
      <c r="F1499" s="16">
        <v>39</v>
      </c>
      <c r="G1499" s="19">
        <v>2.7924547358391401E-2</v>
      </c>
      <c r="H1499" s="16">
        <f t="shared" si="69"/>
        <v>1.0890573469772646</v>
      </c>
      <c r="I1499" s="21">
        <v>1498</v>
      </c>
      <c r="J1499" s="28">
        <f t="shared" si="70"/>
        <v>16697.438179784494</v>
      </c>
      <c r="K1499" s="28">
        <f t="shared" si="71"/>
        <v>1063.9689034488154</v>
      </c>
      <c r="L1499" s="34" t="e">
        <f>IF(ISNUMBER(INDEX('08W Project List'!$J:$J,MATCH('HFTD CPZ'!$B1499,'08W Project List'!$G:$G,0))),$K1499,#N/A)</f>
        <v>#N/A</v>
      </c>
      <c r="M1499" s="34" t="e">
        <f>IF(ISNUMBER(L1499),#N/A,IF(ISNUMBER(INDEX('Approved CPZ List'!$I:$I,MATCH('HFTD CPZ'!$B1499,'Approved CPZ List'!$B:$B,0))),$K1499,#N/A))</f>
        <v>#N/A</v>
      </c>
    </row>
    <row r="1500" spans="1:13" ht="15.75" x14ac:dyDescent="0.25">
      <c r="A1500" s="17">
        <v>739</v>
      </c>
      <c r="B1500" s="16" t="s">
        <v>935</v>
      </c>
      <c r="C1500" s="16">
        <v>42271105</v>
      </c>
      <c r="D1500" s="16" t="s">
        <v>927</v>
      </c>
      <c r="E1500" s="16">
        <v>2.6781080798210439</v>
      </c>
      <c r="F1500" s="16">
        <v>35</v>
      </c>
      <c r="G1500" s="19">
        <v>2.7853638054219101E-2</v>
      </c>
      <c r="H1500" s="16">
        <f t="shared" si="69"/>
        <v>0.97487733189766856</v>
      </c>
      <c r="I1500" s="21">
        <v>1499</v>
      </c>
      <c r="J1500" s="28">
        <f t="shared" si="70"/>
        <v>16700.116287864315</v>
      </c>
      <c r="K1500" s="28">
        <f t="shared" si="71"/>
        <v>1062.9940261169177</v>
      </c>
      <c r="L1500" s="34" t="e">
        <f>IF(ISNUMBER(INDEX('08W Project List'!$J:$J,MATCH('HFTD CPZ'!$B1500,'08W Project List'!$G:$G,0))),$K1500,#N/A)</f>
        <v>#N/A</v>
      </c>
      <c r="M1500" s="34" t="e">
        <f>IF(ISNUMBER(L1500),#N/A,IF(ISNUMBER(INDEX('Approved CPZ List'!$I:$I,MATCH('HFTD CPZ'!$B1500,'Approved CPZ List'!$B:$B,0))),$K1500,#N/A))</f>
        <v>#N/A</v>
      </c>
    </row>
    <row r="1501" spans="1:13" ht="15.75" x14ac:dyDescent="0.25">
      <c r="A1501" s="17">
        <v>1612</v>
      </c>
      <c r="B1501" s="16" t="s">
        <v>499</v>
      </c>
      <c r="C1501" s="16">
        <v>183101104</v>
      </c>
      <c r="D1501" s="16" t="s">
        <v>498</v>
      </c>
      <c r="E1501" s="16">
        <v>10.392579235265941</v>
      </c>
      <c r="F1501" s="16">
        <v>178</v>
      </c>
      <c r="G1501" s="19">
        <v>2.7743085378298098E-2</v>
      </c>
      <c r="H1501" s="16">
        <f t="shared" si="69"/>
        <v>4.9382691973370614</v>
      </c>
      <c r="I1501" s="21">
        <v>1500</v>
      </c>
      <c r="J1501" s="28">
        <f t="shared" si="70"/>
        <v>16710.508867099583</v>
      </c>
      <c r="K1501" s="28">
        <f t="shared" si="71"/>
        <v>1058.0557569195805</v>
      </c>
      <c r="L1501" s="34" t="e">
        <f>IF(ISNUMBER(INDEX('08W Project List'!$J:$J,MATCH('HFTD CPZ'!$B1501,'08W Project List'!$G:$G,0))),$K1501,#N/A)</f>
        <v>#N/A</v>
      </c>
      <c r="M1501" s="34" t="e">
        <f>IF(ISNUMBER(L1501),#N/A,IF(ISNUMBER(INDEX('Approved CPZ List'!$I:$I,MATCH('HFTD CPZ'!$B1501,'Approved CPZ List'!$B:$B,0))),$K1501,#N/A))</f>
        <v>#N/A</v>
      </c>
    </row>
    <row r="1502" spans="1:13" ht="15.75" x14ac:dyDescent="0.25">
      <c r="A1502" s="17">
        <v>2769</v>
      </c>
      <c r="B1502" s="16" t="s">
        <v>85</v>
      </c>
      <c r="C1502" s="16">
        <v>42861101</v>
      </c>
      <c r="D1502" s="16" t="s">
        <v>83</v>
      </c>
      <c r="E1502" s="16">
        <v>5.6909300179658731</v>
      </c>
      <c r="F1502" s="16">
        <v>33</v>
      </c>
      <c r="G1502" s="19">
        <v>2.7723623041373401E-2</v>
      </c>
      <c r="H1502" s="16">
        <f t="shared" si="69"/>
        <v>0.91487956036532225</v>
      </c>
      <c r="I1502" s="21">
        <v>1501</v>
      </c>
      <c r="J1502" s="28">
        <f t="shared" si="70"/>
        <v>16716.199797117548</v>
      </c>
      <c r="K1502" s="28">
        <f t="shared" si="71"/>
        <v>1057.1408773592152</v>
      </c>
      <c r="L1502" s="34" t="e">
        <f>IF(ISNUMBER(INDEX('08W Project List'!$J:$J,MATCH('HFTD CPZ'!$B1502,'08W Project List'!$G:$G,0))),$K1502,#N/A)</f>
        <v>#N/A</v>
      </c>
      <c r="M1502" s="34" t="e">
        <f>IF(ISNUMBER(L1502),#N/A,IF(ISNUMBER(INDEX('Approved CPZ List'!$I:$I,MATCH('HFTD CPZ'!$B1502,'Approved CPZ List'!$B:$B,0))),$K1502,#N/A))</f>
        <v>#N/A</v>
      </c>
    </row>
    <row r="1503" spans="1:13" ht="15.75" x14ac:dyDescent="0.25">
      <c r="A1503" s="17">
        <v>2631</v>
      </c>
      <c r="B1503" s="16" t="s">
        <v>4039</v>
      </c>
      <c r="C1503" s="16">
        <v>183052111</v>
      </c>
      <c r="D1503" s="16" t="s">
        <v>4040</v>
      </c>
      <c r="E1503" s="16">
        <v>33.756269771006274</v>
      </c>
      <c r="F1503" s="16">
        <v>429</v>
      </c>
      <c r="G1503" s="19">
        <v>2.76394349404969E-2</v>
      </c>
      <c r="H1503" s="16">
        <f t="shared" si="69"/>
        <v>11.857317589473171</v>
      </c>
      <c r="I1503" s="21">
        <v>1502</v>
      </c>
      <c r="J1503" s="28">
        <f t="shared" si="70"/>
        <v>16749.956066888553</v>
      </c>
      <c r="K1503" s="28">
        <f t="shared" si="71"/>
        <v>1045.2835597697419</v>
      </c>
      <c r="L1503" s="34" t="e">
        <f>IF(ISNUMBER(INDEX('08W Project List'!$J:$J,MATCH('HFTD CPZ'!$B1503,'08W Project List'!$G:$G,0))),$K1503,#N/A)</f>
        <v>#N/A</v>
      </c>
      <c r="M1503" s="34" t="e">
        <f>IF(ISNUMBER(L1503),#N/A,IF(ISNUMBER(INDEX('Approved CPZ List'!$I:$I,MATCH('HFTD CPZ'!$B1503,'Approved CPZ List'!$B:$B,0))),$K1503,#N/A))</f>
        <v>#N/A</v>
      </c>
    </row>
    <row r="1504" spans="1:13" ht="15.75" x14ac:dyDescent="0.25">
      <c r="A1504" s="17">
        <v>2379</v>
      </c>
      <c r="B1504" s="16" t="s">
        <v>3489</v>
      </c>
      <c r="C1504" s="16">
        <v>182631103</v>
      </c>
      <c r="D1504" s="16" t="s">
        <v>3484</v>
      </c>
      <c r="E1504" s="16">
        <v>0</v>
      </c>
      <c r="F1504" s="16">
        <v>68</v>
      </c>
      <c r="G1504" s="19">
        <v>2.7594245718522901E-2</v>
      </c>
      <c r="H1504" s="16">
        <f t="shared" si="69"/>
        <v>1.8764087088595574</v>
      </c>
      <c r="I1504" s="21">
        <v>1503</v>
      </c>
      <c r="J1504" s="28">
        <f t="shared" si="70"/>
        <v>16749.956066888553</v>
      </c>
      <c r="K1504" s="28">
        <f t="shared" si="71"/>
        <v>1043.4071510608824</v>
      </c>
      <c r="L1504" s="34" t="e">
        <f>IF(ISNUMBER(INDEX('08W Project List'!$J:$J,MATCH('HFTD CPZ'!$B1504,'08W Project List'!$G:$G,0))),$K1504,#N/A)</f>
        <v>#N/A</v>
      </c>
      <c r="M1504" s="34" t="e">
        <f>IF(ISNUMBER(L1504),#N/A,IF(ISNUMBER(INDEX('Approved CPZ List'!$I:$I,MATCH('HFTD CPZ'!$B1504,'Approved CPZ List'!$B:$B,0))),$K1504,#N/A))</f>
        <v>#N/A</v>
      </c>
    </row>
    <row r="1505" spans="1:13" ht="15.75" x14ac:dyDescent="0.25">
      <c r="A1505" s="17">
        <v>4288</v>
      </c>
      <c r="B1505" s="16" t="s">
        <v>3490</v>
      </c>
      <c r="C1505" s="16">
        <v>182631103</v>
      </c>
      <c r="D1505" s="16" t="s">
        <v>3484</v>
      </c>
      <c r="E1505" s="16">
        <v>8.7819233988530776</v>
      </c>
      <c r="F1505" s="16">
        <v>174</v>
      </c>
      <c r="G1505" s="19">
        <v>2.75719621303172E-2</v>
      </c>
      <c r="H1505" s="16">
        <f t="shared" si="69"/>
        <v>4.7975214106751931</v>
      </c>
      <c r="I1505" s="21">
        <v>1504</v>
      </c>
      <c r="J1505" s="28">
        <f t="shared" si="70"/>
        <v>16758.737990287405</v>
      </c>
      <c r="K1505" s="28">
        <f t="shared" si="71"/>
        <v>1038.6096296502071</v>
      </c>
      <c r="L1505" s="34" t="e">
        <f>IF(ISNUMBER(INDEX('08W Project List'!$J:$J,MATCH('HFTD CPZ'!$B1505,'08W Project List'!$G:$G,0))),$K1505,#N/A)</f>
        <v>#N/A</v>
      </c>
      <c r="M1505" s="34" t="e">
        <f>IF(ISNUMBER(L1505),#N/A,IF(ISNUMBER(INDEX('Approved CPZ List'!$I:$I,MATCH('HFTD CPZ'!$B1505,'Approved CPZ List'!$B:$B,0))),$K1505,#N/A))</f>
        <v>#N/A</v>
      </c>
    </row>
    <row r="1506" spans="1:13" ht="15.75" x14ac:dyDescent="0.25">
      <c r="A1506" s="17">
        <v>3496</v>
      </c>
      <c r="B1506" s="16" t="s">
        <v>113</v>
      </c>
      <c r="C1506" s="16">
        <v>153662102</v>
      </c>
      <c r="D1506" s="16" t="s">
        <v>109</v>
      </c>
      <c r="E1506" s="16">
        <v>22.954223353260097</v>
      </c>
      <c r="F1506" s="16">
        <v>267</v>
      </c>
      <c r="G1506" s="19">
        <v>2.7531904830625498E-2</v>
      </c>
      <c r="H1506" s="16">
        <f t="shared" si="69"/>
        <v>7.3510185897770084</v>
      </c>
      <c r="I1506" s="21">
        <v>1505</v>
      </c>
      <c r="J1506" s="28">
        <f t="shared" si="70"/>
        <v>16781.692213640665</v>
      </c>
      <c r="K1506" s="28">
        <f t="shared" si="71"/>
        <v>1031.2586110604302</v>
      </c>
      <c r="L1506" s="34" t="e">
        <f>IF(ISNUMBER(INDEX('08W Project List'!$J:$J,MATCH('HFTD CPZ'!$B1506,'08W Project List'!$G:$G,0))),$K1506,#N/A)</f>
        <v>#N/A</v>
      </c>
      <c r="M1506" s="34" t="e">
        <f>IF(ISNUMBER(L1506),#N/A,IF(ISNUMBER(INDEX('Approved CPZ List'!$I:$I,MATCH('HFTD CPZ'!$B1506,'Approved CPZ List'!$B:$B,0))),$K1506,#N/A))</f>
        <v>#N/A</v>
      </c>
    </row>
    <row r="1507" spans="1:13" ht="15.75" x14ac:dyDescent="0.25">
      <c r="A1507" s="17">
        <v>3795</v>
      </c>
      <c r="B1507" s="16" t="s">
        <v>3478</v>
      </c>
      <c r="C1507" s="16">
        <v>182631101</v>
      </c>
      <c r="D1507" s="16" t="s">
        <v>3476</v>
      </c>
      <c r="E1507" s="16">
        <v>21.049204116105219</v>
      </c>
      <c r="F1507" s="16">
        <v>127</v>
      </c>
      <c r="G1507" s="19">
        <v>2.7413729307561901E-2</v>
      </c>
      <c r="H1507" s="16">
        <f t="shared" si="69"/>
        <v>3.4815436220603613</v>
      </c>
      <c r="I1507" s="21">
        <v>1506</v>
      </c>
      <c r="J1507" s="28">
        <f t="shared" si="70"/>
        <v>16802.74141775677</v>
      </c>
      <c r="K1507" s="28">
        <f t="shared" si="71"/>
        <v>1027.7770674383698</v>
      </c>
      <c r="L1507" s="34" t="e">
        <f>IF(ISNUMBER(INDEX('08W Project List'!$J:$J,MATCH('HFTD CPZ'!$B1507,'08W Project List'!$G:$G,0))),$K1507,#N/A)</f>
        <v>#N/A</v>
      </c>
      <c r="M1507" s="34" t="e">
        <f>IF(ISNUMBER(L1507),#N/A,IF(ISNUMBER(INDEX('Approved CPZ List'!$I:$I,MATCH('HFTD CPZ'!$B1507,'Approved CPZ List'!$B:$B,0))),$K1507,#N/A))</f>
        <v>#N/A</v>
      </c>
    </row>
    <row r="1508" spans="1:13" ht="15.75" x14ac:dyDescent="0.25">
      <c r="A1508" s="17">
        <v>5816</v>
      </c>
      <c r="B1508" s="16" t="s">
        <v>2913</v>
      </c>
      <c r="C1508" s="16">
        <v>83252107</v>
      </c>
      <c r="D1508" s="16" t="s">
        <v>2914</v>
      </c>
      <c r="E1508" s="16">
        <v>9.3154712816868859</v>
      </c>
      <c r="F1508" s="16">
        <v>180</v>
      </c>
      <c r="G1508" s="19">
        <v>2.7410737929627501E-2</v>
      </c>
      <c r="H1508" s="16">
        <f t="shared" si="69"/>
        <v>4.9339328273329501</v>
      </c>
      <c r="I1508" s="21">
        <v>1507</v>
      </c>
      <c r="J1508" s="28">
        <f t="shared" si="70"/>
        <v>16812.056889038457</v>
      </c>
      <c r="K1508" s="28">
        <f t="shared" si="71"/>
        <v>1022.8431346110369</v>
      </c>
      <c r="L1508" s="34" t="e">
        <f>IF(ISNUMBER(INDEX('08W Project List'!$J:$J,MATCH('HFTD CPZ'!$B1508,'08W Project List'!$G:$G,0))),$K1508,#N/A)</f>
        <v>#N/A</v>
      </c>
      <c r="M1508" s="34" t="e">
        <f>IF(ISNUMBER(L1508),#N/A,IF(ISNUMBER(INDEX('Approved CPZ List'!$I:$I,MATCH('HFTD CPZ'!$B1508,'Approved CPZ List'!$B:$B,0))),$K1508,#N/A))</f>
        <v>#N/A</v>
      </c>
    </row>
    <row r="1509" spans="1:13" ht="15.75" x14ac:dyDescent="0.25">
      <c r="A1509" s="17">
        <v>9709</v>
      </c>
      <c r="B1509" s="16" t="s">
        <v>2040</v>
      </c>
      <c r="C1509" s="16">
        <v>42681102</v>
      </c>
      <c r="D1509" s="16" t="s">
        <v>2035</v>
      </c>
      <c r="E1509" s="16">
        <v>14.819474784442326</v>
      </c>
      <c r="F1509" s="16">
        <v>97</v>
      </c>
      <c r="G1509" s="19">
        <v>2.7282227394958201E-2</v>
      </c>
      <c r="H1509" s="16">
        <f t="shared" si="69"/>
        <v>2.6463760573109454</v>
      </c>
      <c r="I1509" s="21">
        <v>1508</v>
      </c>
      <c r="J1509" s="28">
        <f t="shared" si="70"/>
        <v>16826.876363822899</v>
      </c>
      <c r="K1509" s="28">
        <f t="shared" si="71"/>
        <v>1020.196758553726</v>
      </c>
      <c r="L1509" s="34" t="e">
        <f>IF(ISNUMBER(INDEX('08W Project List'!$J:$J,MATCH('HFTD CPZ'!$B1509,'08W Project List'!$G:$G,0))),$K1509,#N/A)</f>
        <v>#N/A</v>
      </c>
      <c r="M1509" s="34" t="e">
        <f>IF(ISNUMBER(L1509),#N/A,IF(ISNUMBER(INDEX('Approved CPZ List'!$I:$I,MATCH('HFTD CPZ'!$B1509,'Approved CPZ List'!$B:$B,0))),$K1509,#N/A))</f>
        <v>#N/A</v>
      </c>
    </row>
    <row r="1510" spans="1:13" ht="15.75" x14ac:dyDescent="0.25">
      <c r="A1510" s="17">
        <v>1461</v>
      </c>
      <c r="B1510" s="16" t="s">
        <v>2122</v>
      </c>
      <c r="C1510" s="16">
        <v>182082103</v>
      </c>
      <c r="D1510" s="16" t="s">
        <v>2120</v>
      </c>
      <c r="E1510" s="16">
        <v>31.113387222614293</v>
      </c>
      <c r="F1510" s="16">
        <v>229</v>
      </c>
      <c r="G1510" s="19">
        <v>2.72814243982685E-2</v>
      </c>
      <c r="H1510" s="16">
        <f t="shared" si="69"/>
        <v>6.2474461872034865</v>
      </c>
      <c r="I1510" s="21">
        <v>1509</v>
      </c>
      <c r="J1510" s="28">
        <f t="shared" si="70"/>
        <v>16857.989751045512</v>
      </c>
      <c r="K1510" s="28">
        <f t="shared" si="71"/>
        <v>1013.9493123665225</v>
      </c>
      <c r="L1510" s="34" t="e">
        <f>IF(ISNUMBER(INDEX('08W Project List'!$J:$J,MATCH('HFTD CPZ'!$B1510,'08W Project List'!$G:$G,0))),$K1510,#N/A)</f>
        <v>#N/A</v>
      </c>
      <c r="M1510" s="34" t="e">
        <f>IF(ISNUMBER(L1510),#N/A,IF(ISNUMBER(INDEX('Approved CPZ List'!$I:$I,MATCH('HFTD CPZ'!$B1510,'Approved CPZ List'!$B:$B,0))),$K1510,#N/A))</f>
        <v>#N/A</v>
      </c>
    </row>
    <row r="1511" spans="1:13" ht="15.75" x14ac:dyDescent="0.25">
      <c r="A1511" s="17">
        <v>6161</v>
      </c>
      <c r="B1511" s="16" t="s">
        <v>1770</v>
      </c>
      <c r="C1511" s="16">
        <v>43361102</v>
      </c>
      <c r="D1511" s="16" t="s">
        <v>1771</v>
      </c>
      <c r="E1511" s="16">
        <v>0.17769615012365569</v>
      </c>
      <c r="F1511" s="16">
        <v>90</v>
      </c>
      <c r="G1511" s="19">
        <v>2.7227352292466801E-2</v>
      </c>
      <c r="H1511" s="16">
        <f t="shared" si="69"/>
        <v>2.4504617063220122</v>
      </c>
      <c r="I1511" s="21">
        <v>1510</v>
      </c>
      <c r="J1511" s="28">
        <f t="shared" si="70"/>
        <v>16858.167447195636</v>
      </c>
      <c r="K1511" s="28">
        <f t="shared" si="71"/>
        <v>1011.4988506602004</v>
      </c>
      <c r="L1511" s="34" t="e">
        <f>IF(ISNUMBER(INDEX('08W Project List'!$J:$J,MATCH('HFTD CPZ'!$B1511,'08W Project List'!$G:$G,0))),$K1511,#N/A)</f>
        <v>#N/A</v>
      </c>
      <c r="M1511" s="34" t="e">
        <f>IF(ISNUMBER(L1511),#N/A,IF(ISNUMBER(INDEX('Approved CPZ List'!$I:$I,MATCH('HFTD CPZ'!$B1511,'Approved CPZ List'!$B:$B,0))),$K1511,#N/A))</f>
        <v>#N/A</v>
      </c>
    </row>
    <row r="1512" spans="1:13" ht="15.75" x14ac:dyDescent="0.25">
      <c r="A1512" s="17">
        <v>8442</v>
      </c>
      <c r="B1512" s="16" t="s">
        <v>2194</v>
      </c>
      <c r="C1512" s="16">
        <v>163011101</v>
      </c>
      <c r="D1512" s="16" t="s">
        <v>2193</v>
      </c>
      <c r="E1512" s="16">
        <v>3.6815770144978308</v>
      </c>
      <c r="F1512" s="16">
        <v>34</v>
      </c>
      <c r="G1512" s="19">
        <v>2.7131863298084601E-2</v>
      </c>
      <c r="H1512" s="16">
        <f t="shared" si="69"/>
        <v>0.92248335213487642</v>
      </c>
      <c r="I1512" s="21">
        <v>1511</v>
      </c>
      <c r="J1512" s="28">
        <f t="shared" si="70"/>
        <v>16861.849024210132</v>
      </c>
      <c r="K1512" s="28">
        <f t="shared" si="71"/>
        <v>1010.5763673080655</v>
      </c>
      <c r="L1512" s="34" t="e">
        <f>IF(ISNUMBER(INDEX('08W Project List'!$J:$J,MATCH('HFTD CPZ'!$B1512,'08W Project List'!$G:$G,0))),$K1512,#N/A)</f>
        <v>#N/A</v>
      </c>
      <c r="M1512" s="34" t="e">
        <f>IF(ISNUMBER(L1512),#N/A,IF(ISNUMBER(INDEX('Approved CPZ List'!$I:$I,MATCH('HFTD CPZ'!$B1512,'Approved CPZ List'!$B:$B,0))),$K1512,#N/A))</f>
        <v>#N/A</v>
      </c>
    </row>
    <row r="1513" spans="1:13" ht="15.75" x14ac:dyDescent="0.25">
      <c r="A1513" s="17">
        <v>7912</v>
      </c>
      <c r="B1513" s="16" t="s">
        <v>1623</v>
      </c>
      <c r="C1513" s="16">
        <v>24101101</v>
      </c>
      <c r="D1513" s="16" t="s">
        <v>1620</v>
      </c>
      <c r="E1513" s="16">
        <v>5.6858561204325042</v>
      </c>
      <c r="F1513" s="16">
        <v>42</v>
      </c>
      <c r="G1513" s="19">
        <v>2.7079849512668001E-2</v>
      </c>
      <c r="H1513" s="16">
        <f t="shared" si="69"/>
        <v>1.137353679532056</v>
      </c>
      <c r="I1513" s="21">
        <v>1512</v>
      </c>
      <c r="J1513" s="28">
        <f t="shared" si="70"/>
        <v>16867.534880330564</v>
      </c>
      <c r="K1513" s="28">
        <f t="shared" si="71"/>
        <v>1009.4390136285334</v>
      </c>
      <c r="L1513" s="34" t="e">
        <f>IF(ISNUMBER(INDEX('08W Project List'!$J:$J,MATCH('HFTD CPZ'!$B1513,'08W Project List'!$G:$G,0))),$K1513,#N/A)</f>
        <v>#N/A</v>
      </c>
      <c r="M1513" s="34" t="e">
        <f>IF(ISNUMBER(L1513),#N/A,IF(ISNUMBER(INDEX('Approved CPZ List'!$I:$I,MATCH('HFTD CPZ'!$B1513,'Approved CPZ List'!$B:$B,0))),$K1513,#N/A))</f>
        <v>#N/A</v>
      </c>
    </row>
    <row r="1514" spans="1:13" ht="15.75" x14ac:dyDescent="0.25">
      <c r="A1514" s="17">
        <v>5790</v>
      </c>
      <c r="B1514" s="16" t="s">
        <v>1766</v>
      </c>
      <c r="C1514" s="16">
        <v>152691110</v>
      </c>
      <c r="D1514" s="16" t="s">
        <v>1762</v>
      </c>
      <c r="E1514" s="16">
        <v>0.44170931352253823</v>
      </c>
      <c r="F1514" s="16">
        <v>6</v>
      </c>
      <c r="G1514" s="19">
        <v>2.7041185360792301E-2</v>
      </c>
      <c r="H1514" s="16">
        <f t="shared" si="69"/>
        <v>0.16224711216475379</v>
      </c>
      <c r="I1514" s="21">
        <v>1513</v>
      </c>
      <c r="J1514" s="28">
        <f t="shared" si="70"/>
        <v>16867.976589644088</v>
      </c>
      <c r="K1514" s="28">
        <f t="shared" si="71"/>
        <v>1009.2767665163686</v>
      </c>
      <c r="L1514" s="34" t="e">
        <f>IF(ISNUMBER(INDEX('08W Project List'!$J:$J,MATCH('HFTD CPZ'!$B1514,'08W Project List'!$G:$G,0))),$K1514,#N/A)</f>
        <v>#N/A</v>
      </c>
      <c r="M1514" s="34" t="e">
        <f>IF(ISNUMBER(L1514),#N/A,IF(ISNUMBER(INDEX('Approved CPZ List'!$I:$I,MATCH('HFTD CPZ'!$B1514,'Approved CPZ List'!$B:$B,0))),$K1514,#N/A))</f>
        <v>#N/A</v>
      </c>
    </row>
    <row r="1515" spans="1:13" ht="15.75" x14ac:dyDescent="0.25">
      <c r="A1515" s="17">
        <v>9590</v>
      </c>
      <c r="B1515" s="16" t="s">
        <v>2704</v>
      </c>
      <c r="C1515" s="16">
        <v>182391103</v>
      </c>
      <c r="D1515" s="16" t="s">
        <v>2700</v>
      </c>
      <c r="E1515" s="16">
        <v>0</v>
      </c>
      <c r="F1515" s="16">
        <v>42</v>
      </c>
      <c r="G1515" s="19">
        <v>2.70151323243846E-2</v>
      </c>
      <c r="H1515" s="16">
        <f t="shared" si="69"/>
        <v>1.1346355576241531</v>
      </c>
      <c r="I1515" s="21">
        <v>1514</v>
      </c>
      <c r="J1515" s="28">
        <f t="shared" si="70"/>
        <v>16867.976589644088</v>
      </c>
      <c r="K1515" s="28">
        <f t="shared" si="71"/>
        <v>1008.1421309587445</v>
      </c>
      <c r="L1515" s="34" t="e">
        <f>IF(ISNUMBER(INDEX('08W Project List'!$J:$J,MATCH('HFTD CPZ'!$B1515,'08W Project List'!$G:$G,0))),$K1515,#N/A)</f>
        <v>#N/A</v>
      </c>
      <c r="M1515" s="34" t="e">
        <f>IF(ISNUMBER(L1515),#N/A,IF(ISNUMBER(INDEX('Approved CPZ List'!$I:$I,MATCH('HFTD CPZ'!$B1515,'Approved CPZ List'!$B:$B,0))),$K1515,#N/A))</f>
        <v>#N/A</v>
      </c>
    </row>
    <row r="1516" spans="1:13" ht="15.75" x14ac:dyDescent="0.25">
      <c r="A1516" s="17">
        <v>9570</v>
      </c>
      <c r="B1516" s="16" t="s">
        <v>3972</v>
      </c>
      <c r="C1516" s="16">
        <v>83392102</v>
      </c>
      <c r="D1516" s="16" t="s">
        <v>3973</v>
      </c>
      <c r="E1516" s="16">
        <v>0.43933358556435054</v>
      </c>
      <c r="F1516" s="16">
        <v>8</v>
      </c>
      <c r="G1516" s="19">
        <v>2.68857626411272E-2</v>
      </c>
      <c r="H1516" s="16">
        <f t="shared" si="69"/>
        <v>0.2150861011290176</v>
      </c>
      <c r="I1516" s="21">
        <v>1515</v>
      </c>
      <c r="J1516" s="28">
        <f t="shared" si="70"/>
        <v>16868.415923229652</v>
      </c>
      <c r="K1516" s="28">
        <f t="shared" si="71"/>
        <v>1007.9270448576154</v>
      </c>
      <c r="L1516" s="34" t="e">
        <f>IF(ISNUMBER(INDEX('08W Project List'!$J:$J,MATCH('HFTD CPZ'!$B1516,'08W Project List'!$G:$G,0))),$K1516,#N/A)</f>
        <v>#N/A</v>
      </c>
      <c r="M1516" s="34" t="e">
        <f>IF(ISNUMBER(L1516),#N/A,IF(ISNUMBER(INDEX('Approved CPZ List'!$I:$I,MATCH('HFTD CPZ'!$B1516,'Approved CPZ List'!$B:$B,0))),$K1516,#N/A))</f>
        <v>#N/A</v>
      </c>
    </row>
    <row r="1517" spans="1:13" ht="15.75" x14ac:dyDescent="0.25">
      <c r="A1517" s="17">
        <v>9335</v>
      </c>
      <c r="B1517" s="16" t="s">
        <v>3530</v>
      </c>
      <c r="C1517" s="16">
        <v>182661106</v>
      </c>
      <c r="D1517" s="16" t="s">
        <v>3528</v>
      </c>
      <c r="E1517" s="16">
        <v>3.7549009312987636</v>
      </c>
      <c r="F1517" s="16">
        <v>62</v>
      </c>
      <c r="G1517" s="19">
        <v>2.6750128776887601E-2</v>
      </c>
      <c r="H1517" s="16">
        <f t="shared" si="69"/>
        <v>1.6585079841670312</v>
      </c>
      <c r="I1517" s="21">
        <v>1516</v>
      </c>
      <c r="J1517" s="28">
        <f t="shared" si="70"/>
        <v>16872.170824160949</v>
      </c>
      <c r="K1517" s="28">
        <f t="shared" si="71"/>
        <v>1006.2685368734484</v>
      </c>
      <c r="L1517" s="34" t="e">
        <f>IF(ISNUMBER(INDEX('08W Project List'!$J:$J,MATCH('HFTD CPZ'!$B1517,'08W Project List'!$G:$G,0))),$K1517,#N/A)</f>
        <v>#N/A</v>
      </c>
      <c r="M1517" s="34" t="e">
        <f>IF(ISNUMBER(L1517),#N/A,IF(ISNUMBER(INDEX('Approved CPZ List'!$I:$I,MATCH('HFTD CPZ'!$B1517,'Approved CPZ List'!$B:$B,0))),$K1517,#N/A))</f>
        <v>#N/A</v>
      </c>
    </row>
    <row r="1518" spans="1:13" ht="15.75" x14ac:dyDescent="0.25">
      <c r="A1518" s="17">
        <v>8060</v>
      </c>
      <c r="B1518" s="16" t="s">
        <v>2395</v>
      </c>
      <c r="C1518" s="16">
        <v>42811112</v>
      </c>
      <c r="D1518" s="16" t="s">
        <v>2396</v>
      </c>
      <c r="E1518" s="16">
        <v>6.4177668340540084</v>
      </c>
      <c r="F1518" s="16">
        <v>67</v>
      </c>
      <c r="G1518" s="19">
        <v>2.6686764371550199E-2</v>
      </c>
      <c r="H1518" s="16">
        <f t="shared" si="69"/>
        <v>1.7880132128938633</v>
      </c>
      <c r="I1518" s="21">
        <v>1517</v>
      </c>
      <c r="J1518" s="28">
        <f t="shared" si="70"/>
        <v>16878.588590995001</v>
      </c>
      <c r="K1518" s="28">
        <f t="shared" si="71"/>
        <v>1004.4805236605546</v>
      </c>
      <c r="L1518" s="34" t="e">
        <f>IF(ISNUMBER(INDEX('08W Project List'!$J:$J,MATCH('HFTD CPZ'!$B1518,'08W Project List'!$G:$G,0))),$K1518,#N/A)</f>
        <v>#N/A</v>
      </c>
      <c r="M1518" s="34" t="e">
        <f>IF(ISNUMBER(L1518),#N/A,IF(ISNUMBER(INDEX('Approved CPZ List'!$I:$I,MATCH('HFTD CPZ'!$B1518,'Approved CPZ List'!$B:$B,0))),$K1518,#N/A))</f>
        <v>#N/A</v>
      </c>
    </row>
    <row r="1519" spans="1:13" ht="15.75" x14ac:dyDescent="0.25">
      <c r="A1519" s="17">
        <v>2780</v>
      </c>
      <c r="B1519" s="16" t="s">
        <v>1775</v>
      </c>
      <c r="C1519" s="16">
        <v>43361102</v>
      </c>
      <c r="D1519" s="16" t="s">
        <v>1771</v>
      </c>
      <c r="E1519" s="16">
        <v>7.4098326302563082</v>
      </c>
      <c r="F1519" s="16">
        <v>78</v>
      </c>
      <c r="G1519" s="19">
        <v>2.6651968381216699E-2</v>
      </c>
      <c r="H1519" s="16">
        <f t="shared" si="69"/>
        <v>2.0788535337349026</v>
      </c>
      <c r="I1519" s="21">
        <v>1518</v>
      </c>
      <c r="J1519" s="28">
        <f t="shared" si="70"/>
        <v>16885.998423625257</v>
      </c>
      <c r="K1519" s="28">
        <f t="shared" si="71"/>
        <v>1002.4016701268197</v>
      </c>
      <c r="L1519" s="34" t="e">
        <f>IF(ISNUMBER(INDEX('08W Project List'!$J:$J,MATCH('HFTD CPZ'!$B1519,'08W Project List'!$G:$G,0))),$K1519,#N/A)</f>
        <v>#N/A</v>
      </c>
      <c r="M1519" s="34" t="e">
        <f>IF(ISNUMBER(L1519),#N/A,IF(ISNUMBER(INDEX('Approved CPZ List'!$I:$I,MATCH('HFTD CPZ'!$B1519,'Approved CPZ List'!$B:$B,0))),$K1519,#N/A))</f>
        <v>#N/A</v>
      </c>
    </row>
    <row r="1520" spans="1:13" ht="15.75" x14ac:dyDescent="0.25">
      <c r="A1520" s="17">
        <v>5253</v>
      </c>
      <c r="B1520" s="16" t="s">
        <v>1810</v>
      </c>
      <c r="C1520" s="16">
        <v>192401101</v>
      </c>
      <c r="D1520" s="16" t="s">
        <v>1806</v>
      </c>
      <c r="E1520" s="16">
        <v>12.127446000570602</v>
      </c>
      <c r="F1520" s="16">
        <v>150</v>
      </c>
      <c r="G1520" s="19">
        <v>2.6645777090104399E-2</v>
      </c>
      <c r="H1520" s="16">
        <f t="shared" si="69"/>
        <v>3.9968665635156597</v>
      </c>
      <c r="I1520" s="21">
        <v>1519</v>
      </c>
      <c r="J1520" s="28">
        <f t="shared" si="70"/>
        <v>16898.125869625826</v>
      </c>
      <c r="K1520" s="28">
        <f t="shared" si="71"/>
        <v>998.40480356330397</v>
      </c>
      <c r="L1520" s="34" t="e">
        <f>IF(ISNUMBER(INDEX('08W Project List'!$J:$J,MATCH('HFTD CPZ'!$B1520,'08W Project List'!$G:$G,0))),$K1520,#N/A)</f>
        <v>#N/A</v>
      </c>
      <c r="M1520" s="34" t="e">
        <f>IF(ISNUMBER(L1520),#N/A,IF(ISNUMBER(INDEX('Approved CPZ List'!$I:$I,MATCH('HFTD CPZ'!$B1520,'Approved CPZ List'!$B:$B,0))),$K1520,#N/A))</f>
        <v>#N/A</v>
      </c>
    </row>
    <row r="1521" spans="1:13" ht="15.75" x14ac:dyDescent="0.25">
      <c r="A1521" s="17">
        <v>9493</v>
      </c>
      <c r="B1521" s="16" t="s">
        <v>401</v>
      </c>
      <c r="C1521" s="16">
        <v>152481103</v>
      </c>
      <c r="D1521" s="16" t="s">
        <v>392</v>
      </c>
      <c r="E1521" s="16">
        <v>1.5654231822738534</v>
      </c>
      <c r="F1521" s="16">
        <v>25</v>
      </c>
      <c r="G1521" s="19">
        <v>2.6628136887053101E-2</v>
      </c>
      <c r="H1521" s="16">
        <f t="shared" si="69"/>
        <v>0.6657034221763275</v>
      </c>
      <c r="I1521" s="21">
        <v>1520</v>
      </c>
      <c r="J1521" s="28">
        <f t="shared" si="70"/>
        <v>16899.6912928081</v>
      </c>
      <c r="K1521" s="28">
        <f t="shared" si="71"/>
        <v>997.73910014112766</v>
      </c>
      <c r="L1521" s="34" t="e">
        <f>IF(ISNUMBER(INDEX('08W Project List'!$J:$J,MATCH('HFTD CPZ'!$B1521,'08W Project List'!$G:$G,0))),$K1521,#N/A)</f>
        <v>#N/A</v>
      </c>
      <c r="M1521" s="34" t="e">
        <f>IF(ISNUMBER(L1521),#N/A,IF(ISNUMBER(INDEX('Approved CPZ List'!$I:$I,MATCH('HFTD CPZ'!$B1521,'Approved CPZ List'!$B:$B,0))),$K1521,#N/A))</f>
        <v>#N/A</v>
      </c>
    </row>
    <row r="1522" spans="1:13" ht="15.75" x14ac:dyDescent="0.25">
      <c r="A1522" s="17">
        <v>2834</v>
      </c>
      <c r="B1522" s="16" t="s">
        <v>4343</v>
      </c>
      <c r="C1522" s="16">
        <v>13911101</v>
      </c>
      <c r="D1522" s="16" t="s">
        <v>4342</v>
      </c>
      <c r="E1522" s="16">
        <v>1.1804681674937165</v>
      </c>
      <c r="F1522" s="16">
        <v>75</v>
      </c>
      <c r="G1522" s="19">
        <v>2.6552214193360499E-2</v>
      </c>
      <c r="H1522" s="16">
        <f t="shared" si="69"/>
        <v>1.9914160645020373</v>
      </c>
      <c r="I1522" s="21">
        <v>1521</v>
      </c>
      <c r="J1522" s="28">
        <f t="shared" si="70"/>
        <v>16900.871760975595</v>
      </c>
      <c r="K1522" s="28">
        <f t="shared" si="71"/>
        <v>995.74768407662566</v>
      </c>
      <c r="L1522" s="34" t="e">
        <f>IF(ISNUMBER(INDEX('08W Project List'!$J:$J,MATCH('HFTD CPZ'!$B1522,'08W Project List'!$G:$G,0))),$K1522,#N/A)</f>
        <v>#N/A</v>
      </c>
      <c r="M1522" s="34" t="e">
        <f>IF(ISNUMBER(L1522),#N/A,IF(ISNUMBER(INDEX('Approved CPZ List'!$I:$I,MATCH('HFTD CPZ'!$B1522,'Approved CPZ List'!$B:$B,0))),$K1522,#N/A))</f>
        <v>#N/A</v>
      </c>
    </row>
    <row r="1523" spans="1:13" ht="15.75" x14ac:dyDescent="0.25">
      <c r="A1523" s="17">
        <v>4322</v>
      </c>
      <c r="B1523" s="16" t="s">
        <v>4439</v>
      </c>
      <c r="C1523" s="16">
        <v>102911109</v>
      </c>
      <c r="D1523" s="16" t="s">
        <v>4433</v>
      </c>
      <c r="E1523" s="16">
        <v>8.5913842512526414E-2</v>
      </c>
      <c r="F1523" s="16">
        <v>35</v>
      </c>
      <c r="G1523" s="19">
        <v>2.6544127490008E-2</v>
      </c>
      <c r="H1523" s="16">
        <f t="shared" si="69"/>
        <v>0.92904446215028003</v>
      </c>
      <c r="I1523" s="21">
        <v>1522</v>
      </c>
      <c r="J1523" s="28">
        <f t="shared" si="70"/>
        <v>16900.957674818106</v>
      </c>
      <c r="K1523" s="28">
        <f t="shared" si="71"/>
        <v>994.81863961447539</v>
      </c>
      <c r="L1523" s="34" t="e">
        <f>IF(ISNUMBER(INDEX('08W Project List'!$J:$J,MATCH('HFTD CPZ'!$B1523,'08W Project List'!$G:$G,0))),$K1523,#N/A)</f>
        <v>#N/A</v>
      </c>
      <c r="M1523" s="34" t="e">
        <f>IF(ISNUMBER(L1523),#N/A,IF(ISNUMBER(INDEX('Approved CPZ List'!$I:$I,MATCH('HFTD CPZ'!$B1523,'Approved CPZ List'!$B:$B,0))),$K1523,#N/A))</f>
        <v>#N/A</v>
      </c>
    </row>
    <row r="1524" spans="1:13" ht="15.75" x14ac:dyDescent="0.25">
      <c r="A1524" s="17">
        <v>9896</v>
      </c>
      <c r="B1524" s="16" t="s">
        <v>3197</v>
      </c>
      <c r="C1524" s="16">
        <v>43292102</v>
      </c>
      <c r="D1524" s="16" t="s">
        <v>3193</v>
      </c>
      <c r="E1524" s="16">
        <v>0.43924282506736045</v>
      </c>
      <c r="F1524" s="16">
        <v>25</v>
      </c>
      <c r="G1524" s="19">
        <v>2.65242993399138E-2</v>
      </c>
      <c r="H1524" s="16">
        <f t="shared" si="69"/>
        <v>0.66310748349784499</v>
      </c>
      <c r="I1524" s="21">
        <v>1523</v>
      </c>
      <c r="J1524" s="28">
        <f t="shared" si="70"/>
        <v>16901.396917643175</v>
      </c>
      <c r="K1524" s="28">
        <f t="shared" si="71"/>
        <v>994.15553213097758</v>
      </c>
      <c r="L1524" s="34" t="e">
        <f>IF(ISNUMBER(INDEX('08W Project List'!$J:$J,MATCH('HFTD CPZ'!$B1524,'08W Project List'!$G:$G,0))),$K1524,#N/A)</f>
        <v>#N/A</v>
      </c>
      <c r="M1524" s="34" t="e">
        <f>IF(ISNUMBER(L1524),#N/A,IF(ISNUMBER(INDEX('Approved CPZ List'!$I:$I,MATCH('HFTD CPZ'!$B1524,'Approved CPZ List'!$B:$B,0))),$K1524,#N/A))</f>
        <v>#N/A</v>
      </c>
    </row>
    <row r="1525" spans="1:13" ht="15.75" x14ac:dyDescent="0.25">
      <c r="A1525" s="17">
        <v>7392</v>
      </c>
      <c r="B1525" s="16" t="s">
        <v>4352</v>
      </c>
      <c r="C1525" s="16">
        <v>43501103</v>
      </c>
      <c r="D1525" s="16" t="s">
        <v>4349</v>
      </c>
      <c r="E1525" s="16">
        <v>0</v>
      </c>
      <c r="F1525" s="16">
        <v>64</v>
      </c>
      <c r="G1525" s="19">
        <v>2.64575069420547E-2</v>
      </c>
      <c r="H1525" s="16">
        <f t="shared" si="69"/>
        <v>1.6932804442915008</v>
      </c>
      <c r="I1525" s="21">
        <v>1524</v>
      </c>
      <c r="J1525" s="28">
        <f t="shared" si="70"/>
        <v>16901.396917643175</v>
      </c>
      <c r="K1525" s="28">
        <f t="shared" si="71"/>
        <v>992.46225168668605</v>
      </c>
      <c r="L1525" s="34" t="e">
        <f>IF(ISNUMBER(INDEX('08W Project List'!$J:$J,MATCH('HFTD CPZ'!$B1525,'08W Project List'!$G:$G,0))),$K1525,#N/A)</f>
        <v>#N/A</v>
      </c>
      <c r="M1525" s="34" t="e">
        <f>IF(ISNUMBER(L1525),#N/A,IF(ISNUMBER(INDEX('Approved CPZ List'!$I:$I,MATCH('HFTD CPZ'!$B1525,'Approved CPZ List'!$B:$B,0))),$K1525,#N/A))</f>
        <v>#N/A</v>
      </c>
    </row>
    <row r="1526" spans="1:13" ht="15.75" x14ac:dyDescent="0.25">
      <c r="A1526" s="17">
        <v>7312</v>
      </c>
      <c r="B1526" s="16" t="s">
        <v>2932</v>
      </c>
      <c r="C1526" s="16">
        <v>63642113</v>
      </c>
      <c r="D1526" s="16" t="s">
        <v>2930</v>
      </c>
      <c r="E1526" s="16">
        <v>0.36506407185535983</v>
      </c>
      <c r="F1526" s="16">
        <v>40</v>
      </c>
      <c r="G1526" s="19">
        <v>2.6425678647369801E-2</v>
      </c>
      <c r="H1526" s="16">
        <f t="shared" si="69"/>
        <v>1.057027145894792</v>
      </c>
      <c r="I1526" s="21">
        <v>1525</v>
      </c>
      <c r="J1526" s="28">
        <f t="shared" si="70"/>
        <v>16901.76198171503</v>
      </c>
      <c r="K1526" s="28">
        <f t="shared" si="71"/>
        <v>991.40522454079121</v>
      </c>
      <c r="L1526" s="34" t="e">
        <f>IF(ISNUMBER(INDEX('08W Project List'!$J:$J,MATCH('HFTD CPZ'!$B1526,'08W Project List'!$G:$G,0))),$K1526,#N/A)</f>
        <v>#N/A</v>
      </c>
      <c r="M1526" s="34" t="e">
        <f>IF(ISNUMBER(L1526),#N/A,IF(ISNUMBER(INDEX('Approved CPZ List'!$I:$I,MATCH('HFTD CPZ'!$B1526,'Approved CPZ List'!$B:$B,0))),$K1526,#N/A))</f>
        <v>#N/A</v>
      </c>
    </row>
    <row r="1527" spans="1:13" ht="15.75" x14ac:dyDescent="0.25">
      <c r="A1527" s="17">
        <v>5020</v>
      </c>
      <c r="B1527" s="16" t="s">
        <v>360</v>
      </c>
      <c r="C1527" s="16">
        <v>152301101</v>
      </c>
      <c r="D1527" s="16" t="s">
        <v>359</v>
      </c>
      <c r="E1527" s="16">
        <v>14.450655321518521</v>
      </c>
      <c r="F1527" s="16">
        <v>153</v>
      </c>
      <c r="G1527" s="19">
        <v>2.6396248468149201E-2</v>
      </c>
      <c r="H1527" s="16">
        <f t="shared" si="69"/>
        <v>4.0386260156268277</v>
      </c>
      <c r="I1527" s="21">
        <v>1526</v>
      </c>
      <c r="J1527" s="28">
        <f t="shared" si="70"/>
        <v>16916.212637036548</v>
      </c>
      <c r="K1527" s="28">
        <f t="shared" si="71"/>
        <v>987.36659852516436</v>
      </c>
      <c r="L1527" s="34" t="e">
        <f>IF(ISNUMBER(INDEX('08W Project List'!$J:$J,MATCH('HFTD CPZ'!$B1527,'08W Project List'!$G:$G,0))),$K1527,#N/A)</f>
        <v>#N/A</v>
      </c>
      <c r="M1527" s="34" t="e">
        <f>IF(ISNUMBER(L1527),#N/A,IF(ISNUMBER(INDEX('Approved CPZ List'!$I:$I,MATCH('HFTD CPZ'!$B1527,'Approved CPZ List'!$B:$B,0))),$K1527,#N/A))</f>
        <v>#N/A</v>
      </c>
    </row>
    <row r="1528" spans="1:13" ht="15.75" x14ac:dyDescent="0.25">
      <c r="A1528" s="17">
        <v>2080</v>
      </c>
      <c r="B1528" s="16" t="s">
        <v>2550</v>
      </c>
      <c r="C1528" s="16">
        <v>192151131</v>
      </c>
      <c r="D1528" s="16" t="s">
        <v>2551</v>
      </c>
      <c r="E1528" s="16">
        <v>0.29522226372816285</v>
      </c>
      <c r="F1528" s="16">
        <v>87</v>
      </c>
      <c r="G1528" s="19">
        <v>2.63723711782731E-2</v>
      </c>
      <c r="H1528" s="16">
        <f t="shared" si="69"/>
        <v>2.2943962925097598</v>
      </c>
      <c r="I1528" s="21">
        <v>1527</v>
      </c>
      <c r="J1528" s="28">
        <f t="shared" si="70"/>
        <v>16916.507859300276</v>
      </c>
      <c r="K1528" s="28">
        <f t="shared" si="71"/>
        <v>985.0722022326546</v>
      </c>
      <c r="L1528" s="34" t="e">
        <f>IF(ISNUMBER(INDEX('08W Project List'!$J:$J,MATCH('HFTD CPZ'!$B1528,'08W Project List'!$G:$G,0))),$K1528,#N/A)</f>
        <v>#N/A</v>
      </c>
      <c r="M1528" s="34" t="e">
        <f>IF(ISNUMBER(L1528),#N/A,IF(ISNUMBER(INDEX('Approved CPZ List'!$I:$I,MATCH('HFTD CPZ'!$B1528,'Approved CPZ List'!$B:$B,0))),$K1528,#N/A))</f>
        <v>#N/A</v>
      </c>
    </row>
    <row r="1529" spans="1:13" ht="15.75" x14ac:dyDescent="0.25">
      <c r="A1529" s="17">
        <v>5621</v>
      </c>
      <c r="B1529" s="16" t="s">
        <v>1378</v>
      </c>
      <c r="C1529" s="16">
        <v>42851121</v>
      </c>
      <c r="D1529" s="16" t="s">
        <v>1374</v>
      </c>
      <c r="E1529" s="16">
        <v>5.1045699148426165</v>
      </c>
      <c r="F1529" s="16">
        <v>31</v>
      </c>
      <c r="G1529" s="19">
        <v>2.6358024286718899E-2</v>
      </c>
      <c r="H1529" s="16">
        <f t="shared" si="69"/>
        <v>0.81709875288828593</v>
      </c>
      <c r="I1529" s="21">
        <v>1528</v>
      </c>
      <c r="J1529" s="28">
        <f t="shared" si="70"/>
        <v>16921.612429215118</v>
      </c>
      <c r="K1529" s="28">
        <f t="shared" si="71"/>
        <v>984.25510347976626</v>
      </c>
      <c r="L1529" s="34" t="e">
        <f>IF(ISNUMBER(INDEX('08W Project List'!$J:$J,MATCH('HFTD CPZ'!$B1529,'08W Project List'!$G:$G,0))),$K1529,#N/A)</f>
        <v>#N/A</v>
      </c>
      <c r="M1529" s="34" t="e">
        <f>IF(ISNUMBER(L1529),#N/A,IF(ISNUMBER(INDEX('Approved CPZ List'!$I:$I,MATCH('HFTD CPZ'!$B1529,'Approved CPZ List'!$B:$B,0))),$K1529,#N/A))</f>
        <v>#N/A</v>
      </c>
    </row>
    <row r="1530" spans="1:13" ht="15.75" x14ac:dyDescent="0.25">
      <c r="A1530" s="17">
        <v>7707</v>
      </c>
      <c r="B1530" s="16" t="s">
        <v>3950</v>
      </c>
      <c r="C1530" s="16">
        <v>152591101</v>
      </c>
      <c r="D1530" s="16" t="s">
        <v>3949</v>
      </c>
      <c r="E1530" s="16">
        <v>2.7294149323788006</v>
      </c>
      <c r="F1530" s="16">
        <v>38</v>
      </c>
      <c r="G1530" s="19">
        <v>2.6323224496057999E-2</v>
      </c>
      <c r="H1530" s="16">
        <f t="shared" si="69"/>
        <v>1.0002825308502039</v>
      </c>
      <c r="I1530" s="21">
        <v>1529</v>
      </c>
      <c r="J1530" s="28">
        <f t="shared" si="70"/>
        <v>16924.341844147497</v>
      </c>
      <c r="K1530" s="28">
        <f t="shared" si="71"/>
        <v>983.25482094891606</v>
      </c>
      <c r="L1530" s="34" t="e">
        <f>IF(ISNUMBER(INDEX('08W Project List'!$J:$J,MATCH('HFTD CPZ'!$B1530,'08W Project List'!$G:$G,0))),$K1530,#N/A)</f>
        <v>#N/A</v>
      </c>
      <c r="M1530" s="34" t="e">
        <f>IF(ISNUMBER(L1530),#N/A,IF(ISNUMBER(INDEX('Approved CPZ List'!$I:$I,MATCH('HFTD CPZ'!$B1530,'Approved CPZ List'!$B:$B,0))),$K1530,#N/A))</f>
        <v>#N/A</v>
      </c>
    </row>
    <row r="1531" spans="1:13" ht="15.75" x14ac:dyDescent="0.25">
      <c r="A1531" s="17">
        <v>4086</v>
      </c>
      <c r="B1531" s="16" t="s">
        <v>4274</v>
      </c>
      <c r="C1531" s="16">
        <v>163201102</v>
      </c>
      <c r="D1531" s="16" t="s">
        <v>4269</v>
      </c>
      <c r="E1531" s="16">
        <v>16.970719513237789</v>
      </c>
      <c r="F1531" s="16">
        <v>173</v>
      </c>
      <c r="G1531" s="19">
        <v>2.61453851298954E-2</v>
      </c>
      <c r="H1531" s="16">
        <f t="shared" si="69"/>
        <v>4.5231516274719041</v>
      </c>
      <c r="I1531" s="21">
        <v>1530</v>
      </c>
      <c r="J1531" s="28">
        <f t="shared" si="70"/>
        <v>16941.312563660736</v>
      </c>
      <c r="K1531" s="28">
        <f t="shared" si="71"/>
        <v>978.7316693214442</v>
      </c>
      <c r="L1531" s="34" t="e">
        <f>IF(ISNUMBER(INDEX('08W Project List'!$J:$J,MATCH('HFTD CPZ'!$B1531,'08W Project List'!$G:$G,0))),$K1531,#N/A)</f>
        <v>#N/A</v>
      </c>
      <c r="M1531" s="34" t="e">
        <f>IF(ISNUMBER(L1531),#N/A,IF(ISNUMBER(INDEX('Approved CPZ List'!$I:$I,MATCH('HFTD CPZ'!$B1531,'Approved CPZ List'!$B:$B,0))),$K1531,#N/A))</f>
        <v>#N/A</v>
      </c>
    </row>
    <row r="1532" spans="1:13" ht="15.75" x14ac:dyDescent="0.25">
      <c r="A1532" s="17">
        <v>3634</v>
      </c>
      <c r="B1532" s="16" t="s">
        <v>703</v>
      </c>
      <c r="C1532" s="16">
        <v>103201102</v>
      </c>
      <c r="D1532" s="16" t="s">
        <v>702</v>
      </c>
      <c r="E1532" s="16">
        <v>4.8727866772133188</v>
      </c>
      <c r="F1532" s="16">
        <v>44</v>
      </c>
      <c r="G1532" s="19">
        <v>2.6064012426400201E-2</v>
      </c>
      <c r="H1532" s="16">
        <f t="shared" si="69"/>
        <v>1.1468165467616089</v>
      </c>
      <c r="I1532" s="21">
        <v>1531</v>
      </c>
      <c r="J1532" s="28">
        <f t="shared" si="70"/>
        <v>16946.18535033795</v>
      </c>
      <c r="K1532" s="28">
        <f t="shared" si="71"/>
        <v>977.58485277468264</v>
      </c>
      <c r="L1532" s="34" t="e">
        <f>IF(ISNUMBER(INDEX('08W Project List'!$J:$J,MATCH('HFTD CPZ'!$B1532,'08W Project List'!$G:$G,0))),$K1532,#N/A)</f>
        <v>#N/A</v>
      </c>
      <c r="M1532" s="34" t="e">
        <f>IF(ISNUMBER(L1532),#N/A,IF(ISNUMBER(INDEX('Approved CPZ List'!$I:$I,MATCH('HFTD CPZ'!$B1532,'Approved CPZ List'!$B:$B,0))),$K1532,#N/A))</f>
        <v>#N/A</v>
      </c>
    </row>
    <row r="1533" spans="1:13" ht="15.75" x14ac:dyDescent="0.25">
      <c r="A1533" s="17">
        <v>5849</v>
      </c>
      <c r="B1533" s="16" t="s">
        <v>1813</v>
      </c>
      <c r="C1533" s="16">
        <v>42251101</v>
      </c>
      <c r="D1533" s="16" t="s">
        <v>1814</v>
      </c>
      <c r="E1533" s="16">
        <v>3.7165537584111434</v>
      </c>
      <c r="F1533" s="16">
        <v>68</v>
      </c>
      <c r="G1533" s="19">
        <v>2.6059287120344998E-2</v>
      </c>
      <c r="H1533" s="16">
        <f t="shared" si="69"/>
        <v>1.7720315241834599</v>
      </c>
      <c r="I1533" s="21">
        <v>1532</v>
      </c>
      <c r="J1533" s="28">
        <f t="shared" si="70"/>
        <v>16949.901904096361</v>
      </c>
      <c r="K1533" s="28">
        <f t="shared" si="71"/>
        <v>975.81282125049916</v>
      </c>
      <c r="L1533" s="34" t="e">
        <f>IF(ISNUMBER(INDEX('08W Project List'!$J:$J,MATCH('HFTD CPZ'!$B1533,'08W Project List'!$G:$G,0))),$K1533,#N/A)</f>
        <v>#N/A</v>
      </c>
      <c r="M1533" s="34" t="e">
        <f>IF(ISNUMBER(L1533),#N/A,IF(ISNUMBER(INDEX('Approved CPZ List'!$I:$I,MATCH('HFTD CPZ'!$B1533,'Approved CPZ List'!$B:$B,0))),$K1533,#N/A))</f>
        <v>#N/A</v>
      </c>
    </row>
    <row r="1534" spans="1:13" ht="15.75" x14ac:dyDescent="0.25">
      <c r="A1534" s="17">
        <v>9887</v>
      </c>
      <c r="B1534" s="16" t="s">
        <v>2587</v>
      </c>
      <c r="C1534" s="16">
        <v>42211104</v>
      </c>
      <c r="D1534" s="16" t="s">
        <v>2585</v>
      </c>
      <c r="E1534" s="16">
        <v>0.44920887153343814</v>
      </c>
      <c r="F1534" s="16">
        <v>9</v>
      </c>
      <c r="G1534" s="19">
        <v>2.6045803468697001E-2</v>
      </c>
      <c r="H1534" s="16">
        <f t="shared" si="69"/>
        <v>0.23441223121827301</v>
      </c>
      <c r="I1534" s="21">
        <v>1533</v>
      </c>
      <c r="J1534" s="28">
        <f t="shared" si="70"/>
        <v>16950.351112967895</v>
      </c>
      <c r="K1534" s="28">
        <f t="shared" si="71"/>
        <v>975.57840901928091</v>
      </c>
      <c r="L1534" s="34" t="e">
        <f>IF(ISNUMBER(INDEX('08W Project List'!$J:$J,MATCH('HFTD CPZ'!$B1534,'08W Project List'!$G:$G,0))),$K1534,#N/A)</f>
        <v>#N/A</v>
      </c>
      <c r="M1534" s="34" t="e">
        <f>IF(ISNUMBER(L1534),#N/A,IF(ISNUMBER(INDEX('Approved CPZ List'!$I:$I,MATCH('HFTD CPZ'!$B1534,'Approved CPZ List'!$B:$B,0))),$K1534,#N/A))</f>
        <v>#N/A</v>
      </c>
    </row>
    <row r="1535" spans="1:13" ht="15.75" x14ac:dyDescent="0.25">
      <c r="A1535" s="17">
        <v>6186</v>
      </c>
      <c r="B1535" s="16" t="s">
        <v>503</v>
      </c>
      <c r="C1535" s="16">
        <v>162211101</v>
      </c>
      <c r="D1535" s="16" t="s">
        <v>504</v>
      </c>
      <c r="E1535" s="16">
        <v>29.958061942841205</v>
      </c>
      <c r="F1535" s="16">
        <v>294</v>
      </c>
      <c r="G1535" s="19">
        <v>2.59899399759131E-2</v>
      </c>
      <c r="H1535" s="16">
        <f t="shared" si="69"/>
        <v>7.6410423529184515</v>
      </c>
      <c r="I1535" s="21">
        <v>1534</v>
      </c>
      <c r="J1535" s="28">
        <f t="shared" si="70"/>
        <v>16980.309174910737</v>
      </c>
      <c r="K1535" s="28">
        <f t="shared" si="71"/>
        <v>967.93736666636244</v>
      </c>
      <c r="L1535" s="34" t="e">
        <f>IF(ISNUMBER(INDEX('08W Project List'!$J:$J,MATCH('HFTD CPZ'!$B1535,'08W Project List'!$G:$G,0))),$K1535,#N/A)</f>
        <v>#N/A</v>
      </c>
      <c r="M1535" s="34" t="e">
        <f>IF(ISNUMBER(L1535),#N/A,IF(ISNUMBER(INDEX('Approved CPZ List'!$I:$I,MATCH('HFTD CPZ'!$B1535,'Approved CPZ List'!$B:$B,0))),$K1535,#N/A))</f>
        <v>#N/A</v>
      </c>
    </row>
    <row r="1536" spans="1:13" ht="15.75" x14ac:dyDescent="0.25">
      <c r="A1536" s="17">
        <v>6575</v>
      </c>
      <c r="B1536" s="16" t="s">
        <v>728</v>
      </c>
      <c r="C1536" s="16">
        <v>103091102</v>
      </c>
      <c r="D1536" s="16" t="s">
        <v>722</v>
      </c>
      <c r="E1536" s="16">
        <v>4.4715127504641456</v>
      </c>
      <c r="F1536" s="16">
        <v>51</v>
      </c>
      <c r="G1536" s="19">
        <v>2.5935892223075699E-2</v>
      </c>
      <c r="H1536" s="16">
        <f t="shared" si="69"/>
        <v>1.3227305033768606</v>
      </c>
      <c r="I1536" s="21">
        <v>1535</v>
      </c>
      <c r="J1536" s="28">
        <f t="shared" si="70"/>
        <v>16984.780687661201</v>
      </c>
      <c r="K1536" s="28">
        <f t="shared" si="71"/>
        <v>966.61463616298556</v>
      </c>
      <c r="L1536" s="34" t="e">
        <f>IF(ISNUMBER(INDEX('08W Project List'!$J:$J,MATCH('HFTD CPZ'!$B1536,'08W Project List'!$G:$G,0))),$K1536,#N/A)</f>
        <v>#N/A</v>
      </c>
      <c r="M1536" s="34" t="e">
        <f>IF(ISNUMBER(L1536),#N/A,IF(ISNUMBER(INDEX('Approved CPZ List'!$I:$I,MATCH('HFTD CPZ'!$B1536,'Approved CPZ List'!$B:$B,0))),$K1536,#N/A))</f>
        <v>#N/A</v>
      </c>
    </row>
    <row r="1537" spans="1:13" ht="15.75" x14ac:dyDescent="0.25">
      <c r="A1537" s="17">
        <v>5041</v>
      </c>
      <c r="B1537" s="16" t="s">
        <v>2205</v>
      </c>
      <c r="C1537" s="16">
        <v>163011103</v>
      </c>
      <c r="D1537" s="16" t="s">
        <v>2203</v>
      </c>
      <c r="E1537" s="16">
        <v>1.7680957497703915</v>
      </c>
      <c r="F1537" s="16">
        <v>76</v>
      </c>
      <c r="G1537" s="19">
        <v>2.5924338069851401E-2</v>
      </c>
      <c r="H1537" s="16">
        <f t="shared" si="69"/>
        <v>1.9702496933087064</v>
      </c>
      <c r="I1537" s="21">
        <v>1536</v>
      </c>
      <c r="J1537" s="28">
        <f t="shared" si="70"/>
        <v>16986.54878341097</v>
      </c>
      <c r="K1537" s="28">
        <f t="shared" si="71"/>
        <v>964.64438646967687</v>
      </c>
      <c r="L1537" s="34" t="e">
        <f>IF(ISNUMBER(INDEX('08W Project List'!$J:$J,MATCH('HFTD CPZ'!$B1537,'08W Project List'!$G:$G,0))),$K1537,#N/A)</f>
        <v>#N/A</v>
      </c>
      <c r="M1537" s="34" t="e">
        <f>IF(ISNUMBER(L1537),#N/A,IF(ISNUMBER(INDEX('Approved CPZ List'!$I:$I,MATCH('HFTD CPZ'!$B1537,'Approved CPZ List'!$B:$B,0))),$K1537,#N/A))</f>
        <v>#N/A</v>
      </c>
    </row>
    <row r="1538" spans="1:13" ht="15.75" x14ac:dyDescent="0.25">
      <c r="A1538" s="17">
        <v>7535</v>
      </c>
      <c r="B1538" s="16" t="s">
        <v>2851</v>
      </c>
      <c r="C1538" s="16">
        <v>102831104</v>
      </c>
      <c r="D1538" s="16" t="s">
        <v>2852</v>
      </c>
      <c r="E1538" s="16">
        <v>10.975580309088814</v>
      </c>
      <c r="F1538" s="16">
        <v>99</v>
      </c>
      <c r="G1538" s="19">
        <v>2.5841557038428099E-2</v>
      </c>
      <c r="H1538" s="16">
        <f t="shared" ref="H1538:H1601" si="72">IFERROR(G1538*F1538,0)</f>
        <v>2.5583141468043817</v>
      </c>
      <c r="I1538" s="21">
        <v>1537</v>
      </c>
      <c r="J1538" s="28">
        <f t="shared" si="70"/>
        <v>16997.524363720058</v>
      </c>
      <c r="K1538" s="28">
        <f t="shared" si="71"/>
        <v>962.0860723228725</v>
      </c>
      <c r="L1538" s="34" t="e">
        <f>IF(ISNUMBER(INDEX('08W Project List'!$J:$J,MATCH('HFTD CPZ'!$B1538,'08W Project List'!$G:$G,0))),$K1538,#N/A)</f>
        <v>#N/A</v>
      </c>
      <c r="M1538" s="34" t="e">
        <f>IF(ISNUMBER(L1538),#N/A,IF(ISNUMBER(INDEX('Approved CPZ List'!$I:$I,MATCH('HFTD CPZ'!$B1538,'Approved CPZ List'!$B:$B,0))),$K1538,#N/A))</f>
        <v>#N/A</v>
      </c>
    </row>
    <row r="1539" spans="1:13" ht="15.75" x14ac:dyDescent="0.25">
      <c r="A1539" s="17">
        <v>3586</v>
      </c>
      <c r="B1539" s="16" t="s">
        <v>2963</v>
      </c>
      <c r="C1539" s="16">
        <v>152561107</v>
      </c>
      <c r="D1539" s="16" t="s">
        <v>2959</v>
      </c>
      <c r="E1539" s="16">
        <v>14.064322182235985</v>
      </c>
      <c r="F1539" s="16">
        <v>309</v>
      </c>
      <c r="G1539" s="19">
        <v>2.5706338150458599E-2</v>
      </c>
      <c r="H1539" s="16">
        <f t="shared" si="72"/>
        <v>7.9432584884917068</v>
      </c>
      <c r="I1539" s="21">
        <v>1538</v>
      </c>
      <c r="J1539" s="28">
        <f t="shared" si="70"/>
        <v>17011.588685902294</v>
      </c>
      <c r="K1539" s="28">
        <f t="shared" si="71"/>
        <v>954.14281383438083</v>
      </c>
      <c r="L1539" s="34" t="e">
        <f>IF(ISNUMBER(INDEX('08W Project List'!$J:$J,MATCH('HFTD CPZ'!$B1539,'08W Project List'!$G:$G,0))),$K1539,#N/A)</f>
        <v>#N/A</v>
      </c>
      <c r="M1539" s="34" t="e">
        <f>IF(ISNUMBER(L1539),#N/A,IF(ISNUMBER(INDEX('Approved CPZ List'!$I:$I,MATCH('HFTD CPZ'!$B1539,'Approved CPZ List'!$B:$B,0))),$K1539,#N/A))</f>
        <v>#N/A</v>
      </c>
    </row>
    <row r="1540" spans="1:13" ht="15.75" x14ac:dyDescent="0.25">
      <c r="A1540" s="17">
        <v>8624</v>
      </c>
      <c r="B1540" s="16" t="s">
        <v>1885</v>
      </c>
      <c r="C1540" s="16">
        <v>103441101</v>
      </c>
      <c r="D1540" s="16" t="s">
        <v>1883</v>
      </c>
      <c r="E1540" s="16">
        <v>1.4657463800235737</v>
      </c>
      <c r="F1540" s="16">
        <v>20</v>
      </c>
      <c r="G1540" s="19">
        <v>2.5690179227262799E-2</v>
      </c>
      <c r="H1540" s="16">
        <f t="shared" si="72"/>
        <v>0.51380358454525599</v>
      </c>
      <c r="I1540" s="21">
        <v>1539</v>
      </c>
      <c r="J1540" s="28">
        <f t="shared" ref="J1540:J1603" si="73">J1539+E1540</f>
        <v>17013.054432282319</v>
      </c>
      <c r="K1540" s="28">
        <f t="shared" ref="K1540:K1603" si="74">K1539-H1540</f>
        <v>953.62901024983557</v>
      </c>
      <c r="L1540" s="34" t="e">
        <f>IF(ISNUMBER(INDEX('08W Project List'!$J:$J,MATCH('HFTD CPZ'!$B1540,'08W Project List'!$G:$G,0))),$K1540,#N/A)</f>
        <v>#N/A</v>
      </c>
      <c r="M1540" s="34" t="e">
        <f>IF(ISNUMBER(L1540),#N/A,IF(ISNUMBER(INDEX('Approved CPZ List'!$I:$I,MATCH('HFTD CPZ'!$B1540,'Approved CPZ List'!$B:$B,0))),$K1540,#N/A))</f>
        <v>#N/A</v>
      </c>
    </row>
    <row r="1541" spans="1:13" ht="15.75" x14ac:dyDescent="0.25">
      <c r="A1541" s="17">
        <v>2763</v>
      </c>
      <c r="B1541" s="16" t="s">
        <v>1560</v>
      </c>
      <c r="C1541" s="16">
        <v>182581108</v>
      </c>
      <c r="D1541" s="16" t="s">
        <v>1561</v>
      </c>
      <c r="E1541" s="16">
        <v>2.2660675081003294</v>
      </c>
      <c r="F1541" s="16">
        <v>50</v>
      </c>
      <c r="G1541" s="19">
        <v>2.5672544572544701E-2</v>
      </c>
      <c r="H1541" s="16">
        <f t="shared" si="72"/>
        <v>1.283627228627235</v>
      </c>
      <c r="I1541" s="21">
        <v>1540</v>
      </c>
      <c r="J1541" s="28">
        <f t="shared" si="73"/>
        <v>17015.320499790418</v>
      </c>
      <c r="K1541" s="28">
        <f t="shared" si="74"/>
        <v>952.34538302120836</v>
      </c>
      <c r="L1541" s="34" t="e">
        <f>IF(ISNUMBER(INDEX('08W Project List'!$J:$J,MATCH('HFTD CPZ'!$B1541,'08W Project List'!$G:$G,0))),$K1541,#N/A)</f>
        <v>#N/A</v>
      </c>
      <c r="M1541" s="34" t="e">
        <f>IF(ISNUMBER(L1541),#N/A,IF(ISNUMBER(INDEX('Approved CPZ List'!$I:$I,MATCH('HFTD CPZ'!$B1541,'Approved CPZ List'!$B:$B,0))),$K1541,#N/A))</f>
        <v>#N/A</v>
      </c>
    </row>
    <row r="1542" spans="1:13" ht="15.75" x14ac:dyDescent="0.25">
      <c r="A1542" s="17">
        <v>9750</v>
      </c>
      <c r="B1542" s="16" t="s">
        <v>957</v>
      </c>
      <c r="C1542" s="16">
        <v>43061101</v>
      </c>
      <c r="D1542" s="16" t="s">
        <v>955</v>
      </c>
      <c r="E1542" s="16">
        <v>3.6932909003462271</v>
      </c>
      <c r="F1542" s="16">
        <v>13</v>
      </c>
      <c r="G1542" s="19">
        <v>2.5652250715687601E-2</v>
      </c>
      <c r="H1542" s="16">
        <f t="shared" si="72"/>
        <v>0.33347925930393879</v>
      </c>
      <c r="I1542" s="21">
        <v>1541</v>
      </c>
      <c r="J1542" s="28">
        <f t="shared" si="73"/>
        <v>17019.013790690762</v>
      </c>
      <c r="K1542" s="28">
        <f t="shared" si="74"/>
        <v>952.01190376190448</v>
      </c>
      <c r="L1542" s="34" t="e">
        <f>IF(ISNUMBER(INDEX('08W Project List'!$J:$J,MATCH('HFTD CPZ'!$B1542,'08W Project List'!$G:$G,0))),$K1542,#N/A)</f>
        <v>#N/A</v>
      </c>
      <c r="M1542" s="34" t="e">
        <f>IF(ISNUMBER(L1542),#N/A,IF(ISNUMBER(INDEX('Approved CPZ List'!$I:$I,MATCH('HFTD CPZ'!$B1542,'Approved CPZ List'!$B:$B,0))),$K1542,#N/A))</f>
        <v>#N/A</v>
      </c>
    </row>
    <row r="1543" spans="1:13" ht="15.75" x14ac:dyDescent="0.25">
      <c r="A1543" s="17">
        <v>8494</v>
      </c>
      <c r="B1543" s="16" t="s">
        <v>365</v>
      </c>
      <c r="C1543" s="16">
        <v>14592105</v>
      </c>
      <c r="D1543" s="16" t="s">
        <v>366</v>
      </c>
      <c r="E1543" s="16">
        <v>1.4203412471456618</v>
      </c>
      <c r="F1543" s="16">
        <v>127</v>
      </c>
      <c r="G1543" s="19">
        <v>2.5636180440681399E-2</v>
      </c>
      <c r="H1543" s="16">
        <f t="shared" si="72"/>
        <v>3.2557949159665376</v>
      </c>
      <c r="I1543" s="21">
        <v>1542</v>
      </c>
      <c r="J1543" s="28">
        <f t="shared" si="73"/>
        <v>17020.434131937909</v>
      </c>
      <c r="K1543" s="28">
        <f t="shared" si="74"/>
        <v>948.75610884593789</v>
      </c>
      <c r="L1543" s="34" t="e">
        <f>IF(ISNUMBER(INDEX('08W Project List'!$J:$J,MATCH('HFTD CPZ'!$B1543,'08W Project List'!$G:$G,0))),$K1543,#N/A)</f>
        <v>#N/A</v>
      </c>
      <c r="M1543" s="34" t="e">
        <f>IF(ISNUMBER(L1543),#N/A,IF(ISNUMBER(INDEX('Approved CPZ List'!$I:$I,MATCH('HFTD CPZ'!$B1543,'Approved CPZ List'!$B:$B,0))),$K1543,#N/A))</f>
        <v>#N/A</v>
      </c>
    </row>
    <row r="1544" spans="1:13" ht="15.75" x14ac:dyDescent="0.25">
      <c r="A1544" s="17">
        <v>5780</v>
      </c>
      <c r="B1544" s="16" t="s">
        <v>1583</v>
      </c>
      <c r="C1544" s="16">
        <v>83192101</v>
      </c>
      <c r="D1544" s="16" t="s">
        <v>1584</v>
      </c>
      <c r="E1544" s="16">
        <v>24.342450036442326</v>
      </c>
      <c r="F1544" s="16">
        <v>272</v>
      </c>
      <c r="G1544" s="19">
        <v>2.5604964524891301E-2</v>
      </c>
      <c r="H1544" s="16">
        <f t="shared" si="72"/>
        <v>6.9645503507704341</v>
      </c>
      <c r="I1544" s="21">
        <v>1543</v>
      </c>
      <c r="J1544" s="28">
        <f t="shared" si="73"/>
        <v>17044.776581974351</v>
      </c>
      <c r="K1544" s="28">
        <f t="shared" si="74"/>
        <v>941.79155849516746</v>
      </c>
      <c r="L1544" s="34" t="e">
        <f>IF(ISNUMBER(INDEX('08W Project List'!$J:$J,MATCH('HFTD CPZ'!$B1544,'08W Project List'!$G:$G,0))),$K1544,#N/A)</f>
        <v>#N/A</v>
      </c>
      <c r="M1544" s="34" t="e">
        <f>IF(ISNUMBER(L1544),#N/A,IF(ISNUMBER(INDEX('Approved CPZ List'!$I:$I,MATCH('HFTD CPZ'!$B1544,'Approved CPZ List'!$B:$B,0))),$K1544,#N/A))</f>
        <v>#N/A</v>
      </c>
    </row>
    <row r="1545" spans="1:13" ht="15.75" x14ac:dyDescent="0.25">
      <c r="A1545" s="17">
        <v>5526</v>
      </c>
      <c r="B1545" s="16" t="s">
        <v>2074</v>
      </c>
      <c r="C1545" s="16">
        <v>83182107</v>
      </c>
      <c r="D1545" s="16" t="s">
        <v>2071</v>
      </c>
      <c r="E1545" s="16">
        <v>0.37796833203367436</v>
      </c>
      <c r="F1545" s="16">
        <v>43</v>
      </c>
      <c r="G1545" s="19">
        <v>2.55962266245277E-2</v>
      </c>
      <c r="H1545" s="16">
        <f t="shared" si="72"/>
        <v>1.1006377448546911</v>
      </c>
      <c r="I1545" s="21">
        <v>1544</v>
      </c>
      <c r="J1545" s="28">
        <f t="shared" si="73"/>
        <v>17045.154550306386</v>
      </c>
      <c r="K1545" s="28">
        <f t="shared" si="74"/>
        <v>940.69092075031278</v>
      </c>
      <c r="L1545" s="34" t="e">
        <f>IF(ISNUMBER(INDEX('08W Project List'!$J:$J,MATCH('HFTD CPZ'!$B1545,'08W Project List'!$G:$G,0))),$K1545,#N/A)</f>
        <v>#N/A</v>
      </c>
      <c r="M1545" s="34" t="e">
        <f>IF(ISNUMBER(L1545),#N/A,IF(ISNUMBER(INDEX('Approved CPZ List'!$I:$I,MATCH('HFTD CPZ'!$B1545,'Approved CPZ List'!$B:$B,0))),$K1545,#N/A))</f>
        <v>#N/A</v>
      </c>
    </row>
    <row r="1546" spans="1:13" ht="15.75" x14ac:dyDescent="0.25">
      <c r="A1546" s="17">
        <v>3427</v>
      </c>
      <c r="B1546" s="16" t="s">
        <v>931</v>
      </c>
      <c r="C1546" s="16">
        <v>42271105</v>
      </c>
      <c r="D1546" s="16" t="s">
        <v>927</v>
      </c>
      <c r="E1546" s="16">
        <v>2.6398527038639217</v>
      </c>
      <c r="F1546" s="16">
        <v>198</v>
      </c>
      <c r="G1546" s="19">
        <v>2.55852761459264E-2</v>
      </c>
      <c r="H1546" s="16">
        <f t="shared" si="72"/>
        <v>5.0658846768934271</v>
      </c>
      <c r="I1546" s="21">
        <v>1545</v>
      </c>
      <c r="J1546" s="28">
        <f t="shared" si="73"/>
        <v>17047.794403010252</v>
      </c>
      <c r="K1546" s="28">
        <f t="shared" si="74"/>
        <v>935.62503607341932</v>
      </c>
      <c r="L1546" s="34" t="e">
        <f>IF(ISNUMBER(INDEX('08W Project List'!$J:$J,MATCH('HFTD CPZ'!$B1546,'08W Project List'!$G:$G,0))),$K1546,#N/A)</f>
        <v>#N/A</v>
      </c>
      <c r="M1546" s="34" t="e">
        <f>IF(ISNUMBER(L1546),#N/A,IF(ISNUMBER(INDEX('Approved CPZ List'!$I:$I,MATCH('HFTD CPZ'!$B1546,'Approved CPZ List'!$B:$B,0))),$K1546,#N/A))</f>
        <v>#N/A</v>
      </c>
    </row>
    <row r="1547" spans="1:13" ht="15.75" x14ac:dyDescent="0.25">
      <c r="A1547" s="17">
        <v>9956</v>
      </c>
      <c r="B1547" s="16" t="s">
        <v>753</v>
      </c>
      <c r="C1547" s="16">
        <v>153612109</v>
      </c>
      <c r="D1547" s="16" t="s">
        <v>749</v>
      </c>
      <c r="E1547" s="16">
        <v>0.69205338037192043</v>
      </c>
      <c r="F1547" s="16">
        <v>11</v>
      </c>
      <c r="G1547" s="19">
        <v>2.5517538734989E-2</v>
      </c>
      <c r="H1547" s="16">
        <f t="shared" si="72"/>
        <v>0.280692926084879</v>
      </c>
      <c r="I1547" s="21">
        <v>1546</v>
      </c>
      <c r="J1547" s="28">
        <f t="shared" si="73"/>
        <v>17048.486456390623</v>
      </c>
      <c r="K1547" s="28">
        <f t="shared" si="74"/>
        <v>935.34434314733448</v>
      </c>
      <c r="L1547" s="34" t="e">
        <f>IF(ISNUMBER(INDEX('08W Project List'!$J:$J,MATCH('HFTD CPZ'!$B1547,'08W Project List'!$G:$G,0))),$K1547,#N/A)</f>
        <v>#N/A</v>
      </c>
      <c r="M1547" s="34" t="e">
        <f>IF(ISNUMBER(L1547),#N/A,IF(ISNUMBER(INDEX('Approved CPZ List'!$I:$I,MATCH('HFTD CPZ'!$B1547,'Approved CPZ List'!$B:$B,0))),$K1547,#N/A))</f>
        <v>#N/A</v>
      </c>
    </row>
    <row r="1548" spans="1:13" ht="15.75" x14ac:dyDescent="0.25">
      <c r="A1548" s="17">
        <v>1199</v>
      </c>
      <c r="B1548" s="16" t="s">
        <v>222</v>
      </c>
      <c r="C1548" s="16">
        <v>252192105</v>
      </c>
      <c r="D1548" s="16" t="s">
        <v>214</v>
      </c>
      <c r="E1548" s="16">
        <v>22.023594158947542</v>
      </c>
      <c r="F1548" s="16">
        <v>226</v>
      </c>
      <c r="G1548" s="19">
        <v>2.5352659276682302E-2</v>
      </c>
      <c r="H1548" s="16">
        <f t="shared" si="72"/>
        <v>5.7297009965301999</v>
      </c>
      <c r="I1548" s="21">
        <v>1547</v>
      </c>
      <c r="J1548" s="28">
        <f t="shared" si="73"/>
        <v>17070.510050549572</v>
      </c>
      <c r="K1548" s="28">
        <f t="shared" si="74"/>
        <v>929.61464215080423</v>
      </c>
      <c r="L1548" s="34" t="e">
        <f>IF(ISNUMBER(INDEX('08W Project List'!$J:$J,MATCH('HFTD CPZ'!$B1548,'08W Project List'!$G:$G,0))),$K1548,#N/A)</f>
        <v>#N/A</v>
      </c>
      <c r="M1548" s="34" t="e">
        <f>IF(ISNUMBER(L1548),#N/A,IF(ISNUMBER(INDEX('Approved CPZ List'!$I:$I,MATCH('HFTD CPZ'!$B1548,'Approved CPZ List'!$B:$B,0))),$K1548,#N/A))</f>
        <v>#N/A</v>
      </c>
    </row>
    <row r="1549" spans="1:13" ht="15.75" x14ac:dyDescent="0.25">
      <c r="A1549" s="17">
        <v>4849</v>
      </c>
      <c r="B1549" s="16" t="s">
        <v>1244</v>
      </c>
      <c r="C1549" s="16">
        <v>162161101</v>
      </c>
      <c r="D1549" s="16" t="s">
        <v>1241</v>
      </c>
      <c r="E1549" s="16">
        <v>12.076236906636606</v>
      </c>
      <c r="F1549" s="16">
        <v>148</v>
      </c>
      <c r="G1549" s="19">
        <v>2.5301954458364698E-2</v>
      </c>
      <c r="H1549" s="16">
        <f t="shared" si="72"/>
        <v>3.7446892598379753</v>
      </c>
      <c r="I1549" s="21">
        <v>1548</v>
      </c>
      <c r="J1549" s="28">
        <f t="shared" si="73"/>
        <v>17082.586287456208</v>
      </c>
      <c r="K1549" s="28">
        <f t="shared" si="74"/>
        <v>925.86995289096626</v>
      </c>
      <c r="L1549" s="34" t="e">
        <f>IF(ISNUMBER(INDEX('08W Project List'!$J:$J,MATCH('HFTD CPZ'!$B1549,'08W Project List'!$G:$G,0))),$K1549,#N/A)</f>
        <v>#N/A</v>
      </c>
      <c r="M1549" s="34" t="e">
        <f>IF(ISNUMBER(L1549),#N/A,IF(ISNUMBER(INDEX('Approved CPZ List'!$I:$I,MATCH('HFTD CPZ'!$B1549,'Approved CPZ List'!$B:$B,0))),$K1549,#N/A))</f>
        <v>#N/A</v>
      </c>
    </row>
    <row r="1550" spans="1:13" ht="15.75" x14ac:dyDescent="0.25">
      <c r="A1550" s="17">
        <v>4914</v>
      </c>
      <c r="B1550" s="16" t="s">
        <v>1889</v>
      </c>
      <c r="C1550" s="16">
        <v>103441101</v>
      </c>
      <c r="D1550" s="16" t="s">
        <v>1883</v>
      </c>
      <c r="E1550" s="16">
        <v>0.97482407239305779</v>
      </c>
      <c r="F1550" s="16">
        <v>74</v>
      </c>
      <c r="G1550" s="19">
        <v>2.5291677851342901E-2</v>
      </c>
      <c r="H1550" s="16">
        <f t="shared" si="72"/>
        <v>1.8715841609993746</v>
      </c>
      <c r="I1550" s="21">
        <v>1549</v>
      </c>
      <c r="J1550" s="28">
        <f t="shared" si="73"/>
        <v>17083.561111528601</v>
      </c>
      <c r="K1550" s="28">
        <f t="shared" si="74"/>
        <v>923.99836872996684</v>
      </c>
      <c r="L1550" s="34" t="e">
        <f>IF(ISNUMBER(INDEX('08W Project List'!$J:$J,MATCH('HFTD CPZ'!$B1550,'08W Project List'!$G:$G,0))),$K1550,#N/A)</f>
        <v>#N/A</v>
      </c>
      <c r="M1550" s="34" t="e">
        <f>IF(ISNUMBER(L1550),#N/A,IF(ISNUMBER(INDEX('Approved CPZ List'!$I:$I,MATCH('HFTD CPZ'!$B1550,'Approved CPZ List'!$B:$B,0))),$K1550,#N/A))</f>
        <v>#N/A</v>
      </c>
    </row>
    <row r="1551" spans="1:13" ht="15.75" x14ac:dyDescent="0.25">
      <c r="A1551" s="17">
        <v>6329</v>
      </c>
      <c r="B1551" s="16" t="s">
        <v>3754</v>
      </c>
      <c r="C1551" s="16">
        <v>43432102</v>
      </c>
      <c r="D1551" s="16" t="s">
        <v>3750</v>
      </c>
      <c r="E1551" s="16">
        <v>5.4650388104344314</v>
      </c>
      <c r="F1551" s="16">
        <v>81</v>
      </c>
      <c r="G1551" s="19">
        <v>2.5287490320560199E-2</v>
      </c>
      <c r="H1551" s="16">
        <f t="shared" si="72"/>
        <v>2.0482867159653759</v>
      </c>
      <c r="I1551" s="21">
        <v>1550</v>
      </c>
      <c r="J1551" s="28">
        <f t="shared" si="73"/>
        <v>17089.026150339036</v>
      </c>
      <c r="K1551" s="28">
        <f t="shared" si="74"/>
        <v>921.95008201400151</v>
      </c>
      <c r="L1551" s="34" t="e">
        <f>IF(ISNUMBER(INDEX('08W Project List'!$J:$J,MATCH('HFTD CPZ'!$B1551,'08W Project List'!$G:$G,0))),$K1551,#N/A)</f>
        <v>#N/A</v>
      </c>
      <c r="M1551" s="34" t="e">
        <f>IF(ISNUMBER(L1551),#N/A,IF(ISNUMBER(INDEX('Approved CPZ List'!$I:$I,MATCH('HFTD CPZ'!$B1551,'Approved CPZ List'!$B:$B,0))),$K1551,#N/A))</f>
        <v>#N/A</v>
      </c>
    </row>
    <row r="1552" spans="1:13" ht="15.75" x14ac:dyDescent="0.25">
      <c r="A1552" s="17">
        <v>7235</v>
      </c>
      <c r="B1552" s="16" t="s">
        <v>371</v>
      </c>
      <c r="C1552" s="16">
        <v>192461101</v>
      </c>
      <c r="D1552" s="16" t="s">
        <v>372</v>
      </c>
      <c r="E1552" s="16">
        <v>7.8860757255193903</v>
      </c>
      <c r="F1552" s="16">
        <v>74</v>
      </c>
      <c r="G1552" s="19">
        <v>2.5267482818841398E-2</v>
      </c>
      <c r="H1552" s="16">
        <f t="shared" si="72"/>
        <v>1.8697937285942634</v>
      </c>
      <c r="I1552" s="21">
        <v>1551</v>
      </c>
      <c r="J1552" s="28">
        <f t="shared" si="73"/>
        <v>17096.912226064556</v>
      </c>
      <c r="K1552" s="28">
        <f t="shared" si="74"/>
        <v>920.08028828540728</v>
      </c>
      <c r="L1552" s="34" t="e">
        <f>IF(ISNUMBER(INDEX('08W Project List'!$J:$J,MATCH('HFTD CPZ'!$B1552,'08W Project List'!$G:$G,0))),$K1552,#N/A)</f>
        <v>#N/A</v>
      </c>
      <c r="M1552" s="34" t="e">
        <f>IF(ISNUMBER(L1552),#N/A,IF(ISNUMBER(INDEX('Approved CPZ List'!$I:$I,MATCH('HFTD CPZ'!$B1552,'Approved CPZ List'!$B:$B,0))),$K1552,#N/A))</f>
        <v>#N/A</v>
      </c>
    </row>
    <row r="1553" spans="1:13" ht="15.75" x14ac:dyDescent="0.25">
      <c r="A1553" s="17">
        <v>4335</v>
      </c>
      <c r="B1553" s="16" t="s">
        <v>4108</v>
      </c>
      <c r="C1553" s="16">
        <v>42771114</v>
      </c>
      <c r="D1553" s="16" t="s">
        <v>4102</v>
      </c>
      <c r="E1553" s="16">
        <v>2.4113014339814418</v>
      </c>
      <c r="F1553" s="16">
        <v>55</v>
      </c>
      <c r="G1553" s="19">
        <v>2.52415032137366E-2</v>
      </c>
      <c r="H1553" s="16">
        <f t="shared" si="72"/>
        <v>1.388282676755513</v>
      </c>
      <c r="I1553" s="21">
        <v>1552</v>
      </c>
      <c r="J1553" s="28">
        <f t="shared" si="73"/>
        <v>17099.323527498538</v>
      </c>
      <c r="K1553" s="28">
        <f t="shared" si="74"/>
        <v>918.69200560865181</v>
      </c>
      <c r="L1553" s="34" t="e">
        <f>IF(ISNUMBER(INDEX('08W Project List'!$J:$J,MATCH('HFTD CPZ'!$B1553,'08W Project List'!$G:$G,0))),$K1553,#N/A)</f>
        <v>#N/A</v>
      </c>
      <c r="M1553" s="34" t="e">
        <f>IF(ISNUMBER(L1553),#N/A,IF(ISNUMBER(INDEX('Approved CPZ List'!$I:$I,MATCH('HFTD CPZ'!$B1553,'Approved CPZ List'!$B:$B,0))),$K1553,#N/A))</f>
        <v>#N/A</v>
      </c>
    </row>
    <row r="1554" spans="1:13" ht="15.75" x14ac:dyDescent="0.25">
      <c r="A1554" s="17">
        <v>5817</v>
      </c>
      <c r="B1554" s="16" t="s">
        <v>4067</v>
      </c>
      <c r="C1554" s="16">
        <v>252941107</v>
      </c>
      <c r="D1554" s="16" t="s">
        <v>4068</v>
      </c>
      <c r="E1554" s="16">
        <v>0.51810419979235489</v>
      </c>
      <c r="F1554" s="16">
        <v>43</v>
      </c>
      <c r="G1554" s="19">
        <v>2.5221467251741899E-2</v>
      </c>
      <c r="H1554" s="16">
        <f t="shared" si="72"/>
        <v>1.0845230918249016</v>
      </c>
      <c r="I1554" s="21">
        <v>1553</v>
      </c>
      <c r="J1554" s="28">
        <f t="shared" si="73"/>
        <v>17099.841631698331</v>
      </c>
      <c r="K1554" s="28">
        <f t="shared" si="74"/>
        <v>917.60748251682696</v>
      </c>
      <c r="L1554" s="34" t="e">
        <f>IF(ISNUMBER(INDEX('08W Project List'!$J:$J,MATCH('HFTD CPZ'!$B1554,'08W Project List'!$G:$G,0))),$K1554,#N/A)</f>
        <v>#N/A</v>
      </c>
      <c r="M1554" s="34" t="e">
        <f>IF(ISNUMBER(L1554),#N/A,IF(ISNUMBER(INDEX('Approved CPZ List'!$I:$I,MATCH('HFTD CPZ'!$B1554,'Approved CPZ List'!$B:$B,0))),$K1554,#N/A))</f>
        <v>#N/A</v>
      </c>
    </row>
    <row r="1555" spans="1:13" ht="15.75" x14ac:dyDescent="0.25">
      <c r="A1555" s="17">
        <v>402</v>
      </c>
      <c r="B1555" s="16" t="s">
        <v>3287</v>
      </c>
      <c r="C1555" s="16">
        <v>43191102</v>
      </c>
      <c r="D1555" s="16" t="s">
        <v>3282</v>
      </c>
      <c r="E1555" s="16">
        <v>7.8243789657456189</v>
      </c>
      <c r="F1555" s="16">
        <v>84</v>
      </c>
      <c r="G1555" s="19">
        <v>2.5186982717291102E-2</v>
      </c>
      <c r="H1555" s="16">
        <f t="shared" si="72"/>
        <v>2.1157065482524526</v>
      </c>
      <c r="I1555" s="21">
        <v>1554</v>
      </c>
      <c r="J1555" s="28">
        <f t="shared" si="73"/>
        <v>17107.666010664077</v>
      </c>
      <c r="K1555" s="28">
        <f t="shared" si="74"/>
        <v>915.49177596857453</v>
      </c>
      <c r="L1555" s="34" t="e">
        <f>IF(ISNUMBER(INDEX('08W Project List'!$J:$J,MATCH('HFTD CPZ'!$B1555,'08W Project List'!$G:$G,0))),$K1555,#N/A)</f>
        <v>#N/A</v>
      </c>
      <c r="M1555" s="34" t="e">
        <f>IF(ISNUMBER(L1555),#N/A,IF(ISNUMBER(INDEX('Approved CPZ List'!$I:$I,MATCH('HFTD CPZ'!$B1555,'Approved CPZ List'!$B:$B,0))),$K1555,#N/A))</f>
        <v>#N/A</v>
      </c>
    </row>
    <row r="1556" spans="1:13" ht="15.75" x14ac:dyDescent="0.25">
      <c r="A1556" s="17">
        <v>4837</v>
      </c>
      <c r="B1556" s="16" t="s">
        <v>3500</v>
      </c>
      <c r="C1556" s="16">
        <v>182631104</v>
      </c>
      <c r="D1556" s="16" t="s">
        <v>3492</v>
      </c>
      <c r="E1556" s="16">
        <v>19.936231461568305</v>
      </c>
      <c r="F1556" s="16">
        <v>206</v>
      </c>
      <c r="G1556" s="19">
        <v>2.5183810137748099E-2</v>
      </c>
      <c r="H1556" s="16">
        <f t="shared" si="72"/>
        <v>5.187864888376108</v>
      </c>
      <c r="I1556" s="21">
        <v>1555</v>
      </c>
      <c r="J1556" s="28">
        <f t="shared" si="73"/>
        <v>17127.602242125646</v>
      </c>
      <c r="K1556" s="28">
        <f t="shared" si="74"/>
        <v>910.30391108019842</v>
      </c>
      <c r="L1556" s="34" t="e">
        <f>IF(ISNUMBER(INDEX('08W Project List'!$J:$J,MATCH('HFTD CPZ'!$B1556,'08W Project List'!$G:$G,0))),$K1556,#N/A)</f>
        <v>#N/A</v>
      </c>
      <c r="M1556" s="34" t="e">
        <f>IF(ISNUMBER(L1556),#N/A,IF(ISNUMBER(INDEX('Approved CPZ List'!$I:$I,MATCH('HFTD CPZ'!$B1556,'Approved CPZ List'!$B:$B,0))),$K1556,#N/A))</f>
        <v>#N/A</v>
      </c>
    </row>
    <row r="1557" spans="1:13" ht="15.75" x14ac:dyDescent="0.25">
      <c r="A1557" s="17">
        <v>6418</v>
      </c>
      <c r="B1557" s="16" t="s">
        <v>1148</v>
      </c>
      <c r="C1557" s="16">
        <v>254061102</v>
      </c>
      <c r="D1557" s="16" t="s">
        <v>1141</v>
      </c>
      <c r="E1557" s="16">
        <v>6.7371631995395891</v>
      </c>
      <c r="F1557" s="16">
        <v>79</v>
      </c>
      <c r="G1557" s="19">
        <v>2.51556715025546E-2</v>
      </c>
      <c r="H1557" s="16">
        <f t="shared" si="72"/>
        <v>1.9872980487018133</v>
      </c>
      <c r="I1557" s="21">
        <v>1556</v>
      </c>
      <c r="J1557" s="28">
        <f t="shared" si="73"/>
        <v>17134.339405325187</v>
      </c>
      <c r="K1557" s="28">
        <f t="shared" si="74"/>
        <v>908.31661303149656</v>
      </c>
      <c r="L1557" s="34" t="e">
        <f>IF(ISNUMBER(INDEX('08W Project List'!$J:$J,MATCH('HFTD CPZ'!$B1557,'08W Project List'!$G:$G,0))),$K1557,#N/A)</f>
        <v>#N/A</v>
      </c>
      <c r="M1557" s="34" t="e">
        <f>IF(ISNUMBER(L1557),#N/A,IF(ISNUMBER(INDEX('Approved CPZ List'!$I:$I,MATCH('HFTD CPZ'!$B1557,'Approved CPZ List'!$B:$B,0))),$K1557,#N/A))</f>
        <v>#N/A</v>
      </c>
    </row>
    <row r="1558" spans="1:13" ht="15.75" x14ac:dyDescent="0.25">
      <c r="A1558" s="17">
        <v>8607</v>
      </c>
      <c r="B1558" s="16" t="s">
        <v>84</v>
      </c>
      <c r="C1558" s="16">
        <v>42861101</v>
      </c>
      <c r="D1558" s="16" t="s">
        <v>83</v>
      </c>
      <c r="E1558" s="16">
        <v>17.811135789575204</v>
      </c>
      <c r="F1558" s="16">
        <v>74</v>
      </c>
      <c r="G1558" s="19">
        <v>2.5135423897089702E-2</v>
      </c>
      <c r="H1558" s="16">
        <f t="shared" si="72"/>
        <v>1.8600213683846378</v>
      </c>
      <c r="I1558" s="21">
        <v>1557</v>
      </c>
      <c r="J1558" s="28">
        <f t="shared" si="73"/>
        <v>17152.150541114763</v>
      </c>
      <c r="K1558" s="28">
        <f t="shared" si="74"/>
        <v>906.45659166311191</v>
      </c>
      <c r="L1558" s="34" t="e">
        <f>IF(ISNUMBER(INDEX('08W Project List'!$J:$J,MATCH('HFTD CPZ'!$B1558,'08W Project List'!$G:$G,0))),$K1558,#N/A)</f>
        <v>#N/A</v>
      </c>
      <c r="M1558" s="34" t="e">
        <f>IF(ISNUMBER(L1558),#N/A,IF(ISNUMBER(INDEX('Approved CPZ List'!$I:$I,MATCH('HFTD CPZ'!$B1558,'Approved CPZ List'!$B:$B,0))),$K1558,#N/A))</f>
        <v>#N/A</v>
      </c>
    </row>
    <row r="1559" spans="1:13" ht="15.75" x14ac:dyDescent="0.25">
      <c r="A1559" s="17">
        <v>8805</v>
      </c>
      <c r="B1559" s="16" t="s">
        <v>1454</v>
      </c>
      <c r="C1559" s="16">
        <v>192311142</v>
      </c>
      <c r="D1559" s="16" t="s">
        <v>1449</v>
      </c>
      <c r="E1559" s="16">
        <v>11.480253121115101</v>
      </c>
      <c r="F1559" s="16">
        <v>96</v>
      </c>
      <c r="G1559" s="19">
        <v>2.5061732048489799E-2</v>
      </c>
      <c r="H1559" s="16">
        <f t="shared" si="72"/>
        <v>2.4059262766550207</v>
      </c>
      <c r="I1559" s="21">
        <v>1558</v>
      </c>
      <c r="J1559" s="28">
        <f t="shared" si="73"/>
        <v>17163.630794235876</v>
      </c>
      <c r="K1559" s="28">
        <f t="shared" si="74"/>
        <v>904.0506653864569</v>
      </c>
      <c r="L1559" s="34" t="e">
        <f>IF(ISNUMBER(INDEX('08W Project List'!$J:$J,MATCH('HFTD CPZ'!$B1559,'08W Project List'!$G:$G,0))),$K1559,#N/A)</f>
        <v>#N/A</v>
      </c>
      <c r="M1559" s="34" t="e">
        <f>IF(ISNUMBER(L1559),#N/A,IF(ISNUMBER(INDEX('Approved CPZ List'!$I:$I,MATCH('HFTD CPZ'!$B1559,'Approved CPZ List'!$B:$B,0))),$K1559,#N/A))</f>
        <v>#N/A</v>
      </c>
    </row>
    <row r="1560" spans="1:13" ht="15.75" x14ac:dyDescent="0.25">
      <c r="A1560" s="17">
        <v>3300</v>
      </c>
      <c r="B1560" s="16" t="s">
        <v>1461</v>
      </c>
      <c r="C1560" s="16">
        <v>42561102</v>
      </c>
      <c r="D1560" s="16" t="s">
        <v>1457</v>
      </c>
      <c r="E1560" s="16">
        <v>0.20314431982126724</v>
      </c>
      <c r="F1560" s="16">
        <v>48</v>
      </c>
      <c r="G1560" s="19">
        <v>2.5061354068466501E-2</v>
      </c>
      <c r="H1560" s="16">
        <f t="shared" si="72"/>
        <v>1.202944995286392</v>
      </c>
      <c r="I1560" s="21">
        <v>1559</v>
      </c>
      <c r="J1560" s="28">
        <f t="shared" si="73"/>
        <v>17163.833938555697</v>
      </c>
      <c r="K1560" s="28">
        <f t="shared" si="74"/>
        <v>902.84772039117047</v>
      </c>
      <c r="L1560" s="34" t="e">
        <f>IF(ISNUMBER(INDEX('08W Project List'!$J:$J,MATCH('HFTD CPZ'!$B1560,'08W Project List'!$G:$G,0))),$K1560,#N/A)</f>
        <v>#N/A</v>
      </c>
      <c r="M1560" s="34" t="e">
        <f>IF(ISNUMBER(L1560),#N/A,IF(ISNUMBER(INDEX('Approved CPZ List'!$I:$I,MATCH('HFTD CPZ'!$B1560,'Approved CPZ List'!$B:$B,0))),$K1560,#N/A))</f>
        <v>#N/A</v>
      </c>
    </row>
    <row r="1561" spans="1:13" ht="15.75" x14ac:dyDescent="0.25">
      <c r="A1561" s="17">
        <v>4515</v>
      </c>
      <c r="B1561" s="16" t="s">
        <v>1544</v>
      </c>
      <c r="C1561" s="16">
        <v>103401101</v>
      </c>
      <c r="D1561" s="16" t="s">
        <v>1541</v>
      </c>
      <c r="E1561" s="16">
        <v>20.981286981597016</v>
      </c>
      <c r="F1561" s="16">
        <v>267</v>
      </c>
      <c r="G1561" s="19">
        <v>2.5045587622819901E-2</v>
      </c>
      <c r="H1561" s="16">
        <f t="shared" si="72"/>
        <v>6.6871718952929138</v>
      </c>
      <c r="I1561" s="21">
        <v>1560</v>
      </c>
      <c r="J1561" s="28">
        <f t="shared" si="73"/>
        <v>17184.815225537295</v>
      </c>
      <c r="K1561" s="28">
        <f t="shared" si="74"/>
        <v>896.16054849587761</v>
      </c>
      <c r="L1561" s="34" t="e">
        <f>IF(ISNUMBER(INDEX('08W Project List'!$J:$J,MATCH('HFTD CPZ'!$B1561,'08W Project List'!$G:$G,0))),$K1561,#N/A)</f>
        <v>#N/A</v>
      </c>
      <c r="M1561" s="34" t="e">
        <f>IF(ISNUMBER(L1561),#N/A,IF(ISNUMBER(INDEX('Approved CPZ List'!$I:$I,MATCH('HFTD CPZ'!$B1561,'Approved CPZ List'!$B:$B,0))),$K1561,#N/A))</f>
        <v>#N/A</v>
      </c>
    </row>
    <row r="1562" spans="1:13" ht="15.75" x14ac:dyDescent="0.25">
      <c r="A1562" s="17">
        <v>602</v>
      </c>
      <c r="B1562" s="16" t="s">
        <v>3903</v>
      </c>
      <c r="C1562" s="16">
        <v>43201102</v>
      </c>
      <c r="D1562" s="16" t="s">
        <v>3897</v>
      </c>
      <c r="E1562" s="16">
        <v>6.135179742966625</v>
      </c>
      <c r="F1562" s="16">
        <v>162</v>
      </c>
      <c r="G1562" s="19">
        <v>2.5020388023406899E-2</v>
      </c>
      <c r="H1562" s="16">
        <f t="shared" si="72"/>
        <v>4.0533028597919181</v>
      </c>
      <c r="I1562" s="21">
        <v>1561</v>
      </c>
      <c r="J1562" s="28">
        <f t="shared" si="73"/>
        <v>17190.950405280262</v>
      </c>
      <c r="K1562" s="28">
        <f t="shared" si="74"/>
        <v>892.10724563608574</v>
      </c>
      <c r="L1562" s="34" t="e">
        <f>IF(ISNUMBER(INDEX('08W Project List'!$J:$J,MATCH('HFTD CPZ'!$B1562,'08W Project List'!$G:$G,0))),$K1562,#N/A)</f>
        <v>#N/A</v>
      </c>
      <c r="M1562" s="34" t="e">
        <f>IF(ISNUMBER(L1562),#N/A,IF(ISNUMBER(INDEX('Approved CPZ List'!$I:$I,MATCH('HFTD CPZ'!$B1562,'Approved CPZ List'!$B:$B,0))),$K1562,#N/A))</f>
        <v>#N/A</v>
      </c>
    </row>
    <row r="1563" spans="1:13" ht="15.75" x14ac:dyDescent="0.25">
      <c r="A1563" s="17">
        <v>6121</v>
      </c>
      <c r="B1563" s="16" t="s">
        <v>2795</v>
      </c>
      <c r="C1563" s="16">
        <v>182941102</v>
      </c>
      <c r="D1563" s="16" t="s">
        <v>2791</v>
      </c>
      <c r="E1563" s="16">
        <v>15.877091722354756</v>
      </c>
      <c r="F1563" s="16">
        <v>171</v>
      </c>
      <c r="G1563" s="19">
        <v>2.4964437582685399E-2</v>
      </c>
      <c r="H1563" s="16">
        <f t="shared" si="72"/>
        <v>4.2689188266392035</v>
      </c>
      <c r="I1563" s="21">
        <v>1562</v>
      </c>
      <c r="J1563" s="28">
        <f t="shared" si="73"/>
        <v>17206.827497002618</v>
      </c>
      <c r="K1563" s="28">
        <f t="shared" si="74"/>
        <v>887.83832680944658</v>
      </c>
      <c r="L1563" s="34" t="e">
        <f>IF(ISNUMBER(INDEX('08W Project List'!$J:$J,MATCH('HFTD CPZ'!$B1563,'08W Project List'!$G:$G,0))),$K1563,#N/A)</f>
        <v>#N/A</v>
      </c>
      <c r="M1563" s="34" t="e">
        <f>IF(ISNUMBER(L1563),#N/A,IF(ISNUMBER(INDEX('Approved CPZ List'!$I:$I,MATCH('HFTD CPZ'!$B1563,'Approved CPZ List'!$B:$B,0))),$K1563,#N/A))</f>
        <v>#N/A</v>
      </c>
    </row>
    <row r="1564" spans="1:13" ht="15.75" x14ac:dyDescent="0.25">
      <c r="A1564" s="17">
        <v>4102</v>
      </c>
      <c r="B1564" s="16" t="s">
        <v>3869</v>
      </c>
      <c r="C1564" s="16">
        <v>152251101</v>
      </c>
      <c r="D1564" s="16" t="s">
        <v>3870</v>
      </c>
      <c r="E1564" s="16">
        <v>20.640575919595648</v>
      </c>
      <c r="F1564" s="16">
        <v>173</v>
      </c>
      <c r="G1564" s="19">
        <v>2.4945532966480999E-2</v>
      </c>
      <c r="H1564" s="16">
        <f t="shared" si="72"/>
        <v>4.3155772032012125</v>
      </c>
      <c r="I1564" s="21">
        <v>1563</v>
      </c>
      <c r="J1564" s="28">
        <f t="shared" si="73"/>
        <v>17227.468072922213</v>
      </c>
      <c r="K1564" s="28">
        <f t="shared" si="74"/>
        <v>883.52274960624538</v>
      </c>
      <c r="L1564" s="34" t="e">
        <f>IF(ISNUMBER(INDEX('08W Project List'!$J:$J,MATCH('HFTD CPZ'!$B1564,'08W Project List'!$G:$G,0))),$K1564,#N/A)</f>
        <v>#N/A</v>
      </c>
      <c r="M1564" s="34" t="e">
        <f>IF(ISNUMBER(L1564),#N/A,IF(ISNUMBER(INDEX('Approved CPZ List'!$I:$I,MATCH('HFTD CPZ'!$B1564,'Approved CPZ List'!$B:$B,0))),$K1564,#N/A))</f>
        <v>#N/A</v>
      </c>
    </row>
    <row r="1565" spans="1:13" ht="15.75" x14ac:dyDescent="0.25">
      <c r="A1565" s="17">
        <v>9390</v>
      </c>
      <c r="B1565" s="16" t="s">
        <v>853</v>
      </c>
      <c r="C1565" s="16">
        <v>88820401</v>
      </c>
      <c r="D1565" s="16" t="s">
        <v>854</v>
      </c>
      <c r="E1565" s="16">
        <v>0.63307629562681789</v>
      </c>
      <c r="F1565" s="16">
        <v>23</v>
      </c>
      <c r="G1565" s="19">
        <v>2.49222807803199E-2</v>
      </c>
      <c r="H1565" s="16">
        <f t="shared" si="72"/>
        <v>0.57321245794735776</v>
      </c>
      <c r="I1565" s="21">
        <v>1564</v>
      </c>
      <c r="J1565" s="28">
        <f t="shared" si="73"/>
        <v>17228.10114921784</v>
      </c>
      <c r="K1565" s="28">
        <f t="shared" si="74"/>
        <v>882.94953714829808</v>
      </c>
      <c r="L1565" s="34" t="e">
        <f>IF(ISNUMBER(INDEX('08W Project List'!$J:$J,MATCH('HFTD CPZ'!$B1565,'08W Project List'!$G:$G,0))),$K1565,#N/A)</f>
        <v>#N/A</v>
      </c>
      <c r="M1565" s="34" t="e">
        <f>IF(ISNUMBER(L1565),#N/A,IF(ISNUMBER(INDEX('Approved CPZ List'!$I:$I,MATCH('HFTD CPZ'!$B1565,'Approved CPZ List'!$B:$B,0))),$K1565,#N/A))</f>
        <v>#N/A</v>
      </c>
    </row>
    <row r="1566" spans="1:13" ht="15.75" x14ac:dyDescent="0.25">
      <c r="A1566" s="17">
        <v>9959</v>
      </c>
      <c r="B1566" s="16" t="s">
        <v>377</v>
      </c>
      <c r="C1566" s="16">
        <v>192461102</v>
      </c>
      <c r="D1566" s="16" t="s">
        <v>376</v>
      </c>
      <c r="E1566" s="16">
        <v>3.8189382305354256</v>
      </c>
      <c r="F1566" s="16">
        <v>12</v>
      </c>
      <c r="G1566" s="19">
        <v>2.4779257417686201E-2</v>
      </c>
      <c r="H1566" s="16">
        <f t="shared" si="72"/>
        <v>0.29735108901223439</v>
      </c>
      <c r="I1566" s="21">
        <v>1565</v>
      </c>
      <c r="J1566" s="28">
        <f t="shared" si="73"/>
        <v>17231.920087448376</v>
      </c>
      <c r="K1566" s="28">
        <f t="shared" si="74"/>
        <v>882.6521860592859</v>
      </c>
      <c r="L1566" s="34" t="e">
        <f>IF(ISNUMBER(INDEX('08W Project List'!$J:$J,MATCH('HFTD CPZ'!$B1566,'08W Project List'!$G:$G,0))),$K1566,#N/A)</f>
        <v>#N/A</v>
      </c>
      <c r="M1566" s="34" t="e">
        <f>IF(ISNUMBER(L1566),#N/A,IF(ISNUMBER(INDEX('Approved CPZ List'!$I:$I,MATCH('HFTD CPZ'!$B1566,'Approved CPZ List'!$B:$B,0))),$K1566,#N/A))</f>
        <v>#N/A</v>
      </c>
    </row>
    <row r="1567" spans="1:13" ht="15.75" x14ac:dyDescent="0.25">
      <c r="A1567" s="17">
        <v>2322</v>
      </c>
      <c r="B1567" s="16" t="s">
        <v>1916</v>
      </c>
      <c r="C1567" s="16">
        <v>103221101</v>
      </c>
      <c r="D1567" s="16" t="s">
        <v>1917</v>
      </c>
      <c r="E1567" s="16">
        <v>11.15105428034307</v>
      </c>
      <c r="F1567" s="16">
        <v>80</v>
      </c>
      <c r="G1567" s="19">
        <v>2.4688848822887501E-2</v>
      </c>
      <c r="H1567" s="16">
        <f t="shared" si="72"/>
        <v>1.9751079058309999</v>
      </c>
      <c r="I1567" s="21">
        <v>1566</v>
      </c>
      <c r="J1567" s="28">
        <f t="shared" si="73"/>
        <v>17243.07114172872</v>
      </c>
      <c r="K1567" s="28">
        <f t="shared" si="74"/>
        <v>880.67707815345489</v>
      </c>
      <c r="L1567" s="34" t="e">
        <f>IF(ISNUMBER(INDEX('08W Project List'!$J:$J,MATCH('HFTD CPZ'!$B1567,'08W Project List'!$G:$G,0))),$K1567,#N/A)</f>
        <v>#N/A</v>
      </c>
      <c r="M1567" s="34" t="e">
        <f>IF(ISNUMBER(L1567),#N/A,IF(ISNUMBER(INDEX('Approved CPZ List'!$I:$I,MATCH('HFTD CPZ'!$B1567,'Approved CPZ List'!$B:$B,0))),$K1567,#N/A))</f>
        <v>#N/A</v>
      </c>
    </row>
    <row r="1568" spans="1:13" ht="15.75" x14ac:dyDescent="0.25">
      <c r="A1568" s="17">
        <v>5230</v>
      </c>
      <c r="B1568" s="16" t="s">
        <v>188</v>
      </c>
      <c r="C1568" s="16">
        <v>103191101</v>
      </c>
      <c r="D1568" s="16" t="s">
        <v>187</v>
      </c>
      <c r="E1568" s="16">
        <v>4.0291090645663452</v>
      </c>
      <c r="F1568" s="16">
        <v>17</v>
      </c>
      <c r="G1568" s="19">
        <v>2.4566780543788899E-2</v>
      </c>
      <c r="H1568" s="16">
        <f t="shared" si="72"/>
        <v>0.4176352692444113</v>
      </c>
      <c r="I1568" s="21">
        <v>1567</v>
      </c>
      <c r="J1568" s="28">
        <f t="shared" si="73"/>
        <v>17247.100250793286</v>
      </c>
      <c r="K1568" s="28">
        <f t="shared" si="74"/>
        <v>880.25944288421044</v>
      </c>
      <c r="L1568" s="34" t="e">
        <f>IF(ISNUMBER(INDEX('08W Project List'!$J:$J,MATCH('HFTD CPZ'!$B1568,'08W Project List'!$G:$G,0))),$K1568,#N/A)</f>
        <v>#N/A</v>
      </c>
      <c r="M1568" s="34" t="e">
        <f>IF(ISNUMBER(L1568),#N/A,IF(ISNUMBER(INDEX('Approved CPZ List'!$I:$I,MATCH('HFTD CPZ'!$B1568,'Approved CPZ List'!$B:$B,0))),$K1568,#N/A))</f>
        <v>#N/A</v>
      </c>
    </row>
    <row r="1569" spans="1:13" ht="15.75" x14ac:dyDescent="0.25">
      <c r="A1569" s="17">
        <v>4084</v>
      </c>
      <c r="B1569" s="16" t="s">
        <v>1910</v>
      </c>
      <c r="C1569" s="16">
        <v>182981102</v>
      </c>
      <c r="D1569" s="16" t="s">
        <v>1908</v>
      </c>
      <c r="E1569" s="16">
        <v>20.830261474013113</v>
      </c>
      <c r="F1569" s="16">
        <v>119</v>
      </c>
      <c r="G1569" s="19">
        <v>2.4330022773811799E-2</v>
      </c>
      <c r="H1569" s="16">
        <f t="shared" si="72"/>
        <v>2.8952727100836042</v>
      </c>
      <c r="I1569" s="21">
        <v>1568</v>
      </c>
      <c r="J1569" s="28">
        <f t="shared" si="73"/>
        <v>17267.930512267299</v>
      </c>
      <c r="K1569" s="28">
        <f t="shared" si="74"/>
        <v>877.3641701741268</v>
      </c>
      <c r="L1569" s="34" t="e">
        <f>IF(ISNUMBER(INDEX('08W Project List'!$J:$J,MATCH('HFTD CPZ'!$B1569,'08W Project List'!$G:$G,0))),$K1569,#N/A)</f>
        <v>#N/A</v>
      </c>
      <c r="M1569" s="34" t="e">
        <f>IF(ISNUMBER(L1569),#N/A,IF(ISNUMBER(INDEX('Approved CPZ List'!$I:$I,MATCH('HFTD CPZ'!$B1569,'Approved CPZ List'!$B:$B,0))),$K1569,#N/A))</f>
        <v>#N/A</v>
      </c>
    </row>
    <row r="1570" spans="1:13" ht="15.75" x14ac:dyDescent="0.25">
      <c r="A1570" s="17">
        <v>7751</v>
      </c>
      <c r="B1570" s="16" t="s">
        <v>2332</v>
      </c>
      <c r="C1570" s="16">
        <v>163661701</v>
      </c>
      <c r="D1570" s="16" t="s">
        <v>2328</v>
      </c>
      <c r="E1570" s="16">
        <v>12.112059986700871</v>
      </c>
      <c r="F1570" s="16">
        <v>137</v>
      </c>
      <c r="G1570" s="19">
        <v>2.43114578128205E-2</v>
      </c>
      <c r="H1570" s="16">
        <f t="shared" si="72"/>
        <v>3.3306697203564086</v>
      </c>
      <c r="I1570" s="21">
        <v>1569</v>
      </c>
      <c r="J1570" s="28">
        <f t="shared" si="73"/>
        <v>17280.042572254002</v>
      </c>
      <c r="K1570" s="28">
        <f t="shared" si="74"/>
        <v>874.03350045377044</v>
      </c>
      <c r="L1570" s="34" t="e">
        <f>IF(ISNUMBER(INDEX('08W Project List'!$J:$J,MATCH('HFTD CPZ'!$B1570,'08W Project List'!$G:$G,0))),$K1570,#N/A)</f>
        <v>#N/A</v>
      </c>
      <c r="M1570" s="34" t="e">
        <f>IF(ISNUMBER(L1570),#N/A,IF(ISNUMBER(INDEX('Approved CPZ List'!$I:$I,MATCH('HFTD CPZ'!$B1570,'Approved CPZ List'!$B:$B,0))),$K1570,#N/A))</f>
        <v>#N/A</v>
      </c>
    </row>
    <row r="1571" spans="1:13" ht="15.75" x14ac:dyDescent="0.25">
      <c r="A1571" s="17">
        <v>10676</v>
      </c>
      <c r="B1571" s="16" t="s">
        <v>1928</v>
      </c>
      <c r="C1571" s="16">
        <v>252721106</v>
      </c>
      <c r="D1571" s="16" t="s">
        <v>1929</v>
      </c>
      <c r="E1571" s="16">
        <v>0.4459494224052486</v>
      </c>
      <c r="F1571" s="16">
        <v>9</v>
      </c>
      <c r="G1571" s="19">
        <v>2.4301835578354501E-2</v>
      </c>
      <c r="H1571" s="16">
        <f t="shared" si="72"/>
        <v>0.2187165202051905</v>
      </c>
      <c r="I1571" s="21">
        <v>1570</v>
      </c>
      <c r="J1571" s="28">
        <f t="shared" si="73"/>
        <v>17280.488521676409</v>
      </c>
      <c r="K1571" s="28">
        <f t="shared" si="74"/>
        <v>873.81478393356531</v>
      </c>
      <c r="L1571" s="34" t="e">
        <f>IF(ISNUMBER(INDEX('08W Project List'!$J:$J,MATCH('HFTD CPZ'!$B1571,'08W Project List'!$G:$G,0))),$K1571,#N/A)</f>
        <v>#N/A</v>
      </c>
      <c r="M1571" s="34" t="e">
        <f>IF(ISNUMBER(L1571),#N/A,IF(ISNUMBER(INDEX('Approved CPZ List'!$I:$I,MATCH('HFTD CPZ'!$B1571,'Approved CPZ List'!$B:$B,0))),$K1571,#N/A))</f>
        <v>#N/A</v>
      </c>
    </row>
    <row r="1572" spans="1:13" ht="15.75" x14ac:dyDescent="0.25">
      <c r="A1572" s="17">
        <v>5615</v>
      </c>
      <c r="B1572" s="16" t="s">
        <v>1243</v>
      </c>
      <c r="C1572" s="16">
        <v>162161101</v>
      </c>
      <c r="D1572" s="16" t="s">
        <v>1241</v>
      </c>
      <c r="E1572" s="16">
        <v>23.509625508362028</v>
      </c>
      <c r="F1572" s="16">
        <v>228</v>
      </c>
      <c r="G1572" s="19">
        <v>2.43004383447014E-2</v>
      </c>
      <c r="H1572" s="16">
        <f t="shared" si="72"/>
        <v>5.5404999425919188</v>
      </c>
      <c r="I1572" s="21">
        <v>1571</v>
      </c>
      <c r="J1572" s="28">
        <f t="shared" si="73"/>
        <v>17303.998147184771</v>
      </c>
      <c r="K1572" s="28">
        <f t="shared" si="74"/>
        <v>868.27428399097334</v>
      </c>
      <c r="L1572" s="34" t="e">
        <f>IF(ISNUMBER(INDEX('08W Project List'!$J:$J,MATCH('HFTD CPZ'!$B1572,'08W Project List'!$G:$G,0))),$K1572,#N/A)</f>
        <v>#N/A</v>
      </c>
      <c r="M1572" s="34" t="e">
        <f>IF(ISNUMBER(L1572),#N/A,IF(ISNUMBER(INDEX('Approved CPZ List'!$I:$I,MATCH('HFTD CPZ'!$B1572,'Approved CPZ List'!$B:$B,0))),$K1572,#N/A))</f>
        <v>#N/A</v>
      </c>
    </row>
    <row r="1573" spans="1:13" ht="15.75" x14ac:dyDescent="0.25">
      <c r="A1573" s="17">
        <v>801</v>
      </c>
      <c r="B1573" s="16" t="s">
        <v>2675</v>
      </c>
      <c r="C1573" s="16">
        <v>182601102</v>
      </c>
      <c r="D1573" s="16" t="s">
        <v>2674</v>
      </c>
      <c r="E1573" s="16">
        <v>15.817135869267494</v>
      </c>
      <c r="F1573" s="16">
        <v>183</v>
      </c>
      <c r="G1573" s="19">
        <v>2.4235974016698698E-2</v>
      </c>
      <c r="H1573" s="16">
        <f t="shared" si="72"/>
        <v>4.4351832450558621</v>
      </c>
      <c r="I1573" s="21">
        <v>1572</v>
      </c>
      <c r="J1573" s="28">
        <f t="shared" si="73"/>
        <v>17319.815283054038</v>
      </c>
      <c r="K1573" s="28">
        <f t="shared" si="74"/>
        <v>863.83910074591745</v>
      </c>
      <c r="L1573" s="34" t="e">
        <f>IF(ISNUMBER(INDEX('08W Project List'!$J:$J,MATCH('HFTD CPZ'!$B1573,'08W Project List'!$G:$G,0))),$K1573,#N/A)</f>
        <v>#N/A</v>
      </c>
      <c r="M1573" s="34" t="e">
        <f>IF(ISNUMBER(L1573),#N/A,IF(ISNUMBER(INDEX('Approved CPZ List'!$I:$I,MATCH('HFTD CPZ'!$B1573,'Approved CPZ List'!$B:$B,0))),$K1573,#N/A))</f>
        <v>#N/A</v>
      </c>
    </row>
    <row r="1574" spans="1:13" ht="15.75" x14ac:dyDescent="0.25">
      <c r="A1574" s="17">
        <v>8403</v>
      </c>
      <c r="B1574" s="16" t="s">
        <v>2354</v>
      </c>
      <c r="C1574" s="16">
        <v>42571101</v>
      </c>
      <c r="D1574" s="16" t="s">
        <v>2351</v>
      </c>
      <c r="E1574" s="16">
        <v>1.45040005554225</v>
      </c>
      <c r="F1574" s="16">
        <v>18</v>
      </c>
      <c r="G1574" s="19">
        <v>2.4225552475262001E-2</v>
      </c>
      <c r="H1574" s="16">
        <f t="shared" si="72"/>
        <v>0.43605994455471603</v>
      </c>
      <c r="I1574" s="21">
        <v>1573</v>
      </c>
      <c r="J1574" s="28">
        <f t="shared" si="73"/>
        <v>17321.265683109581</v>
      </c>
      <c r="K1574" s="28">
        <f t="shared" si="74"/>
        <v>863.40304080136275</v>
      </c>
      <c r="L1574" s="34" t="e">
        <f>IF(ISNUMBER(INDEX('08W Project List'!$J:$J,MATCH('HFTD CPZ'!$B1574,'08W Project List'!$G:$G,0))),$K1574,#N/A)</f>
        <v>#N/A</v>
      </c>
      <c r="M1574" s="34" t="e">
        <f>IF(ISNUMBER(L1574),#N/A,IF(ISNUMBER(INDEX('Approved CPZ List'!$I:$I,MATCH('HFTD CPZ'!$B1574,'Approved CPZ List'!$B:$B,0))),$K1574,#N/A))</f>
        <v>#N/A</v>
      </c>
    </row>
    <row r="1575" spans="1:13" ht="15.75" x14ac:dyDescent="0.25">
      <c r="A1575" s="17">
        <v>4244</v>
      </c>
      <c r="B1575" s="16" t="s">
        <v>413</v>
      </c>
      <c r="C1575" s="16">
        <v>152481104</v>
      </c>
      <c r="D1575" s="16" t="s">
        <v>405</v>
      </c>
      <c r="E1575" s="16">
        <v>0.38641310684946922</v>
      </c>
      <c r="F1575" s="16">
        <v>28</v>
      </c>
      <c r="G1575" s="19">
        <v>2.4193960144747902E-2</v>
      </c>
      <c r="H1575" s="16">
        <f t="shared" si="72"/>
        <v>0.67743088405294127</v>
      </c>
      <c r="I1575" s="21">
        <v>1574</v>
      </c>
      <c r="J1575" s="28">
        <f t="shared" si="73"/>
        <v>17321.652096216432</v>
      </c>
      <c r="K1575" s="28">
        <f t="shared" si="74"/>
        <v>862.72560991730984</v>
      </c>
      <c r="L1575" s="34" t="e">
        <f>IF(ISNUMBER(INDEX('08W Project List'!$J:$J,MATCH('HFTD CPZ'!$B1575,'08W Project List'!$G:$G,0))),$K1575,#N/A)</f>
        <v>#N/A</v>
      </c>
      <c r="M1575" s="34" t="e">
        <f>IF(ISNUMBER(L1575),#N/A,IF(ISNUMBER(INDEX('Approved CPZ List'!$I:$I,MATCH('HFTD CPZ'!$B1575,'Approved CPZ List'!$B:$B,0))),$K1575,#N/A))</f>
        <v>#N/A</v>
      </c>
    </row>
    <row r="1576" spans="1:13" ht="15.75" x14ac:dyDescent="0.25">
      <c r="A1576" s="17">
        <v>10152</v>
      </c>
      <c r="B1576" s="16" t="s">
        <v>3872</v>
      </c>
      <c r="C1576" s="16">
        <v>182201102</v>
      </c>
      <c r="D1576" s="16" t="s">
        <v>3873</v>
      </c>
      <c r="E1576" s="16">
        <v>1.4483073826343504</v>
      </c>
      <c r="F1576" s="16">
        <v>13</v>
      </c>
      <c r="G1576" s="19">
        <v>2.41869628777906E-2</v>
      </c>
      <c r="H1576" s="16">
        <f t="shared" si="72"/>
        <v>0.31443051741127781</v>
      </c>
      <c r="I1576" s="21">
        <v>1575</v>
      </c>
      <c r="J1576" s="28">
        <f t="shared" si="73"/>
        <v>17323.100403599066</v>
      </c>
      <c r="K1576" s="28">
        <f t="shared" si="74"/>
        <v>862.41117939989851</v>
      </c>
      <c r="L1576" s="34" t="e">
        <f>IF(ISNUMBER(INDEX('08W Project List'!$J:$J,MATCH('HFTD CPZ'!$B1576,'08W Project List'!$G:$G,0))),$K1576,#N/A)</f>
        <v>#N/A</v>
      </c>
      <c r="M1576" s="34" t="e">
        <f>IF(ISNUMBER(L1576),#N/A,IF(ISNUMBER(INDEX('Approved CPZ List'!$I:$I,MATCH('HFTD CPZ'!$B1576,'Approved CPZ List'!$B:$B,0))),$K1576,#N/A))</f>
        <v>#N/A</v>
      </c>
    </row>
    <row r="1577" spans="1:13" ht="15.75" x14ac:dyDescent="0.25">
      <c r="A1577" s="17">
        <v>3391</v>
      </c>
      <c r="B1577" s="16" t="s">
        <v>932</v>
      </c>
      <c r="C1577" s="16">
        <v>42271105</v>
      </c>
      <c r="D1577" s="16" t="s">
        <v>927</v>
      </c>
      <c r="E1577" s="16">
        <v>0.48145318143325916</v>
      </c>
      <c r="F1577" s="16">
        <v>9</v>
      </c>
      <c r="G1577" s="19">
        <v>2.4166260225464399E-2</v>
      </c>
      <c r="H1577" s="16">
        <f t="shared" si="72"/>
        <v>0.21749634202917958</v>
      </c>
      <c r="I1577" s="21">
        <v>1576</v>
      </c>
      <c r="J1577" s="28">
        <f t="shared" si="73"/>
        <v>17323.5818567805</v>
      </c>
      <c r="K1577" s="28">
        <f t="shared" si="74"/>
        <v>862.19368305786929</v>
      </c>
      <c r="L1577" s="34" t="e">
        <f>IF(ISNUMBER(INDEX('08W Project List'!$J:$J,MATCH('HFTD CPZ'!$B1577,'08W Project List'!$G:$G,0))),$K1577,#N/A)</f>
        <v>#N/A</v>
      </c>
      <c r="M1577" s="34" t="e">
        <f>IF(ISNUMBER(L1577),#N/A,IF(ISNUMBER(INDEX('Approved CPZ List'!$I:$I,MATCH('HFTD CPZ'!$B1577,'Approved CPZ List'!$B:$B,0))),$K1577,#N/A))</f>
        <v>#N/A</v>
      </c>
    </row>
    <row r="1578" spans="1:13" ht="15.75" x14ac:dyDescent="0.25">
      <c r="A1578" s="17">
        <v>9545</v>
      </c>
      <c r="B1578" s="16" t="s">
        <v>4437</v>
      </c>
      <c r="C1578" s="16">
        <v>102911109</v>
      </c>
      <c r="D1578" s="16" t="s">
        <v>4433</v>
      </c>
      <c r="E1578" s="16">
        <v>0.90716056686247981</v>
      </c>
      <c r="F1578" s="16">
        <v>37</v>
      </c>
      <c r="G1578" s="19">
        <v>2.4082284287255298E-2</v>
      </c>
      <c r="H1578" s="16">
        <f t="shared" si="72"/>
        <v>0.89104451862844603</v>
      </c>
      <c r="I1578" s="21">
        <v>1577</v>
      </c>
      <c r="J1578" s="28">
        <f t="shared" si="73"/>
        <v>17324.489017347361</v>
      </c>
      <c r="K1578" s="28">
        <f t="shared" si="74"/>
        <v>861.30263853924089</v>
      </c>
      <c r="L1578" s="34" t="e">
        <f>IF(ISNUMBER(INDEX('08W Project List'!$J:$J,MATCH('HFTD CPZ'!$B1578,'08W Project List'!$G:$G,0))),$K1578,#N/A)</f>
        <v>#N/A</v>
      </c>
      <c r="M1578" s="34" t="e">
        <f>IF(ISNUMBER(L1578),#N/A,IF(ISNUMBER(INDEX('Approved CPZ List'!$I:$I,MATCH('HFTD CPZ'!$B1578,'Approved CPZ List'!$B:$B,0))),$K1578,#N/A))</f>
        <v>#N/A</v>
      </c>
    </row>
    <row r="1579" spans="1:13" ht="15.75" x14ac:dyDescent="0.25">
      <c r="A1579" s="17">
        <v>4392</v>
      </c>
      <c r="B1579" s="16" t="s">
        <v>730</v>
      </c>
      <c r="C1579" s="16">
        <v>103091102</v>
      </c>
      <c r="D1579" s="16" t="s">
        <v>722</v>
      </c>
      <c r="E1579" s="16">
        <v>17.943127717368426</v>
      </c>
      <c r="F1579" s="16">
        <v>168</v>
      </c>
      <c r="G1579" s="19">
        <v>2.40030969604316E-2</v>
      </c>
      <c r="H1579" s="16">
        <f t="shared" si="72"/>
        <v>4.0325202893525089</v>
      </c>
      <c r="I1579" s="21">
        <v>1578</v>
      </c>
      <c r="J1579" s="28">
        <f t="shared" si="73"/>
        <v>17342.432145064729</v>
      </c>
      <c r="K1579" s="28">
        <f t="shared" si="74"/>
        <v>857.27011824988836</v>
      </c>
      <c r="L1579" s="34" t="e">
        <f>IF(ISNUMBER(INDEX('08W Project List'!$J:$J,MATCH('HFTD CPZ'!$B1579,'08W Project List'!$G:$G,0))),$K1579,#N/A)</f>
        <v>#N/A</v>
      </c>
      <c r="M1579" s="34" t="e">
        <f>IF(ISNUMBER(L1579),#N/A,IF(ISNUMBER(INDEX('Approved CPZ List'!$I:$I,MATCH('HFTD CPZ'!$B1579,'Approved CPZ List'!$B:$B,0))),$K1579,#N/A))</f>
        <v>#N/A</v>
      </c>
    </row>
    <row r="1580" spans="1:13" ht="15.75" x14ac:dyDescent="0.25">
      <c r="A1580" s="17">
        <v>9548</v>
      </c>
      <c r="B1580" s="16" t="s">
        <v>1418</v>
      </c>
      <c r="C1580" s="16">
        <v>163451702</v>
      </c>
      <c r="D1580" s="16" t="s">
        <v>1414</v>
      </c>
      <c r="E1580" s="16">
        <v>0.64211202058974526</v>
      </c>
      <c r="F1580" s="16">
        <v>9</v>
      </c>
      <c r="G1580" s="19">
        <v>2.3990127539096202E-2</v>
      </c>
      <c r="H1580" s="16">
        <f t="shared" si="72"/>
        <v>0.21591114785186583</v>
      </c>
      <c r="I1580" s="21">
        <v>1579</v>
      </c>
      <c r="J1580" s="28">
        <f t="shared" si="73"/>
        <v>17343.074257085318</v>
      </c>
      <c r="K1580" s="28">
        <f t="shared" si="74"/>
        <v>857.05420710203646</v>
      </c>
      <c r="L1580" s="34" t="e">
        <f>IF(ISNUMBER(INDEX('08W Project List'!$J:$J,MATCH('HFTD CPZ'!$B1580,'08W Project List'!$G:$G,0))),$K1580,#N/A)</f>
        <v>#N/A</v>
      </c>
      <c r="M1580" s="34" t="e">
        <f>IF(ISNUMBER(L1580),#N/A,IF(ISNUMBER(INDEX('Approved CPZ List'!$I:$I,MATCH('HFTD CPZ'!$B1580,'Approved CPZ List'!$B:$B,0))),$K1580,#N/A))</f>
        <v>#N/A</v>
      </c>
    </row>
    <row r="1581" spans="1:13" ht="15.75" x14ac:dyDescent="0.25">
      <c r="A1581" s="17">
        <v>2473</v>
      </c>
      <c r="B1581" s="16" t="s">
        <v>857</v>
      </c>
      <c r="C1581" s="16">
        <v>152471101</v>
      </c>
      <c r="D1581" s="16" t="s">
        <v>856</v>
      </c>
      <c r="E1581" s="16">
        <v>13.864556792035673</v>
      </c>
      <c r="F1581" s="16">
        <v>147</v>
      </c>
      <c r="G1581" s="19">
        <v>2.3757024880251498E-2</v>
      </c>
      <c r="H1581" s="16">
        <f t="shared" si="72"/>
        <v>3.4922826573969701</v>
      </c>
      <c r="I1581" s="21">
        <v>1580</v>
      </c>
      <c r="J1581" s="28">
        <f t="shared" si="73"/>
        <v>17356.938813877354</v>
      </c>
      <c r="K1581" s="28">
        <f t="shared" si="74"/>
        <v>853.56192444463954</v>
      </c>
      <c r="L1581" s="34" t="e">
        <f>IF(ISNUMBER(INDEX('08W Project List'!$J:$J,MATCH('HFTD CPZ'!$B1581,'08W Project List'!$G:$G,0))),$K1581,#N/A)</f>
        <v>#N/A</v>
      </c>
      <c r="M1581" s="34" t="e">
        <f>IF(ISNUMBER(L1581),#N/A,IF(ISNUMBER(INDEX('Approved CPZ List'!$I:$I,MATCH('HFTD CPZ'!$B1581,'Approved CPZ List'!$B:$B,0))),$K1581,#N/A))</f>
        <v>#N/A</v>
      </c>
    </row>
    <row r="1582" spans="1:13" ht="15.75" x14ac:dyDescent="0.25">
      <c r="A1582" s="17">
        <v>3207</v>
      </c>
      <c r="B1582" s="16" t="s">
        <v>3704</v>
      </c>
      <c r="C1582" s="16">
        <v>152431101</v>
      </c>
      <c r="D1582" s="16" t="s">
        <v>3702</v>
      </c>
      <c r="E1582" s="16">
        <v>17.450132679717836</v>
      </c>
      <c r="F1582" s="16">
        <v>238</v>
      </c>
      <c r="G1582" s="19">
        <v>2.3752781107958299E-2</v>
      </c>
      <c r="H1582" s="16">
        <f t="shared" si="72"/>
        <v>5.653161903694075</v>
      </c>
      <c r="I1582" s="21">
        <v>1581</v>
      </c>
      <c r="J1582" s="28">
        <f t="shared" si="73"/>
        <v>17374.388946557072</v>
      </c>
      <c r="K1582" s="28">
        <f t="shared" si="74"/>
        <v>847.90876254094542</v>
      </c>
      <c r="L1582" s="34" t="e">
        <f>IF(ISNUMBER(INDEX('08W Project List'!$J:$J,MATCH('HFTD CPZ'!$B1582,'08W Project List'!$G:$G,0))),$K1582,#N/A)</f>
        <v>#N/A</v>
      </c>
      <c r="M1582" s="34" t="e">
        <f>IF(ISNUMBER(L1582),#N/A,IF(ISNUMBER(INDEX('Approved CPZ List'!$I:$I,MATCH('HFTD CPZ'!$B1582,'Approved CPZ List'!$B:$B,0))),$K1582,#N/A))</f>
        <v>#N/A</v>
      </c>
    </row>
    <row r="1583" spans="1:13" ht="15.75" x14ac:dyDescent="0.25">
      <c r="A1583" s="17">
        <v>7684</v>
      </c>
      <c r="B1583" s="16" t="s">
        <v>3025</v>
      </c>
      <c r="C1583" s="16">
        <v>42631109</v>
      </c>
      <c r="D1583" s="16" t="s">
        <v>3020</v>
      </c>
      <c r="E1583" s="16">
        <v>2.0386896301041144</v>
      </c>
      <c r="F1583" s="16">
        <v>28</v>
      </c>
      <c r="G1583" s="19">
        <v>2.3732463654409501E-2</v>
      </c>
      <c r="H1583" s="16">
        <f t="shared" si="72"/>
        <v>0.664508982323466</v>
      </c>
      <c r="I1583" s="21">
        <v>1582</v>
      </c>
      <c r="J1583" s="28">
        <f t="shared" si="73"/>
        <v>17376.427636187174</v>
      </c>
      <c r="K1583" s="28">
        <f t="shared" si="74"/>
        <v>847.24425355862195</v>
      </c>
      <c r="L1583" s="34" t="e">
        <f>IF(ISNUMBER(INDEX('08W Project List'!$J:$J,MATCH('HFTD CPZ'!$B1583,'08W Project List'!$G:$G,0))),$K1583,#N/A)</f>
        <v>#N/A</v>
      </c>
      <c r="M1583" s="34" t="e">
        <f>IF(ISNUMBER(L1583),#N/A,IF(ISNUMBER(INDEX('Approved CPZ List'!$I:$I,MATCH('HFTD CPZ'!$B1583,'Approved CPZ List'!$B:$B,0))),$K1583,#N/A))</f>
        <v>#N/A</v>
      </c>
    </row>
    <row r="1584" spans="1:13" ht="15.75" x14ac:dyDescent="0.25">
      <c r="A1584" s="17">
        <v>10885</v>
      </c>
      <c r="B1584" s="16" t="s">
        <v>2491</v>
      </c>
      <c r="C1584" s="16">
        <v>83242111</v>
      </c>
      <c r="D1584" s="16" t="s">
        <v>2489</v>
      </c>
      <c r="E1584" s="16">
        <v>0.28280005799245495</v>
      </c>
      <c r="F1584" s="16">
        <v>2</v>
      </c>
      <c r="G1584" s="19">
        <v>2.3700659568388599E-2</v>
      </c>
      <c r="H1584" s="16">
        <f t="shared" si="72"/>
        <v>4.7401319136777198E-2</v>
      </c>
      <c r="I1584" s="21">
        <v>1583</v>
      </c>
      <c r="J1584" s="28">
        <f t="shared" si="73"/>
        <v>17376.710436245168</v>
      </c>
      <c r="K1584" s="28">
        <f t="shared" si="74"/>
        <v>847.19685223948522</v>
      </c>
      <c r="L1584" s="34" t="e">
        <f>IF(ISNUMBER(INDEX('08W Project List'!$J:$J,MATCH('HFTD CPZ'!$B1584,'08W Project List'!$G:$G,0))),$K1584,#N/A)</f>
        <v>#N/A</v>
      </c>
      <c r="M1584" s="34" t="e">
        <f>IF(ISNUMBER(L1584),#N/A,IF(ISNUMBER(INDEX('Approved CPZ List'!$I:$I,MATCH('HFTD CPZ'!$B1584,'Approved CPZ List'!$B:$B,0))),$K1584,#N/A))</f>
        <v>#N/A</v>
      </c>
    </row>
    <row r="1585" spans="1:13" ht="15.75" x14ac:dyDescent="0.25">
      <c r="A1585" s="17">
        <v>10683</v>
      </c>
      <c r="B1585" s="16" t="s">
        <v>3428</v>
      </c>
      <c r="C1585" s="16">
        <v>253191101</v>
      </c>
      <c r="D1585" s="16" t="s">
        <v>3429</v>
      </c>
      <c r="E1585" s="16">
        <v>0.32085012318331885</v>
      </c>
      <c r="F1585" s="16">
        <v>6</v>
      </c>
      <c r="G1585" s="19">
        <v>2.3645830103695299E-2</v>
      </c>
      <c r="H1585" s="16">
        <f t="shared" si="72"/>
        <v>0.1418749806221718</v>
      </c>
      <c r="I1585" s="21">
        <v>1584</v>
      </c>
      <c r="J1585" s="28">
        <f t="shared" si="73"/>
        <v>17377.03128636835</v>
      </c>
      <c r="K1585" s="28">
        <f t="shared" si="74"/>
        <v>847.054977258863</v>
      </c>
      <c r="L1585" s="34" t="e">
        <f>IF(ISNUMBER(INDEX('08W Project List'!$J:$J,MATCH('HFTD CPZ'!$B1585,'08W Project List'!$G:$G,0))),$K1585,#N/A)</f>
        <v>#N/A</v>
      </c>
      <c r="M1585" s="34" t="e">
        <f>IF(ISNUMBER(L1585),#N/A,IF(ISNUMBER(INDEX('Approved CPZ List'!$I:$I,MATCH('HFTD CPZ'!$B1585,'Approved CPZ List'!$B:$B,0))),$K1585,#N/A))</f>
        <v>#N/A</v>
      </c>
    </row>
    <row r="1586" spans="1:13" ht="15.75" x14ac:dyDescent="0.25">
      <c r="A1586" s="17">
        <v>274</v>
      </c>
      <c r="B1586" s="16" t="s">
        <v>1534</v>
      </c>
      <c r="C1586" s="16">
        <v>42891102</v>
      </c>
      <c r="D1586" s="16" t="s">
        <v>1530</v>
      </c>
      <c r="E1586" s="16">
        <v>5.1990283088217097</v>
      </c>
      <c r="F1586" s="16">
        <v>194</v>
      </c>
      <c r="G1586" s="19">
        <v>2.3631880952961599E-2</v>
      </c>
      <c r="H1586" s="16">
        <f t="shared" si="72"/>
        <v>4.5845849048745499</v>
      </c>
      <c r="I1586" s="21">
        <v>1585</v>
      </c>
      <c r="J1586" s="28">
        <f t="shared" si="73"/>
        <v>17382.230314677174</v>
      </c>
      <c r="K1586" s="28">
        <f t="shared" si="74"/>
        <v>842.47039235398847</v>
      </c>
      <c r="L1586" s="34" t="e">
        <f>IF(ISNUMBER(INDEX('08W Project List'!$J:$J,MATCH('HFTD CPZ'!$B1586,'08W Project List'!$G:$G,0))),$K1586,#N/A)</f>
        <v>#N/A</v>
      </c>
      <c r="M1586" s="34" t="e">
        <f>IF(ISNUMBER(L1586),#N/A,IF(ISNUMBER(INDEX('Approved CPZ List'!$I:$I,MATCH('HFTD CPZ'!$B1586,'Approved CPZ List'!$B:$B,0))),$K1586,#N/A))</f>
        <v>#N/A</v>
      </c>
    </row>
    <row r="1587" spans="1:13" ht="15.75" x14ac:dyDescent="0.25">
      <c r="A1587" s="17">
        <v>6780</v>
      </c>
      <c r="B1587" s="16" t="s">
        <v>1330</v>
      </c>
      <c r="C1587" s="16">
        <v>182951102</v>
      </c>
      <c r="D1587" s="16" t="s">
        <v>1329</v>
      </c>
      <c r="E1587" s="16">
        <v>7.8926979635151646</v>
      </c>
      <c r="F1587" s="16">
        <v>97</v>
      </c>
      <c r="G1587" s="19">
        <v>2.3626728625695401E-2</v>
      </c>
      <c r="H1587" s="16">
        <f t="shared" si="72"/>
        <v>2.2917926766924541</v>
      </c>
      <c r="I1587" s="21">
        <v>1586</v>
      </c>
      <c r="J1587" s="28">
        <f t="shared" si="73"/>
        <v>17390.123012640688</v>
      </c>
      <c r="K1587" s="28">
        <f t="shared" si="74"/>
        <v>840.17859967729601</v>
      </c>
      <c r="L1587" s="34" t="e">
        <f>IF(ISNUMBER(INDEX('08W Project List'!$J:$J,MATCH('HFTD CPZ'!$B1587,'08W Project List'!$G:$G,0))),$K1587,#N/A)</f>
        <v>#N/A</v>
      </c>
      <c r="M1587" s="34" t="e">
        <f>IF(ISNUMBER(L1587),#N/A,IF(ISNUMBER(INDEX('Approved CPZ List'!$I:$I,MATCH('HFTD CPZ'!$B1587,'Approved CPZ List'!$B:$B,0))),$K1587,#N/A))</f>
        <v>#N/A</v>
      </c>
    </row>
    <row r="1588" spans="1:13" ht="15.75" x14ac:dyDescent="0.25">
      <c r="A1588" s="17">
        <v>5469</v>
      </c>
      <c r="B1588" s="16" t="s">
        <v>1412</v>
      </c>
      <c r="C1588" s="16">
        <v>163451701</v>
      </c>
      <c r="D1588" s="16" t="s">
        <v>1408</v>
      </c>
      <c r="E1588" s="16">
        <v>1.8742596726569174</v>
      </c>
      <c r="F1588" s="16">
        <v>21</v>
      </c>
      <c r="G1588" s="19">
        <v>2.36164286562962E-2</v>
      </c>
      <c r="H1588" s="16">
        <f t="shared" si="72"/>
        <v>0.49594500178222017</v>
      </c>
      <c r="I1588" s="21">
        <v>1587</v>
      </c>
      <c r="J1588" s="28">
        <f t="shared" si="73"/>
        <v>17391.997272313343</v>
      </c>
      <c r="K1588" s="28">
        <f t="shared" si="74"/>
        <v>839.68265467551373</v>
      </c>
      <c r="L1588" s="34" t="e">
        <f>IF(ISNUMBER(INDEX('08W Project List'!$J:$J,MATCH('HFTD CPZ'!$B1588,'08W Project List'!$G:$G,0))),$K1588,#N/A)</f>
        <v>#N/A</v>
      </c>
      <c r="M1588" s="34" t="e">
        <f>IF(ISNUMBER(L1588),#N/A,IF(ISNUMBER(INDEX('Approved CPZ List'!$I:$I,MATCH('HFTD CPZ'!$B1588,'Approved CPZ List'!$B:$B,0))),$K1588,#N/A))</f>
        <v>#N/A</v>
      </c>
    </row>
    <row r="1589" spans="1:13" ht="15.75" x14ac:dyDescent="0.25">
      <c r="A1589" s="17">
        <v>279</v>
      </c>
      <c r="B1589" s="16" t="s">
        <v>1515</v>
      </c>
      <c r="C1589" s="16">
        <v>42891101</v>
      </c>
      <c r="D1589" s="16" t="s">
        <v>1516</v>
      </c>
      <c r="E1589" s="16">
        <v>1.3130687594671349</v>
      </c>
      <c r="F1589" s="16">
        <v>54</v>
      </c>
      <c r="G1589" s="19">
        <v>2.3601849875814599E-2</v>
      </c>
      <c r="H1589" s="16">
        <f t="shared" si="72"/>
        <v>1.2744998932939884</v>
      </c>
      <c r="I1589" s="21">
        <v>1588</v>
      </c>
      <c r="J1589" s="28">
        <f t="shared" si="73"/>
        <v>17393.310341072811</v>
      </c>
      <c r="K1589" s="28">
        <f t="shared" si="74"/>
        <v>838.40815478221975</v>
      </c>
      <c r="L1589" s="34" t="e">
        <f>IF(ISNUMBER(INDEX('08W Project List'!$J:$J,MATCH('HFTD CPZ'!$B1589,'08W Project List'!$G:$G,0))),$K1589,#N/A)</f>
        <v>#N/A</v>
      </c>
      <c r="M1589" s="34" t="e">
        <f>IF(ISNUMBER(L1589),#N/A,IF(ISNUMBER(INDEX('Approved CPZ List'!$I:$I,MATCH('HFTD CPZ'!$B1589,'Approved CPZ List'!$B:$B,0))),$K1589,#N/A))</f>
        <v>#N/A</v>
      </c>
    </row>
    <row r="1590" spans="1:13" ht="15.75" x14ac:dyDescent="0.25">
      <c r="A1590" s="17">
        <v>1737</v>
      </c>
      <c r="B1590" s="16" t="s">
        <v>1347</v>
      </c>
      <c r="C1590" s="16">
        <v>42761101</v>
      </c>
      <c r="D1590" s="16" t="s">
        <v>1343</v>
      </c>
      <c r="E1590" s="16">
        <v>27.032143788926913</v>
      </c>
      <c r="F1590" s="16">
        <v>186</v>
      </c>
      <c r="G1590" s="19">
        <v>2.3448932580153199E-2</v>
      </c>
      <c r="H1590" s="16">
        <f t="shared" si="72"/>
        <v>4.3615014599084949</v>
      </c>
      <c r="I1590" s="21">
        <v>1589</v>
      </c>
      <c r="J1590" s="28">
        <f t="shared" si="73"/>
        <v>17420.342484861736</v>
      </c>
      <c r="K1590" s="28">
        <f t="shared" si="74"/>
        <v>834.04665332231127</v>
      </c>
      <c r="L1590" s="34" t="e">
        <f>IF(ISNUMBER(INDEX('08W Project List'!$J:$J,MATCH('HFTD CPZ'!$B1590,'08W Project List'!$G:$G,0))),$K1590,#N/A)</f>
        <v>#N/A</v>
      </c>
      <c r="M1590" s="34" t="e">
        <f>IF(ISNUMBER(L1590),#N/A,IF(ISNUMBER(INDEX('Approved CPZ List'!$I:$I,MATCH('HFTD CPZ'!$B1590,'Approved CPZ List'!$B:$B,0))),$K1590,#N/A))</f>
        <v>#N/A</v>
      </c>
    </row>
    <row r="1591" spans="1:13" ht="15.75" x14ac:dyDescent="0.25">
      <c r="A1591" s="17">
        <v>1091</v>
      </c>
      <c r="B1591" s="16" t="s">
        <v>858</v>
      </c>
      <c r="C1591" s="16">
        <v>152471101</v>
      </c>
      <c r="D1591" s="16" t="s">
        <v>856</v>
      </c>
      <c r="E1591" s="16">
        <v>14.694510887767059</v>
      </c>
      <c r="F1591" s="16">
        <v>146</v>
      </c>
      <c r="G1591" s="19">
        <v>2.3389227444473099E-2</v>
      </c>
      <c r="H1591" s="16">
        <f t="shared" si="72"/>
        <v>3.4148272068930723</v>
      </c>
      <c r="I1591" s="21">
        <v>1590</v>
      </c>
      <c r="J1591" s="28">
        <f t="shared" si="73"/>
        <v>17435.036995749502</v>
      </c>
      <c r="K1591" s="28">
        <f t="shared" si="74"/>
        <v>830.63182611541822</v>
      </c>
      <c r="L1591" s="34" t="e">
        <f>IF(ISNUMBER(INDEX('08W Project List'!$J:$J,MATCH('HFTD CPZ'!$B1591,'08W Project List'!$G:$G,0))),$K1591,#N/A)</f>
        <v>#N/A</v>
      </c>
      <c r="M1591" s="34" t="e">
        <f>IF(ISNUMBER(L1591),#N/A,IF(ISNUMBER(INDEX('Approved CPZ List'!$I:$I,MATCH('HFTD CPZ'!$B1591,'Approved CPZ List'!$B:$B,0))),$K1591,#N/A))</f>
        <v>#N/A</v>
      </c>
    </row>
    <row r="1592" spans="1:13" ht="15.75" x14ac:dyDescent="0.25">
      <c r="A1592" s="17">
        <v>9377</v>
      </c>
      <c r="B1592" s="16" t="s">
        <v>959</v>
      </c>
      <c r="C1592" s="16">
        <v>43061101</v>
      </c>
      <c r="D1592" s="16" t="s">
        <v>955</v>
      </c>
      <c r="E1592" s="16">
        <v>3.7746102342123242</v>
      </c>
      <c r="F1592" s="16">
        <v>73</v>
      </c>
      <c r="G1592" s="19">
        <v>2.33703389785203E-2</v>
      </c>
      <c r="H1592" s="16">
        <f t="shared" si="72"/>
        <v>1.706034745431982</v>
      </c>
      <c r="I1592" s="21">
        <v>1591</v>
      </c>
      <c r="J1592" s="28">
        <f t="shared" si="73"/>
        <v>17438.811605983716</v>
      </c>
      <c r="K1592" s="28">
        <f t="shared" si="74"/>
        <v>828.9257913699862</v>
      </c>
      <c r="L1592" s="34" t="e">
        <f>IF(ISNUMBER(INDEX('08W Project List'!$J:$J,MATCH('HFTD CPZ'!$B1592,'08W Project List'!$G:$G,0))),$K1592,#N/A)</f>
        <v>#N/A</v>
      </c>
      <c r="M1592" s="34" t="e">
        <f>IF(ISNUMBER(L1592),#N/A,IF(ISNUMBER(INDEX('Approved CPZ List'!$I:$I,MATCH('HFTD CPZ'!$B1592,'Approved CPZ List'!$B:$B,0))),$K1592,#N/A))</f>
        <v>#N/A</v>
      </c>
    </row>
    <row r="1593" spans="1:13" ht="15.75" x14ac:dyDescent="0.25">
      <c r="A1593" s="17">
        <v>2700</v>
      </c>
      <c r="B1593" s="16" t="s">
        <v>3057</v>
      </c>
      <c r="C1593" s="16">
        <v>163751102</v>
      </c>
      <c r="D1593" s="16" t="s">
        <v>3053</v>
      </c>
      <c r="E1593" s="16">
        <v>37.685513067162525</v>
      </c>
      <c r="F1593" s="16">
        <v>448</v>
      </c>
      <c r="G1593" s="19">
        <v>2.33456371125806E-2</v>
      </c>
      <c r="H1593" s="16">
        <f t="shared" si="72"/>
        <v>10.45884542643611</v>
      </c>
      <c r="I1593" s="21">
        <v>1592</v>
      </c>
      <c r="J1593" s="28">
        <f t="shared" si="73"/>
        <v>17476.497119050877</v>
      </c>
      <c r="K1593" s="28">
        <f t="shared" si="74"/>
        <v>818.46694594355006</v>
      </c>
      <c r="L1593" s="34" t="e">
        <f>IF(ISNUMBER(INDEX('08W Project List'!$J:$J,MATCH('HFTD CPZ'!$B1593,'08W Project List'!$G:$G,0))),$K1593,#N/A)</f>
        <v>#N/A</v>
      </c>
      <c r="M1593" s="34" t="e">
        <f>IF(ISNUMBER(L1593),#N/A,IF(ISNUMBER(INDEX('Approved CPZ List'!$I:$I,MATCH('HFTD CPZ'!$B1593,'Approved CPZ List'!$B:$B,0))),$K1593,#N/A))</f>
        <v>#N/A</v>
      </c>
    </row>
    <row r="1594" spans="1:13" ht="15.75" x14ac:dyDescent="0.25">
      <c r="A1594" s="17">
        <v>10187</v>
      </c>
      <c r="B1594" s="16" t="s">
        <v>2064</v>
      </c>
      <c r="C1594" s="16">
        <v>83182105</v>
      </c>
      <c r="D1594" s="16" t="s">
        <v>2065</v>
      </c>
      <c r="E1594" s="16">
        <v>0.26762512087735674</v>
      </c>
      <c r="F1594" s="16">
        <v>2</v>
      </c>
      <c r="G1594" s="19">
        <v>2.3318194686429601E-2</v>
      </c>
      <c r="H1594" s="16">
        <f t="shared" si="72"/>
        <v>4.6636389372859202E-2</v>
      </c>
      <c r="I1594" s="21">
        <v>1593</v>
      </c>
      <c r="J1594" s="28">
        <f t="shared" si="73"/>
        <v>17476.764744171753</v>
      </c>
      <c r="K1594" s="28">
        <f t="shared" si="74"/>
        <v>818.42030955417715</v>
      </c>
      <c r="L1594" s="34" t="e">
        <f>IF(ISNUMBER(INDEX('08W Project List'!$J:$J,MATCH('HFTD CPZ'!$B1594,'08W Project List'!$G:$G,0))),$K1594,#N/A)</f>
        <v>#N/A</v>
      </c>
      <c r="M1594" s="34" t="e">
        <f>IF(ISNUMBER(L1594),#N/A,IF(ISNUMBER(INDEX('Approved CPZ List'!$I:$I,MATCH('HFTD CPZ'!$B1594,'Approved CPZ List'!$B:$B,0))),$K1594,#N/A))</f>
        <v>#N/A</v>
      </c>
    </row>
    <row r="1595" spans="1:13" ht="15.75" x14ac:dyDescent="0.25">
      <c r="A1595" s="17">
        <v>8561</v>
      </c>
      <c r="B1595" s="16" t="s">
        <v>1419</v>
      </c>
      <c r="C1595" s="16">
        <v>163451702</v>
      </c>
      <c r="D1595" s="16" t="s">
        <v>1414</v>
      </c>
      <c r="E1595" s="16">
        <v>0.55649632507973523</v>
      </c>
      <c r="F1595" s="16">
        <v>6</v>
      </c>
      <c r="G1595" s="19">
        <v>2.3314451003778599E-2</v>
      </c>
      <c r="H1595" s="16">
        <f t="shared" si="72"/>
        <v>0.13988670602267159</v>
      </c>
      <c r="I1595" s="21">
        <v>1594</v>
      </c>
      <c r="J1595" s="28">
        <f t="shared" si="73"/>
        <v>17477.321240496833</v>
      </c>
      <c r="K1595" s="28">
        <f t="shared" si="74"/>
        <v>818.28042284815444</v>
      </c>
      <c r="L1595" s="34" t="e">
        <f>IF(ISNUMBER(INDEX('08W Project List'!$J:$J,MATCH('HFTD CPZ'!$B1595,'08W Project List'!$G:$G,0))),$K1595,#N/A)</f>
        <v>#N/A</v>
      </c>
      <c r="M1595" s="34" t="e">
        <f>IF(ISNUMBER(L1595),#N/A,IF(ISNUMBER(INDEX('Approved CPZ List'!$I:$I,MATCH('HFTD CPZ'!$B1595,'Approved CPZ List'!$B:$B,0))),$K1595,#N/A))</f>
        <v>#N/A</v>
      </c>
    </row>
    <row r="1596" spans="1:13" ht="15.75" x14ac:dyDescent="0.25">
      <c r="A1596" s="17">
        <v>4078</v>
      </c>
      <c r="B1596" s="16" t="s">
        <v>2933</v>
      </c>
      <c r="C1596" s="16">
        <v>43471101</v>
      </c>
      <c r="D1596" s="16" t="s">
        <v>2934</v>
      </c>
      <c r="E1596" s="16">
        <v>17.96472550756333</v>
      </c>
      <c r="F1596" s="16">
        <v>223</v>
      </c>
      <c r="G1596" s="19">
        <v>2.3284854327308702E-2</v>
      </c>
      <c r="H1596" s="16">
        <f t="shared" si="72"/>
        <v>5.1925225149898404</v>
      </c>
      <c r="I1596" s="21">
        <v>1595</v>
      </c>
      <c r="J1596" s="28">
        <f t="shared" si="73"/>
        <v>17495.285966004394</v>
      </c>
      <c r="K1596" s="28">
        <f t="shared" si="74"/>
        <v>813.08790033316461</v>
      </c>
      <c r="L1596" s="34" t="e">
        <f>IF(ISNUMBER(INDEX('08W Project List'!$J:$J,MATCH('HFTD CPZ'!$B1596,'08W Project List'!$G:$G,0))),$K1596,#N/A)</f>
        <v>#N/A</v>
      </c>
      <c r="M1596" s="34" t="e">
        <f>IF(ISNUMBER(L1596),#N/A,IF(ISNUMBER(INDEX('Approved CPZ List'!$I:$I,MATCH('HFTD CPZ'!$B1596,'Approved CPZ List'!$B:$B,0))),$K1596,#N/A))</f>
        <v>#N/A</v>
      </c>
    </row>
    <row r="1597" spans="1:13" ht="15.75" x14ac:dyDescent="0.25">
      <c r="A1597" s="17">
        <v>7270</v>
      </c>
      <c r="B1597" s="16" t="s">
        <v>1966</v>
      </c>
      <c r="C1597" s="16">
        <v>43371102</v>
      </c>
      <c r="D1597" s="16" t="s">
        <v>1964</v>
      </c>
      <c r="E1597" s="16">
        <v>7.931593605899006</v>
      </c>
      <c r="F1597" s="16">
        <v>99</v>
      </c>
      <c r="G1597" s="19">
        <v>2.3256484083942298E-2</v>
      </c>
      <c r="H1597" s="16">
        <f t="shared" si="72"/>
        <v>2.3023919243102875</v>
      </c>
      <c r="I1597" s="21">
        <v>1596</v>
      </c>
      <c r="J1597" s="28">
        <f t="shared" si="73"/>
        <v>17503.217559610293</v>
      </c>
      <c r="K1597" s="28">
        <f t="shared" si="74"/>
        <v>810.7855084088543</v>
      </c>
      <c r="L1597" s="34" t="e">
        <f>IF(ISNUMBER(INDEX('08W Project List'!$J:$J,MATCH('HFTD CPZ'!$B1597,'08W Project List'!$G:$G,0))),$K1597,#N/A)</f>
        <v>#N/A</v>
      </c>
      <c r="M1597" s="34" t="e">
        <f>IF(ISNUMBER(L1597),#N/A,IF(ISNUMBER(INDEX('Approved CPZ List'!$I:$I,MATCH('HFTD CPZ'!$B1597,'Approved CPZ List'!$B:$B,0))),$K1597,#N/A))</f>
        <v>#N/A</v>
      </c>
    </row>
    <row r="1598" spans="1:13" ht="15.75" x14ac:dyDescent="0.25">
      <c r="A1598" s="17">
        <v>2895</v>
      </c>
      <c r="B1598" s="16" t="s">
        <v>15</v>
      </c>
      <c r="C1598" s="16">
        <v>14101105</v>
      </c>
      <c r="D1598" s="16" t="s">
        <v>13</v>
      </c>
      <c r="E1598" s="16">
        <v>8.1754023811134235</v>
      </c>
      <c r="F1598" s="16">
        <v>83</v>
      </c>
      <c r="G1598" s="19">
        <v>2.32059202555479E-2</v>
      </c>
      <c r="H1598" s="16">
        <f t="shared" si="72"/>
        <v>1.9260913812104756</v>
      </c>
      <c r="I1598" s="21">
        <v>1597</v>
      </c>
      <c r="J1598" s="28">
        <f t="shared" si="73"/>
        <v>17511.392961991405</v>
      </c>
      <c r="K1598" s="28">
        <f t="shared" si="74"/>
        <v>808.85941702764387</v>
      </c>
      <c r="L1598" s="34" t="e">
        <f>IF(ISNUMBER(INDEX('08W Project List'!$J:$J,MATCH('HFTD CPZ'!$B1598,'08W Project List'!$G:$G,0))),$K1598,#N/A)</f>
        <v>#N/A</v>
      </c>
      <c r="M1598" s="34" t="e">
        <f>IF(ISNUMBER(L1598),#N/A,IF(ISNUMBER(INDEX('Approved CPZ List'!$I:$I,MATCH('HFTD CPZ'!$B1598,'Approved CPZ List'!$B:$B,0))),$K1598,#N/A))</f>
        <v>#N/A</v>
      </c>
    </row>
    <row r="1599" spans="1:13" ht="15.75" x14ac:dyDescent="0.25">
      <c r="A1599" s="17">
        <v>9502</v>
      </c>
      <c r="B1599" s="16" t="s">
        <v>4336</v>
      </c>
      <c r="C1599" s="16">
        <v>192171103</v>
      </c>
      <c r="D1599" s="16" t="s">
        <v>4334</v>
      </c>
      <c r="E1599" s="16">
        <v>10.810225663411188</v>
      </c>
      <c r="F1599" s="16">
        <v>58</v>
      </c>
      <c r="G1599" s="19">
        <v>2.3176831287416901E-2</v>
      </c>
      <c r="H1599" s="16">
        <f t="shared" si="72"/>
        <v>1.3442562146701802</v>
      </c>
      <c r="I1599" s="21">
        <v>1598</v>
      </c>
      <c r="J1599" s="28">
        <f t="shared" si="73"/>
        <v>17522.203187654817</v>
      </c>
      <c r="K1599" s="28">
        <f t="shared" si="74"/>
        <v>807.5151608129737</v>
      </c>
      <c r="L1599" s="34" t="e">
        <f>IF(ISNUMBER(INDEX('08W Project List'!$J:$J,MATCH('HFTD CPZ'!$B1599,'08W Project List'!$G:$G,0))),$K1599,#N/A)</f>
        <v>#N/A</v>
      </c>
      <c r="M1599" s="34" t="e">
        <f>IF(ISNUMBER(L1599),#N/A,IF(ISNUMBER(INDEX('Approved CPZ List'!$I:$I,MATCH('HFTD CPZ'!$B1599,'Approved CPZ List'!$B:$B,0))),$K1599,#N/A))</f>
        <v>#N/A</v>
      </c>
    </row>
    <row r="1600" spans="1:13" ht="15.75" x14ac:dyDescent="0.25">
      <c r="A1600" s="17">
        <v>6394</v>
      </c>
      <c r="B1600" s="16" t="s">
        <v>2772</v>
      </c>
      <c r="C1600" s="16">
        <v>103031102</v>
      </c>
      <c r="D1600" s="16" t="s">
        <v>2771</v>
      </c>
      <c r="E1600" s="16">
        <v>9.1515638295447488</v>
      </c>
      <c r="F1600" s="16">
        <v>21</v>
      </c>
      <c r="G1600" s="19">
        <v>2.3167711420893699E-2</v>
      </c>
      <c r="H1600" s="16">
        <f t="shared" si="72"/>
        <v>0.48652193983876768</v>
      </c>
      <c r="I1600" s="21">
        <v>1599</v>
      </c>
      <c r="J1600" s="28">
        <f t="shared" si="73"/>
        <v>17531.354751484363</v>
      </c>
      <c r="K1600" s="28">
        <f t="shared" si="74"/>
        <v>807.02863887313492</v>
      </c>
      <c r="L1600" s="34" t="e">
        <f>IF(ISNUMBER(INDEX('08W Project List'!$J:$J,MATCH('HFTD CPZ'!$B1600,'08W Project List'!$G:$G,0))),$K1600,#N/A)</f>
        <v>#N/A</v>
      </c>
      <c r="M1600" s="34" t="e">
        <f>IF(ISNUMBER(L1600),#N/A,IF(ISNUMBER(INDEX('Approved CPZ List'!$I:$I,MATCH('HFTD CPZ'!$B1600,'Approved CPZ List'!$B:$B,0))),$K1600,#N/A))</f>
        <v>#N/A</v>
      </c>
    </row>
    <row r="1601" spans="1:13" ht="15.75" x14ac:dyDescent="0.25">
      <c r="A1601" s="17">
        <v>2990</v>
      </c>
      <c r="B1601" s="16" t="s">
        <v>1729</v>
      </c>
      <c r="C1601" s="16">
        <v>83432101</v>
      </c>
      <c r="D1601" s="16" t="s">
        <v>1723</v>
      </c>
      <c r="E1601" s="16">
        <v>1.6831341890973461</v>
      </c>
      <c r="F1601" s="16">
        <v>95</v>
      </c>
      <c r="G1601" s="19">
        <v>2.3159034825126799E-2</v>
      </c>
      <c r="H1601" s="16">
        <f t="shared" si="72"/>
        <v>2.2001083083870459</v>
      </c>
      <c r="I1601" s="21">
        <v>1600</v>
      </c>
      <c r="J1601" s="28">
        <f t="shared" si="73"/>
        <v>17533.037885673461</v>
      </c>
      <c r="K1601" s="28">
        <f t="shared" si="74"/>
        <v>804.82853056474789</v>
      </c>
      <c r="L1601" s="34" t="e">
        <f>IF(ISNUMBER(INDEX('08W Project List'!$J:$J,MATCH('HFTD CPZ'!$B1601,'08W Project List'!$G:$G,0))),$K1601,#N/A)</f>
        <v>#N/A</v>
      </c>
      <c r="M1601" s="34" t="e">
        <f>IF(ISNUMBER(L1601),#N/A,IF(ISNUMBER(INDEX('Approved CPZ List'!$I:$I,MATCH('HFTD CPZ'!$B1601,'Approved CPZ List'!$B:$B,0))),$K1601,#N/A))</f>
        <v>#N/A</v>
      </c>
    </row>
    <row r="1602" spans="1:13" ht="15.75" x14ac:dyDescent="0.25">
      <c r="A1602" s="17">
        <v>633</v>
      </c>
      <c r="B1602" s="16" t="s">
        <v>3233</v>
      </c>
      <c r="C1602" s="16">
        <v>163761703</v>
      </c>
      <c r="D1602" s="16" t="s">
        <v>3232</v>
      </c>
      <c r="E1602" s="16">
        <v>1.9089810543699004</v>
      </c>
      <c r="F1602" s="16">
        <v>28</v>
      </c>
      <c r="G1602" s="19">
        <v>2.3076971501716701E-2</v>
      </c>
      <c r="H1602" s="16">
        <f t="shared" ref="H1602:H1665" si="75">IFERROR(G1602*F1602,0)</f>
        <v>0.64615520204806765</v>
      </c>
      <c r="I1602" s="21">
        <v>1601</v>
      </c>
      <c r="J1602" s="28">
        <f t="shared" si="73"/>
        <v>17534.946866727831</v>
      </c>
      <c r="K1602" s="28">
        <f t="shared" si="74"/>
        <v>804.18237536269987</v>
      </c>
      <c r="L1602" s="34" t="e">
        <f>IF(ISNUMBER(INDEX('08W Project List'!$J:$J,MATCH('HFTD CPZ'!$B1602,'08W Project List'!$G:$G,0))),$K1602,#N/A)</f>
        <v>#N/A</v>
      </c>
      <c r="M1602" s="34" t="e">
        <f>IF(ISNUMBER(L1602),#N/A,IF(ISNUMBER(INDEX('Approved CPZ List'!$I:$I,MATCH('HFTD CPZ'!$B1602,'Approved CPZ List'!$B:$B,0))),$K1602,#N/A))</f>
        <v>#N/A</v>
      </c>
    </row>
    <row r="1603" spans="1:13" ht="15.75" x14ac:dyDescent="0.25">
      <c r="A1603" s="17">
        <v>4692</v>
      </c>
      <c r="B1603" s="16" t="s">
        <v>3056</v>
      </c>
      <c r="C1603" s="16">
        <v>163751102</v>
      </c>
      <c r="D1603" s="16" t="s">
        <v>3053</v>
      </c>
      <c r="E1603" s="16">
        <v>29.974142987586205</v>
      </c>
      <c r="F1603" s="16">
        <v>285</v>
      </c>
      <c r="G1603" s="19">
        <v>2.30449227418036E-2</v>
      </c>
      <c r="H1603" s="16">
        <f t="shared" si="75"/>
        <v>6.567802981414026</v>
      </c>
      <c r="I1603" s="21">
        <v>1602</v>
      </c>
      <c r="J1603" s="28">
        <f t="shared" si="73"/>
        <v>17564.921009715417</v>
      </c>
      <c r="K1603" s="28">
        <f t="shared" si="74"/>
        <v>797.61457238128583</v>
      </c>
      <c r="L1603" s="34" t="e">
        <f>IF(ISNUMBER(INDEX('08W Project List'!$J:$J,MATCH('HFTD CPZ'!$B1603,'08W Project List'!$G:$G,0))),$K1603,#N/A)</f>
        <v>#N/A</v>
      </c>
      <c r="M1603" s="34" t="e">
        <f>IF(ISNUMBER(L1603),#N/A,IF(ISNUMBER(INDEX('Approved CPZ List'!$I:$I,MATCH('HFTD CPZ'!$B1603,'Approved CPZ List'!$B:$B,0))),$K1603,#N/A))</f>
        <v>#N/A</v>
      </c>
    </row>
    <row r="1604" spans="1:13" ht="15.75" x14ac:dyDescent="0.25">
      <c r="A1604" s="17">
        <v>10488</v>
      </c>
      <c r="B1604" s="16" t="s">
        <v>1638</v>
      </c>
      <c r="C1604" s="16">
        <v>24101103</v>
      </c>
      <c r="D1604" s="16" t="s">
        <v>1637</v>
      </c>
      <c r="E1604" s="16">
        <v>2.485226067754077</v>
      </c>
      <c r="F1604" s="16">
        <v>25</v>
      </c>
      <c r="G1604" s="19">
        <v>2.2917064207498401E-2</v>
      </c>
      <c r="H1604" s="16">
        <f t="shared" si="75"/>
        <v>0.57292660518746008</v>
      </c>
      <c r="I1604" s="21">
        <v>1603</v>
      </c>
      <c r="J1604" s="28">
        <f t="shared" ref="J1604:J1667" si="76">J1603+E1604</f>
        <v>17567.406235783172</v>
      </c>
      <c r="K1604" s="28">
        <f t="shared" ref="K1604:K1667" si="77">K1603-H1604</f>
        <v>797.04164577609833</v>
      </c>
      <c r="L1604" s="34" t="e">
        <f>IF(ISNUMBER(INDEX('08W Project List'!$J:$J,MATCH('HFTD CPZ'!$B1604,'08W Project List'!$G:$G,0))),$K1604,#N/A)</f>
        <v>#N/A</v>
      </c>
      <c r="M1604" s="34" t="e">
        <f>IF(ISNUMBER(L1604),#N/A,IF(ISNUMBER(INDEX('Approved CPZ List'!$I:$I,MATCH('HFTD CPZ'!$B1604,'Approved CPZ List'!$B:$B,0))),$K1604,#N/A))</f>
        <v>#N/A</v>
      </c>
    </row>
    <row r="1605" spans="1:13" ht="15.75" x14ac:dyDescent="0.25">
      <c r="A1605" s="17">
        <v>1419</v>
      </c>
      <c r="B1605" s="16" t="s">
        <v>1001</v>
      </c>
      <c r="C1605" s="16">
        <v>163351704</v>
      </c>
      <c r="D1605" s="16" t="s">
        <v>996</v>
      </c>
      <c r="E1605" s="16">
        <v>26.387137320563514</v>
      </c>
      <c r="F1605" s="16">
        <v>260</v>
      </c>
      <c r="G1605" s="19">
        <v>2.2915378457869499E-2</v>
      </c>
      <c r="H1605" s="16">
        <f t="shared" si="75"/>
        <v>5.9579983990460699</v>
      </c>
      <c r="I1605" s="21">
        <v>1604</v>
      </c>
      <c r="J1605" s="28">
        <f t="shared" si="76"/>
        <v>17593.793373103734</v>
      </c>
      <c r="K1605" s="28">
        <f t="shared" si="77"/>
        <v>791.08364737705222</v>
      </c>
      <c r="L1605" s="34" t="e">
        <f>IF(ISNUMBER(INDEX('08W Project List'!$J:$J,MATCH('HFTD CPZ'!$B1605,'08W Project List'!$G:$G,0))),$K1605,#N/A)</f>
        <v>#N/A</v>
      </c>
      <c r="M1605" s="34" t="e">
        <f>IF(ISNUMBER(L1605),#N/A,IF(ISNUMBER(INDEX('Approved CPZ List'!$I:$I,MATCH('HFTD CPZ'!$B1605,'Approved CPZ List'!$B:$B,0))),$K1605,#N/A))</f>
        <v>#N/A</v>
      </c>
    </row>
    <row r="1606" spans="1:13" ht="15.75" x14ac:dyDescent="0.25">
      <c r="A1606" s="17">
        <v>5050</v>
      </c>
      <c r="B1606" s="16" t="s">
        <v>136</v>
      </c>
      <c r="C1606" s="16">
        <v>182541101</v>
      </c>
      <c r="D1606" s="16" t="s">
        <v>133</v>
      </c>
      <c r="E1606" s="16">
        <v>0</v>
      </c>
      <c r="F1606" s="16">
        <v>167</v>
      </c>
      <c r="G1606" s="19">
        <v>2.2888542080238501E-2</v>
      </c>
      <c r="H1606" s="16">
        <f t="shared" si="75"/>
        <v>3.8223865273998299</v>
      </c>
      <c r="I1606" s="21">
        <v>1605</v>
      </c>
      <c r="J1606" s="28">
        <f t="shared" si="76"/>
        <v>17593.793373103734</v>
      </c>
      <c r="K1606" s="28">
        <f t="shared" si="77"/>
        <v>787.26126084965233</v>
      </c>
      <c r="L1606" s="34" t="e">
        <f>IF(ISNUMBER(INDEX('08W Project List'!$J:$J,MATCH('HFTD CPZ'!$B1606,'08W Project List'!$G:$G,0))),$K1606,#N/A)</f>
        <v>#N/A</v>
      </c>
      <c r="M1606" s="34" t="e">
        <f>IF(ISNUMBER(L1606),#N/A,IF(ISNUMBER(INDEX('Approved CPZ List'!$I:$I,MATCH('HFTD CPZ'!$B1606,'Approved CPZ List'!$B:$B,0))),$K1606,#N/A))</f>
        <v>#N/A</v>
      </c>
    </row>
    <row r="1607" spans="1:13" ht="15.75" x14ac:dyDescent="0.25">
      <c r="A1607" s="17">
        <v>10722</v>
      </c>
      <c r="B1607" s="16" t="s">
        <v>3998</v>
      </c>
      <c r="C1607" s="16">
        <v>14662103</v>
      </c>
      <c r="D1607" s="16" t="s">
        <v>3999</v>
      </c>
      <c r="E1607" s="16">
        <v>0.20822352999253824</v>
      </c>
      <c r="F1607" s="16">
        <v>3</v>
      </c>
      <c r="G1607" s="19">
        <v>2.2854596835654498E-2</v>
      </c>
      <c r="H1607" s="16">
        <f t="shared" si="75"/>
        <v>6.8563790506963498E-2</v>
      </c>
      <c r="I1607" s="21">
        <v>1606</v>
      </c>
      <c r="J1607" s="28">
        <f t="shared" si="76"/>
        <v>17594.001596633727</v>
      </c>
      <c r="K1607" s="28">
        <f t="shared" si="77"/>
        <v>787.19269705914542</v>
      </c>
      <c r="L1607" s="34" t="e">
        <f>IF(ISNUMBER(INDEX('08W Project List'!$J:$J,MATCH('HFTD CPZ'!$B1607,'08W Project List'!$G:$G,0))),$K1607,#N/A)</f>
        <v>#N/A</v>
      </c>
      <c r="M1607" s="34" t="e">
        <f>IF(ISNUMBER(L1607),#N/A,IF(ISNUMBER(INDEX('Approved CPZ List'!$I:$I,MATCH('HFTD CPZ'!$B1607,'Approved CPZ List'!$B:$B,0))),$K1607,#N/A))</f>
        <v>#N/A</v>
      </c>
    </row>
    <row r="1608" spans="1:13" ht="15.75" x14ac:dyDescent="0.25">
      <c r="A1608" s="17">
        <v>4033</v>
      </c>
      <c r="B1608" s="16" t="s">
        <v>1476</v>
      </c>
      <c r="C1608" s="16">
        <v>103021101</v>
      </c>
      <c r="D1608" s="16" t="s">
        <v>1475</v>
      </c>
      <c r="E1608" s="16">
        <v>17.135604896704411</v>
      </c>
      <c r="F1608" s="16">
        <v>151</v>
      </c>
      <c r="G1608" s="19">
        <v>2.2833877706498001E-2</v>
      </c>
      <c r="H1608" s="16">
        <f t="shared" si="75"/>
        <v>3.4479155336811984</v>
      </c>
      <c r="I1608" s="21">
        <v>1607</v>
      </c>
      <c r="J1608" s="28">
        <f t="shared" si="76"/>
        <v>17611.13720153043</v>
      </c>
      <c r="K1608" s="28">
        <f t="shared" si="77"/>
        <v>783.74478152546419</v>
      </c>
      <c r="L1608" s="34" t="e">
        <f>IF(ISNUMBER(INDEX('08W Project List'!$J:$J,MATCH('HFTD CPZ'!$B1608,'08W Project List'!$G:$G,0))),$K1608,#N/A)</f>
        <v>#N/A</v>
      </c>
      <c r="M1608" s="34" t="e">
        <f>IF(ISNUMBER(L1608),#N/A,IF(ISNUMBER(INDEX('Approved CPZ List'!$I:$I,MATCH('HFTD CPZ'!$B1608,'Approved CPZ List'!$B:$B,0))),$K1608,#N/A))</f>
        <v>#N/A</v>
      </c>
    </row>
    <row r="1609" spans="1:13" ht="15.75" x14ac:dyDescent="0.25">
      <c r="A1609" s="17">
        <v>5518</v>
      </c>
      <c r="B1609" s="16" t="s">
        <v>312</v>
      </c>
      <c r="C1609" s="16">
        <v>103751101</v>
      </c>
      <c r="D1609" s="16" t="s">
        <v>310</v>
      </c>
      <c r="E1609" s="16">
        <v>25.752456744420076</v>
      </c>
      <c r="F1609" s="16">
        <v>234</v>
      </c>
      <c r="G1609" s="19">
        <v>2.2822117286759001E-2</v>
      </c>
      <c r="H1609" s="16">
        <f t="shared" si="75"/>
        <v>5.3403754451016061</v>
      </c>
      <c r="I1609" s="21">
        <v>1608</v>
      </c>
      <c r="J1609" s="28">
        <f t="shared" si="76"/>
        <v>17636.889658274849</v>
      </c>
      <c r="K1609" s="28">
        <f t="shared" si="77"/>
        <v>778.40440608036261</v>
      </c>
      <c r="L1609" s="34" t="e">
        <f>IF(ISNUMBER(INDEX('08W Project List'!$J:$J,MATCH('HFTD CPZ'!$B1609,'08W Project List'!$G:$G,0))),$K1609,#N/A)</f>
        <v>#N/A</v>
      </c>
      <c r="M1609" s="34" t="e">
        <f>IF(ISNUMBER(L1609),#N/A,IF(ISNUMBER(INDEX('Approved CPZ List'!$I:$I,MATCH('HFTD CPZ'!$B1609,'Approved CPZ List'!$B:$B,0))),$K1609,#N/A))</f>
        <v>#N/A</v>
      </c>
    </row>
    <row r="1610" spans="1:13" ht="15.75" x14ac:dyDescent="0.25">
      <c r="A1610" s="17">
        <v>8814</v>
      </c>
      <c r="B1610" s="16" t="s">
        <v>768</v>
      </c>
      <c r="C1610" s="16">
        <v>163341103</v>
      </c>
      <c r="D1610" s="16" t="s">
        <v>763</v>
      </c>
      <c r="E1610" s="16">
        <v>3.9002742549776759</v>
      </c>
      <c r="F1610" s="16">
        <v>100</v>
      </c>
      <c r="G1610" s="19">
        <v>2.2773393206089499E-2</v>
      </c>
      <c r="H1610" s="16">
        <f t="shared" si="75"/>
        <v>2.2773393206089501</v>
      </c>
      <c r="I1610" s="21">
        <v>1609</v>
      </c>
      <c r="J1610" s="28">
        <f t="shared" si="76"/>
        <v>17640.789932529828</v>
      </c>
      <c r="K1610" s="28">
        <f t="shared" si="77"/>
        <v>776.12706675975369</v>
      </c>
      <c r="L1610" s="34" t="e">
        <f>IF(ISNUMBER(INDEX('08W Project List'!$J:$J,MATCH('HFTD CPZ'!$B1610,'08W Project List'!$G:$G,0))),$K1610,#N/A)</f>
        <v>#N/A</v>
      </c>
      <c r="M1610" s="34" t="e">
        <f>IF(ISNUMBER(L1610),#N/A,IF(ISNUMBER(INDEX('Approved CPZ List'!$I:$I,MATCH('HFTD CPZ'!$B1610,'Approved CPZ List'!$B:$B,0))),$K1610,#N/A))</f>
        <v>#N/A</v>
      </c>
    </row>
    <row r="1611" spans="1:13" ht="15.75" x14ac:dyDescent="0.25">
      <c r="A1611" s="17">
        <v>9514</v>
      </c>
      <c r="B1611" s="16" t="s">
        <v>1631</v>
      </c>
      <c r="C1611" s="16">
        <v>24101102</v>
      </c>
      <c r="D1611" s="16" t="s">
        <v>1629</v>
      </c>
      <c r="E1611" s="16">
        <v>4.4382232379074393</v>
      </c>
      <c r="F1611" s="16">
        <v>22</v>
      </c>
      <c r="G1611" s="19">
        <v>2.2766277452922701E-2</v>
      </c>
      <c r="H1611" s="16">
        <f t="shared" si="75"/>
        <v>0.50085810396429942</v>
      </c>
      <c r="I1611" s="21">
        <v>1610</v>
      </c>
      <c r="J1611" s="28">
        <f t="shared" si="76"/>
        <v>17645.228155767734</v>
      </c>
      <c r="K1611" s="28">
        <f t="shared" si="77"/>
        <v>775.62620865578936</v>
      </c>
      <c r="L1611" s="34" t="e">
        <f>IF(ISNUMBER(INDEX('08W Project List'!$J:$J,MATCH('HFTD CPZ'!$B1611,'08W Project List'!$G:$G,0))),$K1611,#N/A)</f>
        <v>#N/A</v>
      </c>
      <c r="M1611" s="34" t="e">
        <f>IF(ISNUMBER(L1611),#N/A,IF(ISNUMBER(INDEX('Approved CPZ List'!$I:$I,MATCH('HFTD CPZ'!$B1611,'Approved CPZ List'!$B:$B,0))),$K1611,#N/A))</f>
        <v>#N/A</v>
      </c>
    </row>
    <row r="1612" spans="1:13" ht="15.75" x14ac:dyDescent="0.25">
      <c r="A1612" s="17">
        <v>4404</v>
      </c>
      <c r="B1612" s="16" t="s">
        <v>1190</v>
      </c>
      <c r="C1612" s="16">
        <v>192381102</v>
      </c>
      <c r="D1612" s="16" t="s">
        <v>1187</v>
      </c>
      <c r="E1612" s="16">
        <v>5.3552622125865188</v>
      </c>
      <c r="F1612" s="16">
        <v>37</v>
      </c>
      <c r="G1612" s="19">
        <v>2.2761079368074099E-2</v>
      </c>
      <c r="H1612" s="16">
        <f t="shared" si="75"/>
        <v>0.84215993661874167</v>
      </c>
      <c r="I1612" s="21">
        <v>1611</v>
      </c>
      <c r="J1612" s="28">
        <f t="shared" si="76"/>
        <v>17650.583417980321</v>
      </c>
      <c r="K1612" s="28">
        <f t="shared" si="77"/>
        <v>774.78404871917064</v>
      </c>
      <c r="L1612" s="34" t="e">
        <f>IF(ISNUMBER(INDEX('08W Project List'!$J:$J,MATCH('HFTD CPZ'!$B1612,'08W Project List'!$G:$G,0))),$K1612,#N/A)</f>
        <v>#N/A</v>
      </c>
      <c r="M1612" s="34" t="e">
        <f>IF(ISNUMBER(L1612),#N/A,IF(ISNUMBER(INDEX('Approved CPZ List'!$I:$I,MATCH('HFTD CPZ'!$B1612,'Approved CPZ List'!$B:$B,0))),$K1612,#N/A))</f>
        <v>#N/A</v>
      </c>
    </row>
    <row r="1613" spans="1:13" ht="15.75" x14ac:dyDescent="0.25">
      <c r="A1613" s="17">
        <v>9626</v>
      </c>
      <c r="B1613" s="16" t="s">
        <v>3686</v>
      </c>
      <c r="C1613" s="16">
        <v>42491102</v>
      </c>
      <c r="D1613" s="16" t="s">
        <v>3681</v>
      </c>
      <c r="E1613" s="16">
        <v>1.5476489379929272</v>
      </c>
      <c r="F1613" s="16">
        <v>18</v>
      </c>
      <c r="G1613" s="19">
        <v>2.27168652900454E-2</v>
      </c>
      <c r="H1613" s="16">
        <f t="shared" si="75"/>
        <v>0.40890357522081722</v>
      </c>
      <c r="I1613" s="21">
        <v>1612</v>
      </c>
      <c r="J1613" s="28">
        <f t="shared" si="76"/>
        <v>17652.131066918315</v>
      </c>
      <c r="K1613" s="28">
        <f t="shared" si="77"/>
        <v>774.37514514394979</v>
      </c>
      <c r="L1613" s="34" t="e">
        <f>IF(ISNUMBER(INDEX('08W Project List'!$J:$J,MATCH('HFTD CPZ'!$B1613,'08W Project List'!$G:$G,0))),$K1613,#N/A)</f>
        <v>#N/A</v>
      </c>
      <c r="M1613" s="34" t="e">
        <f>IF(ISNUMBER(L1613),#N/A,IF(ISNUMBER(INDEX('Approved CPZ List'!$I:$I,MATCH('HFTD CPZ'!$B1613,'Approved CPZ List'!$B:$B,0))),$K1613,#N/A))</f>
        <v>#N/A</v>
      </c>
    </row>
    <row r="1614" spans="1:13" ht="15.75" x14ac:dyDescent="0.25">
      <c r="A1614" s="17">
        <v>5345</v>
      </c>
      <c r="B1614" s="16" t="s">
        <v>1255</v>
      </c>
      <c r="C1614" s="16">
        <v>42981101</v>
      </c>
      <c r="D1614" s="16" t="s">
        <v>1252</v>
      </c>
      <c r="E1614" s="16">
        <v>3.5495723511428525</v>
      </c>
      <c r="F1614" s="16">
        <v>64</v>
      </c>
      <c r="G1614" s="19">
        <v>2.2609874324276701E-2</v>
      </c>
      <c r="H1614" s="16">
        <f t="shared" si="75"/>
        <v>1.4470319567537089</v>
      </c>
      <c r="I1614" s="21">
        <v>1613</v>
      </c>
      <c r="J1614" s="28">
        <f t="shared" si="76"/>
        <v>17655.680639269456</v>
      </c>
      <c r="K1614" s="28">
        <f t="shared" si="77"/>
        <v>772.92811318719612</v>
      </c>
      <c r="L1614" s="34" t="e">
        <f>IF(ISNUMBER(INDEX('08W Project List'!$J:$J,MATCH('HFTD CPZ'!$B1614,'08W Project List'!$G:$G,0))),$K1614,#N/A)</f>
        <v>#N/A</v>
      </c>
      <c r="M1614" s="34" t="e">
        <f>IF(ISNUMBER(L1614),#N/A,IF(ISNUMBER(INDEX('Approved CPZ List'!$I:$I,MATCH('HFTD CPZ'!$B1614,'Approved CPZ List'!$B:$B,0))),$K1614,#N/A))</f>
        <v>#N/A</v>
      </c>
    </row>
    <row r="1615" spans="1:13" ht="15.75" x14ac:dyDescent="0.25">
      <c r="A1615" s="17">
        <v>3272</v>
      </c>
      <c r="B1615" s="16" t="s">
        <v>1936</v>
      </c>
      <c r="C1615" s="16">
        <v>103451101</v>
      </c>
      <c r="D1615" s="16" t="s">
        <v>1932</v>
      </c>
      <c r="E1615" s="16">
        <v>18.58901966435376</v>
      </c>
      <c r="F1615" s="16">
        <v>214</v>
      </c>
      <c r="G1615" s="19">
        <v>2.2607401180236401E-2</v>
      </c>
      <c r="H1615" s="16">
        <f t="shared" si="75"/>
        <v>4.8379838525705896</v>
      </c>
      <c r="I1615" s="21">
        <v>1614</v>
      </c>
      <c r="J1615" s="28">
        <f t="shared" si="76"/>
        <v>17674.269658933808</v>
      </c>
      <c r="K1615" s="28">
        <f t="shared" si="77"/>
        <v>768.09012933462554</v>
      </c>
      <c r="L1615" s="34" t="e">
        <f>IF(ISNUMBER(INDEX('08W Project List'!$J:$J,MATCH('HFTD CPZ'!$B1615,'08W Project List'!$G:$G,0))),$K1615,#N/A)</f>
        <v>#N/A</v>
      </c>
      <c r="M1615" s="34" t="e">
        <f>IF(ISNUMBER(L1615),#N/A,IF(ISNUMBER(INDEX('Approved CPZ List'!$I:$I,MATCH('HFTD CPZ'!$B1615,'Approved CPZ List'!$B:$B,0))),$K1615,#N/A))</f>
        <v>#N/A</v>
      </c>
    </row>
    <row r="1616" spans="1:13" ht="15.75" x14ac:dyDescent="0.25">
      <c r="A1616" s="17">
        <v>7529</v>
      </c>
      <c r="B1616" s="16" t="s">
        <v>1186</v>
      </c>
      <c r="C1616" s="16">
        <v>192381102</v>
      </c>
      <c r="D1616" s="16" t="s">
        <v>1187</v>
      </c>
      <c r="E1616" s="16">
        <v>6.564785015868055</v>
      </c>
      <c r="F1616" s="16">
        <v>43</v>
      </c>
      <c r="G1616" s="19">
        <v>2.2584957229876201E-2</v>
      </c>
      <c r="H1616" s="16">
        <f t="shared" si="75"/>
        <v>0.97115316088467663</v>
      </c>
      <c r="I1616" s="21">
        <v>1615</v>
      </c>
      <c r="J1616" s="28">
        <f t="shared" si="76"/>
        <v>17680.834443949676</v>
      </c>
      <c r="K1616" s="28">
        <f t="shared" si="77"/>
        <v>767.11897617374086</v>
      </c>
      <c r="L1616" s="34" t="e">
        <f>IF(ISNUMBER(INDEX('08W Project List'!$J:$J,MATCH('HFTD CPZ'!$B1616,'08W Project List'!$G:$G,0))),$K1616,#N/A)</f>
        <v>#N/A</v>
      </c>
      <c r="M1616" s="34" t="e">
        <f>IF(ISNUMBER(L1616),#N/A,IF(ISNUMBER(INDEX('Approved CPZ List'!$I:$I,MATCH('HFTD CPZ'!$B1616,'Approved CPZ List'!$B:$B,0))),$K1616,#N/A))</f>
        <v>#N/A</v>
      </c>
    </row>
    <row r="1617" spans="1:13" ht="15.75" x14ac:dyDescent="0.25">
      <c r="A1617" s="17">
        <v>9292</v>
      </c>
      <c r="B1617" s="16" t="s">
        <v>3200</v>
      </c>
      <c r="C1617" s="16">
        <v>43292102</v>
      </c>
      <c r="D1617" s="16" t="s">
        <v>3193</v>
      </c>
      <c r="E1617" s="16">
        <v>0.3685265162041268</v>
      </c>
      <c r="F1617" s="16">
        <v>31</v>
      </c>
      <c r="G1617" s="19">
        <v>2.2564883990559802E-2</v>
      </c>
      <c r="H1617" s="16">
        <f t="shared" si="75"/>
        <v>0.69951140370735387</v>
      </c>
      <c r="I1617" s="21">
        <v>1616</v>
      </c>
      <c r="J1617" s="28">
        <f t="shared" si="76"/>
        <v>17681.202970465882</v>
      </c>
      <c r="K1617" s="28">
        <f t="shared" si="77"/>
        <v>766.41946477003353</v>
      </c>
      <c r="L1617" s="34" t="e">
        <f>IF(ISNUMBER(INDEX('08W Project List'!$J:$J,MATCH('HFTD CPZ'!$B1617,'08W Project List'!$G:$G,0))),$K1617,#N/A)</f>
        <v>#N/A</v>
      </c>
      <c r="M1617" s="34" t="e">
        <f>IF(ISNUMBER(L1617),#N/A,IF(ISNUMBER(INDEX('Approved CPZ List'!$I:$I,MATCH('HFTD CPZ'!$B1617,'Approved CPZ List'!$B:$B,0))),$K1617,#N/A))</f>
        <v>#N/A</v>
      </c>
    </row>
    <row r="1618" spans="1:13" ht="15.75" x14ac:dyDescent="0.25">
      <c r="A1618" s="17">
        <v>3684</v>
      </c>
      <c r="B1618" s="16" t="s">
        <v>4165</v>
      </c>
      <c r="C1618" s="16">
        <v>13751102</v>
      </c>
      <c r="D1618" s="16" t="s">
        <v>4163</v>
      </c>
      <c r="E1618" s="16">
        <v>1.6032502948553886</v>
      </c>
      <c r="F1618" s="16">
        <v>117</v>
      </c>
      <c r="G1618" s="19">
        <v>2.2562448300297199E-2</v>
      </c>
      <c r="H1618" s="16">
        <f t="shared" si="75"/>
        <v>2.6398064511347723</v>
      </c>
      <c r="I1618" s="21">
        <v>1617</v>
      </c>
      <c r="J1618" s="28">
        <f t="shared" si="76"/>
        <v>17682.806220760736</v>
      </c>
      <c r="K1618" s="28">
        <f t="shared" si="77"/>
        <v>763.77965831889878</v>
      </c>
      <c r="L1618" s="34" t="e">
        <f>IF(ISNUMBER(INDEX('08W Project List'!$J:$J,MATCH('HFTD CPZ'!$B1618,'08W Project List'!$G:$G,0))),$K1618,#N/A)</f>
        <v>#N/A</v>
      </c>
      <c r="M1618" s="34" t="e">
        <f>IF(ISNUMBER(L1618),#N/A,IF(ISNUMBER(INDEX('Approved CPZ List'!$I:$I,MATCH('HFTD CPZ'!$B1618,'Approved CPZ List'!$B:$B,0))),$K1618,#N/A))</f>
        <v>#N/A</v>
      </c>
    </row>
    <row r="1619" spans="1:13" ht="15.75" x14ac:dyDescent="0.25">
      <c r="A1619" s="17">
        <v>6059</v>
      </c>
      <c r="B1619" s="16" t="s">
        <v>3324</v>
      </c>
      <c r="C1619" s="16">
        <v>43321103</v>
      </c>
      <c r="D1619" s="16" t="s">
        <v>3325</v>
      </c>
      <c r="E1619" s="16">
        <v>6.4237525855656923</v>
      </c>
      <c r="F1619" s="16">
        <v>62</v>
      </c>
      <c r="G1619" s="19">
        <v>2.25597379657945E-2</v>
      </c>
      <c r="H1619" s="16">
        <f t="shared" si="75"/>
        <v>1.398703753879259</v>
      </c>
      <c r="I1619" s="21">
        <v>1618</v>
      </c>
      <c r="J1619" s="28">
        <f t="shared" si="76"/>
        <v>17689.229973346301</v>
      </c>
      <c r="K1619" s="28">
        <f t="shared" si="77"/>
        <v>762.38095456501958</v>
      </c>
      <c r="L1619" s="34" t="e">
        <f>IF(ISNUMBER(INDEX('08W Project List'!$J:$J,MATCH('HFTD CPZ'!$B1619,'08W Project List'!$G:$G,0))),$K1619,#N/A)</f>
        <v>#N/A</v>
      </c>
      <c r="M1619" s="34" t="e">
        <f>IF(ISNUMBER(L1619),#N/A,IF(ISNUMBER(INDEX('Approved CPZ List'!$I:$I,MATCH('HFTD CPZ'!$B1619,'Approved CPZ List'!$B:$B,0))),$K1619,#N/A))</f>
        <v>#N/A</v>
      </c>
    </row>
    <row r="1620" spans="1:13" ht="15.75" x14ac:dyDescent="0.25">
      <c r="A1620" s="17">
        <v>8232</v>
      </c>
      <c r="B1620" s="16" t="s">
        <v>1320</v>
      </c>
      <c r="C1620" s="16">
        <v>182951101</v>
      </c>
      <c r="D1620" s="16" t="s">
        <v>1321</v>
      </c>
      <c r="E1620" s="16">
        <v>6.9817962354185212</v>
      </c>
      <c r="F1620" s="16">
        <v>68</v>
      </c>
      <c r="G1620" s="19">
        <v>2.24863380454275E-2</v>
      </c>
      <c r="H1620" s="16">
        <f t="shared" si="75"/>
        <v>1.52907098708907</v>
      </c>
      <c r="I1620" s="21">
        <v>1619</v>
      </c>
      <c r="J1620" s="28">
        <f t="shared" si="76"/>
        <v>17696.211769581718</v>
      </c>
      <c r="K1620" s="28">
        <f t="shared" si="77"/>
        <v>760.85188357793049</v>
      </c>
      <c r="L1620" s="34" t="e">
        <f>IF(ISNUMBER(INDEX('08W Project List'!$J:$J,MATCH('HFTD CPZ'!$B1620,'08W Project List'!$G:$G,0))),$K1620,#N/A)</f>
        <v>#N/A</v>
      </c>
      <c r="M1620" s="34" t="e">
        <f>IF(ISNUMBER(L1620),#N/A,IF(ISNUMBER(INDEX('Approved CPZ List'!$I:$I,MATCH('HFTD CPZ'!$B1620,'Approved CPZ List'!$B:$B,0))),$K1620,#N/A))</f>
        <v>#N/A</v>
      </c>
    </row>
    <row r="1621" spans="1:13" ht="15.75" x14ac:dyDescent="0.25">
      <c r="A1621" s="17">
        <v>9659</v>
      </c>
      <c r="B1621" s="16" t="s">
        <v>563</v>
      </c>
      <c r="C1621" s="16">
        <v>182771101</v>
      </c>
      <c r="D1621" s="16" t="s">
        <v>564</v>
      </c>
      <c r="E1621" s="16">
        <v>5.7179674593934244</v>
      </c>
      <c r="F1621" s="16">
        <v>31</v>
      </c>
      <c r="G1621" s="19">
        <v>2.2445939264105999E-2</v>
      </c>
      <c r="H1621" s="16">
        <f t="shared" si="75"/>
        <v>0.69582411718728598</v>
      </c>
      <c r="I1621" s="21">
        <v>1620</v>
      </c>
      <c r="J1621" s="28">
        <f t="shared" si="76"/>
        <v>17701.929737041111</v>
      </c>
      <c r="K1621" s="28">
        <f t="shared" si="77"/>
        <v>760.15605946074322</v>
      </c>
      <c r="L1621" s="34" t="e">
        <f>IF(ISNUMBER(INDEX('08W Project List'!$J:$J,MATCH('HFTD CPZ'!$B1621,'08W Project List'!$G:$G,0))),$K1621,#N/A)</f>
        <v>#N/A</v>
      </c>
      <c r="M1621" s="34" t="e">
        <f>IF(ISNUMBER(L1621),#N/A,IF(ISNUMBER(INDEX('Approved CPZ List'!$I:$I,MATCH('HFTD CPZ'!$B1621,'Approved CPZ List'!$B:$B,0))),$K1621,#N/A))</f>
        <v>#N/A</v>
      </c>
    </row>
    <row r="1622" spans="1:13" ht="15.75" x14ac:dyDescent="0.25">
      <c r="A1622" s="17">
        <v>5819</v>
      </c>
      <c r="B1622" s="16" t="s">
        <v>952</v>
      </c>
      <c r="C1622" s="16">
        <v>102931103</v>
      </c>
      <c r="D1622" s="16" t="s">
        <v>948</v>
      </c>
      <c r="E1622" s="16">
        <v>0.7470156462409695</v>
      </c>
      <c r="F1622" s="16">
        <v>65</v>
      </c>
      <c r="G1622" s="19">
        <v>2.23974990916209E-2</v>
      </c>
      <c r="H1622" s="16">
        <f t="shared" si="75"/>
        <v>1.4558374409553585</v>
      </c>
      <c r="I1622" s="21">
        <v>1621</v>
      </c>
      <c r="J1622" s="28">
        <f t="shared" si="76"/>
        <v>17702.676752687352</v>
      </c>
      <c r="K1622" s="28">
        <f t="shared" si="77"/>
        <v>758.70022201978782</v>
      </c>
      <c r="L1622" s="34" t="e">
        <f>IF(ISNUMBER(INDEX('08W Project List'!$J:$J,MATCH('HFTD CPZ'!$B1622,'08W Project List'!$G:$G,0))),$K1622,#N/A)</f>
        <v>#N/A</v>
      </c>
      <c r="M1622" s="34" t="e">
        <f>IF(ISNUMBER(L1622),#N/A,IF(ISNUMBER(INDEX('Approved CPZ List'!$I:$I,MATCH('HFTD CPZ'!$B1622,'Approved CPZ List'!$B:$B,0))),$K1622,#N/A))</f>
        <v>#N/A</v>
      </c>
    </row>
    <row r="1623" spans="1:13" ht="15.75" x14ac:dyDescent="0.25">
      <c r="A1623" s="17">
        <v>9234</v>
      </c>
      <c r="B1623" s="16" t="s">
        <v>4296</v>
      </c>
      <c r="C1623" s="16">
        <v>103611101</v>
      </c>
      <c r="D1623" s="16" t="s">
        <v>4293</v>
      </c>
      <c r="E1623" s="16">
        <v>6.7944377396645752</v>
      </c>
      <c r="F1623" s="16">
        <v>54</v>
      </c>
      <c r="G1623" s="19">
        <v>2.2385538345413399E-2</v>
      </c>
      <c r="H1623" s="16">
        <f t="shared" si="75"/>
        <v>1.2088190706523236</v>
      </c>
      <c r="I1623" s="21">
        <v>1622</v>
      </c>
      <c r="J1623" s="28">
        <f t="shared" si="76"/>
        <v>17709.471190427015</v>
      </c>
      <c r="K1623" s="28">
        <f t="shared" si="77"/>
        <v>757.49140294913548</v>
      </c>
      <c r="L1623" s="34" t="e">
        <f>IF(ISNUMBER(INDEX('08W Project List'!$J:$J,MATCH('HFTD CPZ'!$B1623,'08W Project List'!$G:$G,0))),$K1623,#N/A)</f>
        <v>#N/A</v>
      </c>
      <c r="M1623" s="34" t="e">
        <f>IF(ISNUMBER(L1623),#N/A,IF(ISNUMBER(INDEX('Approved CPZ List'!$I:$I,MATCH('HFTD CPZ'!$B1623,'Approved CPZ List'!$B:$B,0))),$K1623,#N/A))</f>
        <v>#N/A</v>
      </c>
    </row>
    <row r="1624" spans="1:13" ht="15.75" x14ac:dyDescent="0.25">
      <c r="A1624" s="17">
        <v>2051</v>
      </c>
      <c r="B1624" s="16" t="s">
        <v>2031</v>
      </c>
      <c r="C1624" s="16">
        <v>42681101</v>
      </c>
      <c r="D1624" s="16" t="s">
        <v>2029</v>
      </c>
      <c r="E1624" s="16">
        <v>3.0080894487356802</v>
      </c>
      <c r="F1624" s="16">
        <v>165</v>
      </c>
      <c r="G1624" s="19">
        <v>2.2370101769285701E-2</v>
      </c>
      <c r="H1624" s="16">
        <f t="shared" si="75"/>
        <v>3.6910667919321405</v>
      </c>
      <c r="I1624" s="21">
        <v>1623</v>
      </c>
      <c r="J1624" s="28">
        <f t="shared" si="76"/>
        <v>17712.479279875752</v>
      </c>
      <c r="K1624" s="28">
        <f t="shared" si="77"/>
        <v>753.80033615720333</v>
      </c>
      <c r="L1624" s="34" t="e">
        <f>IF(ISNUMBER(INDEX('08W Project List'!$J:$J,MATCH('HFTD CPZ'!$B1624,'08W Project List'!$G:$G,0))),$K1624,#N/A)</f>
        <v>#N/A</v>
      </c>
      <c r="M1624" s="34" t="e">
        <f>IF(ISNUMBER(L1624),#N/A,IF(ISNUMBER(INDEX('Approved CPZ List'!$I:$I,MATCH('HFTD CPZ'!$B1624,'Approved CPZ List'!$B:$B,0))),$K1624,#N/A))</f>
        <v>#N/A</v>
      </c>
    </row>
    <row r="1625" spans="1:13" ht="15.75" x14ac:dyDescent="0.25">
      <c r="A1625" s="17">
        <v>4400</v>
      </c>
      <c r="B1625" s="16" t="s">
        <v>534</v>
      </c>
      <c r="C1625" s="16">
        <v>42711102</v>
      </c>
      <c r="D1625" s="16" t="s">
        <v>529</v>
      </c>
      <c r="E1625" s="16">
        <v>11.021039144762524</v>
      </c>
      <c r="F1625" s="16">
        <v>160</v>
      </c>
      <c r="G1625" s="19">
        <v>2.2337687797704699E-2</v>
      </c>
      <c r="H1625" s="16">
        <f t="shared" si="75"/>
        <v>3.574030047632752</v>
      </c>
      <c r="I1625" s="21">
        <v>1624</v>
      </c>
      <c r="J1625" s="28">
        <f t="shared" si="76"/>
        <v>17723.500319020513</v>
      </c>
      <c r="K1625" s="28">
        <f t="shared" si="77"/>
        <v>750.2263061095706</v>
      </c>
      <c r="L1625" s="34" t="e">
        <f>IF(ISNUMBER(INDEX('08W Project List'!$J:$J,MATCH('HFTD CPZ'!$B1625,'08W Project List'!$G:$G,0))),$K1625,#N/A)</f>
        <v>#N/A</v>
      </c>
      <c r="M1625" s="34" t="e">
        <f>IF(ISNUMBER(L1625),#N/A,IF(ISNUMBER(INDEX('Approved CPZ List'!$I:$I,MATCH('HFTD CPZ'!$B1625,'Approved CPZ List'!$B:$B,0))),$K1625,#N/A))</f>
        <v>#N/A</v>
      </c>
    </row>
    <row r="1626" spans="1:13" ht="15.75" x14ac:dyDescent="0.25">
      <c r="A1626" s="17">
        <v>1232</v>
      </c>
      <c r="B1626" s="16" t="s">
        <v>4228</v>
      </c>
      <c r="C1626" s="16">
        <v>102541102</v>
      </c>
      <c r="D1626" s="16" t="s">
        <v>4224</v>
      </c>
      <c r="E1626" s="16">
        <v>24.282101069398571</v>
      </c>
      <c r="F1626" s="16">
        <v>255</v>
      </c>
      <c r="G1626" s="19">
        <v>2.2269823323215199E-2</v>
      </c>
      <c r="H1626" s="16">
        <f t="shared" si="75"/>
        <v>5.6788049474198754</v>
      </c>
      <c r="I1626" s="21">
        <v>1625</v>
      </c>
      <c r="J1626" s="28">
        <f t="shared" si="76"/>
        <v>17747.782420089912</v>
      </c>
      <c r="K1626" s="28">
        <f t="shared" si="77"/>
        <v>744.54750116215075</v>
      </c>
      <c r="L1626" s="34" t="e">
        <f>IF(ISNUMBER(INDEX('08W Project List'!$J:$J,MATCH('HFTD CPZ'!$B1626,'08W Project List'!$G:$G,0))),$K1626,#N/A)</f>
        <v>#N/A</v>
      </c>
      <c r="M1626" s="34" t="e">
        <f>IF(ISNUMBER(L1626),#N/A,IF(ISNUMBER(INDEX('Approved CPZ List'!$I:$I,MATCH('HFTD CPZ'!$B1626,'Approved CPZ List'!$B:$B,0))),$K1626,#N/A))</f>
        <v>#N/A</v>
      </c>
    </row>
    <row r="1627" spans="1:13" ht="15.75" x14ac:dyDescent="0.25">
      <c r="A1627" s="17">
        <v>1076</v>
      </c>
      <c r="B1627" s="16" t="s">
        <v>2218</v>
      </c>
      <c r="C1627" s="16">
        <v>103491101</v>
      </c>
      <c r="D1627" s="16" t="s">
        <v>2209</v>
      </c>
      <c r="E1627" s="16">
        <v>10.649499953907521</v>
      </c>
      <c r="F1627" s="16">
        <v>173</v>
      </c>
      <c r="G1627" s="19">
        <v>2.2254612004273502E-2</v>
      </c>
      <c r="H1627" s="16">
        <f t="shared" si="75"/>
        <v>3.8500478767393158</v>
      </c>
      <c r="I1627" s="21">
        <v>1626</v>
      </c>
      <c r="J1627" s="28">
        <f t="shared" si="76"/>
        <v>17758.431920043819</v>
      </c>
      <c r="K1627" s="28">
        <f t="shared" si="77"/>
        <v>740.69745328541148</v>
      </c>
      <c r="L1627" s="34" t="e">
        <f>IF(ISNUMBER(INDEX('08W Project List'!$J:$J,MATCH('HFTD CPZ'!$B1627,'08W Project List'!$G:$G,0))),$K1627,#N/A)</f>
        <v>#N/A</v>
      </c>
      <c r="M1627" s="34" t="e">
        <f>IF(ISNUMBER(L1627),#N/A,IF(ISNUMBER(INDEX('Approved CPZ List'!$I:$I,MATCH('HFTD CPZ'!$B1627,'Approved CPZ List'!$B:$B,0))),$K1627,#N/A))</f>
        <v>#N/A</v>
      </c>
    </row>
    <row r="1628" spans="1:13" ht="15.75" x14ac:dyDescent="0.25">
      <c r="A1628" s="17">
        <v>6771</v>
      </c>
      <c r="B1628" s="16" t="s">
        <v>1663</v>
      </c>
      <c r="C1628" s="16">
        <v>152241102</v>
      </c>
      <c r="D1628" s="16" t="s">
        <v>1659</v>
      </c>
      <c r="E1628" s="16">
        <v>7.8822257907844628</v>
      </c>
      <c r="F1628" s="16">
        <v>86</v>
      </c>
      <c r="G1628" s="19">
        <v>2.2171539836611399E-2</v>
      </c>
      <c r="H1628" s="16">
        <f t="shared" si="75"/>
        <v>1.9067524259485802</v>
      </c>
      <c r="I1628" s="21">
        <v>1627</v>
      </c>
      <c r="J1628" s="28">
        <f t="shared" si="76"/>
        <v>17766.314145834604</v>
      </c>
      <c r="K1628" s="28">
        <f t="shared" si="77"/>
        <v>738.79070085946296</v>
      </c>
      <c r="L1628" s="34" t="e">
        <f>IF(ISNUMBER(INDEX('08W Project List'!$J:$J,MATCH('HFTD CPZ'!$B1628,'08W Project List'!$G:$G,0))),$K1628,#N/A)</f>
        <v>#N/A</v>
      </c>
      <c r="M1628" s="34" t="e">
        <f>IF(ISNUMBER(L1628),#N/A,IF(ISNUMBER(INDEX('Approved CPZ List'!$I:$I,MATCH('HFTD CPZ'!$B1628,'Approved CPZ List'!$B:$B,0))),$K1628,#N/A))</f>
        <v>#N/A</v>
      </c>
    </row>
    <row r="1629" spans="1:13" ht="15.75" x14ac:dyDescent="0.25">
      <c r="A1629" s="17">
        <v>1966</v>
      </c>
      <c r="B1629" s="16" t="s">
        <v>1485</v>
      </c>
      <c r="C1629" s="16">
        <v>192221101</v>
      </c>
      <c r="D1629" s="16" t="s">
        <v>1486</v>
      </c>
      <c r="E1629" s="16">
        <v>14.7716825336555</v>
      </c>
      <c r="F1629" s="16">
        <v>123</v>
      </c>
      <c r="G1629" s="19">
        <v>2.2167790322031301E-2</v>
      </c>
      <c r="H1629" s="16">
        <f t="shared" si="75"/>
        <v>2.7266382096098498</v>
      </c>
      <c r="I1629" s="21">
        <v>1628</v>
      </c>
      <c r="J1629" s="28">
        <f t="shared" si="76"/>
        <v>17781.085828368257</v>
      </c>
      <c r="K1629" s="28">
        <f t="shared" si="77"/>
        <v>736.0640626498531</v>
      </c>
      <c r="L1629" s="34" t="e">
        <f>IF(ISNUMBER(INDEX('08W Project List'!$J:$J,MATCH('HFTD CPZ'!$B1629,'08W Project List'!$G:$G,0))),$K1629,#N/A)</f>
        <v>#N/A</v>
      </c>
      <c r="M1629" s="34" t="e">
        <f>IF(ISNUMBER(L1629),#N/A,IF(ISNUMBER(INDEX('Approved CPZ List'!$I:$I,MATCH('HFTD CPZ'!$B1629,'Approved CPZ List'!$B:$B,0))),$K1629,#N/A))</f>
        <v>#N/A</v>
      </c>
    </row>
    <row r="1630" spans="1:13" ht="15.75" x14ac:dyDescent="0.25">
      <c r="A1630" s="17">
        <v>7554</v>
      </c>
      <c r="B1630" s="16" t="s">
        <v>3501</v>
      </c>
      <c r="C1630" s="16">
        <v>182631105</v>
      </c>
      <c r="D1630" s="16" t="s">
        <v>3502</v>
      </c>
      <c r="E1630" s="16">
        <v>0.48844777936827594</v>
      </c>
      <c r="F1630" s="16">
        <v>10</v>
      </c>
      <c r="G1630" s="19">
        <v>2.2062595486209299E-2</v>
      </c>
      <c r="H1630" s="16">
        <f t="shared" si="75"/>
        <v>0.22062595486209299</v>
      </c>
      <c r="I1630" s="21">
        <v>1629</v>
      </c>
      <c r="J1630" s="28">
        <f t="shared" si="76"/>
        <v>17781.574276147625</v>
      </c>
      <c r="K1630" s="28">
        <f t="shared" si="77"/>
        <v>735.84343669499106</v>
      </c>
      <c r="L1630" s="34" t="e">
        <f>IF(ISNUMBER(INDEX('08W Project List'!$J:$J,MATCH('HFTD CPZ'!$B1630,'08W Project List'!$G:$G,0))),$K1630,#N/A)</f>
        <v>#N/A</v>
      </c>
      <c r="M1630" s="34" t="e">
        <f>IF(ISNUMBER(L1630),#N/A,IF(ISNUMBER(INDEX('Approved CPZ List'!$I:$I,MATCH('HFTD CPZ'!$B1630,'Approved CPZ List'!$B:$B,0))),$K1630,#N/A))</f>
        <v>#N/A</v>
      </c>
    </row>
    <row r="1631" spans="1:13" ht="15.75" x14ac:dyDescent="0.25">
      <c r="A1631" s="17">
        <v>6120</v>
      </c>
      <c r="B1631" s="16" t="s">
        <v>3210</v>
      </c>
      <c r="C1631" s="16">
        <v>43292103</v>
      </c>
      <c r="D1631" s="16" t="s">
        <v>3203</v>
      </c>
      <c r="E1631" s="16">
        <v>7.7929832037540709</v>
      </c>
      <c r="F1631" s="16">
        <v>110</v>
      </c>
      <c r="G1631" s="19">
        <v>2.20459325790404E-2</v>
      </c>
      <c r="H1631" s="16">
        <f t="shared" si="75"/>
        <v>2.4250525836944439</v>
      </c>
      <c r="I1631" s="21">
        <v>1630</v>
      </c>
      <c r="J1631" s="28">
        <f t="shared" si="76"/>
        <v>17789.36725935138</v>
      </c>
      <c r="K1631" s="28">
        <f t="shared" si="77"/>
        <v>733.41838411129663</v>
      </c>
      <c r="L1631" s="34" t="e">
        <f>IF(ISNUMBER(INDEX('08W Project List'!$J:$J,MATCH('HFTD CPZ'!$B1631,'08W Project List'!$G:$G,0))),$K1631,#N/A)</f>
        <v>#N/A</v>
      </c>
      <c r="M1631" s="34" t="e">
        <f>IF(ISNUMBER(L1631),#N/A,IF(ISNUMBER(INDEX('Approved CPZ List'!$I:$I,MATCH('HFTD CPZ'!$B1631,'Approved CPZ List'!$B:$B,0))),$K1631,#N/A))</f>
        <v>#N/A</v>
      </c>
    </row>
    <row r="1632" spans="1:13" ht="15.75" x14ac:dyDescent="0.25">
      <c r="A1632" s="17">
        <v>63</v>
      </c>
      <c r="B1632" s="16" t="s">
        <v>886</v>
      </c>
      <c r="C1632" s="16">
        <v>162991101</v>
      </c>
      <c r="D1632" s="16" t="s">
        <v>882</v>
      </c>
      <c r="E1632" s="16">
        <v>0.85548402113665012</v>
      </c>
      <c r="F1632" s="16">
        <v>130</v>
      </c>
      <c r="G1632" s="19">
        <v>2.1934664446791201E-2</v>
      </c>
      <c r="H1632" s="16">
        <f t="shared" si="75"/>
        <v>2.8515063780828562</v>
      </c>
      <c r="I1632" s="21">
        <v>1631</v>
      </c>
      <c r="J1632" s="28">
        <f t="shared" si="76"/>
        <v>17790.222743372517</v>
      </c>
      <c r="K1632" s="28">
        <f t="shared" si="77"/>
        <v>730.5668777332138</v>
      </c>
      <c r="L1632" s="34" t="e">
        <f>IF(ISNUMBER(INDEX('08W Project List'!$J:$J,MATCH('HFTD CPZ'!$B1632,'08W Project List'!$G:$G,0))),$K1632,#N/A)</f>
        <v>#N/A</v>
      </c>
      <c r="M1632" s="34" t="e">
        <f>IF(ISNUMBER(L1632),#N/A,IF(ISNUMBER(INDEX('Approved CPZ List'!$I:$I,MATCH('HFTD CPZ'!$B1632,'Approved CPZ List'!$B:$B,0))),$K1632,#N/A))</f>
        <v>#N/A</v>
      </c>
    </row>
    <row r="1633" spans="1:13" ht="15.75" x14ac:dyDescent="0.25">
      <c r="A1633" s="17">
        <v>9574</v>
      </c>
      <c r="B1633" s="16" t="s">
        <v>2375</v>
      </c>
      <c r="C1633" s="16">
        <v>43302103</v>
      </c>
      <c r="D1633" s="16" t="s">
        <v>2376</v>
      </c>
      <c r="E1633" s="16">
        <v>0.4446057233349428</v>
      </c>
      <c r="F1633" s="16">
        <v>17</v>
      </c>
      <c r="G1633" s="19">
        <v>2.1848858109854701E-2</v>
      </c>
      <c r="H1633" s="16">
        <f t="shared" si="75"/>
        <v>0.37143058786752992</v>
      </c>
      <c r="I1633" s="21">
        <v>1632</v>
      </c>
      <c r="J1633" s="28">
        <f t="shared" si="76"/>
        <v>17790.667349095853</v>
      </c>
      <c r="K1633" s="28">
        <f t="shared" si="77"/>
        <v>730.19544714534629</v>
      </c>
      <c r="L1633" s="34" t="e">
        <f>IF(ISNUMBER(INDEX('08W Project List'!$J:$J,MATCH('HFTD CPZ'!$B1633,'08W Project List'!$G:$G,0))),$K1633,#N/A)</f>
        <v>#N/A</v>
      </c>
      <c r="M1633" s="34" t="e">
        <f>IF(ISNUMBER(L1633),#N/A,IF(ISNUMBER(INDEX('Approved CPZ List'!$I:$I,MATCH('HFTD CPZ'!$B1633,'Approved CPZ List'!$B:$B,0))),$K1633,#N/A))</f>
        <v>#N/A</v>
      </c>
    </row>
    <row r="1634" spans="1:13" ht="15.75" x14ac:dyDescent="0.25">
      <c r="A1634" s="17">
        <v>7210</v>
      </c>
      <c r="B1634" s="16" t="s">
        <v>4273</v>
      </c>
      <c r="C1634" s="16">
        <v>163201102</v>
      </c>
      <c r="D1634" s="16" t="s">
        <v>4269</v>
      </c>
      <c r="E1634" s="16">
        <v>10.454638082210442</v>
      </c>
      <c r="F1634" s="16">
        <v>113</v>
      </c>
      <c r="G1634" s="19">
        <v>2.1823448469798699E-2</v>
      </c>
      <c r="H1634" s="16">
        <f t="shared" si="75"/>
        <v>2.4660496770872529</v>
      </c>
      <c r="I1634" s="21">
        <v>1633</v>
      </c>
      <c r="J1634" s="28">
        <f t="shared" si="76"/>
        <v>17801.121987178063</v>
      </c>
      <c r="K1634" s="28">
        <f t="shared" si="77"/>
        <v>727.72939746825909</v>
      </c>
      <c r="L1634" s="34" t="e">
        <f>IF(ISNUMBER(INDEX('08W Project List'!$J:$J,MATCH('HFTD CPZ'!$B1634,'08W Project List'!$G:$G,0))),$K1634,#N/A)</f>
        <v>#N/A</v>
      </c>
      <c r="M1634" s="34" t="e">
        <f>IF(ISNUMBER(L1634),#N/A,IF(ISNUMBER(INDEX('Approved CPZ List'!$I:$I,MATCH('HFTD CPZ'!$B1634,'Approved CPZ List'!$B:$B,0))),$K1634,#N/A))</f>
        <v>#N/A</v>
      </c>
    </row>
    <row r="1635" spans="1:13" ht="15.75" x14ac:dyDescent="0.25">
      <c r="A1635" s="17">
        <v>2105</v>
      </c>
      <c r="B1635" s="16" t="s">
        <v>4281</v>
      </c>
      <c r="C1635" s="16">
        <v>163201102</v>
      </c>
      <c r="D1635" s="16" t="s">
        <v>4269</v>
      </c>
      <c r="E1635" s="16">
        <v>17.787738336060535</v>
      </c>
      <c r="F1635" s="16">
        <v>195</v>
      </c>
      <c r="G1635" s="19">
        <v>2.1730249813480599E-2</v>
      </c>
      <c r="H1635" s="16">
        <f t="shared" si="75"/>
        <v>4.2373987136287168</v>
      </c>
      <c r="I1635" s="21">
        <v>1634</v>
      </c>
      <c r="J1635" s="28">
        <f t="shared" si="76"/>
        <v>17818.909725514124</v>
      </c>
      <c r="K1635" s="28">
        <f t="shared" si="77"/>
        <v>723.49199875463034</v>
      </c>
      <c r="L1635" s="34" t="e">
        <f>IF(ISNUMBER(INDEX('08W Project List'!$J:$J,MATCH('HFTD CPZ'!$B1635,'08W Project List'!$G:$G,0))),$K1635,#N/A)</f>
        <v>#N/A</v>
      </c>
      <c r="M1635" s="34" t="e">
        <f>IF(ISNUMBER(L1635),#N/A,IF(ISNUMBER(INDEX('Approved CPZ List'!$I:$I,MATCH('HFTD CPZ'!$B1635,'Approved CPZ List'!$B:$B,0))),$K1635,#N/A))</f>
        <v>#N/A</v>
      </c>
    </row>
    <row r="1636" spans="1:13" ht="15.75" x14ac:dyDescent="0.25">
      <c r="A1636" s="17">
        <v>6954</v>
      </c>
      <c r="B1636" s="16" t="s">
        <v>4442</v>
      </c>
      <c r="C1636" s="16">
        <v>102911110</v>
      </c>
      <c r="D1636" s="16" t="s">
        <v>4443</v>
      </c>
      <c r="E1636" s="16">
        <v>0.25917406705626722</v>
      </c>
      <c r="F1636" s="16">
        <v>20</v>
      </c>
      <c r="G1636" s="19">
        <v>2.1719253345690401E-2</v>
      </c>
      <c r="H1636" s="16">
        <f t="shared" si="75"/>
        <v>0.43438506691380802</v>
      </c>
      <c r="I1636" s="21">
        <v>1635</v>
      </c>
      <c r="J1636" s="28">
        <f t="shared" si="76"/>
        <v>17819.168899581182</v>
      </c>
      <c r="K1636" s="28">
        <f t="shared" si="77"/>
        <v>723.05761368771653</v>
      </c>
      <c r="L1636" s="34" t="e">
        <f>IF(ISNUMBER(INDEX('08W Project List'!$J:$J,MATCH('HFTD CPZ'!$B1636,'08W Project List'!$G:$G,0))),$K1636,#N/A)</f>
        <v>#N/A</v>
      </c>
      <c r="M1636" s="34" t="e">
        <f>IF(ISNUMBER(L1636),#N/A,IF(ISNUMBER(INDEX('Approved CPZ List'!$I:$I,MATCH('HFTD CPZ'!$B1636,'Approved CPZ List'!$B:$B,0))),$K1636,#N/A))</f>
        <v>#N/A</v>
      </c>
    </row>
    <row r="1637" spans="1:13" ht="15.75" x14ac:dyDescent="0.25">
      <c r="A1637" s="17">
        <v>9884</v>
      </c>
      <c r="B1637" s="16" t="s">
        <v>1256</v>
      </c>
      <c r="C1637" s="16">
        <v>42981101</v>
      </c>
      <c r="D1637" s="16" t="s">
        <v>1252</v>
      </c>
      <c r="E1637" s="16">
        <v>0.69138959096938468</v>
      </c>
      <c r="F1637" s="16">
        <v>12</v>
      </c>
      <c r="G1637" s="19">
        <v>2.1675230551129802E-2</v>
      </c>
      <c r="H1637" s="16">
        <f t="shared" si="75"/>
        <v>0.26010276661355763</v>
      </c>
      <c r="I1637" s="21">
        <v>1636</v>
      </c>
      <c r="J1637" s="28">
        <f t="shared" si="76"/>
        <v>17819.860289172153</v>
      </c>
      <c r="K1637" s="28">
        <f t="shared" si="77"/>
        <v>722.79751092110291</v>
      </c>
      <c r="L1637" s="34" t="e">
        <f>IF(ISNUMBER(INDEX('08W Project List'!$J:$J,MATCH('HFTD CPZ'!$B1637,'08W Project List'!$G:$G,0))),$K1637,#N/A)</f>
        <v>#N/A</v>
      </c>
      <c r="M1637" s="34" t="e">
        <f>IF(ISNUMBER(L1637),#N/A,IF(ISNUMBER(INDEX('Approved CPZ List'!$I:$I,MATCH('HFTD CPZ'!$B1637,'Approved CPZ List'!$B:$B,0))),$K1637,#N/A))</f>
        <v>#N/A</v>
      </c>
    </row>
    <row r="1638" spans="1:13" ht="15.75" x14ac:dyDescent="0.25">
      <c r="A1638" s="17">
        <v>1046</v>
      </c>
      <c r="B1638" s="16" t="s">
        <v>1508</v>
      </c>
      <c r="C1638" s="16">
        <v>192221102</v>
      </c>
      <c r="D1638" s="16" t="s">
        <v>1498</v>
      </c>
      <c r="E1638" s="16">
        <v>13.150344663197203</v>
      </c>
      <c r="F1638" s="16">
        <v>114</v>
      </c>
      <c r="G1638" s="19">
        <v>2.16328719161645E-2</v>
      </c>
      <c r="H1638" s="16">
        <f t="shared" si="75"/>
        <v>2.4661473984427529</v>
      </c>
      <c r="I1638" s="21">
        <v>1637</v>
      </c>
      <c r="J1638" s="28">
        <f t="shared" si="76"/>
        <v>17833.010633835351</v>
      </c>
      <c r="K1638" s="28">
        <f t="shared" si="77"/>
        <v>720.33136352266013</v>
      </c>
      <c r="L1638" s="34" t="e">
        <f>IF(ISNUMBER(INDEX('08W Project List'!$J:$J,MATCH('HFTD CPZ'!$B1638,'08W Project List'!$G:$G,0))),$K1638,#N/A)</f>
        <v>#N/A</v>
      </c>
      <c r="M1638" s="34" t="e">
        <f>IF(ISNUMBER(L1638),#N/A,IF(ISNUMBER(INDEX('Approved CPZ List'!$I:$I,MATCH('HFTD CPZ'!$B1638,'Approved CPZ List'!$B:$B,0))),$K1638,#N/A))</f>
        <v>#N/A</v>
      </c>
    </row>
    <row r="1639" spans="1:13" ht="15.75" x14ac:dyDescent="0.25">
      <c r="A1639" s="17">
        <v>3164</v>
      </c>
      <c r="B1639" s="16" t="s">
        <v>430</v>
      </c>
      <c r="C1639" s="16">
        <v>152481106</v>
      </c>
      <c r="D1639" s="16" t="s">
        <v>428</v>
      </c>
      <c r="E1639" s="16">
        <v>28.939112982761465</v>
      </c>
      <c r="F1639" s="16">
        <v>360</v>
      </c>
      <c r="G1639" s="19">
        <v>2.154698167882E-2</v>
      </c>
      <c r="H1639" s="16">
        <f t="shared" si="75"/>
        <v>7.7569134043751999</v>
      </c>
      <c r="I1639" s="21">
        <v>1638</v>
      </c>
      <c r="J1639" s="28">
        <f t="shared" si="76"/>
        <v>17861.949746818111</v>
      </c>
      <c r="K1639" s="28">
        <f t="shared" si="77"/>
        <v>712.57445011828497</v>
      </c>
      <c r="L1639" s="34" t="e">
        <f>IF(ISNUMBER(INDEX('08W Project List'!$J:$J,MATCH('HFTD CPZ'!$B1639,'08W Project List'!$G:$G,0))),$K1639,#N/A)</f>
        <v>#N/A</v>
      </c>
      <c r="M1639" s="34" t="e">
        <f>IF(ISNUMBER(L1639),#N/A,IF(ISNUMBER(INDEX('Approved CPZ List'!$I:$I,MATCH('HFTD CPZ'!$B1639,'Approved CPZ List'!$B:$B,0))),$K1639,#N/A))</f>
        <v>#N/A</v>
      </c>
    </row>
    <row r="1640" spans="1:13" ht="15.75" x14ac:dyDescent="0.25">
      <c r="A1640" s="17">
        <v>3168</v>
      </c>
      <c r="B1640" s="16" t="s">
        <v>2140</v>
      </c>
      <c r="C1640" s="16">
        <v>43351103</v>
      </c>
      <c r="D1640" s="16" t="s">
        <v>2136</v>
      </c>
      <c r="E1640" s="16">
        <v>12.43770139327682</v>
      </c>
      <c r="F1640" s="16">
        <v>154</v>
      </c>
      <c r="G1640" s="19">
        <v>2.1528597448398801E-2</v>
      </c>
      <c r="H1640" s="16">
        <f t="shared" si="75"/>
        <v>3.3154040070534152</v>
      </c>
      <c r="I1640" s="21">
        <v>1639</v>
      </c>
      <c r="J1640" s="28">
        <f t="shared" si="76"/>
        <v>17874.387448211386</v>
      </c>
      <c r="K1640" s="28">
        <f t="shared" si="77"/>
        <v>709.25904611123156</v>
      </c>
      <c r="L1640" s="34" t="e">
        <f>IF(ISNUMBER(INDEX('08W Project List'!$J:$J,MATCH('HFTD CPZ'!$B1640,'08W Project List'!$G:$G,0))),$K1640,#N/A)</f>
        <v>#N/A</v>
      </c>
      <c r="M1640" s="34" t="e">
        <f>IF(ISNUMBER(L1640),#N/A,IF(ISNUMBER(INDEX('Approved CPZ List'!$I:$I,MATCH('HFTD CPZ'!$B1640,'Approved CPZ List'!$B:$B,0))),$K1640,#N/A))</f>
        <v>#N/A</v>
      </c>
    </row>
    <row r="1641" spans="1:13" ht="15.75" x14ac:dyDescent="0.25">
      <c r="A1641" s="17">
        <v>9831</v>
      </c>
      <c r="B1641" s="16" t="s">
        <v>1622</v>
      </c>
      <c r="C1641" s="16">
        <v>24101101</v>
      </c>
      <c r="D1641" s="16" t="s">
        <v>1620</v>
      </c>
      <c r="E1641" s="16">
        <v>0.19164564340571719</v>
      </c>
      <c r="F1641" s="16">
        <v>4</v>
      </c>
      <c r="G1641" s="19">
        <v>2.1483647917900101E-2</v>
      </c>
      <c r="H1641" s="16">
        <f t="shared" si="75"/>
        <v>8.5934591671600405E-2</v>
      </c>
      <c r="I1641" s="21">
        <v>1640</v>
      </c>
      <c r="J1641" s="28">
        <f t="shared" si="76"/>
        <v>17874.579093854791</v>
      </c>
      <c r="K1641" s="28">
        <f t="shared" si="77"/>
        <v>709.17311151955994</v>
      </c>
      <c r="L1641" s="34" t="e">
        <f>IF(ISNUMBER(INDEX('08W Project List'!$J:$J,MATCH('HFTD CPZ'!$B1641,'08W Project List'!$G:$G,0))),$K1641,#N/A)</f>
        <v>#N/A</v>
      </c>
      <c r="M1641" s="34" t="e">
        <f>IF(ISNUMBER(L1641),#N/A,IF(ISNUMBER(INDEX('Approved CPZ List'!$I:$I,MATCH('HFTD CPZ'!$B1641,'Approved CPZ List'!$B:$B,0))),$K1641,#N/A))</f>
        <v>#N/A</v>
      </c>
    </row>
    <row r="1642" spans="1:13" ht="15.75" x14ac:dyDescent="0.25">
      <c r="A1642" s="17">
        <v>8239</v>
      </c>
      <c r="B1642" s="16" t="s">
        <v>1443</v>
      </c>
      <c r="C1642" s="16">
        <v>192311141</v>
      </c>
      <c r="D1642" s="16" t="s">
        <v>1441</v>
      </c>
      <c r="E1642" s="16">
        <v>5.1110220174688443</v>
      </c>
      <c r="F1642" s="16">
        <v>9</v>
      </c>
      <c r="G1642" s="19">
        <v>2.13889001755493E-2</v>
      </c>
      <c r="H1642" s="16">
        <f t="shared" si="75"/>
        <v>0.19250010157994368</v>
      </c>
      <c r="I1642" s="21">
        <v>1641</v>
      </c>
      <c r="J1642" s="28">
        <f t="shared" si="76"/>
        <v>17879.690115872261</v>
      </c>
      <c r="K1642" s="28">
        <f t="shared" si="77"/>
        <v>708.98061141797996</v>
      </c>
      <c r="L1642" s="34" t="e">
        <f>IF(ISNUMBER(INDEX('08W Project List'!$J:$J,MATCH('HFTD CPZ'!$B1642,'08W Project List'!$G:$G,0))),$K1642,#N/A)</f>
        <v>#N/A</v>
      </c>
      <c r="M1642" s="34" t="e">
        <f>IF(ISNUMBER(L1642),#N/A,IF(ISNUMBER(INDEX('Approved CPZ List'!$I:$I,MATCH('HFTD CPZ'!$B1642,'Approved CPZ List'!$B:$B,0))),$K1642,#N/A))</f>
        <v>#N/A</v>
      </c>
    </row>
    <row r="1643" spans="1:13" ht="15.75" x14ac:dyDescent="0.25">
      <c r="A1643" s="17">
        <v>4880</v>
      </c>
      <c r="B1643" s="16" t="s">
        <v>1010</v>
      </c>
      <c r="C1643" s="16">
        <v>163351705</v>
      </c>
      <c r="D1643" s="16" t="s">
        <v>1004</v>
      </c>
      <c r="E1643" s="16">
        <v>13.338242394536856</v>
      </c>
      <c r="F1643" s="16">
        <v>163</v>
      </c>
      <c r="G1643" s="19">
        <v>2.1383004758589699E-2</v>
      </c>
      <c r="H1643" s="16">
        <f t="shared" si="75"/>
        <v>3.4854297756501209</v>
      </c>
      <c r="I1643" s="21">
        <v>1642</v>
      </c>
      <c r="J1643" s="28">
        <f t="shared" si="76"/>
        <v>17893.028358266798</v>
      </c>
      <c r="K1643" s="28">
        <f t="shared" si="77"/>
        <v>705.49518164232984</v>
      </c>
      <c r="L1643" s="34" t="e">
        <f>IF(ISNUMBER(INDEX('08W Project List'!$J:$J,MATCH('HFTD CPZ'!$B1643,'08W Project List'!$G:$G,0))),$K1643,#N/A)</f>
        <v>#N/A</v>
      </c>
      <c r="M1643" s="34" t="e">
        <f>IF(ISNUMBER(L1643),#N/A,IF(ISNUMBER(INDEX('Approved CPZ List'!$I:$I,MATCH('HFTD CPZ'!$B1643,'Approved CPZ List'!$B:$B,0))),$K1643,#N/A))</f>
        <v>#N/A</v>
      </c>
    </row>
    <row r="1644" spans="1:13" ht="15.75" x14ac:dyDescent="0.25">
      <c r="A1644" s="17">
        <v>1762</v>
      </c>
      <c r="B1644" s="16" t="s">
        <v>4207</v>
      </c>
      <c r="C1644" s="16">
        <v>14502108</v>
      </c>
      <c r="D1644" s="16" t="s">
        <v>4206</v>
      </c>
      <c r="E1644" s="16">
        <v>4.8317632655278002</v>
      </c>
      <c r="F1644" s="16">
        <v>72</v>
      </c>
      <c r="G1644" s="19">
        <v>2.1382682329042502E-2</v>
      </c>
      <c r="H1644" s="16">
        <f t="shared" si="75"/>
        <v>1.5395531276910601</v>
      </c>
      <c r="I1644" s="21">
        <v>1643</v>
      </c>
      <c r="J1644" s="28">
        <f t="shared" si="76"/>
        <v>17897.860121532325</v>
      </c>
      <c r="K1644" s="28">
        <f t="shared" si="77"/>
        <v>703.95562851463876</v>
      </c>
      <c r="L1644" s="34" t="e">
        <f>IF(ISNUMBER(INDEX('08W Project List'!$J:$J,MATCH('HFTD CPZ'!$B1644,'08W Project List'!$G:$G,0))),$K1644,#N/A)</f>
        <v>#N/A</v>
      </c>
      <c r="M1644" s="34" t="e">
        <f>IF(ISNUMBER(L1644),#N/A,IF(ISNUMBER(INDEX('Approved CPZ List'!$I:$I,MATCH('HFTD CPZ'!$B1644,'Approved CPZ List'!$B:$B,0))),$K1644,#N/A))</f>
        <v>#N/A</v>
      </c>
    </row>
    <row r="1645" spans="1:13" ht="15.75" x14ac:dyDescent="0.25">
      <c r="A1645" s="17">
        <v>7400</v>
      </c>
      <c r="B1645" s="16" t="s">
        <v>752</v>
      </c>
      <c r="C1645" s="16">
        <v>153612109</v>
      </c>
      <c r="D1645" s="16" t="s">
        <v>749</v>
      </c>
      <c r="E1645" s="16">
        <v>0.93267989986403355</v>
      </c>
      <c r="F1645" s="16">
        <v>52</v>
      </c>
      <c r="G1645" s="19">
        <v>2.12514663895144E-2</v>
      </c>
      <c r="H1645" s="16">
        <f t="shared" si="75"/>
        <v>1.1050762522547488</v>
      </c>
      <c r="I1645" s="21">
        <v>1644</v>
      </c>
      <c r="J1645" s="28">
        <f t="shared" si="76"/>
        <v>17898.792801432188</v>
      </c>
      <c r="K1645" s="28">
        <f t="shared" si="77"/>
        <v>702.85055226238399</v>
      </c>
      <c r="L1645" s="34" t="e">
        <f>IF(ISNUMBER(INDEX('08W Project List'!$J:$J,MATCH('HFTD CPZ'!$B1645,'08W Project List'!$G:$G,0))),$K1645,#N/A)</f>
        <v>#N/A</v>
      </c>
      <c r="M1645" s="34" t="e">
        <f>IF(ISNUMBER(L1645),#N/A,IF(ISNUMBER(INDEX('Approved CPZ List'!$I:$I,MATCH('HFTD CPZ'!$B1645,'Approved CPZ List'!$B:$B,0))),$K1645,#N/A))</f>
        <v>#N/A</v>
      </c>
    </row>
    <row r="1646" spans="1:13" ht="15.75" x14ac:dyDescent="0.25">
      <c r="A1646" s="17">
        <v>10207</v>
      </c>
      <c r="B1646" s="16" t="s">
        <v>2391</v>
      </c>
      <c r="C1646" s="16">
        <v>42811111</v>
      </c>
      <c r="D1646" s="16" t="s">
        <v>2381</v>
      </c>
      <c r="E1646" s="16">
        <v>3.5060022077925543</v>
      </c>
      <c r="F1646" s="16">
        <v>15</v>
      </c>
      <c r="G1646" s="19">
        <v>2.1245892275344999E-2</v>
      </c>
      <c r="H1646" s="16">
        <f t="shared" si="75"/>
        <v>0.31868838413017497</v>
      </c>
      <c r="I1646" s="21">
        <v>1645</v>
      </c>
      <c r="J1646" s="28">
        <f t="shared" si="76"/>
        <v>17902.29880363998</v>
      </c>
      <c r="K1646" s="28">
        <f t="shared" si="77"/>
        <v>702.53186387825383</v>
      </c>
      <c r="L1646" s="34" t="e">
        <f>IF(ISNUMBER(INDEX('08W Project List'!$J:$J,MATCH('HFTD CPZ'!$B1646,'08W Project List'!$G:$G,0))),$K1646,#N/A)</f>
        <v>#N/A</v>
      </c>
      <c r="M1646" s="34" t="e">
        <f>IF(ISNUMBER(L1646),#N/A,IF(ISNUMBER(INDEX('Approved CPZ List'!$I:$I,MATCH('HFTD CPZ'!$B1646,'Approved CPZ List'!$B:$B,0))),$K1646,#N/A))</f>
        <v>#N/A</v>
      </c>
    </row>
    <row r="1647" spans="1:13" ht="15.75" x14ac:dyDescent="0.25">
      <c r="A1647" s="17">
        <v>4878</v>
      </c>
      <c r="B1647" s="16" t="s">
        <v>3127</v>
      </c>
      <c r="C1647" s="16">
        <v>153082106</v>
      </c>
      <c r="D1647" s="16" t="s">
        <v>3118</v>
      </c>
      <c r="E1647" s="16">
        <v>24.714703505656679</v>
      </c>
      <c r="F1647" s="16">
        <v>226</v>
      </c>
      <c r="G1647" s="19">
        <v>2.1240698296713802E-2</v>
      </c>
      <c r="H1647" s="16">
        <f t="shared" si="75"/>
        <v>4.8003978150573188</v>
      </c>
      <c r="I1647" s="21">
        <v>1646</v>
      </c>
      <c r="J1647" s="28">
        <f t="shared" si="76"/>
        <v>17927.013507145635</v>
      </c>
      <c r="K1647" s="28">
        <f t="shared" si="77"/>
        <v>697.73146606319654</v>
      </c>
      <c r="L1647" s="34" t="e">
        <f>IF(ISNUMBER(INDEX('08W Project List'!$J:$J,MATCH('HFTD CPZ'!$B1647,'08W Project List'!$G:$G,0))),$K1647,#N/A)</f>
        <v>#N/A</v>
      </c>
      <c r="M1647" s="34" t="e">
        <f>IF(ISNUMBER(L1647),#N/A,IF(ISNUMBER(INDEX('Approved CPZ List'!$I:$I,MATCH('HFTD CPZ'!$B1647,'Approved CPZ List'!$B:$B,0))),$K1647,#N/A))</f>
        <v>#N/A</v>
      </c>
    </row>
    <row r="1648" spans="1:13" ht="15.75" x14ac:dyDescent="0.25">
      <c r="A1648" s="17">
        <v>2046</v>
      </c>
      <c r="B1648" s="16" t="s">
        <v>2049</v>
      </c>
      <c r="C1648" s="16">
        <v>153701104</v>
      </c>
      <c r="D1648" s="16" t="s">
        <v>2048</v>
      </c>
      <c r="E1648" s="16">
        <v>0.31166366013820507</v>
      </c>
      <c r="F1648" s="16">
        <v>193</v>
      </c>
      <c r="G1648" s="19">
        <v>2.11971433551487E-2</v>
      </c>
      <c r="H1648" s="16">
        <f t="shared" si="75"/>
        <v>4.0910486675436992</v>
      </c>
      <c r="I1648" s="21">
        <v>1647</v>
      </c>
      <c r="J1648" s="28">
        <f t="shared" si="76"/>
        <v>17927.325170805772</v>
      </c>
      <c r="K1648" s="28">
        <f t="shared" si="77"/>
        <v>693.64041739565289</v>
      </c>
      <c r="L1648" s="34" t="e">
        <f>IF(ISNUMBER(INDEX('08W Project List'!$J:$J,MATCH('HFTD CPZ'!$B1648,'08W Project List'!$G:$G,0))),$K1648,#N/A)</f>
        <v>#N/A</v>
      </c>
      <c r="M1648" s="34" t="e">
        <f>IF(ISNUMBER(L1648),#N/A,IF(ISNUMBER(INDEX('Approved CPZ List'!$I:$I,MATCH('HFTD CPZ'!$B1648,'Approved CPZ List'!$B:$B,0))),$K1648,#N/A))</f>
        <v>#N/A</v>
      </c>
    </row>
    <row r="1649" spans="1:13" ht="15.75" x14ac:dyDescent="0.25">
      <c r="A1649" s="17">
        <v>7243</v>
      </c>
      <c r="B1649" s="16" t="s">
        <v>3773</v>
      </c>
      <c r="C1649" s="16">
        <v>43432104</v>
      </c>
      <c r="D1649" s="16" t="s">
        <v>3769</v>
      </c>
      <c r="E1649" s="16">
        <v>3.7544168859633253</v>
      </c>
      <c r="F1649" s="16">
        <v>61</v>
      </c>
      <c r="G1649" s="19">
        <v>2.11799928268314E-2</v>
      </c>
      <c r="H1649" s="16">
        <f t="shared" si="75"/>
        <v>1.2919795624367154</v>
      </c>
      <c r="I1649" s="21">
        <v>1648</v>
      </c>
      <c r="J1649" s="28">
        <f t="shared" si="76"/>
        <v>17931.079587691736</v>
      </c>
      <c r="K1649" s="28">
        <f t="shared" si="77"/>
        <v>692.34843783321617</v>
      </c>
      <c r="L1649" s="34" t="e">
        <f>IF(ISNUMBER(INDEX('08W Project List'!$J:$J,MATCH('HFTD CPZ'!$B1649,'08W Project List'!$G:$G,0))),$K1649,#N/A)</f>
        <v>#N/A</v>
      </c>
      <c r="M1649" s="34" t="e">
        <f>IF(ISNUMBER(L1649),#N/A,IF(ISNUMBER(INDEX('Approved CPZ List'!$I:$I,MATCH('HFTD CPZ'!$B1649,'Approved CPZ List'!$B:$B,0))),$K1649,#N/A))</f>
        <v>#N/A</v>
      </c>
    </row>
    <row r="1650" spans="1:13" ht="15.75" x14ac:dyDescent="0.25">
      <c r="A1650" s="17">
        <v>593</v>
      </c>
      <c r="B1650" s="16" t="s">
        <v>387</v>
      </c>
      <c r="C1650" s="16">
        <v>152481102</v>
      </c>
      <c r="D1650" s="16" t="s">
        <v>388</v>
      </c>
      <c r="E1650" s="16">
        <v>44.371827677646735</v>
      </c>
      <c r="F1650" s="16">
        <v>479</v>
      </c>
      <c r="G1650" s="19">
        <v>2.11682265472131E-2</v>
      </c>
      <c r="H1650" s="16">
        <f t="shared" si="75"/>
        <v>10.139580516115075</v>
      </c>
      <c r="I1650" s="21">
        <v>1649</v>
      </c>
      <c r="J1650" s="28">
        <f t="shared" si="76"/>
        <v>17975.451415369382</v>
      </c>
      <c r="K1650" s="28">
        <f t="shared" si="77"/>
        <v>682.20885731710109</v>
      </c>
      <c r="L1650" s="34" t="e">
        <f>IF(ISNUMBER(INDEX('08W Project List'!$J:$J,MATCH('HFTD CPZ'!$B1650,'08W Project List'!$G:$G,0))),$K1650,#N/A)</f>
        <v>#N/A</v>
      </c>
      <c r="M1650" s="34" t="e">
        <f>IF(ISNUMBER(L1650),#N/A,IF(ISNUMBER(INDEX('Approved CPZ List'!$I:$I,MATCH('HFTD CPZ'!$B1650,'Approved CPZ List'!$B:$B,0))),$K1650,#N/A))</f>
        <v>#N/A</v>
      </c>
    </row>
    <row r="1651" spans="1:13" ht="15.75" x14ac:dyDescent="0.25">
      <c r="A1651" s="17">
        <v>5896</v>
      </c>
      <c r="B1651" s="16" t="s">
        <v>698</v>
      </c>
      <c r="C1651" s="16">
        <v>103201101</v>
      </c>
      <c r="D1651" s="16" t="s">
        <v>697</v>
      </c>
      <c r="E1651" s="16">
        <v>11.796356256034805</v>
      </c>
      <c r="F1651" s="16">
        <v>91</v>
      </c>
      <c r="G1651" s="19">
        <v>2.1115577717353999E-2</v>
      </c>
      <c r="H1651" s="16">
        <f t="shared" si="75"/>
        <v>1.9215175722792139</v>
      </c>
      <c r="I1651" s="21">
        <v>1650</v>
      </c>
      <c r="J1651" s="28">
        <f t="shared" si="76"/>
        <v>17987.247771625418</v>
      </c>
      <c r="K1651" s="28">
        <f t="shared" si="77"/>
        <v>680.28733974482191</v>
      </c>
      <c r="L1651" s="34" t="e">
        <f>IF(ISNUMBER(INDEX('08W Project List'!$J:$J,MATCH('HFTD CPZ'!$B1651,'08W Project List'!$G:$G,0))),$K1651,#N/A)</f>
        <v>#N/A</v>
      </c>
      <c r="M1651" s="34" t="e">
        <f>IF(ISNUMBER(L1651),#N/A,IF(ISNUMBER(INDEX('Approved CPZ List'!$I:$I,MATCH('HFTD CPZ'!$B1651,'Approved CPZ List'!$B:$B,0))),$K1651,#N/A))</f>
        <v>#N/A</v>
      </c>
    </row>
    <row r="1652" spans="1:13" ht="15.75" x14ac:dyDescent="0.25">
      <c r="A1652" s="17">
        <v>9400</v>
      </c>
      <c r="B1652" s="16" t="s">
        <v>236</v>
      </c>
      <c r="C1652" s="16">
        <v>152701108</v>
      </c>
      <c r="D1652" s="16" t="s">
        <v>231</v>
      </c>
      <c r="E1652" s="16">
        <v>0.64051319758632697</v>
      </c>
      <c r="F1652" s="16">
        <v>24</v>
      </c>
      <c r="G1652" s="19">
        <v>2.1094674499050701E-2</v>
      </c>
      <c r="H1652" s="16">
        <f t="shared" si="75"/>
        <v>0.50627218797721685</v>
      </c>
      <c r="I1652" s="21">
        <v>1651</v>
      </c>
      <c r="J1652" s="28">
        <f t="shared" si="76"/>
        <v>17987.888284823006</v>
      </c>
      <c r="K1652" s="28">
        <f t="shared" si="77"/>
        <v>679.78106755684473</v>
      </c>
      <c r="L1652" s="34" t="e">
        <f>IF(ISNUMBER(INDEX('08W Project List'!$J:$J,MATCH('HFTD CPZ'!$B1652,'08W Project List'!$G:$G,0))),$K1652,#N/A)</f>
        <v>#N/A</v>
      </c>
      <c r="M1652" s="34" t="e">
        <f>IF(ISNUMBER(L1652),#N/A,IF(ISNUMBER(INDEX('Approved CPZ List'!$I:$I,MATCH('HFTD CPZ'!$B1652,'Approved CPZ List'!$B:$B,0))),$K1652,#N/A))</f>
        <v>#N/A</v>
      </c>
    </row>
    <row r="1653" spans="1:13" ht="15.75" x14ac:dyDescent="0.25">
      <c r="A1653" s="17">
        <v>6134</v>
      </c>
      <c r="B1653" s="16" t="s">
        <v>514</v>
      </c>
      <c r="C1653" s="16">
        <v>162211101</v>
      </c>
      <c r="D1653" s="16" t="s">
        <v>504</v>
      </c>
      <c r="E1653" s="16">
        <v>18.352075085479804</v>
      </c>
      <c r="F1653" s="16">
        <v>180</v>
      </c>
      <c r="G1653" s="19">
        <v>2.10192705417757E-2</v>
      </c>
      <c r="H1653" s="16">
        <f t="shared" si="75"/>
        <v>3.7834686975196261</v>
      </c>
      <c r="I1653" s="21">
        <v>1652</v>
      </c>
      <c r="J1653" s="28">
        <f t="shared" si="76"/>
        <v>18006.240359908486</v>
      </c>
      <c r="K1653" s="28">
        <f t="shared" si="77"/>
        <v>675.99759885932508</v>
      </c>
      <c r="L1653" s="34" t="e">
        <f>IF(ISNUMBER(INDEX('08W Project List'!$J:$J,MATCH('HFTD CPZ'!$B1653,'08W Project List'!$G:$G,0))),$K1653,#N/A)</f>
        <v>#N/A</v>
      </c>
      <c r="M1653" s="34" t="e">
        <f>IF(ISNUMBER(L1653),#N/A,IF(ISNUMBER(INDEX('Approved CPZ List'!$I:$I,MATCH('HFTD CPZ'!$B1653,'Approved CPZ List'!$B:$B,0))),$K1653,#N/A))</f>
        <v>#N/A</v>
      </c>
    </row>
    <row r="1654" spans="1:13" ht="15.75" x14ac:dyDescent="0.25">
      <c r="A1654" s="17">
        <v>5626</v>
      </c>
      <c r="B1654" s="16" t="s">
        <v>4417</v>
      </c>
      <c r="C1654" s="16">
        <v>102911103</v>
      </c>
      <c r="D1654" s="16" t="s">
        <v>4411</v>
      </c>
      <c r="E1654" s="16">
        <v>0.24487552436215851</v>
      </c>
      <c r="F1654" s="16">
        <v>100</v>
      </c>
      <c r="G1654" s="19">
        <v>2.1017428106293298E-2</v>
      </c>
      <c r="H1654" s="16">
        <f t="shared" si="75"/>
        <v>2.1017428106293297</v>
      </c>
      <c r="I1654" s="21">
        <v>1653</v>
      </c>
      <c r="J1654" s="28">
        <f t="shared" si="76"/>
        <v>18006.485235432847</v>
      </c>
      <c r="K1654" s="28">
        <f t="shared" si="77"/>
        <v>673.8958560486958</v>
      </c>
      <c r="L1654" s="34" t="e">
        <f>IF(ISNUMBER(INDEX('08W Project List'!$J:$J,MATCH('HFTD CPZ'!$B1654,'08W Project List'!$G:$G,0))),$K1654,#N/A)</f>
        <v>#N/A</v>
      </c>
      <c r="M1654" s="34" t="e">
        <f>IF(ISNUMBER(L1654),#N/A,IF(ISNUMBER(INDEX('Approved CPZ List'!$I:$I,MATCH('HFTD CPZ'!$B1654,'Approved CPZ List'!$B:$B,0))),$K1654,#N/A))</f>
        <v>#N/A</v>
      </c>
    </row>
    <row r="1655" spans="1:13" ht="15.75" x14ac:dyDescent="0.25">
      <c r="A1655" s="17">
        <v>5183</v>
      </c>
      <c r="B1655" s="16" t="s">
        <v>68</v>
      </c>
      <c r="C1655" s="16">
        <v>42031125</v>
      </c>
      <c r="D1655" s="16" t="s">
        <v>61</v>
      </c>
      <c r="E1655" s="16">
        <v>12.090673421112927</v>
      </c>
      <c r="F1655" s="16">
        <v>83</v>
      </c>
      <c r="G1655" s="19">
        <v>2.0904966997276401E-2</v>
      </c>
      <c r="H1655" s="16">
        <f t="shared" si="75"/>
        <v>1.7351122607739413</v>
      </c>
      <c r="I1655" s="21">
        <v>1654</v>
      </c>
      <c r="J1655" s="28">
        <f t="shared" si="76"/>
        <v>18018.57590885396</v>
      </c>
      <c r="K1655" s="28">
        <f t="shared" si="77"/>
        <v>672.16074378792189</v>
      </c>
      <c r="L1655" s="34" t="e">
        <f>IF(ISNUMBER(INDEX('08W Project List'!$J:$J,MATCH('HFTD CPZ'!$B1655,'08W Project List'!$G:$G,0))),$K1655,#N/A)</f>
        <v>#N/A</v>
      </c>
      <c r="M1655" s="34" t="e">
        <f>IF(ISNUMBER(L1655),#N/A,IF(ISNUMBER(INDEX('Approved CPZ List'!$I:$I,MATCH('HFTD CPZ'!$B1655,'Approved CPZ List'!$B:$B,0))),$K1655,#N/A))</f>
        <v>#N/A</v>
      </c>
    </row>
    <row r="1656" spans="1:13" ht="15.75" x14ac:dyDescent="0.25">
      <c r="A1656" s="17">
        <v>7644</v>
      </c>
      <c r="B1656" s="16" t="s">
        <v>2058</v>
      </c>
      <c r="C1656" s="16">
        <v>83182101</v>
      </c>
      <c r="D1656" s="16" t="s">
        <v>2055</v>
      </c>
      <c r="E1656" s="16">
        <v>10.222877343567994</v>
      </c>
      <c r="F1656" s="16">
        <v>61</v>
      </c>
      <c r="G1656" s="19">
        <v>2.0784801117557299E-2</v>
      </c>
      <c r="H1656" s="16">
        <f t="shared" si="75"/>
        <v>1.2678728681709952</v>
      </c>
      <c r="I1656" s="21">
        <v>1655</v>
      </c>
      <c r="J1656" s="28">
        <f t="shared" si="76"/>
        <v>18028.798786197527</v>
      </c>
      <c r="K1656" s="28">
        <f t="shared" si="77"/>
        <v>670.89287091975086</v>
      </c>
      <c r="L1656" s="34" t="e">
        <f>IF(ISNUMBER(INDEX('08W Project List'!$J:$J,MATCH('HFTD CPZ'!$B1656,'08W Project List'!$G:$G,0))),$K1656,#N/A)</f>
        <v>#N/A</v>
      </c>
      <c r="M1656" s="34" t="e">
        <f>IF(ISNUMBER(L1656),#N/A,IF(ISNUMBER(INDEX('Approved CPZ List'!$I:$I,MATCH('HFTD CPZ'!$B1656,'Approved CPZ List'!$B:$B,0))),$K1656,#N/A))</f>
        <v>#N/A</v>
      </c>
    </row>
    <row r="1657" spans="1:13" ht="15.75" x14ac:dyDescent="0.25">
      <c r="A1657" s="17">
        <v>7011</v>
      </c>
      <c r="B1657" s="16" t="s">
        <v>2512</v>
      </c>
      <c r="C1657" s="16">
        <v>152282101</v>
      </c>
      <c r="D1657" s="16" t="s">
        <v>2510</v>
      </c>
      <c r="E1657" s="16">
        <v>12.956624360652517</v>
      </c>
      <c r="F1657" s="16">
        <v>141</v>
      </c>
      <c r="G1657" s="19">
        <v>2.0770918623991899E-2</v>
      </c>
      <c r="H1657" s="16">
        <f t="shared" si="75"/>
        <v>2.9286995259828577</v>
      </c>
      <c r="I1657" s="21">
        <v>1656</v>
      </c>
      <c r="J1657" s="28">
        <f t="shared" si="76"/>
        <v>18041.75541055818</v>
      </c>
      <c r="K1657" s="28">
        <f t="shared" si="77"/>
        <v>667.96417139376797</v>
      </c>
      <c r="L1657" s="34" t="e">
        <f>IF(ISNUMBER(INDEX('08W Project List'!$J:$J,MATCH('HFTD CPZ'!$B1657,'08W Project List'!$G:$G,0))),$K1657,#N/A)</f>
        <v>#N/A</v>
      </c>
      <c r="M1657" s="34" t="e">
        <f>IF(ISNUMBER(L1657),#N/A,IF(ISNUMBER(INDEX('Approved CPZ List'!$I:$I,MATCH('HFTD CPZ'!$B1657,'Approved CPZ List'!$B:$B,0))),$K1657,#N/A))</f>
        <v>#N/A</v>
      </c>
    </row>
    <row r="1658" spans="1:13" ht="15.75" x14ac:dyDescent="0.25">
      <c r="A1658" s="17">
        <v>11063</v>
      </c>
      <c r="B1658" s="16" t="s">
        <v>105</v>
      </c>
      <c r="C1658" s="16">
        <v>153661104</v>
      </c>
      <c r="D1658" s="16" t="s">
        <v>101</v>
      </c>
      <c r="E1658" s="16">
        <v>1.7479922554823678E-2</v>
      </c>
      <c r="F1658" s="16">
        <v>1</v>
      </c>
      <c r="G1658" s="19">
        <v>2.0642871035897899E-2</v>
      </c>
      <c r="H1658" s="16">
        <f t="shared" si="75"/>
        <v>2.0642871035897899E-2</v>
      </c>
      <c r="I1658" s="21">
        <v>1657</v>
      </c>
      <c r="J1658" s="28">
        <f t="shared" si="76"/>
        <v>18041.772890480734</v>
      </c>
      <c r="K1658" s="28">
        <f t="shared" si="77"/>
        <v>667.94352852273209</v>
      </c>
      <c r="L1658" s="34" t="e">
        <f>IF(ISNUMBER(INDEX('08W Project List'!$J:$J,MATCH('HFTD CPZ'!$B1658,'08W Project List'!$G:$G,0))),$K1658,#N/A)</f>
        <v>#N/A</v>
      </c>
      <c r="M1658" s="34" t="e">
        <f>IF(ISNUMBER(L1658),#N/A,IF(ISNUMBER(INDEX('Approved CPZ List'!$I:$I,MATCH('HFTD CPZ'!$B1658,'Approved CPZ List'!$B:$B,0))),$K1658,#N/A))</f>
        <v>#N/A</v>
      </c>
    </row>
    <row r="1659" spans="1:13" ht="15.75" x14ac:dyDescent="0.25">
      <c r="A1659" s="17">
        <v>9926</v>
      </c>
      <c r="B1659" s="16" t="s">
        <v>463</v>
      </c>
      <c r="C1659" s="16">
        <v>102211103</v>
      </c>
      <c r="D1659" s="16" t="s">
        <v>461</v>
      </c>
      <c r="E1659" s="16">
        <v>2.3044954762348913</v>
      </c>
      <c r="F1659" s="16">
        <v>31</v>
      </c>
      <c r="G1659" s="19">
        <v>2.06229903251232E-2</v>
      </c>
      <c r="H1659" s="16">
        <f t="shared" si="75"/>
        <v>0.63931270007881924</v>
      </c>
      <c r="I1659" s="21">
        <v>1658</v>
      </c>
      <c r="J1659" s="28">
        <f t="shared" si="76"/>
        <v>18044.077385956967</v>
      </c>
      <c r="K1659" s="28">
        <f t="shared" si="77"/>
        <v>667.3042158226533</v>
      </c>
      <c r="L1659" s="34" t="e">
        <f>IF(ISNUMBER(INDEX('08W Project List'!$J:$J,MATCH('HFTD CPZ'!$B1659,'08W Project List'!$G:$G,0))),$K1659,#N/A)</f>
        <v>#N/A</v>
      </c>
      <c r="M1659" s="34" t="e">
        <f>IF(ISNUMBER(L1659),#N/A,IF(ISNUMBER(INDEX('Approved CPZ List'!$I:$I,MATCH('HFTD CPZ'!$B1659,'Approved CPZ List'!$B:$B,0))),$K1659,#N/A))</f>
        <v>#N/A</v>
      </c>
    </row>
    <row r="1660" spans="1:13" ht="15.75" x14ac:dyDescent="0.25">
      <c r="A1660" s="17">
        <v>3649</v>
      </c>
      <c r="B1660" s="16" t="s">
        <v>1433</v>
      </c>
      <c r="C1660" s="16">
        <v>163451702</v>
      </c>
      <c r="D1660" s="16" t="s">
        <v>1414</v>
      </c>
      <c r="E1660" s="16">
        <v>2.747733859830336</v>
      </c>
      <c r="F1660" s="16">
        <v>28</v>
      </c>
      <c r="G1660" s="19">
        <v>2.0595678920123699E-2</v>
      </c>
      <c r="H1660" s="16">
        <f t="shared" si="75"/>
        <v>0.57667900976346353</v>
      </c>
      <c r="I1660" s="21">
        <v>1659</v>
      </c>
      <c r="J1660" s="28">
        <f t="shared" si="76"/>
        <v>18046.825119816796</v>
      </c>
      <c r="K1660" s="28">
        <f t="shared" si="77"/>
        <v>666.72753681288987</v>
      </c>
      <c r="L1660" s="34" t="e">
        <f>IF(ISNUMBER(INDEX('08W Project List'!$J:$J,MATCH('HFTD CPZ'!$B1660,'08W Project List'!$G:$G,0))),$K1660,#N/A)</f>
        <v>#N/A</v>
      </c>
      <c r="M1660" s="34" t="e">
        <f>IF(ISNUMBER(L1660),#N/A,IF(ISNUMBER(INDEX('Approved CPZ List'!$I:$I,MATCH('HFTD CPZ'!$B1660,'Approved CPZ List'!$B:$B,0))),$K1660,#N/A))</f>
        <v>#N/A</v>
      </c>
    </row>
    <row r="1661" spans="1:13" ht="15.75" x14ac:dyDescent="0.25">
      <c r="A1661" s="17">
        <v>9417</v>
      </c>
      <c r="B1661" s="16" t="s">
        <v>1128</v>
      </c>
      <c r="C1661" s="16">
        <v>43071102</v>
      </c>
      <c r="D1661" s="16" t="s">
        <v>1124</v>
      </c>
      <c r="E1661" s="16">
        <v>4.0570863628396827</v>
      </c>
      <c r="F1661" s="16">
        <v>49</v>
      </c>
      <c r="G1661" s="19">
        <v>2.0552883499762999E-2</v>
      </c>
      <c r="H1661" s="16">
        <f t="shared" si="75"/>
        <v>1.0070912914883869</v>
      </c>
      <c r="I1661" s="21">
        <v>1660</v>
      </c>
      <c r="J1661" s="28">
        <f t="shared" si="76"/>
        <v>18050.882206179635</v>
      </c>
      <c r="K1661" s="28">
        <f t="shared" si="77"/>
        <v>665.72044552140153</v>
      </c>
      <c r="L1661" s="34" t="e">
        <f>IF(ISNUMBER(INDEX('08W Project List'!$J:$J,MATCH('HFTD CPZ'!$B1661,'08W Project List'!$G:$G,0))),$K1661,#N/A)</f>
        <v>#N/A</v>
      </c>
      <c r="M1661" s="34" t="e">
        <f>IF(ISNUMBER(L1661),#N/A,IF(ISNUMBER(INDEX('Approved CPZ List'!$I:$I,MATCH('HFTD CPZ'!$B1661,'Approved CPZ List'!$B:$B,0))),$K1661,#N/A))</f>
        <v>#N/A</v>
      </c>
    </row>
    <row r="1662" spans="1:13" ht="15.75" x14ac:dyDescent="0.25">
      <c r="A1662" s="17">
        <v>8194</v>
      </c>
      <c r="B1662" s="16" t="s">
        <v>3909</v>
      </c>
      <c r="C1662" s="16">
        <v>162821701</v>
      </c>
      <c r="D1662" s="16" t="s">
        <v>3907</v>
      </c>
      <c r="E1662" s="16">
        <v>4.6556901945038343</v>
      </c>
      <c r="F1662" s="16">
        <v>52</v>
      </c>
      <c r="G1662" s="19">
        <v>2.0478566870276101E-2</v>
      </c>
      <c r="H1662" s="16">
        <f t="shared" si="75"/>
        <v>1.0648854772543572</v>
      </c>
      <c r="I1662" s="21">
        <v>1661</v>
      </c>
      <c r="J1662" s="28">
        <f t="shared" si="76"/>
        <v>18055.537896374139</v>
      </c>
      <c r="K1662" s="28">
        <f t="shared" si="77"/>
        <v>664.65556004414714</v>
      </c>
      <c r="L1662" s="34" t="e">
        <f>IF(ISNUMBER(INDEX('08W Project List'!$J:$J,MATCH('HFTD CPZ'!$B1662,'08W Project List'!$G:$G,0))),$K1662,#N/A)</f>
        <v>#N/A</v>
      </c>
      <c r="M1662" s="34" t="e">
        <f>IF(ISNUMBER(L1662),#N/A,IF(ISNUMBER(INDEX('Approved CPZ List'!$I:$I,MATCH('HFTD CPZ'!$B1662,'Approved CPZ List'!$B:$B,0))),$K1662,#N/A))</f>
        <v>#N/A</v>
      </c>
    </row>
    <row r="1663" spans="1:13" ht="15.75" x14ac:dyDescent="0.25">
      <c r="A1663" s="17">
        <v>10788</v>
      </c>
      <c r="B1663" s="16" t="s">
        <v>1297</v>
      </c>
      <c r="C1663" s="16">
        <v>42751111</v>
      </c>
      <c r="D1663" s="16" t="s">
        <v>1296</v>
      </c>
      <c r="E1663" s="16">
        <v>0.24557699115163767</v>
      </c>
      <c r="F1663" s="16">
        <v>6</v>
      </c>
      <c r="G1663" s="19">
        <v>2.0464982625198299E-2</v>
      </c>
      <c r="H1663" s="16">
        <f t="shared" si="75"/>
        <v>0.12278989575118979</v>
      </c>
      <c r="I1663" s="21">
        <v>1662</v>
      </c>
      <c r="J1663" s="28">
        <f t="shared" si="76"/>
        <v>18055.783473365289</v>
      </c>
      <c r="K1663" s="28">
        <f t="shared" si="77"/>
        <v>664.53277014839591</v>
      </c>
      <c r="L1663" s="34" t="e">
        <f>IF(ISNUMBER(INDEX('08W Project List'!$J:$J,MATCH('HFTD CPZ'!$B1663,'08W Project List'!$G:$G,0))),$K1663,#N/A)</f>
        <v>#N/A</v>
      </c>
      <c r="M1663" s="34" t="e">
        <f>IF(ISNUMBER(L1663),#N/A,IF(ISNUMBER(INDEX('Approved CPZ List'!$I:$I,MATCH('HFTD CPZ'!$B1663,'Approved CPZ List'!$B:$B,0))),$K1663,#N/A))</f>
        <v>#N/A</v>
      </c>
    </row>
    <row r="1664" spans="1:13" ht="15.75" x14ac:dyDescent="0.25">
      <c r="A1664" s="17">
        <v>3463</v>
      </c>
      <c r="B1664" s="16" t="s">
        <v>4380</v>
      </c>
      <c r="C1664" s="16">
        <v>43021102</v>
      </c>
      <c r="D1664" s="16" t="s">
        <v>4378</v>
      </c>
      <c r="E1664" s="16">
        <v>1.261092823331504</v>
      </c>
      <c r="F1664" s="16">
        <v>14</v>
      </c>
      <c r="G1664" s="19">
        <v>2.04156728605242E-2</v>
      </c>
      <c r="H1664" s="16">
        <f t="shared" si="75"/>
        <v>0.28581942004733879</v>
      </c>
      <c r="I1664" s="21">
        <v>1663</v>
      </c>
      <c r="J1664" s="28">
        <f t="shared" si="76"/>
        <v>18057.044566188619</v>
      </c>
      <c r="K1664" s="28">
        <f t="shared" si="77"/>
        <v>664.24695072834857</v>
      </c>
      <c r="L1664" s="34" t="e">
        <f>IF(ISNUMBER(INDEX('08W Project List'!$J:$J,MATCH('HFTD CPZ'!$B1664,'08W Project List'!$G:$G,0))),$K1664,#N/A)</f>
        <v>#N/A</v>
      </c>
      <c r="M1664" s="34" t="e">
        <f>IF(ISNUMBER(L1664),#N/A,IF(ISNUMBER(INDEX('Approved CPZ List'!$I:$I,MATCH('HFTD CPZ'!$B1664,'Approved CPZ List'!$B:$B,0))),$K1664,#N/A))</f>
        <v>#N/A</v>
      </c>
    </row>
    <row r="1665" spans="1:13" ht="15.75" x14ac:dyDescent="0.25">
      <c r="A1665" s="17">
        <v>331</v>
      </c>
      <c r="B1665" s="16" t="s">
        <v>4276</v>
      </c>
      <c r="C1665" s="16">
        <v>163201102</v>
      </c>
      <c r="D1665" s="16" t="s">
        <v>4269</v>
      </c>
      <c r="E1665" s="16">
        <v>32.772553338603295</v>
      </c>
      <c r="F1665" s="16">
        <v>305</v>
      </c>
      <c r="G1665" s="19">
        <v>2.03774429191576E-2</v>
      </c>
      <c r="H1665" s="16">
        <f t="shared" si="75"/>
        <v>6.2151200903430679</v>
      </c>
      <c r="I1665" s="21">
        <v>1664</v>
      </c>
      <c r="J1665" s="28">
        <f t="shared" si="76"/>
        <v>18089.817119527223</v>
      </c>
      <c r="K1665" s="28">
        <f t="shared" si="77"/>
        <v>658.03183063800554</v>
      </c>
      <c r="L1665" s="34" t="e">
        <f>IF(ISNUMBER(INDEX('08W Project List'!$J:$J,MATCH('HFTD CPZ'!$B1665,'08W Project List'!$G:$G,0))),$K1665,#N/A)</f>
        <v>#N/A</v>
      </c>
      <c r="M1665" s="34" t="e">
        <f>IF(ISNUMBER(L1665),#N/A,IF(ISNUMBER(INDEX('Approved CPZ List'!$I:$I,MATCH('HFTD CPZ'!$B1665,'Approved CPZ List'!$B:$B,0))),$K1665,#N/A))</f>
        <v>#N/A</v>
      </c>
    </row>
    <row r="1666" spans="1:13" ht="15.75" x14ac:dyDescent="0.25">
      <c r="A1666" s="17">
        <v>8939</v>
      </c>
      <c r="B1666" s="16" t="s">
        <v>3929</v>
      </c>
      <c r="C1666" s="16">
        <v>83481110</v>
      </c>
      <c r="D1666" s="16" t="s">
        <v>3928</v>
      </c>
      <c r="E1666" s="16">
        <v>9.5829339274501546</v>
      </c>
      <c r="F1666" s="16">
        <v>64</v>
      </c>
      <c r="G1666" s="19">
        <v>2.0345230038825299E-2</v>
      </c>
      <c r="H1666" s="16">
        <f t="shared" ref="H1666:H1729" si="78">IFERROR(G1666*F1666,0)</f>
        <v>1.3020947224848192</v>
      </c>
      <c r="I1666" s="21">
        <v>1665</v>
      </c>
      <c r="J1666" s="28">
        <f t="shared" si="76"/>
        <v>18099.400053454672</v>
      </c>
      <c r="K1666" s="28">
        <f t="shared" si="77"/>
        <v>656.72973591552068</v>
      </c>
      <c r="L1666" s="34" t="e">
        <f>IF(ISNUMBER(INDEX('08W Project List'!$J:$J,MATCH('HFTD CPZ'!$B1666,'08W Project List'!$G:$G,0))),$K1666,#N/A)</f>
        <v>#N/A</v>
      </c>
      <c r="M1666" s="34" t="e">
        <f>IF(ISNUMBER(L1666),#N/A,IF(ISNUMBER(INDEX('Approved CPZ List'!$I:$I,MATCH('HFTD CPZ'!$B1666,'Approved CPZ List'!$B:$B,0))),$K1666,#N/A))</f>
        <v>#N/A</v>
      </c>
    </row>
    <row r="1667" spans="1:13" ht="15.75" x14ac:dyDescent="0.25">
      <c r="A1667" s="17">
        <v>5387</v>
      </c>
      <c r="B1667" s="16" t="s">
        <v>3119</v>
      </c>
      <c r="C1667" s="16">
        <v>153082106</v>
      </c>
      <c r="D1667" s="16" t="s">
        <v>3118</v>
      </c>
      <c r="E1667" s="16">
        <v>43.277623259411129</v>
      </c>
      <c r="F1667" s="16">
        <v>420</v>
      </c>
      <c r="G1667" s="19">
        <v>2.02623570558421E-2</v>
      </c>
      <c r="H1667" s="16">
        <f t="shared" si="78"/>
        <v>8.5101899634536817</v>
      </c>
      <c r="I1667" s="21">
        <v>1666</v>
      </c>
      <c r="J1667" s="28">
        <f t="shared" si="76"/>
        <v>18142.677676714084</v>
      </c>
      <c r="K1667" s="28">
        <f t="shared" si="77"/>
        <v>648.21954595206705</v>
      </c>
      <c r="L1667" s="34" t="e">
        <f>IF(ISNUMBER(INDEX('08W Project List'!$J:$J,MATCH('HFTD CPZ'!$B1667,'08W Project List'!$G:$G,0))),$K1667,#N/A)</f>
        <v>#N/A</v>
      </c>
      <c r="M1667" s="34" t="e">
        <f>IF(ISNUMBER(L1667),#N/A,IF(ISNUMBER(INDEX('Approved CPZ List'!$I:$I,MATCH('HFTD CPZ'!$B1667,'Approved CPZ List'!$B:$B,0))),$K1667,#N/A))</f>
        <v>#N/A</v>
      </c>
    </row>
    <row r="1668" spans="1:13" ht="15.75" x14ac:dyDescent="0.25">
      <c r="A1668" s="17">
        <v>3326</v>
      </c>
      <c r="B1668" s="16" t="s">
        <v>2780</v>
      </c>
      <c r="C1668" s="16">
        <v>103031102</v>
      </c>
      <c r="D1668" s="16" t="s">
        <v>2771</v>
      </c>
      <c r="E1668" s="16">
        <v>4.5225105232614977</v>
      </c>
      <c r="F1668" s="16">
        <v>48</v>
      </c>
      <c r="G1668" s="19">
        <v>2.0219245449573198E-2</v>
      </c>
      <c r="H1668" s="16">
        <f t="shared" si="78"/>
        <v>0.97052378157951358</v>
      </c>
      <c r="I1668" s="21">
        <v>1667</v>
      </c>
      <c r="J1668" s="28">
        <f t="shared" ref="J1668:J1731" si="79">J1667+E1668</f>
        <v>18147.200187237344</v>
      </c>
      <c r="K1668" s="28">
        <f t="shared" ref="K1668:K1731" si="80">K1667-H1668</f>
        <v>647.24902217048759</v>
      </c>
      <c r="L1668" s="34" t="e">
        <f>IF(ISNUMBER(INDEX('08W Project List'!$J:$J,MATCH('HFTD CPZ'!$B1668,'08W Project List'!$G:$G,0))),$K1668,#N/A)</f>
        <v>#N/A</v>
      </c>
      <c r="M1668" s="34" t="e">
        <f>IF(ISNUMBER(L1668),#N/A,IF(ISNUMBER(INDEX('Approved CPZ List'!$I:$I,MATCH('HFTD CPZ'!$B1668,'Approved CPZ List'!$B:$B,0))),$K1668,#N/A))</f>
        <v>#N/A</v>
      </c>
    </row>
    <row r="1669" spans="1:13" ht="15.75" x14ac:dyDescent="0.25">
      <c r="A1669" s="17">
        <v>7230</v>
      </c>
      <c r="B1669" s="16" t="s">
        <v>3062</v>
      </c>
      <c r="C1669" s="16">
        <v>163751102</v>
      </c>
      <c r="D1669" s="16" t="s">
        <v>3053</v>
      </c>
      <c r="E1669" s="16">
        <v>7.9173447424793659</v>
      </c>
      <c r="F1669" s="16">
        <v>104</v>
      </c>
      <c r="G1669" s="19">
        <v>2.0136718217398101E-2</v>
      </c>
      <c r="H1669" s="16">
        <f t="shared" si="78"/>
        <v>2.0942186946094026</v>
      </c>
      <c r="I1669" s="21">
        <v>1668</v>
      </c>
      <c r="J1669" s="28">
        <f t="shared" si="79"/>
        <v>18155.117531979824</v>
      </c>
      <c r="K1669" s="28">
        <f t="shared" si="80"/>
        <v>645.15480347587823</v>
      </c>
      <c r="L1669" s="34" t="e">
        <f>IF(ISNUMBER(INDEX('08W Project List'!$J:$J,MATCH('HFTD CPZ'!$B1669,'08W Project List'!$G:$G,0))),$K1669,#N/A)</f>
        <v>#N/A</v>
      </c>
      <c r="M1669" s="34" t="e">
        <f>IF(ISNUMBER(L1669),#N/A,IF(ISNUMBER(INDEX('Approved CPZ List'!$I:$I,MATCH('HFTD CPZ'!$B1669,'Approved CPZ List'!$B:$B,0))),$K1669,#N/A))</f>
        <v>#N/A</v>
      </c>
    </row>
    <row r="1670" spans="1:13" ht="15.75" x14ac:dyDescent="0.25">
      <c r="A1670" s="17">
        <v>2235</v>
      </c>
      <c r="B1670" s="16" t="s">
        <v>2363</v>
      </c>
      <c r="C1670" s="16">
        <v>42571102</v>
      </c>
      <c r="D1670" s="16" t="s">
        <v>2359</v>
      </c>
      <c r="E1670" s="16">
        <v>19.337499394780423</v>
      </c>
      <c r="F1670" s="16">
        <v>228</v>
      </c>
      <c r="G1670" s="19">
        <v>2.00970338842427E-2</v>
      </c>
      <c r="H1670" s="16">
        <f t="shared" si="78"/>
        <v>4.5821237256073353</v>
      </c>
      <c r="I1670" s="21">
        <v>1669</v>
      </c>
      <c r="J1670" s="28">
        <f t="shared" si="79"/>
        <v>18174.455031374604</v>
      </c>
      <c r="K1670" s="28">
        <f t="shared" si="80"/>
        <v>640.57267975027094</v>
      </c>
      <c r="L1670" s="34" t="e">
        <f>IF(ISNUMBER(INDEX('08W Project List'!$J:$J,MATCH('HFTD CPZ'!$B1670,'08W Project List'!$G:$G,0))),$K1670,#N/A)</f>
        <v>#N/A</v>
      </c>
      <c r="M1670" s="34" t="e">
        <f>IF(ISNUMBER(L1670),#N/A,IF(ISNUMBER(INDEX('Approved CPZ List'!$I:$I,MATCH('HFTD CPZ'!$B1670,'Approved CPZ List'!$B:$B,0))),$K1670,#N/A))</f>
        <v>#N/A</v>
      </c>
    </row>
    <row r="1671" spans="1:13" ht="15.75" x14ac:dyDescent="0.25">
      <c r="A1671" s="17">
        <v>9552</v>
      </c>
      <c r="B1671" s="16" t="s">
        <v>1911</v>
      </c>
      <c r="C1671" s="16">
        <v>182981102</v>
      </c>
      <c r="D1671" s="16" t="s">
        <v>1908</v>
      </c>
      <c r="E1671" s="16">
        <v>3.8154882948521132</v>
      </c>
      <c r="F1671" s="16">
        <v>12</v>
      </c>
      <c r="G1671" s="19">
        <v>1.99945232280146E-2</v>
      </c>
      <c r="H1671" s="16">
        <f t="shared" si="78"/>
        <v>0.2399342787361752</v>
      </c>
      <c r="I1671" s="21">
        <v>1670</v>
      </c>
      <c r="J1671" s="28">
        <f t="shared" si="79"/>
        <v>18178.270519669455</v>
      </c>
      <c r="K1671" s="28">
        <f t="shared" si="80"/>
        <v>640.33274547153474</v>
      </c>
      <c r="L1671" s="34" t="e">
        <f>IF(ISNUMBER(INDEX('08W Project List'!$J:$J,MATCH('HFTD CPZ'!$B1671,'08W Project List'!$G:$G,0))),$K1671,#N/A)</f>
        <v>#N/A</v>
      </c>
      <c r="M1671" s="34" t="e">
        <f>IF(ISNUMBER(L1671),#N/A,IF(ISNUMBER(INDEX('Approved CPZ List'!$I:$I,MATCH('HFTD CPZ'!$B1671,'Approved CPZ List'!$B:$B,0))),$K1671,#N/A))</f>
        <v>#N/A</v>
      </c>
    </row>
    <row r="1672" spans="1:13" ht="15.75" x14ac:dyDescent="0.25">
      <c r="A1672" s="17">
        <v>7621</v>
      </c>
      <c r="B1672" s="16" t="s">
        <v>4112</v>
      </c>
      <c r="C1672" s="16">
        <v>42771115</v>
      </c>
      <c r="D1672" s="16" t="s">
        <v>4111</v>
      </c>
      <c r="E1672" s="16">
        <v>4.310826798850087</v>
      </c>
      <c r="F1672" s="16">
        <v>73</v>
      </c>
      <c r="G1672" s="19">
        <v>1.9905626946220101E-2</v>
      </c>
      <c r="H1672" s="16">
        <f t="shared" si="78"/>
        <v>1.4531107670740675</v>
      </c>
      <c r="I1672" s="21">
        <v>1671</v>
      </c>
      <c r="J1672" s="28">
        <f t="shared" si="79"/>
        <v>18182.581346468305</v>
      </c>
      <c r="K1672" s="28">
        <f t="shared" si="80"/>
        <v>638.87963470446061</v>
      </c>
      <c r="L1672" s="34" t="e">
        <f>IF(ISNUMBER(INDEX('08W Project List'!$J:$J,MATCH('HFTD CPZ'!$B1672,'08W Project List'!$G:$G,0))),$K1672,#N/A)</f>
        <v>#N/A</v>
      </c>
      <c r="M1672" s="34" t="e">
        <f>IF(ISNUMBER(L1672),#N/A,IF(ISNUMBER(INDEX('Approved CPZ List'!$I:$I,MATCH('HFTD CPZ'!$B1672,'Approved CPZ List'!$B:$B,0))),$K1672,#N/A))</f>
        <v>#N/A</v>
      </c>
    </row>
    <row r="1673" spans="1:13" ht="15.75" x14ac:dyDescent="0.25">
      <c r="A1673" s="17">
        <v>5118</v>
      </c>
      <c r="B1673" s="16" t="s">
        <v>3512</v>
      </c>
      <c r="C1673" s="16">
        <v>182631107</v>
      </c>
      <c r="D1673" s="16" t="s">
        <v>3507</v>
      </c>
      <c r="E1673" s="16">
        <v>16.041987733640024</v>
      </c>
      <c r="F1673" s="16">
        <v>142</v>
      </c>
      <c r="G1673" s="19">
        <v>1.98999414217245E-2</v>
      </c>
      <c r="H1673" s="16">
        <f t="shared" si="78"/>
        <v>2.8257916818848789</v>
      </c>
      <c r="I1673" s="21">
        <v>1672</v>
      </c>
      <c r="J1673" s="28">
        <f t="shared" si="79"/>
        <v>18198.623334201944</v>
      </c>
      <c r="K1673" s="28">
        <f t="shared" si="80"/>
        <v>636.05384302257573</v>
      </c>
      <c r="L1673" s="34" t="e">
        <f>IF(ISNUMBER(INDEX('08W Project List'!$J:$J,MATCH('HFTD CPZ'!$B1673,'08W Project List'!$G:$G,0))),$K1673,#N/A)</f>
        <v>#N/A</v>
      </c>
      <c r="M1673" s="34" t="e">
        <f>IF(ISNUMBER(L1673),#N/A,IF(ISNUMBER(INDEX('Approved CPZ List'!$I:$I,MATCH('HFTD CPZ'!$B1673,'Approved CPZ List'!$B:$B,0))),$K1673,#N/A))</f>
        <v>#N/A</v>
      </c>
    </row>
    <row r="1674" spans="1:13" ht="15.75" x14ac:dyDescent="0.25">
      <c r="A1674" s="17">
        <v>1916</v>
      </c>
      <c r="B1674" s="16" t="s">
        <v>2373</v>
      </c>
      <c r="C1674" s="16">
        <v>42571104</v>
      </c>
      <c r="D1674" s="16" t="s">
        <v>2374</v>
      </c>
      <c r="E1674" s="16">
        <v>2.7873684236022314</v>
      </c>
      <c r="F1674" s="16">
        <v>105</v>
      </c>
      <c r="G1674" s="19">
        <v>1.98616599304118E-2</v>
      </c>
      <c r="H1674" s="16">
        <f t="shared" si="78"/>
        <v>2.085474292693239</v>
      </c>
      <c r="I1674" s="21">
        <v>1673</v>
      </c>
      <c r="J1674" s="28">
        <f t="shared" si="79"/>
        <v>18201.410702625548</v>
      </c>
      <c r="K1674" s="28">
        <f t="shared" si="80"/>
        <v>633.96836872988251</v>
      </c>
      <c r="L1674" s="34" t="e">
        <f>IF(ISNUMBER(INDEX('08W Project List'!$J:$J,MATCH('HFTD CPZ'!$B1674,'08W Project List'!$G:$G,0))),$K1674,#N/A)</f>
        <v>#N/A</v>
      </c>
      <c r="M1674" s="34" t="e">
        <f>IF(ISNUMBER(L1674),#N/A,IF(ISNUMBER(INDEX('Approved CPZ List'!$I:$I,MATCH('HFTD CPZ'!$B1674,'Approved CPZ List'!$B:$B,0))),$K1674,#N/A))</f>
        <v>#N/A</v>
      </c>
    </row>
    <row r="1675" spans="1:13" ht="15.75" x14ac:dyDescent="0.25">
      <c r="A1675" s="17">
        <v>8812</v>
      </c>
      <c r="B1675" s="16" t="s">
        <v>89</v>
      </c>
      <c r="C1675" s="16">
        <v>103271101</v>
      </c>
      <c r="D1675" s="16" t="s">
        <v>90</v>
      </c>
      <c r="E1675" s="16">
        <v>8.998039480164822</v>
      </c>
      <c r="F1675" s="16">
        <v>70</v>
      </c>
      <c r="G1675" s="19">
        <v>1.98356628108519E-2</v>
      </c>
      <c r="H1675" s="16">
        <f t="shared" si="78"/>
        <v>1.3884963967596331</v>
      </c>
      <c r="I1675" s="21">
        <v>1674</v>
      </c>
      <c r="J1675" s="28">
        <f t="shared" si="79"/>
        <v>18210.408742105712</v>
      </c>
      <c r="K1675" s="28">
        <f t="shared" si="80"/>
        <v>632.57987233312292</v>
      </c>
      <c r="L1675" s="34" t="e">
        <f>IF(ISNUMBER(INDEX('08W Project List'!$J:$J,MATCH('HFTD CPZ'!$B1675,'08W Project List'!$G:$G,0))),$K1675,#N/A)</f>
        <v>#N/A</v>
      </c>
      <c r="M1675" s="34" t="e">
        <f>IF(ISNUMBER(L1675),#N/A,IF(ISNUMBER(INDEX('Approved CPZ List'!$I:$I,MATCH('HFTD CPZ'!$B1675,'Approved CPZ List'!$B:$B,0))),$K1675,#N/A))</f>
        <v>#N/A</v>
      </c>
    </row>
    <row r="1676" spans="1:13" ht="15.75" x14ac:dyDescent="0.25">
      <c r="A1676" s="17">
        <v>3393</v>
      </c>
      <c r="B1676" s="16" t="s">
        <v>3755</v>
      </c>
      <c r="C1676" s="16">
        <v>43432102</v>
      </c>
      <c r="D1676" s="16" t="s">
        <v>3750</v>
      </c>
      <c r="E1676" s="16">
        <v>3.4609463700298444</v>
      </c>
      <c r="F1676" s="16">
        <v>121</v>
      </c>
      <c r="G1676" s="19">
        <v>1.9828804275664198E-2</v>
      </c>
      <c r="H1676" s="16">
        <f t="shared" si="78"/>
        <v>2.3992853173553681</v>
      </c>
      <c r="I1676" s="21">
        <v>1675</v>
      </c>
      <c r="J1676" s="28">
        <f t="shared" si="79"/>
        <v>18213.869688475741</v>
      </c>
      <c r="K1676" s="28">
        <f t="shared" si="80"/>
        <v>630.18058701576751</v>
      </c>
      <c r="L1676" s="34" t="e">
        <f>IF(ISNUMBER(INDEX('08W Project List'!$J:$J,MATCH('HFTD CPZ'!$B1676,'08W Project List'!$G:$G,0))),$K1676,#N/A)</f>
        <v>#N/A</v>
      </c>
      <c r="M1676" s="34" t="e">
        <f>IF(ISNUMBER(L1676),#N/A,IF(ISNUMBER(INDEX('Approved CPZ List'!$I:$I,MATCH('HFTD CPZ'!$B1676,'Approved CPZ List'!$B:$B,0))),$K1676,#N/A))</f>
        <v>#N/A</v>
      </c>
    </row>
    <row r="1677" spans="1:13" ht="15.75" x14ac:dyDescent="0.25">
      <c r="A1677" s="17">
        <v>8102</v>
      </c>
      <c r="B1677" s="16" t="s">
        <v>1337</v>
      </c>
      <c r="C1677" s="16">
        <v>152181101</v>
      </c>
      <c r="D1677" s="16" t="s">
        <v>1333</v>
      </c>
      <c r="E1677" s="16">
        <v>4.7831062217534122</v>
      </c>
      <c r="F1677" s="16">
        <v>62</v>
      </c>
      <c r="G1677" s="19">
        <v>1.96798911795418E-2</v>
      </c>
      <c r="H1677" s="16">
        <f t="shared" si="78"/>
        <v>1.2201532531315915</v>
      </c>
      <c r="I1677" s="21">
        <v>1676</v>
      </c>
      <c r="J1677" s="28">
        <f t="shared" si="79"/>
        <v>18218.652794697493</v>
      </c>
      <c r="K1677" s="28">
        <f t="shared" si="80"/>
        <v>628.96043376263594</v>
      </c>
      <c r="L1677" s="34" t="e">
        <f>IF(ISNUMBER(INDEX('08W Project List'!$J:$J,MATCH('HFTD CPZ'!$B1677,'08W Project List'!$G:$G,0))),$K1677,#N/A)</f>
        <v>#N/A</v>
      </c>
      <c r="M1677" s="34" t="e">
        <f>IF(ISNUMBER(L1677),#N/A,IF(ISNUMBER(INDEX('Approved CPZ List'!$I:$I,MATCH('HFTD CPZ'!$B1677,'Approved CPZ List'!$B:$B,0))),$K1677,#N/A))</f>
        <v>#N/A</v>
      </c>
    </row>
    <row r="1678" spans="1:13" ht="15.75" x14ac:dyDescent="0.25">
      <c r="A1678" s="17">
        <v>7713</v>
      </c>
      <c r="B1678" s="16" t="s">
        <v>1120</v>
      </c>
      <c r="C1678" s="16">
        <v>43071101</v>
      </c>
      <c r="D1678" s="16" t="s">
        <v>1113</v>
      </c>
      <c r="E1678" s="16">
        <v>3.1568032133237725</v>
      </c>
      <c r="F1678" s="16">
        <v>42</v>
      </c>
      <c r="G1678" s="19">
        <v>1.96664425433744E-2</v>
      </c>
      <c r="H1678" s="16">
        <f t="shared" si="78"/>
        <v>0.82599058682172477</v>
      </c>
      <c r="I1678" s="21">
        <v>1677</v>
      </c>
      <c r="J1678" s="28">
        <f t="shared" si="79"/>
        <v>18221.809597910818</v>
      </c>
      <c r="K1678" s="28">
        <f t="shared" si="80"/>
        <v>628.13444317581423</v>
      </c>
      <c r="L1678" s="34" t="e">
        <f>IF(ISNUMBER(INDEX('08W Project List'!$J:$J,MATCH('HFTD CPZ'!$B1678,'08W Project List'!$G:$G,0))),$K1678,#N/A)</f>
        <v>#N/A</v>
      </c>
      <c r="M1678" s="34" t="e">
        <f>IF(ISNUMBER(L1678),#N/A,IF(ISNUMBER(INDEX('Approved CPZ List'!$I:$I,MATCH('HFTD CPZ'!$B1678,'Approved CPZ List'!$B:$B,0))),$K1678,#N/A))</f>
        <v>#N/A</v>
      </c>
    </row>
    <row r="1679" spans="1:13" ht="15.75" x14ac:dyDescent="0.25">
      <c r="A1679" s="17">
        <v>6368</v>
      </c>
      <c r="B1679" s="16" t="s">
        <v>1161</v>
      </c>
      <c r="C1679" s="16">
        <v>102551101</v>
      </c>
      <c r="D1679" s="16" t="s">
        <v>1156</v>
      </c>
      <c r="E1679" s="16">
        <v>0.69871788117746425</v>
      </c>
      <c r="F1679" s="16">
        <v>49</v>
      </c>
      <c r="G1679" s="19">
        <v>1.9500819066429299E-2</v>
      </c>
      <c r="H1679" s="16">
        <f t="shared" si="78"/>
        <v>0.95554013425503559</v>
      </c>
      <c r="I1679" s="21">
        <v>1678</v>
      </c>
      <c r="J1679" s="28">
        <f t="shared" si="79"/>
        <v>18222.508315791994</v>
      </c>
      <c r="K1679" s="28">
        <f t="shared" si="80"/>
        <v>627.17890304155924</v>
      </c>
      <c r="L1679" s="34" t="e">
        <f>IF(ISNUMBER(INDEX('08W Project List'!$J:$J,MATCH('HFTD CPZ'!$B1679,'08W Project List'!$G:$G,0))),$K1679,#N/A)</f>
        <v>#N/A</v>
      </c>
      <c r="M1679" s="34" t="e">
        <f>IF(ISNUMBER(L1679),#N/A,IF(ISNUMBER(INDEX('Approved CPZ List'!$I:$I,MATCH('HFTD CPZ'!$B1679,'Approved CPZ List'!$B:$B,0))),$K1679,#N/A))</f>
        <v>#N/A</v>
      </c>
    </row>
    <row r="1680" spans="1:13" ht="15.75" x14ac:dyDescent="0.25">
      <c r="A1680" s="17">
        <v>6762</v>
      </c>
      <c r="B1680" s="16" t="s">
        <v>1808</v>
      </c>
      <c r="C1680" s="16">
        <v>192401101</v>
      </c>
      <c r="D1680" s="16" t="s">
        <v>1806</v>
      </c>
      <c r="E1680" s="16">
        <v>17.340982967871348</v>
      </c>
      <c r="F1680" s="16">
        <v>88</v>
      </c>
      <c r="G1680" s="19">
        <v>1.9485913777756901E-2</v>
      </c>
      <c r="H1680" s="16">
        <f t="shared" si="78"/>
        <v>1.7147604124426072</v>
      </c>
      <c r="I1680" s="21">
        <v>1679</v>
      </c>
      <c r="J1680" s="28">
        <f t="shared" si="79"/>
        <v>18239.849298759866</v>
      </c>
      <c r="K1680" s="28">
        <f t="shared" si="80"/>
        <v>625.46414262911662</v>
      </c>
      <c r="L1680" s="34" t="e">
        <f>IF(ISNUMBER(INDEX('08W Project List'!$J:$J,MATCH('HFTD CPZ'!$B1680,'08W Project List'!$G:$G,0))),$K1680,#N/A)</f>
        <v>#N/A</v>
      </c>
      <c r="M1680" s="34" t="e">
        <f>IF(ISNUMBER(L1680),#N/A,IF(ISNUMBER(INDEX('Approved CPZ List'!$I:$I,MATCH('HFTD CPZ'!$B1680,'Approved CPZ List'!$B:$B,0))),$K1680,#N/A))</f>
        <v>#N/A</v>
      </c>
    </row>
    <row r="1681" spans="1:13" ht="15.75" x14ac:dyDescent="0.25">
      <c r="A1681" s="17">
        <v>4845</v>
      </c>
      <c r="B1681" s="16" t="s">
        <v>3452</v>
      </c>
      <c r="C1681" s="16">
        <v>252531102</v>
      </c>
      <c r="D1681" s="16" t="s">
        <v>3453</v>
      </c>
      <c r="E1681" s="16">
        <v>1.8215549411509635</v>
      </c>
      <c r="F1681" s="16">
        <v>23</v>
      </c>
      <c r="G1681" s="19">
        <v>1.94634841819336E-2</v>
      </c>
      <c r="H1681" s="16">
        <f t="shared" si="78"/>
        <v>0.44766013618447281</v>
      </c>
      <c r="I1681" s="21">
        <v>1680</v>
      </c>
      <c r="J1681" s="28">
        <f t="shared" si="79"/>
        <v>18241.670853701016</v>
      </c>
      <c r="K1681" s="28">
        <f t="shared" si="80"/>
        <v>625.01648249293214</v>
      </c>
      <c r="L1681" s="34" t="e">
        <f>IF(ISNUMBER(INDEX('08W Project List'!$J:$J,MATCH('HFTD CPZ'!$B1681,'08W Project List'!$G:$G,0))),$K1681,#N/A)</f>
        <v>#N/A</v>
      </c>
      <c r="M1681" s="34" t="e">
        <f>IF(ISNUMBER(L1681),#N/A,IF(ISNUMBER(INDEX('Approved CPZ List'!$I:$I,MATCH('HFTD CPZ'!$B1681,'Approved CPZ List'!$B:$B,0))),$K1681,#N/A))</f>
        <v>#N/A</v>
      </c>
    </row>
    <row r="1682" spans="1:13" ht="15.75" x14ac:dyDescent="0.25">
      <c r="A1682" s="17">
        <v>3381</v>
      </c>
      <c r="B1682" s="16" t="s">
        <v>2145</v>
      </c>
      <c r="C1682" s="16">
        <v>43351106</v>
      </c>
      <c r="D1682" s="16" t="s">
        <v>2143</v>
      </c>
      <c r="E1682" s="16">
        <v>4.5080993011196711</v>
      </c>
      <c r="F1682" s="16">
        <v>62</v>
      </c>
      <c r="G1682" s="19">
        <v>1.9424452572568401E-2</v>
      </c>
      <c r="H1682" s="16">
        <f t="shared" si="78"/>
        <v>1.2043160594992408</v>
      </c>
      <c r="I1682" s="21">
        <v>1681</v>
      </c>
      <c r="J1682" s="28">
        <f t="shared" si="79"/>
        <v>18246.178953002134</v>
      </c>
      <c r="K1682" s="28">
        <f t="shared" si="80"/>
        <v>623.81216643343294</v>
      </c>
      <c r="L1682" s="34" t="e">
        <f>IF(ISNUMBER(INDEX('08W Project List'!$J:$J,MATCH('HFTD CPZ'!$B1682,'08W Project List'!$G:$G,0))),$K1682,#N/A)</f>
        <v>#N/A</v>
      </c>
      <c r="M1682" s="34" t="e">
        <f>IF(ISNUMBER(L1682),#N/A,IF(ISNUMBER(INDEX('Approved CPZ List'!$I:$I,MATCH('HFTD CPZ'!$B1682,'Approved CPZ List'!$B:$B,0))),$K1682,#N/A))</f>
        <v>#N/A</v>
      </c>
    </row>
    <row r="1683" spans="1:13" ht="15.75" x14ac:dyDescent="0.25">
      <c r="A1683" s="17">
        <v>8990</v>
      </c>
      <c r="B1683" s="16" t="s">
        <v>1639</v>
      </c>
      <c r="C1683" s="16">
        <v>24101103</v>
      </c>
      <c r="D1683" s="16" t="s">
        <v>1637</v>
      </c>
      <c r="E1683" s="16">
        <v>1.5814333191601617</v>
      </c>
      <c r="F1683" s="16">
        <v>16</v>
      </c>
      <c r="G1683" s="19">
        <v>1.9417228290895299E-2</v>
      </c>
      <c r="H1683" s="16">
        <f t="shared" si="78"/>
        <v>0.31067565265432479</v>
      </c>
      <c r="I1683" s="21">
        <v>1682</v>
      </c>
      <c r="J1683" s="28">
        <f t="shared" si="79"/>
        <v>18247.760386321293</v>
      </c>
      <c r="K1683" s="28">
        <f t="shared" si="80"/>
        <v>623.50149078077857</v>
      </c>
      <c r="L1683" s="34" t="e">
        <f>IF(ISNUMBER(INDEX('08W Project List'!$J:$J,MATCH('HFTD CPZ'!$B1683,'08W Project List'!$G:$G,0))),$K1683,#N/A)</f>
        <v>#N/A</v>
      </c>
      <c r="M1683" s="34" t="e">
        <f>IF(ISNUMBER(L1683),#N/A,IF(ISNUMBER(INDEX('Approved CPZ List'!$I:$I,MATCH('HFTD CPZ'!$B1683,'Approved CPZ List'!$B:$B,0))),$K1683,#N/A))</f>
        <v>#N/A</v>
      </c>
    </row>
    <row r="1684" spans="1:13" ht="15.75" x14ac:dyDescent="0.25">
      <c r="A1684" s="17">
        <v>1522</v>
      </c>
      <c r="B1684" s="16" t="s">
        <v>3336</v>
      </c>
      <c r="C1684" s="16">
        <v>192251102</v>
      </c>
      <c r="D1684" s="16" t="s">
        <v>3337</v>
      </c>
      <c r="E1684" s="16">
        <v>10.848231890666812</v>
      </c>
      <c r="F1684" s="16">
        <v>64</v>
      </c>
      <c r="G1684" s="19">
        <v>1.9341555640817101E-2</v>
      </c>
      <c r="H1684" s="16">
        <f t="shared" si="78"/>
        <v>1.2378595610122944</v>
      </c>
      <c r="I1684" s="21">
        <v>1683</v>
      </c>
      <c r="J1684" s="28">
        <f t="shared" si="79"/>
        <v>18258.608618211962</v>
      </c>
      <c r="K1684" s="28">
        <f t="shared" si="80"/>
        <v>622.26363121976624</v>
      </c>
      <c r="L1684" s="34" t="e">
        <f>IF(ISNUMBER(INDEX('08W Project List'!$J:$J,MATCH('HFTD CPZ'!$B1684,'08W Project List'!$G:$G,0))),$K1684,#N/A)</f>
        <v>#N/A</v>
      </c>
      <c r="M1684" s="34" t="e">
        <f>IF(ISNUMBER(L1684),#N/A,IF(ISNUMBER(INDEX('Approved CPZ List'!$I:$I,MATCH('HFTD CPZ'!$B1684,'Approved CPZ List'!$B:$B,0))),$K1684,#N/A))</f>
        <v>#N/A</v>
      </c>
    </row>
    <row r="1685" spans="1:13" ht="15.75" x14ac:dyDescent="0.25">
      <c r="A1685" s="17">
        <v>6286</v>
      </c>
      <c r="B1685" s="16" t="s">
        <v>1118</v>
      </c>
      <c r="C1685" s="16">
        <v>43071101</v>
      </c>
      <c r="D1685" s="16" t="s">
        <v>1113</v>
      </c>
      <c r="E1685" s="16">
        <v>2.6413834869364385</v>
      </c>
      <c r="F1685" s="16">
        <v>28</v>
      </c>
      <c r="G1685" s="19">
        <v>1.9316082163345599E-2</v>
      </c>
      <c r="H1685" s="16">
        <f t="shared" si="78"/>
        <v>0.54085030057367678</v>
      </c>
      <c r="I1685" s="21">
        <v>1684</v>
      </c>
      <c r="J1685" s="28">
        <f t="shared" si="79"/>
        <v>18261.2500016989</v>
      </c>
      <c r="K1685" s="28">
        <f t="shared" si="80"/>
        <v>621.72278091919259</v>
      </c>
      <c r="L1685" s="34" t="e">
        <f>IF(ISNUMBER(INDEX('08W Project List'!$J:$J,MATCH('HFTD CPZ'!$B1685,'08W Project List'!$G:$G,0))),$K1685,#N/A)</f>
        <v>#N/A</v>
      </c>
      <c r="M1685" s="34" t="e">
        <f>IF(ISNUMBER(L1685),#N/A,IF(ISNUMBER(INDEX('Approved CPZ List'!$I:$I,MATCH('HFTD CPZ'!$B1685,'Approved CPZ List'!$B:$B,0))),$K1685,#N/A))</f>
        <v>#N/A</v>
      </c>
    </row>
    <row r="1686" spans="1:13" ht="15.75" x14ac:dyDescent="0.25">
      <c r="A1686" s="17">
        <v>2445</v>
      </c>
      <c r="B1686" s="16" t="s">
        <v>2212</v>
      </c>
      <c r="C1686" s="16">
        <v>103491101</v>
      </c>
      <c r="D1686" s="16" t="s">
        <v>2209</v>
      </c>
      <c r="E1686" s="16">
        <v>13.793618960361032</v>
      </c>
      <c r="F1686" s="16">
        <v>102</v>
      </c>
      <c r="G1686" s="19">
        <v>1.9257918358040201E-2</v>
      </c>
      <c r="H1686" s="16">
        <f t="shared" si="78"/>
        <v>1.9643076725201005</v>
      </c>
      <c r="I1686" s="21">
        <v>1685</v>
      </c>
      <c r="J1686" s="28">
        <f t="shared" si="79"/>
        <v>18275.04362065926</v>
      </c>
      <c r="K1686" s="28">
        <f t="shared" si="80"/>
        <v>619.75847324667245</v>
      </c>
      <c r="L1686" s="34" t="e">
        <f>IF(ISNUMBER(INDEX('08W Project List'!$J:$J,MATCH('HFTD CPZ'!$B1686,'08W Project List'!$G:$G,0))),$K1686,#N/A)</f>
        <v>#N/A</v>
      </c>
      <c r="M1686" s="34" t="e">
        <f>IF(ISNUMBER(L1686),#N/A,IF(ISNUMBER(INDEX('Approved CPZ List'!$I:$I,MATCH('HFTD CPZ'!$B1686,'Approved CPZ List'!$B:$B,0))),$K1686,#N/A))</f>
        <v>#N/A</v>
      </c>
    </row>
    <row r="1687" spans="1:13" ht="15.75" x14ac:dyDescent="0.25">
      <c r="A1687" s="17">
        <v>2748</v>
      </c>
      <c r="B1687" s="16" t="s">
        <v>1642</v>
      </c>
      <c r="C1687" s="16">
        <v>24101103</v>
      </c>
      <c r="D1687" s="16" t="s">
        <v>1637</v>
      </c>
      <c r="E1687" s="16">
        <v>15.674053743384775</v>
      </c>
      <c r="F1687" s="16">
        <v>160</v>
      </c>
      <c r="G1687" s="19">
        <v>1.9223189822898699E-2</v>
      </c>
      <c r="H1687" s="16">
        <f t="shared" si="78"/>
        <v>3.0757103716637917</v>
      </c>
      <c r="I1687" s="21">
        <v>1686</v>
      </c>
      <c r="J1687" s="28">
        <f t="shared" si="79"/>
        <v>18290.717674402644</v>
      </c>
      <c r="K1687" s="28">
        <f t="shared" si="80"/>
        <v>616.68276287500862</v>
      </c>
      <c r="L1687" s="34" t="e">
        <f>IF(ISNUMBER(INDEX('08W Project List'!$J:$J,MATCH('HFTD CPZ'!$B1687,'08W Project List'!$G:$G,0))),$K1687,#N/A)</f>
        <v>#N/A</v>
      </c>
      <c r="M1687" s="34" t="e">
        <f>IF(ISNUMBER(L1687),#N/A,IF(ISNUMBER(INDEX('Approved CPZ List'!$I:$I,MATCH('HFTD CPZ'!$B1687,'Approved CPZ List'!$B:$B,0))),$K1687,#N/A))</f>
        <v>#N/A</v>
      </c>
    </row>
    <row r="1688" spans="1:13" ht="15.75" x14ac:dyDescent="0.25">
      <c r="A1688" s="17">
        <v>4766</v>
      </c>
      <c r="B1688" s="16" t="s">
        <v>804</v>
      </c>
      <c r="C1688" s="16">
        <v>42821101</v>
      </c>
      <c r="D1688" s="16" t="s">
        <v>800</v>
      </c>
      <c r="E1688" s="16">
        <v>0.46353107410321004</v>
      </c>
      <c r="F1688" s="16">
        <v>11</v>
      </c>
      <c r="G1688" s="19">
        <v>1.9175589504577199E-2</v>
      </c>
      <c r="H1688" s="16">
        <f t="shared" si="78"/>
        <v>0.21093148455034919</v>
      </c>
      <c r="I1688" s="21">
        <v>1687</v>
      </c>
      <c r="J1688" s="28">
        <f t="shared" si="79"/>
        <v>18291.181205476747</v>
      </c>
      <c r="K1688" s="28">
        <f t="shared" si="80"/>
        <v>616.47183139045831</v>
      </c>
      <c r="L1688" s="34" t="e">
        <f>IF(ISNUMBER(INDEX('08W Project List'!$J:$J,MATCH('HFTD CPZ'!$B1688,'08W Project List'!$G:$G,0))),$K1688,#N/A)</f>
        <v>#N/A</v>
      </c>
      <c r="M1688" s="34" t="e">
        <f>IF(ISNUMBER(L1688),#N/A,IF(ISNUMBER(INDEX('Approved CPZ List'!$I:$I,MATCH('HFTD CPZ'!$B1688,'Approved CPZ List'!$B:$B,0))),$K1688,#N/A))</f>
        <v>#N/A</v>
      </c>
    </row>
    <row r="1689" spans="1:13" ht="15.75" x14ac:dyDescent="0.25">
      <c r="A1689" s="17">
        <v>3508</v>
      </c>
      <c r="B1689" s="16" t="s">
        <v>795</v>
      </c>
      <c r="C1689" s="16">
        <v>42141102</v>
      </c>
      <c r="D1689" s="16" t="s">
        <v>796</v>
      </c>
      <c r="E1689" s="16">
        <v>0.7845537694895649</v>
      </c>
      <c r="F1689" s="16">
        <v>10</v>
      </c>
      <c r="G1689" s="19">
        <v>1.91055024343414E-2</v>
      </c>
      <c r="H1689" s="16">
        <f t="shared" si="78"/>
        <v>0.19105502434341398</v>
      </c>
      <c r="I1689" s="21">
        <v>1688</v>
      </c>
      <c r="J1689" s="28">
        <f t="shared" si="79"/>
        <v>18291.965759246235</v>
      </c>
      <c r="K1689" s="28">
        <f t="shared" si="80"/>
        <v>616.28077636611488</v>
      </c>
      <c r="L1689" s="34" t="e">
        <f>IF(ISNUMBER(INDEX('08W Project List'!$J:$J,MATCH('HFTD CPZ'!$B1689,'08W Project List'!$G:$G,0))),$K1689,#N/A)</f>
        <v>#N/A</v>
      </c>
      <c r="M1689" s="34" t="e">
        <f>IF(ISNUMBER(L1689),#N/A,IF(ISNUMBER(INDEX('Approved CPZ List'!$I:$I,MATCH('HFTD CPZ'!$B1689,'Approved CPZ List'!$B:$B,0))),$K1689,#N/A))</f>
        <v>#N/A</v>
      </c>
    </row>
    <row r="1690" spans="1:13" ht="15.75" x14ac:dyDescent="0.25">
      <c r="A1690" s="17">
        <v>3278</v>
      </c>
      <c r="B1690" s="16" t="s">
        <v>1962</v>
      </c>
      <c r="C1690" s="16">
        <v>43311108</v>
      </c>
      <c r="D1690" s="16" t="s">
        <v>1957</v>
      </c>
      <c r="E1690" s="16">
        <v>6.3575713229206334</v>
      </c>
      <c r="F1690" s="16">
        <v>98</v>
      </c>
      <c r="G1690" s="19">
        <v>1.90208257350458E-2</v>
      </c>
      <c r="H1690" s="16">
        <f t="shared" si="78"/>
        <v>1.8640409220344885</v>
      </c>
      <c r="I1690" s="21">
        <v>1689</v>
      </c>
      <c r="J1690" s="28">
        <f t="shared" si="79"/>
        <v>18298.323330569157</v>
      </c>
      <c r="K1690" s="28">
        <f t="shared" si="80"/>
        <v>614.41673544408036</v>
      </c>
      <c r="L1690" s="34" t="e">
        <f>IF(ISNUMBER(INDEX('08W Project List'!$J:$J,MATCH('HFTD CPZ'!$B1690,'08W Project List'!$G:$G,0))),$K1690,#N/A)</f>
        <v>#N/A</v>
      </c>
      <c r="M1690" s="34" t="e">
        <f>IF(ISNUMBER(L1690),#N/A,IF(ISNUMBER(INDEX('Approved CPZ List'!$I:$I,MATCH('HFTD CPZ'!$B1690,'Approved CPZ List'!$B:$B,0))),$K1690,#N/A))</f>
        <v>#N/A</v>
      </c>
    </row>
    <row r="1691" spans="1:13" ht="15.75" x14ac:dyDescent="0.25">
      <c r="A1691" s="17">
        <v>218</v>
      </c>
      <c r="B1691" s="16" t="s">
        <v>2162</v>
      </c>
      <c r="C1691" s="16">
        <v>63172101</v>
      </c>
      <c r="D1691" s="16" t="s">
        <v>2155</v>
      </c>
      <c r="E1691" s="16">
        <v>0</v>
      </c>
      <c r="F1691" s="16">
        <v>168</v>
      </c>
      <c r="G1691" s="19">
        <v>1.88927812934877E-2</v>
      </c>
      <c r="H1691" s="16">
        <f t="shared" si="78"/>
        <v>3.1739872573059338</v>
      </c>
      <c r="I1691" s="21">
        <v>1690</v>
      </c>
      <c r="J1691" s="28">
        <f t="shared" si="79"/>
        <v>18298.323330569157</v>
      </c>
      <c r="K1691" s="28">
        <f t="shared" si="80"/>
        <v>611.24274818677441</v>
      </c>
      <c r="L1691" s="34" t="e">
        <f>IF(ISNUMBER(INDEX('08W Project List'!$J:$J,MATCH('HFTD CPZ'!$B1691,'08W Project List'!$G:$G,0))),$K1691,#N/A)</f>
        <v>#N/A</v>
      </c>
      <c r="M1691" s="34" t="e">
        <f>IF(ISNUMBER(L1691),#N/A,IF(ISNUMBER(INDEX('Approved CPZ List'!$I:$I,MATCH('HFTD CPZ'!$B1691,'Approved CPZ List'!$B:$B,0))),$K1691,#N/A))</f>
        <v>#N/A</v>
      </c>
    </row>
    <row r="1692" spans="1:13" ht="15.75" x14ac:dyDescent="0.25">
      <c r="A1692" s="17">
        <v>5100</v>
      </c>
      <c r="B1692" s="16" t="s">
        <v>3340</v>
      </c>
      <c r="C1692" s="16">
        <v>192251102</v>
      </c>
      <c r="D1692" s="16" t="s">
        <v>3337</v>
      </c>
      <c r="E1692" s="16">
        <v>5.7786278724307891</v>
      </c>
      <c r="F1692" s="16">
        <v>103</v>
      </c>
      <c r="G1692" s="19">
        <v>1.8608605554942901E-2</v>
      </c>
      <c r="H1692" s="16">
        <f t="shared" si="78"/>
        <v>1.9166863721591187</v>
      </c>
      <c r="I1692" s="21">
        <v>1691</v>
      </c>
      <c r="J1692" s="28">
        <f t="shared" si="79"/>
        <v>18304.101958441588</v>
      </c>
      <c r="K1692" s="28">
        <f t="shared" si="80"/>
        <v>609.32606181461529</v>
      </c>
      <c r="L1692" s="34" t="e">
        <f>IF(ISNUMBER(INDEX('08W Project List'!$J:$J,MATCH('HFTD CPZ'!$B1692,'08W Project List'!$G:$G,0))),$K1692,#N/A)</f>
        <v>#N/A</v>
      </c>
      <c r="M1692" s="34" t="e">
        <f>IF(ISNUMBER(L1692),#N/A,IF(ISNUMBER(INDEX('Approved CPZ List'!$I:$I,MATCH('HFTD CPZ'!$B1692,'Approved CPZ List'!$B:$B,0))),$K1692,#N/A))</f>
        <v>#N/A</v>
      </c>
    </row>
    <row r="1693" spans="1:13" ht="15.75" x14ac:dyDescent="0.25">
      <c r="A1693" s="17">
        <v>1226</v>
      </c>
      <c r="B1693" s="16" t="s">
        <v>1377</v>
      </c>
      <c r="C1693" s="16">
        <v>42851121</v>
      </c>
      <c r="D1693" s="16" t="s">
        <v>1374</v>
      </c>
      <c r="E1693" s="16">
        <v>1.9713849006597577</v>
      </c>
      <c r="F1693" s="16">
        <v>18</v>
      </c>
      <c r="G1693" s="19">
        <v>1.8602658356271E-2</v>
      </c>
      <c r="H1693" s="16">
        <f t="shared" si="78"/>
        <v>0.33484785041287801</v>
      </c>
      <c r="I1693" s="21">
        <v>1692</v>
      </c>
      <c r="J1693" s="28">
        <f t="shared" si="79"/>
        <v>18306.073343342247</v>
      </c>
      <c r="K1693" s="28">
        <f t="shared" si="80"/>
        <v>608.99121396420242</v>
      </c>
      <c r="L1693" s="34" t="e">
        <f>IF(ISNUMBER(INDEX('08W Project List'!$J:$J,MATCH('HFTD CPZ'!$B1693,'08W Project List'!$G:$G,0))),$K1693,#N/A)</f>
        <v>#N/A</v>
      </c>
      <c r="M1693" s="34" t="e">
        <f>IF(ISNUMBER(L1693),#N/A,IF(ISNUMBER(INDEX('Approved CPZ List'!$I:$I,MATCH('HFTD CPZ'!$B1693,'Approved CPZ List'!$B:$B,0))),$K1693,#N/A))</f>
        <v>#N/A</v>
      </c>
    </row>
    <row r="1694" spans="1:13" ht="15.75" x14ac:dyDescent="0.25">
      <c r="A1694" s="17">
        <v>4217</v>
      </c>
      <c r="B1694" s="16" t="s">
        <v>705</v>
      </c>
      <c r="C1694" s="16">
        <v>103201102</v>
      </c>
      <c r="D1694" s="16" t="s">
        <v>702</v>
      </c>
      <c r="E1694" s="16">
        <v>15.316903685923183</v>
      </c>
      <c r="F1694" s="16">
        <v>123</v>
      </c>
      <c r="G1694" s="19">
        <v>1.8499959171722698E-2</v>
      </c>
      <c r="H1694" s="16">
        <f t="shared" si="78"/>
        <v>2.2754949781218921</v>
      </c>
      <c r="I1694" s="21">
        <v>1693</v>
      </c>
      <c r="J1694" s="28">
        <f t="shared" si="79"/>
        <v>18321.390247028168</v>
      </c>
      <c r="K1694" s="28">
        <f t="shared" si="80"/>
        <v>606.71571898608056</v>
      </c>
      <c r="L1694" s="34" t="e">
        <f>IF(ISNUMBER(INDEX('08W Project List'!$J:$J,MATCH('HFTD CPZ'!$B1694,'08W Project List'!$G:$G,0))),$K1694,#N/A)</f>
        <v>#N/A</v>
      </c>
      <c r="M1694" s="34" t="e">
        <f>IF(ISNUMBER(L1694),#N/A,IF(ISNUMBER(INDEX('Approved CPZ List'!$I:$I,MATCH('HFTD CPZ'!$B1694,'Approved CPZ List'!$B:$B,0))),$K1694,#N/A))</f>
        <v>#N/A</v>
      </c>
    </row>
    <row r="1695" spans="1:13" ht="15.75" x14ac:dyDescent="0.25">
      <c r="A1695" s="17">
        <v>4592</v>
      </c>
      <c r="B1695" s="16" t="s">
        <v>3035</v>
      </c>
      <c r="C1695" s="16">
        <v>42601102</v>
      </c>
      <c r="D1695" s="16" t="s">
        <v>3032</v>
      </c>
      <c r="E1695" s="16">
        <v>13.964193362045183</v>
      </c>
      <c r="F1695" s="16">
        <v>125</v>
      </c>
      <c r="G1695" s="19">
        <v>1.8489158318291701E-2</v>
      </c>
      <c r="H1695" s="16">
        <f t="shared" si="78"/>
        <v>2.3111447897864625</v>
      </c>
      <c r="I1695" s="21">
        <v>1694</v>
      </c>
      <c r="J1695" s="28">
        <f t="shared" si="79"/>
        <v>18335.354440390212</v>
      </c>
      <c r="K1695" s="28">
        <f t="shared" si="80"/>
        <v>604.40457419629411</v>
      </c>
      <c r="L1695" s="34" t="e">
        <f>IF(ISNUMBER(INDEX('08W Project List'!$J:$J,MATCH('HFTD CPZ'!$B1695,'08W Project List'!$G:$G,0))),$K1695,#N/A)</f>
        <v>#N/A</v>
      </c>
      <c r="M1695" s="34" t="e">
        <f>IF(ISNUMBER(L1695),#N/A,IF(ISNUMBER(INDEX('Approved CPZ List'!$I:$I,MATCH('HFTD CPZ'!$B1695,'Approved CPZ List'!$B:$B,0))),$K1695,#N/A))</f>
        <v>#N/A</v>
      </c>
    </row>
    <row r="1696" spans="1:13" ht="15.75" x14ac:dyDescent="0.25">
      <c r="A1696" s="17">
        <v>4143</v>
      </c>
      <c r="B1696" s="16" t="s">
        <v>2237</v>
      </c>
      <c r="C1696" s="16">
        <v>42951101</v>
      </c>
      <c r="D1696" s="16" t="s">
        <v>2233</v>
      </c>
      <c r="E1696" s="16">
        <v>2.6352111678240711</v>
      </c>
      <c r="F1696" s="16">
        <v>54</v>
      </c>
      <c r="G1696" s="19">
        <v>1.8326996441568901E-2</v>
      </c>
      <c r="H1696" s="16">
        <f t="shared" si="78"/>
        <v>0.98965780784472068</v>
      </c>
      <c r="I1696" s="21">
        <v>1695</v>
      </c>
      <c r="J1696" s="28">
        <f t="shared" si="79"/>
        <v>18337.989651558037</v>
      </c>
      <c r="K1696" s="28">
        <f t="shared" si="80"/>
        <v>603.41491638844934</v>
      </c>
      <c r="L1696" s="34" t="e">
        <f>IF(ISNUMBER(INDEX('08W Project List'!$J:$J,MATCH('HFTD CPZ'!$B1696,'08W Project List'!$G:$G,0))),$K1696,#N/A)</f>
        <v>#N/A</v>
      </c>
      <c r="M1696" s="34" t="e">
        <f>IF(ISNUMBER(L1696),#N/A,IF(ISNUMBER(INDEX('Approved CPZ List'!$I:$I,MATCH('HFTD CPZ'!$B1696,'Approved CPZ List'!$B:$B,0))),$K1696,#N/A))</f>
        <v>#N/A</v>
      </c>
    </row>
    <row r="1697" spans="1:13" ht="15.75" x14ac:dyDescent="0.25">
      <c r="A1697" s="17">
        <v>5556</v>
      </c>
      <c r="B1697" s="16" t="s">
        <v>4270</v>
      </c>
      <c r="C1697" s="16">
        <v>163201102</v>
      </c>
      <c r="D1697" s="16" t="s">
        <v>4269</v>
      </c>
      <c r="E1697" s="16">
        <v>11.312225484553883</v>
      </c>
      <c r="F1697" s="16">
        <v>105</v>
      </c>
      <c r="G1697" s="19">
        <v>1.83104283714682E-2</v>
      </c>
      <c r="H1697" s="16">
        <f t="shared" si="78"/>
        <v>1.922594979004161</v>
      </c>
      <c r="I1697" s="21">
        <v>1696</v>
      </c>
      <c r="J1697" s="28">
        <f t="shared" si="79"/>
        <v>18349.301877042592</v>
      </c>
      <c r="K1697" s="28">
        <f t="shared" si="80"/>
        <v>601.49232140944514</v>
      </c>
      <c r="L1697" s="34" t="e">
        <f>IF(ISNUMBER(INDEX('08W Project List'!$J:$J,MATCH('HFTD CPZ'!$B1697,'08W Project List'!$G:$G,0))),$K1697,#N/A)</f>
        <v>#N/A</v>
      </c>
      <c r="M1697" s="34" t="e">
        <f>IF(ISNUMBER(L1697),#N/A,IF(ISNUMBER(INDEX('Approved CPZ List'!$I:$I,MATCH('HFTD CPZ'!$B1697,'Approved CPZ List'!$B:$B,0))),$K1697,#N/A))</f>
        <v>#N/A</v>
      </c>
    </row>
    <row r="1698" spans="1:13" ht="15.75" x14ac:dyDescent="0.25">
      <c r="A1698" s="17">
        <v>7818</v>
      </c>
      <c r="B1698" s="16" t="s">
        <v>3859</v>
      </c>
      <c r="C1698" s="16">
        <v>42721105</v>
      </c>
      <c r="D1698" s="16" t="s">
        <v>3854</v>
      </c>
      <c r="E1698" s="16">
        <v>1.1851192994430018</v>
      </c>
      <c r="F1698" s="16">
        <v>12</v>
      </c>
      <c r="G1698" s="19">
        <v>1.82794921071017E-2</v>
      </c>
      <c r="H1698" s="16">
        <f t="shared" si="78"/>
        <v>0.21935390528522042</v>
      </c>
      <c r="I1698" s="21">
        <v>1697</v>
      </c>
      <c r="J1698" s="28">
        <f t="shared" si="79"/>
        <v>18350.486996342035</v>
      </c>
      <c r="K1698" s="28">
        <f t="shared" si="80"/>
        <v>601.27296750415996</v>
      </c>
      <c r="L1698" s="34" t="e">
        <f>IF(ISNUMBER(INDEX('08W Project List'!$J:$J,MATCH('HFTD CPZ'!$B1698,'08W Project List'!$G:$G,0))),$K1698,#N/A)</f>
        <v>#N/A</v>
      </c>
      <c r="M1698" s="34" t="e">
        <f>IF(ISNUMBER(L1698),#N/A,IF(ISNUMBER(INDEX('Approved CPZ List'!$I:$I,MATCH('HFTD CPZ'!$B1698,'Approved CPZ List'!$B:$B,0))),$K1698,#N/A))</f>
        <v>#N/A</v>
      </c>
    </row>
    <row r="1699" spans="1:13" ht="15.75" x14ac:dyDescent="0.25">
      <c r="A1699" s="17">
        <v>1713</v>
      </c>
      <c r="B1699" s="16" t="s">
        <v>1650</v>
      </c>
      <c r="C1699" s="16">
        <v>24101103</v>
      </c>
      <c r="D1699" s="16" t="s">
        <v>1637</v>
      </c>
      <c r="E1699" s="16">
        <v>19.819262870002362</v>
      </c>
      <c r="F1699" s="16">
        <v>164</v>
      </c>
      <c r="G1699" s="19">
        <v>1.8248230678138001E-2</v>
      </c>
      <c r="H1699" s="16">
        <f t="shared" si="78"/>
        <v>2.9927098312146323</v>
      </c>
      <c r="I1699" s="21">
        <v>1698</v>
      </c>
      <c r="J1699" s="28">
        <f t="shared" si="79"/>
        <v>18370.306259212037</v>
      </c>
      <c r="K1699" s="28">
        <f t="shared" si="80"/>
        <v>598.28025767294537</v>
      </c>
      <c r="L1699" s="34" t="e">
        <f>IF(ISNUMBER(INDEX('08W Project List'!$J:$J,MATCH('HFTD CPZ'!$B1699,'08W Project List'!$G:$G,0))),$K1699,#N/A)</f>
        <v>#N/A</v>
      </c>
      <c r="M1699" s="34" t="e">
        <f>IF(ISNUMBER(L1699),#N/A,IF(ISNUMBER(INDEX('Approved CPZ List'!$I:$I,MATCH('HFTD CPZ'!$B1699,'Approved CPZ List'!$B:$B,0))),$K1699,#N/A))</f>
        <v>#N/A</v>
      </c>
    </row>
    <row r="1700" spans="1:13" ht="15.75" x14ac:dyDescent="0.25">
      <c r="A1700" s="17">
        <v>3304</v>
      </c>
      <c r="B1700" s="16" t="s">
        <v>1061</v>
      </c>
      <c r="C1700" s="16">
        <v>152261103</v>
      </c>
      <c r="D1700" s="16" t="s">
        <v>1058</v>
      </c>
      <c r="E1700" s="16">
        <v>17.464533801755689</v>
      </c>
      <c r="F1700" s="16">
        <v>251</v>
      </c>
      <c r="G1700" s="19">
        <v>1.8232989273116701E-2</v>
      </c>
      <c r="H1700" s="16">
        <f t="shared" si="78"/>
        <v>4.5764803075522922</v>
      </c>
      <c r="I1700" s="21">
        <v>1699</v>
      </c>
      <c r="J1700" s="28">
        <f t="shared" si="79"/>
        <v>18387.770793013791</v>
      </c>
      <c r="K1700" s="28">
        <f t="shared" si="80"/>
        <v>593.70377736539308</v>
      </c>
      <c r="L1700" s="34" t="e">
        <f>IF(ISNUMBER(INDEX('08W Project List'!$J:$J,MATCH('HFTD CPZ'!$B1700,'08W Project List'!$G:$G,0))),$K1700,#N/A)</f>
        <v>#N/A</v>
      </c>
      <c r="M1700" s="34" t="e">
        <f>IF(ISNUMBER(L1700),#N/A,IF(ISNUMBER(INDEX('Approved CPZ List'!$I:$I,MATCH('HFTD CPZ'!$B1700,'Approved CPZ List'!$B:$B,0))),$K1700,#N/A))</f>
        <v>#N/A</v>
      </c>
    </row>
    <row r="1701" spans="1:13" ht="15.75" x14ac:dyDescent="0.25">
      <c r="A1701" s="17">
        <v>1922</v>
      </c>
      <c r="B1701" s="16" t="s">
        <v>28</v>
      </c>
      <c r="C1701" s="16">
        <v>152101102</v>
      </c>
      <c r="D1701" s="16" t="s">
        <v>27</v>
      </c>
      <c r="E1701" s="16">
        <v>18.011994539252019</v>
      </c>
      <c r="F1701" s="16">
        <v>104</v>
      </c>
      <c r="G1701" s="19">
        <v>1.8203862699012099E-2</v>
      </c>
      <c r="H1701" s="16">
        <f t="shared" si="78"/>
        <v>1.8932017206972582</v>
      </c>
      <c r="I1701" s="21">
        <v>1700</v>
      </c>
      <c r="J1701" s="28">
        <f t="shared" si="79"/>
        <v>18405.782787553042</v>
      </c>
      <c r="K1701" s="28">
        <f t="shared" si="80"/>
        <v>591.81057564469586</v>
      </c>
      <c r="L1701" s="34" t="e">
        <f>IF(ISNUMBER(INDEX('08W Project List'!$J:$J,MATCH('HFTD CPZ'!$B1701,'08W Project List'!$G:$G,0))),$K1701,#N/A)</f>
        <v>#N/A</v>
      </c>
      <c r="M1701" s="34" t="e">
        <f>IF(ISNUMBER(L1701),#N/A,IF(ISNUMBER(INDEX('Approved CPZ List'!$I:$I,MATCH('HFTD CPZ'!$B1701,'Approved CPZ List'!$B:$B,0))),$K1701,#N/A))</f>
        <v>#N/A</v>
      </c>
    </row>
    <row r="1702" spans="1:13" ht="15.75" x14ac:dyDescent="0.25">
      <c r="A1702" s="17">
        <v>4888</v>
      </c>
      <c r="B1702" s="16" t="s">
        <v>1121</v>
      </c>
      <c r="C1702" s="16">
        <v>43071101</v>
      </c>
      <c r="D1702" s="16" t="s">
        <v>1113</v>
      </c>
      <c r="E1702" s="16">
        <v>6.8083244522775015</v>
      </c>
      <c r="F1702" s="16">
        <v>82</v>
      </c>
      <c r="G1702" s="19">
        <v>1.8179474097996699E-2</v>
      </c>
      <c r="H1702" s="16">
        <f t="shared" si="78"/>
        <v>1.4907168760357292</v>
      </c>
      <c r="I1702" s="21">
        <v>1701</v>
      </c>
      <c r="J1702" s="28">
        <f t="shared" si="79"/>
        <v>18412.591112005321</v>
      </c>
      <c r="K1702" s="28">
        <f t="shared" si="80"/>
        <v>590.31985876866008</v>
      </c>
      <c r="L1702" s="34" t="e">
        <f>IF(ISNUMBER(INDEX('08W Project List'!$J:$J,MATCH('HFTD CPZ'!$B1702,'08W Project List'!$G:$G,0))),$K1702,#N/A)</f>
        <v>#N/A</v>
      </c>
      <c r="M1702" s="34" t="e">
        <f>IF(ISNUMBER(L1702),#N/A,IF(ISNUMBER(INDEX('Approved CPZ List'!$I:$I,MATCH('HFTD CPZ'!$B1702,'Approved CPZ List'!$B:$B,0))),$K1702,#N/A))</f>
        <v>#N/A</v>
      </c>
    </row>
    <row r="1703" spans="1:13" ht="15.75" x14ac:dyDescent="0.25">
      <c r="A1703" s="17">
        <v>1290</v>
      </c>
      <c r="B1703" s="16" t="s">
        <v>1420</v>
      </c>
      <c r="C1703" s="16">
        <v>163451702</v>
      </c>
      <c r="D1703" s="16" t="s">
        <v>1414</v>
      </c>
      <c r="E1703" s="16">
        <v>0.11690485078626973</v>
      </c>
      <c r="F1703" s="16">
        <v>19</v>
      </c>
      <c r="G1703" s="19">
        <v>1.8146518681295899E-2</v>
      </c>
      <c r="H1703" s="16">
        <f t="shared" si="78"/>
        <v>0.34478385494462205</v>
      </c>
      <c r="I1703" s="21">
        <v>1702</v>
      </c>
      <c r="J1703" s="28">
        <f t="shared" si="79"/>
        <v>18412.708016856108</v>
      </c>
      <c r="K1703" s="28">
        <f t="shared" si="80"/>
        <v>589.9750749137155</v>
      </c>
      <c r="L1703" s="34" t="e">
        <f>IF(ISNUMBER(INDEX('08W Project List'!$J:$J,MATCH('HFTD CPZ'!$B1703,'08W Project List'!$G:$G,0))),$K1703,#N/A)</f>
        <v>#N/A</v>
      </c>
      <c r="M1703" s="34" t="e">
        <f>IF(ISNUMBER(L1703),#N/A,IF(ISNUMBER(INDEX('Approved CPZ List'!$I:$I,MATCH('HFTD CPZ'!$B1703,'Approved CPZ List'!$B:$B,0))),$K1703,#N/A))</f>
        <v>#N/A</v>
      </c>
    </row>
    <row r="1704" spans="1:13" ht="15.75" x14ac:dyDescent="0.25">
      <c r="A1704" s="17">
        <v>4459</v>
      </c>
      <c r="B1704" s="16" t="s">
        <v>725</v>
      </c>
      <c r="C1704" s="16">
        <v>103091102</v>
      </c>
      <c r="D1704" s="16" t="s">
        <v>722</v>
      </c>
      <c r="E1704" s="16">
        <v>3.4288638556839715</v>
      </c>
      <c r="F1704" s="16">
        <v>11</v>
      </c>
      <c r="G1704" s="19">
        <v>1.8087911446350202E-2</v>
      </c>
      <c r="H1704" s="16">
        <f t="shared" si="78"/>
        <v>0.19896702590985221</v>
      </c>
      <c r="I1704" s="21">
        <v>1703</v>
      </c>
      <c r="J1704" s="28">
        <f t="shared" si="79"/>
        <v>18416.136880711791</v>
      </c>
      <c r="K1704" s="28">
        <f t="shared" si="80"/>
        <v>589.77610788780567</v>
      </c>
      <c r="L1704" s="34" t="e">
        <f>IF(ISNUMBER(INDEX('08W Project List'!$J:$J,MATCH('HFTD CPZ'!$B1704,'08W Project List'!$G:$G,0))),$K1704,#N/A)</f>
        <v>#N/A</v>
      </c>
      <c r="M1704" s="34" t="e">
        <f>IF(ISNUMBER(L1704),#N/A,IF(ISNUMBER(INDEX('Approved CPZ List'!$I:$I,MATCH('HFTD CPZ'!$B1704,'Approved CPZ List'!$B:$B,0))),$K1704,#N/A))</f>
        <v>#N/A</v>
      </c>
    </row>
    <row r="1705" spans="1:13" ht="15.75" x14ac:dyDescent="0.25">
      <c r="A1705" s="17">
        <v>8596</v>
      </c>
      <c r="B1705" s="16" t="s">
        <v>3451</v>
      </c>
      <c r="C1705" s="16">
        <v>252531101</v>
      </c>
      <c r="D1705" s="16" t="s">
        <v>3450</v>
      </c>
      <c r="E1705" s="16">
        <v>11.842937610367743</v>
      </c>
      <c r="F1705" s="16">
        <v>80</v>
      </c>
      <c r="G1705" s="19">
        <v>1.8079370751319601E-2</v>
      </c>
      <c r="H1705" s="16">
        <f t="shared" si="78"/>
        <v>1.4463496601055681</v>
      </c>
      <c r="I1705" s="21">
        <v>1704</v>
      </c>
      <c r="J1705" s="28">
        <f t="shared" si="79"/>
        <v>18427.979818322157</v>
      </c>
      <c r="K1705" s="28">
        <f t="shared" si="80"/>
        <v>588.32975822770004</v>
      </c>
      <c r="L1705" s="34" t="e">
        <f>IF(ISNUMBER(INDEX('08W Project List'!$J:$J,MATCH('HFTD CPZ'!$B1705,'08W Project List'!$G:$G,0))),$K1705,#N/A)</f>
        <v>#N/A</v>
      </c>
      <c r="M1705" s="34" t="e">
        <f>IF(ISNUMBER(L1705),#N/A,IF(ISNUMBER(INDEX('Approved CPZ List'!$I:$I,MATCH('HFTD CPZ'!$B1705,'Approved CPZ List'!$B:$B,0))),$K1705,#N/A))</f>
        <v>#N/A</v>
      </c>
    </row>
    <row r="1706" spans="1:13" ht="15.75" x14ac:dyDescent="0.25">
      <c r="A1706" s="17">
        <v>7985</v>
      </c>
      <c r="B1706" s="16" t="s">
        <v>2252</v>
      </c>
      <c r="C1706" s="16">
        <v>252811102</v>
      </c>
      <c r="D1706" s="16" t="s">
        <v>2250</v>
      </c>
      <c r="E1706" s="16">
        <v>8.8777259417603478</v>
      </c>
      <c r="F1706" s="16">
        <v>52</v>
      </c>
      <c r="G1706" s="19">
        <v>1.8057359721460501E-2</v>
      </c>
      <c r="H1706" s="16">
        <f t="shared" si="78"/>
        <v>0.93898270551594609</v>
      </c>
      <c r="I1706" s="21">
        <v>1705</v>
      </c>
      <c r="J1706" s="28">
        <f t="shared" si="79"/>
        <v>18436.857544263919</v>
      </c>
      <c r="K1706" s="28">
        <f t="shared" si="80"/>
        <v>587.39077552218407</v>
      </c>
      <c r="L1706" s="34" t="e">
        <f>IF(ISNUMBER(INDEX('08W Project List'!$J:$J,MATCH('HFTD CPZ'!$B1706,'08W Project List'!$G:$G,0))),$K1706,#N/A)</f>
        <v>#N/A</v>
      </c>
      <c r="M1706" s="34" t="e">
        <f>IF(ISNUMBER(L1706),#N/A,IF(ISNUMBER(INDEX('Approved CPZ List'!$I:$I,MATCH('HFTD CPZ'!$B1706,'Approved CPZ List'!$B:$B,0))),$K1706,#N/A))</f>
        <v>#N/A</v>
      </c>
    </row>
    <row r="1707" spans="1:13" ht="15.75" x14ac:dyDescent="0.25">
      <c r="A1707" s="17">
        <v>5651</v>
      </c>
      <c r="B1707" s="16" t="s">
        <v>2516</v>
      </c>
      <c r="C1707" s="16">
        <v>152282101</v>
      </c>
      <c r="D1707" s="16" t="s">
        <v>2510</v>
      </c>
      <c r="E1707" s="16">
        <v>8.6709616186995646</v>
      </c>
      <c r="F1707" s="16">
        <v>81</v>
      </c>
      <c r="G1707" s="19">
        <v>1.8042786763987601E-2</v>
      </c>
      <c r="H1707" s="16">
        <f t="shared" si="78"/>
        <v>1.4614657278829957</v>
      </c>
      <c r="I1707" s="21">
        <v>1706</v>
      </c>
      <c r="J1707" s="28">
        <f t="shared" si="79"/>
        <v>18445.528505882619</v>
      </c>
      <c r="K1707" s="28">
        <f t="shared" si="80"/>
        <v>585.92930979430105</v>
      </c>
      <c r="L1707" s="34" t="e">
        <f>IF(ISNUMBER(INDEX('08W Project List'!$J:$J,MATCH('HFTD CPZ'!$B1707,'08W Project List'!$G:$G,0))),$K1707,#N/A)</f>
        <v>#N/A</v>
      </c>
      <c r="M1707" s="34" t="e">
        <f>IF(ISNUMBER(L1707),#N/A,IF(ISNUMBER(INDEX('Approved CPZ List'!$I:$I,MATCH('HFTD CPZ'!$B1707,'Approved CPZ List'!$B:$B,0))),$K1707,#N/A))</f>
        <v>#N/A</v>
      </c>
    </row>
    <row r="1708" spans="1:13" ht="15.75" x14ac:dyDescent="0.25">
      <c r="A1708" s="17">
        <v>9070</v>
      </c>
      <c r="B1708" s="16" t="s">
        <v>3752</v>
      </c>
      <c r="C1708" s="16">
        <v>43432102</v>
      </c>
      <c r="D1708" s="16" t="s">
        <v>3750</v>
      </c>
      <c r="E1708" s="16">
        <v>1.0584084442079056</v>
      </c>
      <c r="F1708" s="16">
        <v>17</v>
      </c>
      <c r="G1708" s="19">
        <v>1.8026475067990801E-2</v>
      </c>
      <c r="H1708" s="16">
        <f t="shared" si="78"/>
        <v>0.30645007615584363</v>
      </c>
      <c r="I1708" s="21">
        <v>1707</v>
      </c>
      <c r="J1708" s="28">
        <f t="shared" si="79"/>
        <v>18446.586914326828</v>
      </c>
      <c r="K1708" s="28">
        <f t="shared" si="80"/>
        <v>585.62285971814515</v>
      </c>
      <c r="L1708" s="34" t="e">
        <f>IF(ISNUMBER(INDEX('08W Project List'!$J:$J,MATCH('HFTD CPZ'!$B1708,'08W Project List'!$G:$G,0))),$K1708,#N/A)</f>
        <v>#N/A</v>
      </c>
      <c r="M1708" s="34" t="e">
        <f>IF(ISNUMBER(L1708),#N/A,IF(ISNUMBER(INDEX('Approved CPZ List'!$I:$I,MATCH('HFTD CPZ'!$B1708,'Approved CPZ List'!$B:$B,0))),$K1708,#N/A))</f>
        <v>#N/A</v>
      </c>
    </row>
    <row r="1709" spans="1:13" ht="15.75" x14ac:dyDescent="0.25">
      <c r="A1709" s="17">
        <v>2577</v>
      </c>
      <c r="B1709" s="16" t="s">
        <v>1693</v>
      </c>
      <c r="C1709" s="16">
        <v>43211101</v>
      </c>
      <c r="D1709" s="16" t="s">
        <v>1685</v>
      </c>
      <c r="E1709" s="16">
        <v>2.4524146197149967</v>
      </c>
      <c r="F1709" s="16">
        <v>110</v>
      </c>
      <c r="G1709" s="19">
        <v>1.8006898168372702E-2</v>
      </c>
      <c r="H1709" s="16">
        <f t="shared" si="78"/>
        <v>1.9807587985209971</v>
      </c>
      <c r="I1709" s="21">
        <v>1708</v>
      </c>
      <c r="J1709" s="28">
        <f t="shared" si="79"/>
        <v>18449.039328946543</v>
      </c>
      <c r="K1709" s="28">
        <f t="shared" si="80"/>
        <v>583.64210091962411</v>
      </c>
      <c r="L1709" s="34" t="e">
        <f>IF(ISNUMBER(INDEX('08W Project List'!$J:$J,MATCH('HFTD CPZ'!$B1709,'08W Project List'!$G:$G,0))),$K1709,#N/A)</f>
        <v>#N/A</v>
      </c>
      <c r="M1709" s="34" t="e">
        <f>IF(ISNUMBER(L1709),#N/A,IF(ISNUMBER(INDEX('Approved CPZ List'!$I:$I,MATCH('HFTD CPZ'!$B1709,'Approved CPZ List'!$B:$B,0))),$K1709,#N/A))</f>
        <v>#N/A</v>
      </c>
    </row>
    <row r="1710" spans="1:13" ht="15.75" x14ac:dyDescent="0.25">
      <c r="A1710" s="17">
        <v>5850</v>
      </c>
      <c r="B1710" s="16" t="s">
        <v>1526</v>
      </c>
      <c r="C1710" s="16">
        <v>42891101</v>
      </c>
      <c r="D1710" s="16" t="s">
        <v>1516</v>
      </c>
      <c r="E1710" s="16">
        <v>3.9316625520386759</v>
      </c>
      <c r="F1710" s="16">
        <v>122</v>
      </c>
      <c r="G1710" s="19">
        <v>1.79082546192719E-2</v>
      </c>
      <c r="H1710" s="16">
        <f t="shared" si="78"/>
        <v>2.1848070635511716</v>
      </c>
      <c r="I1710" s="21">
        <v>1709</v>
      </c>
      <c r="J1710" s="28">
        <f t="shared" si="79"/>
        <v>18452.97099149858</v>
      </c>
      <c r="K1710" s="28">
        <f t="shared" si="80"/>
        <v>581.45729385607297</v>
      </c>
      <c r="L1710" s="34" t="e">
        <f>IF(ISNUMBER(INDEX('08W Project List'!$J:$J,MATCH('HFTD CPZ'!$B1710,'08W Project List'!$G:$G,0))),$K1710,#N/A)</f>
        <v>#N/A</v>
      </c>
      <c r="M1710" s="34" t="e">
        <f>IF(ISNUMBER(L1710),#N/A,IF(ISNUMBER(INDEX('Approved CPZ List'!$I:$I,MATCH('HFTD CPZ'!$B1710,'Approved CPZ List'!$B:$B,0))),$K1710,#N/A))</f>
        <v>#N/A</v>
      </c>
    </row>
    <row r="1711" spans="1:13" ht="15.75" x14ac:dyDescent="0.25">
      <c r="A1711" s="17">
        <v>8508</v>
      </c>
      <c r="B1711" s="16" t="s">
        <v>3039</v>
      </c>
      <c r="C1711" s="16">
        <v>152201101</v>
      </c>
      <c r="D1711" s="16" t="s">
        <v>3040</v>
      </c>
      <c r="E1711" s="16">
        <v>5.8975045675097766</v>
      </c>
      <c r="F1711" s="16">
        <v>34</v>
      </c>
      <c r="G1711" s="19">
        <v>1.7864137663921802E-2</v>
      </c>
      <c r="H1711" s="16">
        <f t="shared" si="78"/>
        <v>0.60738068057334127</v>
      </c>
      <c r="I1711" s="21">
        <v>1710</v>
      </c>
      <c r="J1711" s="28">
        <f t="shared" si="79"/>
        <v>18458.86849606609</v>
      </c>
      <c r="K1711" s="28">
        <f t="shared" si="80"/>
        <v>580.84991317549964</v>
      </c>
      <c r="L1711" s="34" t="e">
        <f>IF(ISNUMBER(INDEX('08W Project List'!$J:$J,MATCH('HFTD CPZ'!$B1711,'08W Project List'!$G:$G,0))),$K1711,#N/A)</f>
        <v>#N/A</v>
      </c>
      <c r="M1711" s="34" t="e">
        <f>IF(ISNUMBER(L1711),#N/A,IF(ISNUMBER(INDEX('Approved CPZ List'!$I:$I,MATCH('HFTD CPZ'!$B1711,'Approved CPZ List'!$B:$B,0))),$K1711,#N/A))</f>
        <v>#N/A</v>
      </c>
    </row>
    <row r="1712" spans="1:13" ht="15.75" x14ac:dyDescent="0.25">
      <c r="A1712" s="17">
        <v>4021</v>
      </c>
      <c r="B1712" s="16" t="s">
        <v>1569</v>
      </c>
      <c r="C1712" s="16">
        <v>152031101</v>
      </c>
      <c r="D1712" s="16" t="s">
        <v>1568</v>
      </c>
      <c r="E1712" s="16">
        <v>3.2943206895419079</v>
      </c>
      <c r="F1712" s="16">
        <v>31</v>
      </c>
      <c r="G1712" s="19">
        <v>1.7834405931106499E-2</v>
      </c>
      <c r="H1712" s="16">
        <f t="shared" si="78"/>
        <v>0.55286658386430143</v>
      </c>
      <c r="I1712" s="21">
        <v>1711</v>
      </c>
      <c r="J1712" s="28">
        <f t="shared" si="79"/>
        <v>18462.162816755634</v>
      </c>
      <c r="K1712" s="28">
        <f t="shared" si="80"/>
        <v>580.29704659163531</v>
      </c>
      <c r="L1712" s="34" t="e">
        <f>IF(ISNUMBER(INDEX('08W Project List'!$J:$J,MATCH('HFTD CPZ'!$B1712,'08W Project List'!$G:$G,0))),$K1712,#N/A)</f>
        <v>#N/A</v>
      </c>
      <c r="M1712" s="34" t="e">
        <f>IF(ISNUMBER(L1712),#N/A,IF(ISNUMBER(INDEX('Approved CPZ List'!$I:$I,MATCH('HFTD CPZ'!$B1712,'Approved CPZ List'!$B:$B,0))),$K1712,#N/A))</f>
        <v>#N/A</v>
      </c>
    </row>
    <row r="1713" spans="1:13" ht="15.75" x14ac:dyDescent="0.25">
      <c r="A1713" s="17">
        <v>5421</v>
      </c>
      <c r="B1713" s="16" t="s">
        <v>1125</v>
      </c>
      <c r="C1713" s="16">
        <v>43071102</v>
      </c>
      <c r="D1713" s="16" t="s">
        <v>1124</v>
      </c>
      <c r="E1713" s="16">
        <v>13.524594019658794</v>
      </c>
      <c r="F1713" s="16">
        <v>142</v>
      </c>
      <c r="G1713" s="19">
        <v>1.7830058052861801E-2</v>
      </c>
      <c r="H1713" s="16">
        <f t="shared" si="78"/>
        <v>2.5318682435063757</v>
      </c>
      <c r="I1713" s="21">
        <v>1712</v>
      </c>
      <c r="J1713" s="28">
        <f t="shared" si="79"/>
        <v>18475.687410775292</v>
      </c>
      <c r="K1713" s="28">
        <f t="shared" si="80"/>
        <v>577.76517834812898</v>
      </c>
      <c r="L1713" s="34" t="e">
        <f>IF(ISNUMBER(INDEX('08W Project List'!$J:$J,MATCH('HFTD CPZ'!$B1713,'08W Project List'!$G:$G,0))),$K1713,#N/A)</f>
        <v>#N/A</v>
      </c>
      <c r="M1713" s="34" t="e">
        <f>IF(ISNUMBER(L1713),#N/A,IF(ISNUMBER(INDEX('Approved CPZ List'!$I:$I,MATCH('HFTD CPZ'!$B1713,'Approved CPZ List'!$B:$B,0))),$K1713,#N/A))</f>
        <v>#N/A</v>
      </c>
    </row>
    <row r="1714" spans="1:13" ht="15.75" x14ac:dyDescent="0.25">
      <c r="A1714" s="17">
        <v>1746</v>
      </c>
      <c r="B1714" s="16" t="s">
        <v>4041</v>
      </c>
      <c r="C1714" s="16">
        <v>183052111</v>
      </c>
      <c r="D1714" s="16" t="s">
        <v>4040</v>
      </c>
      <c r="E1714" s="16">
        <v>2.2543557795921254</v>
      </c>
      <c r="F1714" s="16">
        <v>118</v>
      </c>
      <c r="G1714" s="19">
        <v>1.7802432281832401E-2</v>
      </c>
      <c r="H1714" s="16">
        <f t="shared" si="78"/>
        <v>2.1006870092562235</v>
      </c>
      <c r="I1714" s="21">
        <v>1713</v>
      </c>
      <c r="J1714" s="28">
        <f t="shared" si="79"/>
        <v>18477.941766554883</v>
      </c>
      <c r="K1714" s="28">
        <f t="shared" si="80"/>
        <v>575.66449133887272</v>
      </c>
      <c r="L1714" s="34" t="e">
        <f>IF(ISNUMBER(INDEX('08W Project List'!$J:$J,MATCH('HFTD CPZ'!$B1714,'08W Project List'!$G:$G,0))),$K1714,#N/A)</f>
        <v>#N/A</v>
      </c>
      <c r="M1714" s="34" t="e">
        <f>IF(ISNUMBER(L1714),#N/A,IF(ISNUMBER(INDEX('Approved CPZ List'!$I:$I,MATCH('HFTD CPZ'!$B1714,'Approved CPZ List'!$B:$B,0))),$K1714,#N/A))</f>
        <v>#N/A</v>
      </c>
    </row>
    <row r="1715" spans="1:13" ht="15.75" x14ac:dyDescent="0.25">
      <c r="A1715" s="17">
        <v>2820</v>
      </c>
      <c r="B1715" s="16" t="s">
        <v>51</v>
      </c>
      <c r="C1715" s="16">
        <v>42031124</v>
      </c>
      <c r="D1715" s="16" t="s">
        <v>45</v>
      </c>
      <c r="E1715" s="16">
        <v>7.8460752583161595</v>
      </c>
      <c r="F1715" s="16">
        <v>72</v>
      </c>
      <c r="G1715" s="19">
        <v>1.7729499104270598E-2</v>
      </c>
      <c r="H1715" s="16">
        <f t="shared" si="78"/>
        <v>1.2765239355074831</v>
      </c>
      <c r="I1715" s="21">
        <v>1714</v>
      </c>
      <c r="J1715" s="28">
        <f t="shared" si="79"/>
        <v>18485.787841813199</v>
      </c>
      <c r="K1715" s="28">
        <f t="shared" si="80"/>
        <v>574.38796740336522</v>
      </c>
      <c r="L1715" s="34" t="e">
        <f>IF(ISNUMBER(INDEX('08W Project List'!$J:$J,MATCH('HFTD CPZ'!$B1715,'08W Project List'!$G:$G,0))),$K1715,#N/A)</f>
        <v>#N/A</v>
      </c>
      <c r="M1715" s="34" t="e">
        <f>IF(ISNUMBER(L1715),#N/A,IF(ISNUMBER(INDEX('Approved CPZ List'!$I:$I,MATCH('HFTD CPZ'!$B1715,'Approved CPZ List'!$B:$B,0))),$K1715,#N/A))</f>
        <v>#N/A</v>
      </c>
    </row>
    <row r="1716" spans="1:13" ht="15.75" x14ac:dyDescent="0.25">
      <c r="A1716" s="17">
        <v>5452</v>
      </c>
      <c r="B1716" s="16" t="s">
        <v>3199</v>
      </c>
      <c r="C1716" s="16">
        <v>43292102</v>
      </c>
      <c r="D1716" s="16" t="s">
        <v>3193</v>
      </c>
      <c r="E1716" s="16">
        <v>0.17864538602995403</v>
      </c>
      <c r="F1716" s="16">
        <v>23</v>
      </c>
      <c r="G1716" s="19">
        <v>1.77202170922235E-2</v>
      </c>
      <c r="H1716" s="16">
        <f t="shared" si="78"/>
        <v>0.40756499312114047</v>
      </c>
      <c r="I1716" s="21">
        <v>1715</v>
      </c>
      <c r="J1716" s="28">
        <f t="shared" si="79"/>
        <v>18485.966487199228</v>
      </c>
      <c r="K1716" s="28">
        <f t="shared" si="80"/>
        <v>573.9804024102441</v>
      </c>
      <c r="L1716" s="34" t="e">
        <f>IF(ISNUMBER(INDEX('08W Project List'!$J:$J,MATCH('HFTD CPZ'!$B1716,'08W Project List'!$G:$G,0))),$K1716,#N/A)</f>
        <v>#N/A</v>
      </c>
      <c r="M1716" s="34" t="e">
        <f>IF(ISNUMBER(L1716),#N/A,IF(ISNUMBER(INDEX('Approved CPZ List'!$I:$I,MATCH('HFTD CPZ'!$B1716,'Approved CPZ List'!$B:$B,0))),$K1716,#N/A))</f>
        <v>#N/A</v>
      </c>
    </row>
    <row r="1717" spans="1:13" ht="15.75" x14ac:dyDescent="0.25">
      <c r="A1717" s="17">
        <v>3283</v>
      </c>
      <c r="B1717" s="16" t="s">
        <v>990</v>
      </c>
      <c r="C1717" s="16">
        <v>163351703</v>
      </c>
      <c r="D1717" s="16" t="s">
        <v>986</v>
      </c>
      <c r="E1717" s="16">
        <v>27.874247340065441</v>
      </c>
      <c r="F1717" s="16">
        <v>282</v>
      </c>
      <c r="G1717" s="19">
        <v>1.7700946728232501E-2</v>
      </c>
      <c r="H1717" s="16">
        <f t="shared" si="78"/>
        <v>4.9916669773615654</v>
      </c>
      <c r="I1717" s="21">
        <v>1716</v>
      </c>
      <c r="J1717" s="28">
        <f t="shared" si="79"/>
        <v>18513.840734539295</v>
      </c>
      <c r="K1717" s="28">
        <f t="shared" si="80"/>
        <v>568.98873543288255</v>
      </c>
      <c r="L1717" s="34" t="e">
        <f>IF(ISNUMBER(INDEX('08W Project List'!$J:$J,MATCH('HFTD CPZ'!$B1717,'08W Project List'!$G:$G,0))),$K1717,#N/A)</f>
        <v>#N/A</v>
      </c>
      <c r="M1717" s="34" t="e">
        <f>IF(ISNUMBER(L1717),#N/A,IF(ISNUMBER(INDEX('Approved CPZ List'!$I:$I,MATCH('HFTD CPZ'!$B1717,'Approved CPZ List'!$B:$B,0))),$K1717,#N/A))</f>
        <v>#N/A</v>
      </c>
    </row>
    <row r="1718" spans="1:13" ht="15.75" x14ac:dyDescent="0.25">
      <c r="A1718" s="17">
        <v>3501</v>
      </c>
      <c r="B1718" s="16" t="s">
        <v>964</v>
      </c>
      <c r="C1718" s="16">
        <v>103132101</v>
      </c>
      <c r="D1718" s="16" t="s">
        <v>962</v>
      </c>
      <c r="E1718" s="16">
        <v>15.856834526649161</v>
      </c>
      <c r="F1718" s="16">
        <v>128</v>
      </c>
      <c r="G1718" s="19">
        <v>1.7666922349340201E-2</v>
      </c>
      <c r="H1718" s="16">
        <f t="shared" si="78"/>
        <v>2.2613660607155457</v>
      </c>
      <c r="I1718" s="21">
        <v>1717</v>
      </c>
      <c r="J1718" s="28">
        <f t="shared" si="79"/>
        <v>18529.697569065946</v>
      </c>
      <c r="K1718" s="28">
        <f t="shared" si="80"/>
        <v>566.727369372167</v>
      </c>
      <c r="L1718" s="34" t="e">
        <f>IF(ISNUMBER(INDEX('08W Project List'!$J:$J,MATCH('HFTD CPZ'!$B1718,'08W Project List'!$G:$G,0))),$K1718,#N/A)</f>
        <v>#N/A</v>
      </c>
      <c r="M1718" s="34" t="e">
        <f>IF(ISNUMBER(L1718),#N/A,IF(ISNUMBER(INDEX('Approved CPZ List'!$I:$I,MATCH('HFTD CPZ'!$B1718,'Approved CPZ List'!$B:$B,0))),$K1718,#N/A))</f>
        <v>#N/A</v>
      </c>
    </row>
    <row r="1719" spans="1:13" ht="15.75" x14ac:dyDescent="0.25">
      <c r="A1719" s="17">
        <v>10143</v>
      </c>
      <c r="B1719" s="16" t="s">
        <v>1571</v>
      </c>
      <c r="C1719" s="16">
        <v>152031101</v>
      </c>
      <c r="D1719" s="16" t="s">
        <v>1568</v>
      </c>
      <c r="E1719" s="16">
        <v>0.24242861988287756</v>
      </c>
      <c r="F1719" s="16">
        <v>5</v>
      </c>
      <c r="G1719" s="19">
        <v>1.7655075257764101E-2</v>
      </c>
      <c r="H1719" s="16">
        <f t="shared" si="78"/>
        <v>8.8275376288820512E-2</v>
      </c>
      <c r="I1719" s="21">
        <v>1718</v>
      </c>
      <c r="J1719" s="28">
        <f t="shared" si="79"/>
        <v>18529.939997685829</v>
      </c>
      <c r="K1719" s="28">
        <f t="shared" si="80"/>
        <v>566.63909399587817</v>
      </c>
      <c r="L1719" s="34" t="e">
        <f>IF(ISNUMBER(INDEX('08W Project List'!$J:$J,MATCH('HFTD CPZ'!$B1719,'08W Project List'!$G:$G,0))),$K1719,#N/A)</f>
        <v>#N/A</v>
      </c>
      <c r="M1719" s="34" t="e">
        <f>IF(ISNUMBER(L1719),#N/A,IF(ISNUMBER(INDEX('Approved CPZ List'!$I:$I,MATCH('HFTD CPZ'!$B1719,'Approved CPZ List'!$B:$B,0))),$K1719,#N/A))</f>
        <v>#N/A</v>
      </c>
    </row>
    <row r="1720" spans="1:13" ht="15.75" x14ac:dyDescent="0.25">
      <c r="A1720" s="17">
        <v>3289</v>
      </c>
      <c r="B1720" s="16" t="s">
        <v>2428</v>
      </c>
      <c r="C1720" s="16">
        <v>43051101</v>
      </c>
      <c r="D1720" s="16" t="s">
        <v>2429</v>
      </c>
      <c r="E1720" s="16">
        <v>4.2716563493671043</v>
      </c>
      <c r="F1720" s="16">
        <v>52</v>
      </c>
      <c r="G1720" s="19">
        <v>1.7650266151495099E-2</v>
      </c>
      <c r="H1720" s="16">
        <f t="shared" si="78"/>
        <v>0.91781383987774512</v>
      </c>
      <c r="I1720" s="21">
        <v>1719</v>
      </c>
      <c r="J1720" s="28">
        <f t="shared" si="79"/>
        <v>18534.211654035196</v>
      </c>
      <c r="K1720" s="28">
        <f t="shared" si="80"/>
        <v>565.72128015600038</v>
      </c>
      <c r="L1720" s="34" t="e">
        <f>IF(ISNUMBER(INDEX('08W Project List'!$J:$J,MATCH('HFTD CPZ'!$B1720,'08W Project List'!$G:$G,0))),$K1720,#N/A)</f>
        <v>#N/A</v>
      </c>
      <c r="M1720" s="34" t="e">
        <f>IF(ISNUMBER(L1720),#N/A,IF(ISNUMBER(INDEX('Approved CPZ List'!$I:$I,MATCH('HFTD CPZ'!$B1720,'Approved CPZ List'!$B:$B,0))),$K1720,#N/A))</f>
        <v>#N/A</v>
      </c>
    </row>
    <row r="1721" spans="1:13" ht="15.75" x14ac:dyDescent="0.25">
      <c r="A1721" s="17">
        <v>1138</v>
      </c>
      <c r="B1721" s="16" t="s">
        <v>1242</v>
      </c>
      <c r="C1721" s="16">
        <v>162161101</v>
      </c>
      <c r="D1721" s="16" t="s">
        <v>1241</v>
      </c>
      <c r="E1721" s="16">
        <v>4.9869027855743004</v>
      </c>
      <c r="F1721" s="16">
        <v>60</v>
      </c>
      <c r="G1721" s="19">
        <v>1.76252953572783E-2</v>
      </c>
      <c r="H1721" s="16">
        <f t="shared" si="78"/>
        <v>1.057517721436698</v>
      </c>
      <c r="I1721" s="21">
        <v>1720</v>
      </c>
      <c r="J1721" s="28">
        <f t="shared" si="79"/>
        <v>18539.198556820771</v>
      </c>
      <c r="K1721" s="28">
        <f t="shared" si="80"/>
        <v>564.66376243456364</v>
      </c>
      <c r="L1721" s="34" t="e">
        <f>IF(ISNUMBER(INDEX('08W Project List'!$J:$J,MATCH('HFTD CPZ'!$B1721,'08W Project List'!$G:$G,0))),$K1721,#N/A)</f>
        <v>#N/A</v>
      </c>
      <c r="M1721" s="34" t="e">
        <f>IF(ISNUMBER(L1721),#N/A,IF(ISNUMBER(INDEX('Approved CPZ List'!$I:$I,MATCH('HFTD CPZ'!$B1721,'Approved CPZ List'!$B:$B,0))),$K1721,#N/A))</f>
        <v>#N/A</v>
      </c>
    </row>
    <row r="1722" spans="1:13" ht="15.75" x14ac:dyDescent="0.25">
      <c r="A1722" s="17">
        <v>9331</v>
      </c>
      <c r="B1722" s="16" t="s">
        <v>4332</v>
      </c>
      <c r="C1722" s="16">
        <v>192171102</v>
      </c>
      <c r="D1722" s="16" t="s">
        <v>4331</v>
      </c>
      <c r="E1722" s="16">
        <v>7.3271744040119948</v>
      </c>
      <c r="F1722" s="16">
        <v>71</v>
      </c>
      <c r="G1722" s="19">
        <v>1.7605538832821201E-2</v>
      </c>
      <c r="H1722" s="16">
        <f t="shared" si="78"/>
        <v>1.2499932571303054</v>
      </c>
      <c r="I1722" s="21">
        <v>1721</v>
      </c>
      <c r="J1722" s="28">
        <f t="shared" si="79"/>
        <v>18546.525731224781</v>
      </c>
      <c r="K1722" s="28">
        <f t="shared" si="80"/>
        <v>563.41376917743332</v>
      </c>
      <c r="L1722" s="34" t="e">
        <f>IF(ISNUMBER(INDEX('08W Project List'!$J:$J,MATCH('HFTD CPZ'!$B1722,'08W Project List'!$G:$G,0))),$K1722,#N/A)</f>
        <v>#N/A</v>
      </c>
      <c r="M1722" s="34" t="e">
        <f>IF(ISNUMBER(L1722),#N/A,IF(ISNUMBER(INDEX('Approved CPZ List'!$I:$I,MATCH('HFTD CPZ'!$B1722,'Approved CPZ List'!$B:$B,0))),$K1722,#N/A))</f>
        <v>#N/A</v>
      </c>
    </row>
    <row r="1723" spans="1:13" ht="15.75" x14ac:dyDescent="0.25">
      <c r="A1723" s="17">
        <v>6284</v>
      </c>
      <c r="B1723" s="16" t="s">
        <v>91</v>
      </c>
      <c r="C1723" s="16">
        <v>103271101</v>
      </c>
      <c r="D1723" s="16" t="s">
        <v>90</v>
      </c>
      <c r="E1723" s="16">
        <v>24.54363881936445</v>
      </c>
      <c r="F1723" s="16">
        <v>201</v>
      </c>
      <c r="G1723" s="19">
        <v>1.75737824475099E-2</v>
      </c>
      <c r="H1723" s="16">
        <f t="shared" si="78"/>
        <v>3.53233027194949</v>
      </c>
      <c r="I1723" s="21">
        <v>1722</v>
      </c>
      <c r="J1723" s="28">
        <f t="shared" si="79"/>
        <v>18571.069370044144</v>
      </c>
      <c r="K1723" s="28">
        <f t="shared" si="80"/>
        <v>559.88143890548383</v>
      </c>
      <c r="L1723" s="34" t="e">
        <f>IF(ISNUMBER(INDEX('08W Project List'!$J:$J,MATCH('HFTD CPZ'!$B1723,'08W Project List'!$G:$G,0))),$K1723,#N/A)</f>
        <v>#N/A</v>
      </c>
      <c r="M1723" s="34" t="e">
        <f>IF(ISNUMBER(L1723),#N/A,IF(ISNUMBER(INDEX('Approved CPZ List'!$I:$I,MATCH('HFTD CPZ'!$B1723,'Approved CPZ List'!$B:$B,0))),$K1723,#N/A))</f>
        <v>#N/A</v>
      </c>
    </row>
    <row r="1724" spans="1:13" ht="15.75" x14ac:dyDescent="0.25">
      <c r="A1724" s="17">
        <v>8843</v>
      </c>
      <c r="B1724" s="16" t="s">
        <v>1793</v>
      </c>
      <c r="C1724" s="16">
        <v>182492104</v>
      </c>
      <c r="D1724" s="16" t="s">
        <v>1794</v>
      </c>
      <c r="E1724" s="16">
        <v>6.1495673846677628</v>
      </c>
      <c r="F1724" s="16">
        <v>44</v>
      </c>
      <c r="G1724" s="19">
        <v>1.7549060098301199E-2</v>
      </c>
      <c r="H1724" s="16">
        <f t="shared" si="78"/>
        <v>0.77215864432525272</v>
      </c>
      <c r="I1724" s="21">
        <v>1723</v>
      </c>
      <c r="J1724" s="28">
        <f t="shared" si="79"/>
        <v>18577.218937428814</v>
      </c>
      <c r="K1724" s="28">
        <f t="shared" si="80"/>
        <v>559.10928026115857</v>
      </c>
      <c r="L1724" s="34" t="e">
        <f>IF(ISNUMBER(INDEX('08W Project List'!$J:$J,MATCH('HFTD CPZ'!$B1724,'08W Project List'!$G:$G,0))),$K1724,#N/A)</f>
        <v>#N/A</v>
      </c>
      <c r="M1724" s="34" t="e">
        <f>IF(ISNUMBER(L1724),#N/A,IF(ISNUMBER(INDEX('Approved CPZ List'!$I:$I,MATCH('HFTD CPZ'!$B1724,'Approved CPZ List'!$B:$B,0))),$K1724,#N/A))</f>
        <v>#N/A</v>
      </c>
    </row>
    <row r="1725" spans="1:13" ht="15.75" x14ac:dyDescent="0.25">
      <c r="A1725" s="17">
        <v>106</v>
      </c>
      <c r="B1725" s="16" t="s">
        <v>4444</v>
      </c>
      <c r="C1725" s="16">
        <v>102911110</v>
      </c>
      <c r="D1725" s="16" t="s">
        <v>4443</v>
      </c>
      <c r="E1725" s="16">
        <v>2.6249590128844438</v>
      </c>
      <c r="F1725" s="16">
        <v>132</v>
      </c>
      <c r="G1725" s="19">
        <v>1.7467768943991401E-2</v>
      </c>
      <c r="H1725" s="16">
        <f t="shared" si="78"/>
        <v>2.3057455006068648</v>
      </c>
      <c r="I1725" s="21">
        <v>1724</v>
      </c>
      <c r="J1725" s="28">
        <f t="shared" si="79"/>
        <v>18579.843896441696</v>
      </c>
      <c r="K1725" s="28">
        <f t="shared" si="80"/>
        <v>556.80353476055166</v>
      </c>
      <c r="L1725" s="34" t="e">
        <f>IF(ISNUMBER(INDEX('08W Project List'!$J:$J,MATCH('HFTD CPZ'!$B1725,'08W Project List'!$G:$G,0))),$K1725,#N/A)</f>
        <v>#N/A</v>
      </c>
      <c r="M1725" s="34" t="e">
        <f>IF(ISNUMBER(L1725),#N/A,IF(ISNUMBER(INDEX('Approved CPZ List'!$I:$I,MATCH('HFTD CPZ'!$B1725,'Approved CPZ List'!$B:$B,0))),$K1725,#N/A))</f>
        <v>#N/A</v>
      </c>
    </row>
    <row r="1726" spans="1:13" ht="15.75" x14ac:dyDescent="0.25">
      <c r="A1726" s="17">
        <v>7269</v>
      </c>
      <c r="B1726" s="16" t="s">
        <v>998</v>
      </c>
      <c r="C1726" s="16">
        <v>163351704</v>
      </c>
      <c r="D1726" s="16" t="s">
        <v>996</v>
      </c>
      <c r="E1726" s="16">
        <v>4.0651939469488942</v>
      </c>
      <c r="F1726" s="16">
        <v>50</v>
      </c>
      <c r="G1726" s="19">
        <v>1.7460086956753801E-2</v>
      </c>
      <c r="H1726" s="16">
        <f t="shared" si="78"/>
        <v>0.8730043478376901</v>
      </c>
      <c r="I1726" s="21">
        <v>1725</v>
      </c>
      <c r="J1726" s="28">
        <f t="shared" si="79"/>
        <v>18583.909090388646</v>
      </c>
      <c r="K1726" s="28">
        <f t="shared" si="80"/>
        <v>555.93053041271401</v>
      </c>
      <c r="L1726" s="34" t="e">
        <f>IF(ISNUMBER(INDEX('08W Project List'!$J:$J,MATCH('HFTD CPZ'!$B1726,'08W Project List'!$G:$G,0))),$K1726,#N/A)</f>
        <v>#N/A</v>
      </c>
      <c r="M1726" s="34" t="e">
        <f>IF(ISNUMBER(L1726),#N/A,IF(ISNUMBER(INDEX('Approved CPZ List'!$I:$I,MATCH('HFTD CPZ'!$B1726,'Approved CPZ List'!$B:$B,0))),$K1726,#N/A))</f>
        <v>#N/A</v>
      </c>
    </row>
    <row r="1727" spans="1:13" ht="15.75" x14ac:dyDescent="0.25">
      <c r="A1727" s="17">
        <v>4024</v>
      </c>
      <c r="B1727" s="16" t="s">
        <v>2355</v>
      </c>
      <c r="C1727" s="16">
        <v>42571101</v>
      </c>
      <c r="D1727" s="16" t="s">
        <v>2351</v>
      </c>
      <c r="E1727" s="16">
        <v>6.0518106269789307</v>
      </c>
      <c r="F1727" s="16">
        <v>90</v>
      </c>
      <c r="G1727" s="19">
        <v>1.7429746669766499E-2</v>
      </c>
      <c r="H1727" s="16">
        <f t="shared" si="78"/>
        <v>1.5686772002789848</v>
      </c>
      <c r="I1727" s="21">
        <v>1726</v>
      </c>
      <c r="J1727" s="28">
        <f t="shared" si="79"/>
        <v>18589.960901015624</v>
      </c>
      <c r="K1727" s="28">
        <f t="shared" si="80"/>
        <v>554.36185321243499</v>
      </c>
      <c r="L1727" s="34" t="e">
        <f>IF(ISNUMBER(INDEX('08W Project List'!$J:$J,MATCH('HFTD CPZ'!$B1727,'08W Project List'!$G:$G,0))),$K1727,#N/A)</f>
        <v>#N/A</v>
      </c>
      <c r="M1727" s="34" t="e">
        <f>IF(ISNUMBER(L1727),#N/A,IF(ISNUMBER(INDEX('Approved CPZ List'!$I:$I,MATCH('HFTD CPZ'!$B1727,'Approved CPZ List'!$B:$B,0))),$K1727,#N/A))</f>
        <v>#N/A</v>
      </c>
    </row>
    <row r="1728" spans="1:13" ht="15.75" x14ac:dyDescent="0.25">
      <c r="A1728" s="17">
        <v>8422</v>
      </c>
      <c r="B1728" s="16" t="s">
        <v>1429</v>
      </c>
      <c r="C1728" s="16">
        <v>163451702</v>
      </c>
      <c r="D1728" s="16" t="s">
        <v>1414</v>
      </c>
      <c r="E1728" s="16">
        <v>4.8792557193572215</v>
      </c>
      <c r="F1728" s="16">
        <v>46</v>
      </c>
      <c r="G1728" s="19">
        <v>1.7426335393210601E-2</v>
      </c>
      <c r="H1728" s="16">
        <f t="shared" si="78"/>
        <v>0.80161142808768759</v>
      </c>
      <c r="I1728" s="21">
        <v>1727</v>
      </c>
      <c r="J1728" s="28">
        <f t="shared" si="79"/>
        <v>18594.840156734979</v>
      </c>
      <c r="K1728" s="28">
        <f t="shared" si="80"/>
        <v>553.56024178434734</v>
      </c>
      <c r="L1728" s="34" t="e">
        <f>IF(ISNUMBER(INDEX('08W Project List'!$J:$J,MATCH('HFTD CPZ'!$B1728,'08W Project List'!$G:$G,0))),$K1728,#N/A)</f>
        <v>#N/A</v>
      </c>
      <c r="M1728" s="34" t="e">
        <f>IF(ISNUMBER(L1728),#N/A,IF(ISNUMBER(INDEX('Approved CPZ List'!$I:$I,MATCH('HFTD CPZ'!$B1728,'Approved CPZ List'!$B:$B,0))),$K1728,#N/A))</f>
        <v>#N/A</v>
      </c>
    </row>
    <row r="1729" spans="1:13" ht="15.75" x14ac:dyDescent="0.25">
      <c r="A1729" s="17">
        <v>3353</v>
      </c>
      <c r="B1729" s="16" t="s">
        <v>1920</v>
      </c>
      <c r="C1729" s="16">
        <v>103221101</v>
      </c>
      <c r="D1729" s="16" t="s">
        <v>1917</v>
      </c>
      <c r="E1729" s="16">
        <v>27.273065196185087</v>
      </c>
      <c r="F1729" s="16">
        <v>204</v>
      </c>
      <c r="G1729" s="19">
        <v>1.73516394236049E-2</v>
      </c>
      <c r="H1729" s="16">
        <f t="shared" si="78"/>
        <v>3.5397344424153996</v>
      </c>
      <c r="I1729" s="21">
        <v>1728</v>
      </c>
      <c r="J1729" s="28">
        <f t="shared" si="79"/>
        <v>18622.113221931166</v>
      </c>
      <c r="K1729" s="28">
        <f t="shared" si="80"/>
        <v>550.02050734193199</v>
      </c>
      <c r="L1729" s="34" t="e">
        <f>IF(ISNUMBER(INDEX('08W Project List'!$J:$J,MATCH('HFTD CPZ'!$B1729,'08W Project List'!$G:$G,0))),$K1729,#N/A)</f>
        <v>#N/A</v>
      </c>
      <c r="M1729" s="34" t="e">
        <f>IF(ISNUMBER(L1729),#N/A,IF(ISNUMBER(INDEX('Approved CPZ List'!$I:$I,MATCH('HFTD CPZ'!$B1729,'Approved CPZ List'!$B:$B,0))),$K1729,#N/A))</f>
        <v>#N/A</v>
      </c>
    </row>
    <row r="1730" spans="1:13" ht="15.75" x14ac:dyDescent="0.25">
      <c r="A1730" s="17">
        <v>10623</v>
      </c>
      <c r="B1730" s="16" t="s">
        <v>2490</v>
      </c>
      <c r="C1730" s="16">
        <v>83242111</v>
      </c>
      <c r="D1730" s="16" t="s">
        <v>2489</v>
      </c>
      <c r="E1730" s="16">
        <v>0.19131700309823804</v>
      </c>
      <c r="F1730" s="16">
        <v>3</v>
      </c>
      <c r="G1730" s="19">
        <v>1.7329145831969098E-2</v>
      </c>
      <c r="H1730" s="16">
        <f t="shared" ref="H1730:H1793" si="81">IFERROR(G1730*F1730,0)</f>
        <v>5.1987437495907299E-2</v>
      </c>
      <c r="I1730" s="21">
        <v>1729</v>
      </c>
      <c r="J1730" s="28">
        <f t="shared" si="79"/>
        <v>18622.304538934262</v>
      </c>
      <c r="K1730" s="28">
        <f t="shared" si="80"/>
        <v>549.96851990443611</v>
      </c>
      <c r="L1730" s="34" t="e">
        <f>IF(ISNUMBER(INDEX('08W Project List'!$J:$J,MATCH('HFTD CPZ'!$B1730,'08W Project List'!$G:$G,0))),$K1730,#N/A)</f>
        <v>#N/A</v>
      </c>
      <c r="M1730" s="34" t="e">
        <f>IF(ISNUMBER(L1730),#N/A,IF(ISNUMBER(INDEX('Approved CPZ List'!$I:$I,MATCH('HFTD CPZ'!$B1730,'Approved CPZ List'!$B:$B,0))),$K1730,#N/A))</f>
        <v>#N/A</v>
      </c>
    </row>
    <row r="1731" spans="1:13" ht="15.75" x14ac:dyDescent="0.25">
      <c r="A1731" s="17">
        <v>1703</v>
      </c>
      <c r="B1731" s="16" t="s">
        <v>3503</v>
      </c>
      <c r="C1731" s="16">
        <v>182631105</v>
      </c>
      <c r="D1731" s="16" t="s">
        <v>3502</v>
      </c>
      <c r="E1731" s="16">
        <v>0.2385011967237893</v>
      </c>
      <c r="F1731" s="16">
        <v>45</v>
      </c>
      <c r="G1731" s="19">
        <v>1.7291193158952799E-2</v>
      </c>
      <c r="H1731" s="16">
        <f t="shared" si="81"/>
        <v>0.77810369215287589</v>
      </c>
      <c r="I1731" s="21">
        <v>1730</v>
      </c>
      <c r="J1731" s="28">
        <f t="shared" si="79"/>
        <v>18622.543040130986</v>
      </c>
      <c r="K1731" s="28">
        <f t="shared" si="80"/>
        <v>549.19041621228325</v>
      </c>
      <c r="L1731" s="34" t="e">
        <f>IF(ISNUMBER(INDEX('08W Project List'!$J:$J,MATCH('HFTD CPZ'!$B1731,'08W Project List'!$G:$G,0))),$K1731,#N/A)</f>
        <v>#N/A</v>
      </c>
      <c r="M1731" s="34" t="e">
        <f>IF(ISNUMBER(L1731),#N/A,IF(ISNUMBER(INDEX('Approved CPZ List'!$I:$I,MATCH('HFTD CPZ'!$B1731,'Approved CPZ List'!$B:$B,0))),$K1731,#N/A))</f>
        <v>#N/A</v>
      </c>
    </row>
    <row r="1732" spans="1:13" ht="15.75" x14ac:dyDescent="0.25">
      <c r="A1732" s="17">
        <v>2587</v>
      </c>
      <c r="B1732" s="16" t="s">
        <v>2244</v>
      </c>
      <c r="C1732" s="16">
        <v>24131103</v>
      </c>
      <c r="D1732" s="16" t="s">
        <v>2245</v>
      </c>
      <c r="E1732" s="16">
        <v>6.7913594122702916</v>
      </c>
      <c r="F1732" s="16">
        <v>52</v>
      </c>
      <c r="G1732" s="19">
        <v>1.7259855546543901E-2</v>
      </c>
      <c r="H1732" s="16">
        <f t="shared" si="81"/>
        <v>0.89751248842028286</v>
      </c>
      <c r="I1732" s="21">
        <v>1731</v>
      </c>
      <c r="J1732" s="28">
        <f t="shared" ref="J1732:J1795" si="82">J1731+E1732</f>
        <v>18629.334399543255</v>
      </c>
      <c r="K1732" s="28">
        <f t="shared" ref="K1732:K1795" si="83">K1731-H1732</f>
        <v>548.29290372386299</v>
      </c>
      <c r="L1732" s="34" t="e">
        <f>IF(ISNUMBER(INDEX('08W Project List'!$J:$J,MATCH('HFTD CPZ'!$B1732,'08W Project List'!$G:$G,0))),$K1732,#N/A)</f>
        <v>#N/A</v>
      </c>
      <c r="M1732" s="34" t="e">
        <f>IF(ISNUMBER(L1732),#N/A,IF(ISNUMBER(INDEX('Approved CPZ List'!$I:$I,MATCH('HFTD CPZ'!$B1732,'Approved CPZ List'!$B:$B,0))),$K1732,#N/A))</f>
        <v>#N/A</v>
      </c>
    </row>
    <row r="1733" spans="1:13" ht="15.75" x14ac:dyDescent="0.25">
      <c r="A1733" s="17">
        <v>5617</v>
      </c>
      <c r="B1733" s="16" t="s">
        <v>2307</v>
      </c>
      <c r="C1733" s="16">
        <v>42091101</v>
      </c>
      <c r="D1733" s="16" t="s">
        <v>2303</v>
      </c>
      <c r="E1733" s="16">
        <v>12.587838604320572</v>
      </c>
      <c r="F1733" s="16">
        <v>123</v>
      </c>
      <c r="G1733" s="19">
        <v>1.7237566063932199E-2</v>
      </c>
      <c r="H1733" s="16">
        <f t="shared" si="81"/>
        <v>2.1202206258636607</v>
      </c>
      <c r="I1733" s="21">
        <v>1732</v>
      </c>
      <c r="J1733" s="28">
        <f t="shared" si="82"/>
        <v>18641.922238147577</v>
      </c>
      <c r="K1733" s="28">
        <f t="shared" si="83"/>
        <v>546.17268309799931</v>
      </c>
      <c r="L1733" s="34" t="e">
        <f>IF(ISNUMBER(INDEX('08W Project List'!$J:$J,MATCH('HFTD CPZ'!$B1733,'08W Project List'!$G:$G,0))),$K1733,#N/A)</f>
        <v>#N/A</v>
      </c>
      <c r="M1733" s="34" t="e">
        <f>IF(ISNUMBER(L1733),#N/A,IF(ISNUMBER(INDEX('Approved CPZ List'!$I:$I,MATCH('HFTD CPZ'!$B1733,'Approved CPZ List'!$B:$B,0))),$K1733,#N/A))</f>
        <v>#N/A</v>
      </c>
    </row>
    <row r="1734" spans="1:13" ht="15.75" x14ac:dyDescent="0.25">
      <c r="A1734" s="17">
        <v>183</v>
      </c>
      <c r="B1734" s="16" t="s">
        <v>794</v>
      </c>
      <c r="C1734" s="16">
        <v>42141101</v>
      </c>
      <c r="D1734" s="16" t="s">
        <v>789</v>
      </c>
      <c r="E1734" s="16">
        <v>0.11556713289600125</v>
      </c>
      <c r="F1734" s="16">
        <v>187</v>
      </c>
      <c r="G1734" s="19">
        <v>1.7206556641014701E-2</v>
      </c>
      <c r="H1734" s="16">
        <f t="shared" si="81"/>
        <v>3.2176260918697492</v>
      </c>
      <c r="I1734" s="21">
        <v>1733</v>
      </c>
      <c r="J1734" s="28">
        <f t="shared" si="82"/>
        <v>18642.037805280474</v>
      </c>
      <c r="K1734" s="28">
        <f t="shared" si="83"/>
        <v>542.95505700612955</v>
      </c>
      <c r="L1734" s="34" t="e">
        <f>IF(ISNUMBER(INDEX('08W Project List'!$J:$J,MATCH('HFTD CPZ'!$B1734,'08W Project List'!$G:$G,0))),$K1734,#N/A)</f>
        <v>#N/A</v>
      </c>
      <c r="M1734" s="34" t="e">
        <f>IF(ISNUMBER(L1734),#N/A,IF(ISNUMBER(INDEX('Approved CPZ List'!$I:$I,MATCH('HFTD CPZ'!$B1734,'Approved CPZ List'!$B:$B,0))),$K1734,#N/A))</f>
        <v>#N/A</v>
      </c>
    </row>
    <row r="1735" spans="1:13" ht="15.75" x14ac:dyDescent="0.25">
      <c r="A1735" s="17">
        <v>5761</v>
      </c>
      <c r="B1735" s="16" t="s">
        <v>3482</v>
      </c>
      <c r="C1735" s="16">
        <v>182631102</v>
      </c>
      <c r="D1735" s="16" t="s">
        <v>3480</v>
      </c>
      <c r="E1735" s="16">
        <v>4.0500142024960162E-2</v>
      </c>
      <c r="F1735" s="16">
        <v>30</v>
      </c>
      <c r="G1735" s="19">
        <v>1.71746558948958E-2</v>
      </c>
      <c r="H1735" s="16">
        <f t="shared" si="81"/>
        <v>0.515239676846874</v>
      </c>
      <c r="I1735" s="21">
        <v>1734</v>
      </c>
      <c r="J1735" s="28">
        <f t="shared" si="82"/>
        <v>18642.078305422499</v>
      </c>
      <c r="K1735" s="28">
        <f t="shared" si="83"/>
        <v>542.43981732928273</v>
      </c>
      <c r="L1735" s="34" t="e">
        <f>IF(ISNUMBER(INDEX('08W Project List'!$J:$J,MATCH('HFTD CPZ'!$B1735,'08W Project List'!$G:$G,0))),$K1735,#N/A)</f>
        <v>#N/A</v>
      </c>
      <c r="M1735" s="34" t="e">
        <f>IF(ISNUMBER(L1735),#N/A,IF(ISNUMBER(INDEX('Approved CPZ List'!$I:$I,MATCH('HFTD CPZ'!$B1735,'Approved CPZ List'!$B:$B,0))),$K1735,#N/A))</f>
        <v>#N/A</v>
      </c>
    </row>
    <row r="1736" spans="1:13" ht="15.75" x14ac:dyDescent="0.25">
      <c r="A1736" s="17">
        <v>694</v>
      </c>
      <c r="B1736" s="16" t="s">
        <v>3069</v>
      </c>
      <c r="C1736" s="16">
        <v>103721101</v>
      </c>
      <c r="D1736" s="16" t="s">
        <v>3068</v>
      </c>
      <c r="E1736" s="16">
        <v>8.044967619164451</v>
      </c>
      <c r="F1736" s="16">
        <v>82</v>
      </c>
      <c r="G1736" s="19">
        <v>1.7169246286012001E-2</v>
      </c>
      <c r="H1736" s="16">
        <f t="shared" si="81"/>
        <v>1.4078781954529842</v>
      </c>
      <c r="I1736" s="21">
        <v>1735</v>
      </c>
      <c r="J1736" s="28">
        <f t="shared" si="82"/>
        <v>18650.123273041663</v>
      </c>
      <c r="K1736" s="28">
        <f t="shared" si="83"/>
        <v>541.03193913382972</v>
      </c>
      <c r="L1736" s="34" t="e">
        <f>IF(ISNUMBER(INDEX('08W Project List'!$J:$J,MATCH('HFTD CPZ'!$B1736,'08W Project List'!$G:$G,0))),$K1736,#N/A)</f>
        <v>#N/A</v>
      </c>
      <c r="M1736" s="34" t="e">
        <f>IF(ISNUMBER(L1736),#N/A,IF(ISNUMBER(INDEX('Approved CPZ List'!$I:$I,MATCH('HFTD CPZ'!$B1736,'Approved CPZ List'!$B:$B,0))),$K1736,#N/A))</f>
        <v>#N/A</v>
      </c>
    </row>
    <row r="1737" spans="1:13" ht="15.75" x14ac:dyDescent="0.25">
      <c r="A1737" s="17">
        <v>6571</v>
      </c>
      <c r="B1737" s="16" t="s">
        <v>2208</v>
      </c>
      <c r="C1737" s="16">
        <v>103491101</v>
      </c>
      <c r="D1737" s="16" t="s">
        <v>2209</v>
      </c>
      <c r="E1737" s="16">
        <v>2.4677785507236609</v>
      </c>
      <c r="F1737" s="16">
        <v>217</v>
      </c>
      <c r="G1737" s="19">
        <v>1.7140347243068801E-2</v>
      </c>
      <c r="H1737" s="16">
        <f t="shared" si="81"/>
        <v>3.7194553517459301</v>
      </c>
      <c r="I1737" s="21">
        <v>1736</v>
      </c>
      <c r="J1737" s="28">
        <f t="shared" si="82"/>
        <v>18652.591051592386</v>
      </c>
      <c r="K1737" s="28">
        <f t="shared" si="83"/>
        <v>537.31248378208375</v>
      </c>
      <c r="L1737" s="34" t="e">
        <f>IF(ISNUMBER(INDEX('08W Project List'!$J:$J,MATCH('HFTD CPZ'!$B1737,'08W Project List'!$G:$G,0))),$K1737,#N/A)</f>
        <v>#N/A</v>
      </c>
      <c r="M1737" s="34" t="e">
        <f>IF(ISNUMBER(L1737),#N/A,IF(ISNUMBER(INDEX('Approved CPZ List'!$I:$I,MATCH('HFTD CPZ'!$B1737,'Approved CPZ List'!$B:$B,0))),$K1737,#N/A))</f>
        <v>#N/A</v>
      </c>
    </row>
    <row r="1738" spans="1:13" ht="15.75" x14ac:dyDescent="0.25">
      <c r="A1738" s="17">
        <v>7993</v>
      </c>
      <c r="B1738" s="16" t="s">
        <v>3936</v>
      </c>
      <c r="C1738" s="16">
        <v>103561101</v>
      </c>
      <c r="D1738" s="16" t="s">
        <v>3934</v>
      </c>
      <c r="E1738" s="16">
        <v>4.1979747020064142</v>
      </c>
      <c r="F1738" s="16">
        <v>47</v>
      </c>
      <c r="G1738" s="19">
        <v>1.7136833727095201E-2</v>
      </c>
      <c r="H1738" s="16">
        <f t="shared" si="81"/>
        <v>0.80543118517347445</v>
      </c>
      <c r="I1738" s="21">
        <v>1737</v>
      </c>
      <c r="J1738" s="28">
        <f t="shared" si="82"/>
        <v>18656.789026294391</v>
      </c>
      <c r="K1738" s="28">
        <f t="shared" si="83"/>
        <v>536.50705259691028</v>
      </c>
      <c r="L1738" s="34" t="e">
        <f>IF(ISNUMBER(INDEX('08W Project List'!$J:$J,MATCH('HFTD CPZ'!$B1738,'08W Project List'!$G:$G,0))),$K1738,#N/A)</f>
        <v>#N/A</v>
      </c>
      <c r="M1738" s="34" t="e">
        <f>IF(ISNUMBER(L1738),#N/A,IF(ISNUMBER(INDEX('Approved CPZ List'!$I:$I,MATCH('HFTD CPZ'!$B1738,'Approved CPZ List'!$B:$B,0))),$K1738,#N/A))</f>
        <v>#N/A</v>
      </c>
    </row>
    <row r="1739" spans="1:13" ht="15.75" x14ac:dyDescent="0.25">
      <c r="A1739" s="17">
        <v>3453</v>
      </c>
      <c r="B1739" s="16" t="s">
        <v>2106</v>
      </c>
      <c r="C1739" s="16">
        <v>82021107</v>
      </c>
      <c r="D1739" s="16" t="s">
        <v>2103</v>
      </c>
      <c r="E1739" s="16">
        <v>24.320067237426287</v>
      </c>
      <c r="F1739" s="16">
        <v>220</v>
      </c>
      <c r="G1739" s="19">
        <v>1.6971170433673601E-2</v>
      </c>
      <c r="H1739" s="16">
        <f t="shared" si="81"/>
        <v>3.7336574954081923</v>
      </c>
      <c r="I1739" s="21">
        <v>1738</v>
      </c>
      <c r="J1739" s="28">
        <f t="shared" si="82"/>
        <v>18681.109093531817</v>
      </c>
      <c r="K1739" s="28">
        <f t="shared" si="83"/>
        <v>532.77339510150205</v>
      </c>
      <c r="L1739" s="34" t="e">
        <f>IF(ISNUMBER(INDEX('08W Project List'!$J:$J,MATCH('HFTD CPZ'!$B1739,'08W Project List'!$G:$G,0))),$K1739,#N/A)</f>
        <v>#N/A</v>
      </c>
      <c r="M1739" s="34" t="e">
        <f>IF(ISNUMBER(L1739),#N/A,IF(ISNUMBER(INDEX('Approved CPZ List'!$I:$I,MATCH('HFTD CPZ'!$B1739,'Approved CPZ List'!$B:$B,0))),$K1739,#N/A))</f>
        <v>#N/A</v>
      </c>
    </row>
    <row r="1740" spans="1:13" ht="15.75" x14ac:dyDescent="0.25">
      <c r="A1740" s="17">
        <v>3503</v>
      </c>
      <c r="B1740" s="16" t="s">
        <v>782</v>
      </c>
      <c r="C1740" s="16">
        <v>12022215</v>
      </c>
      <c r="D1740" s="16" t="s">
        <v>783</v>
      </c>
      <c r="E1740" s="16">
        <v>2.0890566730285953</v>
      </c>
      <c r="F1740" s="16">
        <v>106</v>
      </c>
      <c r="G1740" s="19">
        <v>1.6934975080580301E-2</v>
      </c>
      <c r="H1740" s="16">
        <f t="shared" si="81"/>
        <v>1.7951073585415118</v>
      </c>
      <c r="I1740" s="21">
        <v>1739</v>
      </c>
      <c r="J1740" s="28">
        <f t="shared" si="82"/>
        <v>18683.198150204844</v>
      </c>
      <c r="K1740" s="28">
        <f t="shared" si="83"/>
        <v>530.97828774296056</v>
      </c>
      <c r="L1740" s="34" t="e">
        <f>IF(ISNUMBER(INDEX('08W Project List'!$J:$J,MATCH('HFTD CPZ'!$B1740,'08W Project List'!$G:$G,0))),$K1740,#N/A)</f>
        <v>#N/A</v>
      </c>
      <c r="M1740" s="34" t="e">
        <f>IF(ISNUMBER(L1740),#N/A,IF(ISNUMBER(INDEX('Approved CPZ List'!$I:$I,MATCH('HFTD CPZ'!$B1740,'Approved CPZ List'!$B:$B,0))),$K1740,#N/A))</f>
        <v>#N/A</v>
      </c>
    </row>
    <row r="1741" spans="1:13" ht="15.75" x14ac:dyDescent="0.25">
      <c r="A1741" s="17">
        <v>5231</v>
      </c>
      <c r="B1741" s="16" t="s">
        <v>479</v>
      </c>
      <c r="C1741" s="16">
        <v>103311101</v>
      </c>
      <c r="D1741" s="16" t="s">
        <v>473</v>
      </c>
      <c r="E1741" s="16">
        <v>1.2417382669851833</v>
      </c>
      <c r="F1741" s="16">
        <v>29</v>
      </c>
      <c r="G1741" s="19">
        <v>1.6895389402754701E-2</v>
      </c>
      <c r="H1741" s="16">
        <f t="shared" si="81"/>
        <v>0.48996629267988634</v>
      </c>
      <c r="I1741" s="21">
        <v>1740</v>
      </c>
      <c r="J1741" s="28">
        <f t="shared" si="82"/>
        <v>18684.439888471828</v>
      </c>
      <c r="K1741" s="28">
        <f t="shared" si="83"/>
        <v>530.48832145028064</v>
      </c>
      <c r="L1741" s="34" t="e">
        <f>IF(ISNUMBER(INDEX('08W Project List'!$J:$J,MATCH('HFTD CPZ'!$B1741,'08W Project List'!$G:$G,0))),$K1741,#N/A)</f>
        <v>#N/A</v>
      </c>
      <c r="M1741" s="34" t="e">
        <f>IF(ISNUMBER(L1741),#N/A,IF(ISNUMBER(INDEX('Approved CPZ List'!$I:$I,MATCH('HFTD CPZ'!$B1741,'Approved CPZ List'!$B:$B,0))),$K1741,#N/A))</f>
        <v>#N/A</v>
      </c>
    </row>
    <row r="1742" spans="1:13" ht="15.75" x14ac:dyDescent="0.25">
      <c r="A1742" s="17">
        <v>5033</v>
      </c>
      <c r="B1742" s="16" t="s">
        <v>46</v>
      </c>
      <c r="C1742" s="16">
        <v>42031124</v>
      </c>
      <c r="D1742" s="16" t="s">
        <v>45</v>
      </c>
      <c r="E1742" s="16">
        <v>2.79763231067514</v>
      </c>
      <c r="F1742" s="16">
        <v>36</v>
      </c>
      <c r="G1742" s="19">
        <v>1.6885453385444799E-2</v>
      </c>
      <c r="H1742" s="16">
        <f t="shared" si="81"/>
        <v>0.60787632187601282</v>
      </c>
      <c r="I1742" s="21">
        <v>1741</v>
      </c>
      <c r="J1742" s="28">
        <f t="shared" si="82"/>
        <v>18687.237520782503</v>
      </c>
      <c r="K1742" s="28">
        <f t="shared" si="83"/>
        <v>529.88044512840463</v>
      </c>
      <c r="L1742" s="34" t="e">
        <f>IF(ISNUMBER(INDEX('08W Project List'!$J:$J,MATCH('HFTD CPZ'!$B1742,'08W Project List'!$G:$G,0))),$K1742,#N/A)</f>
        <v>#N/A</v>
      </c>
      <c r="M1742" s="34" t="e">
        <f>IF(ISNUMBER(L1742),#N/A,IF(ISNUMBER(INDEX('Approved CPZ List'!$I:$I,MATCH('HFTD CPZ'!$B1742,'Approved CPZ List'!$B:$B,0))),$K1742,#N/A))</f>
        <v>#N/A</v>
      </c>
    </row>
    <row r="1743" spans="1:13" ht="15.75" x14ac:dyDescent="0.25">
      <c r="A1743" s="17">
        <v>4749</v>
      </c>
      <c r="B1743" s="16" t="s">
        <v>1445</v>
      </c>
      <c r="C1743" s="16">
        <v>192311141</v>
      </c>
      <c r="D1743" s="16" t="s">
        <v>1441</v>
      </c>
      <c r="E1743" s="16">
        <v>1.9962156636831323</v>
      </c>
      <c r="F1743" s="16">
        <v>34</v>
      </c>
      <c r="G1743" s="19">
        <v>1.68666916418947E-2</v>
      </c>
      <c r="H1743" s="16">
        <f t="shared" si="81"/>
        <v>0.57346751582441979</v>
      </c>
      <c r="I1743" s="21">
        <v>1742</v>
      </c>
      <c r="J1743" s="28">
        <f t="shared" si="82"/>
        <v>18689.233736446186</v>
      </c>
      <c r="K1743" s="28">
        <f t="shared" si="83"/>
        <v>529.30697761258023</v>
      </c>
      <c r="L1743" s="34" t="e">
        <f>IF(ISNUMBER(INDEX('08W Project List'!$J:$J,MATCH('HFTD CPZ'!$B1743,'08W Project List'!$G:$G,0))),$K1743,#N/A)</f>
        <v>#N/A</v>
      </c>
      <c r="M1743" s="34" t="e">
        <f>IF(ISNUMBER(L1743),#N/A,IF(ISNUMBER(INDEX('Approved CPZ List'!$I:$I,MATCH('HFTD CPZ'!$B1743,'Approved CPZ List'!$B:$B,0))),$K1743,#N/A))</f>
        <v>#N/A</v>
      </c>
    </row>
    <row r="1744" spans="1:13" ht="15.75" x14ac:dyDescent="0.25">
      <c r="A1744" s="17">
        <v>8284</v>
      </c>
      <c r="B1744" s="16" t="s">
        <v>1398</v>
      </c>
      <c r="C1744" s="16">
        <v>103381101</v>
      </c>
      <c r="D1744" s="16" t="s">
        <v>1399</v>
      </c>
      <c r="E1744" s="16">
        <v>0.85238368990940327</v>
      </c>
      <c r="F1744" s="16">
        <v>10</v>
      </c>
      <c r="G1744" s="19">
        <v>1.68598683197312E-2</v>
      </c>
      <c r="H1744" s="16">
        <f t="shared" si="81"/>
        <v>0.168598683197312</v>
      </c>
      <c r="I1744" s="21">
        <v>1743</v>
      </c>
      <c r="J1744" s="28">
        <f t="shared" si="82"/>
        <v>18690.086120136097</v>
      </c>
      <c r="K1744" s="28">
        <f t="shared" si="83"/>
        <v>529.13837892938295</v>
      </c>
      <c r="L1744" s="34" t="e">
        <f>IF(ISNUMBER(INDEX('08W Project List'!$J:$J,MATCH('HFTD CPZ'!$B1744,'08W Project List'!$G:$G,0))),$K1744,#N/A)</f>
        <v>#N/A</v>
      </c>
      <c r="M1744" s="34" t="e">
        <f>IF(ISNUMBER(L1744),#N/A,IF(ISNUMBER(INDEX('Approved CPZ List'!$I:$I,MATCH('HFTD CPZ'!$B1744,'Approved CPZ List'!$B:$B,0))),$K1744,#N/A))</f>
        <v>#N/A</v>
      </c>
    </row>
    <row r="1745" spans="1:13" ht="15.75" x14ac:dyDescent="0.25">
      <c r="A1745" s="17">
        <v>10232</v>
      </c>
      <c r="B1745" s="16" t="s">
        <v>4065</v>
      </c>
      <c r="C1745" s="16">
        <v>161380201</v>
      </c>
      <c r="D1745" s="16" t="s">
        <v>4066</v>
      </c>
      <c r="E1745" s="16">
        <v>3.743114829903909</v>
      </c>
      <c r="F1745" s="16">
        <v>20</v>
      </c>
      <c r="G1745" s="19">
        <v>1.68013620459611E-2</v>
      </c>
      <c r="H1745" s="16">
        <f t="shared" si="81"/>
        <v>0.33602724091922198</v>
      </c>
      <c r="I1745" s="21">
        <v>1744</v>
      </c>
      <c r="J1745" s="28">
        <f t="shared" si="82"/>
        <v>18693.829234966001</v>
      </c>
      <c r="K1745" s="28">
        <f t="shared" si="83"/>
        <v>528.80235168846377</v>
      </c>
      <c r="L1745" s="34" t="e">
        <f>IF(ISNUMBER(INDEX('08W Project List'!$J:$J,MATCH('HFTD CPZ'!$B1745,'08W Project List'!$G:$G,0))),$K1745,#N/A)</f>
        <v>#N/A</v>
      </c>
      <c r="M1745" s="34" t="e">
        <f>IF(ISNUMBER(L1745),#N/A,IF(ISNUMBER(INDEX('Approved CPZ List'!$I:$I,MATCH('HFTD CPZ'!$B1745,'Approved CPZ List'!$B:$B,0))),$K1745,#N/A))</f>
        <v>#N/A</v>
      </c>
    </row>
    <row r="1746" spans="1:13" ht="15.75" x14ac:dyDescent="0.25">
      <c r="A1746" s="17">
        <v>5809</v>
      </c>
      <c r="B1746" s="16" t="s">
        <v>4036</v>
      </c>
      <c r="C1746" s="16">
        <v>183052110</v>
      </c>
      <c r="D1746" s="16" t="s">
        <v>4032</v>
      </c>
      <c r="E1746" s="16">
        <v>29.503393235606712</v>
      </c>
      <c r="F1746" s="16">
        <v>251</v>
      </c>
      <c r="G1746" s="19">
        <v>1.67650411086997E-2</v>
      </c>
      <c r="H1746" s="16">
        <f t="shared" si="81"/>
        <v>4.2080253182836245</v>
      </c>
      <c r="I1746" s="21">
        <v>1745</v>
      </c>
      <c r="J1746" s="28">
        <f t="shared" si="82"/>
        <v>18723.332628201606</v>
      </c>
      <c r="K1746" s="28">
        <f t="shared" si="83"/>
        <v>524.59432637018017</v>
      </c>
      <c r="L1746" s="34" t="e">
        <f>IF(ISNUMBER(INDEX('08W Project List'!$J:$J,MATCH('HFTD CPZ'!$B1746,'08W Project List'!$G:$G,0))),$K1746,#N/A)</f>
        <v>#N/A</v>
      </c>
      <c r="M1746" s="34" t="e">
        <f>IF(ISNUMBER(L1746),#N/A,IF(ISNUMBER(INDEX('Approved CPZ List'!$I:$I,MATCH('HFTD CPZ'!$B1746,'Approved CPZ List'!$B:$B,0))),$K1746,#N/A))</f>
        <v>#N/A</v>
      </c>
    </row>
    <row r="1747" spans="1:13" ht="15.75" x14ac:dyDescent="0.25">
      <c r="A1747" s="17">
        <v>7289</v>
      </c>
      <c r="B1747" s="16" t="s">
        <v>3103</v>
      </c>
      <c r="C1747" s="16">
        <v>153081110</v>
      </c>
      <c r="D1747" s="16" t="s">
        <v>3104</v>
      </c>
      <c r="E1747" s="16">
        <v>7.2706863726525173</v>
      </c>
      <c r="F1747" s="16">
        <v>80</v>
      </c>
      <c r="G1747" s="19">
        <v>1.6762068421048701E-2</v>
      </c>
      <c r="H1747" s="16">
        <f t="shared" si="81"/>
        <v>1.3409654736838961</v>
      </c>
      <c r="I1747" s="21">
        <v>1746</v>
      </c>
      <c r="J1747" s="28">
        <f t="shared" si="82"/>
        <v>18730.603314574259</v>
      </c>
      <c r="K1747" s="28">
        <f t="shared" si="83"/>
        <v>523.25336089649625</v>
      </c>
      <c r="L1747" s="34" t="e">
        <f>IF(ISNUMBER(INDEX('08W Project List'!$J:$J,MATCH('HFTD CPZ'!$B1747,'08W Project List'!$G:$G,0))),$K1747,#N/A)</f>
        <v>#N/A</v>
      </c>
      <c r="M1747" s="34" t="e">
        <f>IF(ISNUMBER(L1747),#N/A,IF(ISNUMBER(INDEX('Approved CPZ List'!$I:$I,MATCH('HFTD CPZ'!$B1747,'Approved CPZ List'!$B:$B,0))),$K1747,#N/A))</f>
        <v>#N/A</v>
      </c>
    </row>
    <row r="1748" spans="1:13" ht="15.75" x14ac:dyDescent="0.25">
      <c r="A1748" s="17">
        <v>9046</v>
      </c>
      <c r="B1748" s="16" t="s">
        <v>2793</v>
      </c>
      <c r="C1748" s="16">
        <v>182941102</v>
      </c>
      <c r="D1748" s="16" t="s">
        <v>2791</v>
      </c>
      <c r="E1748" s="16">
        <v>4.07644535793166</v>
      </c>
      <c r="F1748" s="16">
        <v>41</v>
      </c>
      <c r="G1748" s="19">
        <v>1.6743363729906102E-2</v>
      </c>
      <c r="H1748" s="16">
        <f t="shared" si="81"/>
        <v>0.68647791292615012</v>
      </c>
      <c r="I1748" s="21">
        <v>1747</v>
      </c>
      <c r="J1748" s="28">
        <f t="shared" si="82"/>
        <v>18734.679759932191</v>
      </c>
      <c r="K1748" s="28">
        <f t="shared" si="83"/>
        <v>522.56688298357005</v>
      </c>
      <c r="L1748" s="34" t="e">
        <f>IF(ISNUMBER(INDEX('08W Project List'!$J:$J,MATCH('HFTD CPZ'!$B1748,'08W Project List'!$G:$G,0))),$K1748,#N/A)</f>
        <v>#N/A</v>
      </c>
      <c r="M1748" s="34" t="e">
        <f>IF(ISNUMBER(L1748),#N/A,IF(ISNUMBER(INDEX('Approved CPZ List'!$I:$I,MATCH('HFTD CPZ'!$B1748,'Approved CPZ List'!$B:$B,0))),$K1748,#N/A))</f>
        <v>#N/A</v>
      </c>
    </row>
    <row r="1749" spans="1:13" ht="15.75" x14ac:dyDescent="0.25">
      <c r="A1749" s="17">
        <v>3955</v>
      </c>
      <c r="B1749" s="16" t="s">
        <v>1581</v>
      </c>
      <c r="C1749" s="16">
        <v>102530401</v>
      </c>
      <c r="D1749" s="16" t="s">
        <v>1582</v>
      </c>
      <c r="E1749" s="16">
        <v>10.727851960948975</v>
      </c>
      <c r="F1749" s="16">
        <v>77</v>
      </c>
      <c r="G1749" s="19">
        <v>1.6728046981228501E-2</v>
      </c>
      <c r="H1749" s="16">
        <f t="shared" si="81"/>
        <v>1.2880596175545946</v>
      </c>
      <c r="I1749" s="21">
        <v>1748</v>
      </c>
      <c r="J1749" s="28">
        <f t="shared" si="82"/>
        <v>18745.407611893141</v>
      </c>
      <c r="K1749" s="28">
        <f t="shared" si="83"/>
        <v>521.27882336601544</v>
      </c>
      <c r="L1749" s="34" t="e">
        <f>IF(ISNUMBER(INDEX('08W Project List'!$J:$J,MATCH('HFTD CPZ'!$B1749,'08W Project List'!$G:$G,0))),$K1749,#N/A)</f>
        <v>#N/A</v>
      </c>
      <c r="M1749" s="34" t="e">
        <f>IF(ISNUMBER(L1749),#N/A,IF(ISNUMBER(INDEX('Approved CPZ List'!$I:$I,MATCH('HFTD CPZ'!$B1749,'Approved CPZ List'!$B:$B,0))),$K1749,#N/A))</f>
        <v>#N/A</v>
      </c>
    </row>
    <row r="1750" spans="1:13" ht="15.75" x14ac:dyDescent="0.25">
      <c r="A1750" s="17">
        <v>4383</v>
      </c>
      <c r="B1750" s="16" t="s">
        <v>1446</v>
      </c>
      <c r="C1750" s="16">
        <v>192311141</v>
      </c>
      <c r="D1750" s="16" t="s">
        <v>1441</v>
      </c>
      <c r="E1750" s="16">
        <v>6.4825873131901179</v>
      </c>
      <c r="F1750" s="16">
        <v>40</v>
      </c>
      <c r="G1750" s="19">
        <v>1.66711603447861E-2</v>
      </c>
      <c r="H1750" s="16">
        <f t="shared" si="81"/>
        <v>0.66684641379144405</v>
      </c>
      <c r="I1750" s="21">
        <v>1749</v>
      </c>
      <c r="J1750" s="28">
        <f t="shared" si="82"/>
        <v>18751.890199206329</v>
      </c>
      <c r="K1750" s="28">
        <f t="shared" si="83"/>
        <v>520.61197695222404</v>
      </c>
      <c r="L1750" s="34" t="e">
        <f>IF(ISNUMBER(INDEX('08W Project List'!$J:$J,MATCH('HFTD CPZ'!$B1750,'08W Project List'!$G:$G,0))),$K1750,#N/A)</f>
        <v>#N/A</v>
      </c>
      <c r="M1750" s="34" t="e">
        <f>IF(ISNUMBER(L1750),#N/A,IF(ISNUMBER(INDEX('Approved CPZ List'!$I:$I,MATCH('HFTD CPZ'!$B1750,'Approved CPZ List'!$B:$B,0))),$K1750,#N/A))</f>
        <v>#N/A</v>
      </c>
    </row>
    <row r="1751" spans="1:13" ht="15.75" x14ac:dyDescent="0.25">
      <c r="A1751" s="17">
        <v>9718</v>
      </c>
      <c r="B1751" s="16" t="s">
        <v>1491</v>
      </c>
      <c r="C1751" s="16">
        <v>192221101</v>
      </c>
      <c r="D1751" s="16" t="s">
        <v>1486</v>
      </c>
      <c r="E1751" s="16">
        <v>6.400364756175513</v>
      </c>
      <c r="F1751" s="16">
        <v>17</v>
      </c>
      <c r="G1751" s="19">
        <v>1.6660940151887401E-2</v>
      </c>
      <c r="H1751" s="16">
        <f t="shared" si="81"/>
        <v>0.28323598258208582</v>
      </c>
      <c r="I1751" s="21">
        <v>1750</v>
      </c>
      <c r="J1751" s="28">
        <f t="shared" si="82"/>
        <v>18758.290563962506</v>
      </c>
      <c r="K1751" s="28">
        <f t="shared" si="83"/>
        <v>520.3287409696419</v>
      </c>
      <c r="L1751" s="34" t="e">
        <f>IF(ISNUMBER(INDEX('08W Project List'!$J:$J,MATCH('HFTD CPZ'!$B1751,'08W Project List'!$G:$G,0))),$K1751,#N/A)</f>
        <v>#N/A</v>
      </c>
      <c r="M1751" s="34" t="e">
        <f>IF(ISNUMBER(L1751),#N/A,IF(ISNUMBER(INDEX('Approved CPZ List'!$I:$I,MATCH('HFTD CPZ'!$B1751,'Approved CPZ List'!$B:$B,0))),$K1751,#N/A))</f>
        <v>#N/A</v>
      </c>
    </row>
    <row r="1752" spans="1:13" ht="15.75" x14ac:dyDescent="0.25">
      <c r="A1752" s="17">
        <v>7551</v>
      </c>
      <c r="B1752" s="16" t="s">
        <v>1494</v>
      </c>
      <c r="C1752" s="16">
        <v>192221101</v>
      </c>
      <c r="D1752" s="16" t="s">
        <v>1486</v>
      </c>
      <c r="E1752" s="16">
        <v>11.023164442313922</v>
      </c>
      <c r="F1752" s="16">
        <v>69</v>
      </c>
      <c r="G1752" s="19">
        <v>1.6624280076616298E-2</v>
      </c>
      <c r="H1752" s="16">
        <f t="shared" si="81"/>
        <v>1.1470753252865247</v>
      </c>
      <c r="I1752" s="21">
        <v>1751</v>
      </c>
      <c r="J1752" s="28">
        <f t="shared" si="82"/>
        <v>18769.313728404821</v>
      </c>
      <c r="K1752" s="28">
        <f t="shared" si="83"/>
        <v>519.18166564435535</v>
      </c>
      <c r="L1752" s="34" t="e">
        <f>IF(ISNUMBER(INDEX('08W Project List'!$J:$J,MATCH('HFTD CPZ'!$B1752,'08W Project List'!$G:$G,0))),$K1752,#N/A)</f>
        <v>#N/A</v>
      </c>
      <c r="M1752" s="34" t="e">
        <f>IF(ISNUMBER(L1752),#N/A,IF(ISNUMBER(INDEX('Approved CPZ List'!$I:$I,MATCH('HFTD CPZ'!$B1752,'Approved CPZ List'!$B:$B,0))),$K1752,#N/A))</f>
        <v>#N/A</v>
      </c>
    </row>
    <row r="1753" spans="1:13" ht="15.75" x14ac:dyDescent="0.25">
      <c r="A1753" s="17">
        <v>9937</v>
      </c>
      <c r="B1753" s="16" t="s">
        <v>2790</v>
      </c>
      <c r="C1753" s="16">
        <v>182941102</v>
      </c>
      <c r="D1753" s="16" t="s">
        <v>2791</v>
      </c>
      <c r="E1753" s="16">
        <v>2.8257366852381351</v>
      </c>
      <c r="F1753" s="16">
        <v>27</v>
      </c>
      <c r="G1753" s="19">
        <v>1.6539787482471001E-2</v>
      </c>
      <c r="H1753" s="16">
        <f t="shared" si="81"/>
        <v>0.44657426202671702</v>
      </c>
      <c r="I1753" s="21">
        <v>1752</v>
      </c>
      <c r="J1753" s="28">
        <f t="shared" si="82"/>
        <v>18772.139465090058</v>
      </c>
      <c r="K1753" s="28">
        <f t="shared" si="83"/>
        <v>518.73509138232862</v>
      </c>
      <c r="L1753" s="34" t="e">
        <f>IF(ISNUMBER(INDEX('08W Project List'!$J:$J,MATCH('HFTD CPZ'!$B1753,'08W Project List'!$G:$G,0))),$K1753,#N/A)</f>
        <v>#N/A</v>
      </c>
      <c r="M1753" s="34" t="e">
        <f>IF(ISNUMBER(L1753),#N/A,IF(ISNUMBER(INDEX('Approved CPZ List'!$I:$I,MATCH('HFTD CPZ'!$B1753,'Approved CPZ List'!$B:$B,0))),$K1753,#N/A))</f>
        <v>#N/A</v>
      </c>
    </row>
    <row r="1754" spans="1:13" ht="15.75" x14ac:dyDescent="0.25">
      <c r="A1754" s="17">
        <v>5432</v>
      </c>
      <c r="B1754" s="16" t="s">
        <v>20</v>
      </c>
      <c r="C1754" s="16">
        <v>152101101</v>
      </c>
      <c r="D1754" s="16" t="s">
        <v>19</v>
      </c>
      <c r="E1754" s="16">
        <v>21.891539940094468</v>
      </c>
      <c r="F1754" s="16">
        <v>163</v>
      </c>
      <c r="G1754" s="19">
        <v>1.6525043058226101E-2</v>
      </c>
      <c r="H1754" s="16">
        <f t="shared" si="81"/>
        <v>2.6935820184908543</v>
      </c>
      <c r="I1754" s="21">
        <v>1753</v>
      </c>
      <c r="J1754" s="28">
        <f t="shared" si="82"/>
        <v>18794.031005030152</v>
      </c>
      <c r="K1754" s="28">
        <f t="shared" si="83"/>
        <v>516.0415093638378</v>
      </c>
      <c r="L1754" s="34" t="e">
        <f>IF(ISNUMBER(INDEX('08W Project List'!$J:$J,MATCH('HFTD CPZ'!$B1754,'08W Project List'!$G:$G,0))),$K1754,#N/A)</f>
        <v>#N/A</v>
      </c>
      <c r="M1754" s="34" t="e">
        <f>IF(ISNUMBER(L1754),#N/A,IF(ISNUMBER(INDEX('Approved CPZ List'!$I:$I,MATCH('HFTD CPZ'!$B1754,'Approved CPZ List'!$B:$B,0))),$K1754,#N/A))</f>
        <v>#N/A</v>
      </c>
    </row>
    <row r="1755" spans="1:13" ht="15.75" x14ac:dyDescent="0.25">
      <c r="A1755" s="17">
        <v>6356</v>
      </c>
      <c r="B1755" s="16" t="s">
        <v>2565</v>
      </c>
      <c r="C1755" s="16">
        <v>163231101</v>
      </c>
      <c r="D1755" s="16" t="s">
        <v>2563</v>
      </c>
      <c r="E1755" s="16">
        <v>1.9961992200232006</v>
      </c>
      <c r="F1755" s="16">
        <v>58</v>
      </c>
      <c r="G1755" s="19">
        <v>1.650590700734E-2</v>
      </c>
      <c r="H1755" s="16">
        <f t="shared" si="81"/>
        <v>0.95734260642572</v>
      </c>
      <c r="I1755" s="21">
        <v>1754</v>
      </c>
      <c r="J1755" s="28">
        <f t="shared" si="82"/>
        <v>18796.027204250175</v>
      </c>
      <c r="K1755" s="28">
        <f t="shared" si="83"/>
        <v>515.08416675741205</v>
      </c>
      <c r="L1755" s="34" t="e">
        <f>IF(ISNUMBER(INDEX('08W Project List'!$J:$J,MATCH('HFTD CPZ'!$B1755,'08W Project List'!$G:$G,0))),$K1755,#N/A)</f>
        <v>#N/A</v>
      </c>
      <c r="M1755" s="34" t="e">
        <f>IF(ISNUMBER(L1755),#N/A,IF(ISNUMBER(INDEX('Approved CPZ List'!$I:$I,MATCH('HFTD CPZ'!$B1755,'Approved CPZ List'!$B:$B,0))),$K1755,#N/A))</f>
        <v>#N/A</v>
      </c>
    </row>
    <row r="1756" spans="1:13" ht="15.75" x14ac:dyDescent="0.25">
      <c r="A1756" s="17">
        <v>249</v>
      </c>
      <c r="B1756" s="16" t="s">
        <v>3330</v>
      </c>
      <c r="C1756" s="16">
        <v>43321103</v>
      </c>
      <c r="D1756" s="16" t="s">
        <v>3325</v>
      </c>
      <c r="E1756" s="16">
        <v>2.4432880788637288</v>
      </c>
      <c r="F1756" s="16">
        <v>41</v>
      </c>
      <c r="G1756" s="19">
        <v>1.6460837920562299E-2</v>
      </c>
      <c r="H1756" s="16">
        <f t="shared" si="81"/>
        <v>0.67489435474305426</v>
      </c>
      <c r="I1756" s="21">
        <v>1755</v>
      </c>
      <c r="J1756" s="28">
        <f t="shared" si="82"/>
        <v>18798.470492329037</v>
      </c>
      <c r="K1756" s="28">
        <f t="shared" si="83"/>
        <v>514.40927240266899</v>
      </c>
      <c r="L1756" s="34">
        <f>IF(ISNUMBER(INDEX('08W Project List'!$J:$J,MATCH('HFTD CPZ'!$B1756,'08W Project List'!$G:$G,0))),$K1756,#N/A)</f>
        <v>514.40927240266899</v>
      </c>
      <c r="M1756" s="34" t="e">
        <f>IF(ISNUMBER(L1756),#N/A,IF(ISNUMBER(INDEX('Approved CPZ List'!$I:$I,MATCH('HFTD CPZ'!$B1756,'Approved CPZ List'!$B:$B,0))),$K1756,#N/A))</f>
        <v>#N/A</v>
      </c>
    </row>
    <row r="1757" spans="1:13" ht="15.75" x14ac:dyDescent="0.25">
      <c r="A1757" s="17">
        <v>1025</v>
      </c>
      <c r="B1757" s="16" t="s">
        <v>2173</v>
      </c>
      <c r="C1757" s="16">
        <v>254452101</v>
      </c>
      <c r="D1757" s="16" t="s">
        <v>2167</v>
      </c>
      <c r="E1757" s="16">
        <v>19.620951847380798</v>
      </c>
      <c r="F1757" s="16">
        <v>200</v>
      </c>
      <c r="G1757" s="19">
        <v>1.6434049288657E-2</v>
      </c>
      <c r="H1757" s="16">
        <f t="shared" si="81"/>
        <v>3.2868098577314</v>
      </c>
      <c r="I1757" s="21">
        <v>1756</v>
      </c>
      <c r="J1757" s="28">
        <f t="shared" si="82"/>
        <v>18818.091444176418</v>
      </c>
      <c r="K1757" s="28">
        <f t="shared" si="83"/>
        <v>511.1224625449376</v>
      </c>
      <c r="L1757" s="34" t="e">
        <f>IF(ISNUMBER(INDEX('08W Project List'!$J:$J,MATCH('HFTD CPZ'!$B1757,'08W Project List'!$G:$G,0))),$K1757,#N/A)</f>
        <v>#N/A</v>
      </c>
      <c r="M1757" s="34" t="e">
        <f>IF(ISNUMBER(L1757),#N/A,IF(ISNUMBER(INDEX('Approved CPZ List'!$I:$I,MATCH('HFTD CPZ'!$B1757,'Approved CPZ List'!$B:$B,0))),$K1757,#N/A))</f>
        <v>#N/A</v>
      </c>
    </row>
    <row r="1758" spans="1:13" ht="15.75" x14ac:dyDescent="0.25">
      <c r="A1758" s="17">
        <v>8791</v>
      </c>
      <c r="B1758" s="16" t="s">
        <v>1553</v>
      </c>
      <c r="C1758" s="16">
        <v>102601101</v>
      </c>
      <c r="D1758" s="16" t="s">
        <v>1554</v>
      </c>
      <c r="E1758" s="16">
        <v>2.304722855126967</v>
      </c>
      <c r="F1758" s="16">
        <v>73</v>
      </c>
      <c r="G1758" s="19">
        <v>1.6400636249434001E-2</v>
      </c>
      <c r="H1758" s="16">
        <f t="shared" si="81"/>
        <v>1.197246446208682</v>
      </c>
      <c r="I1758" s="21">
        <v>1757</v>
      </c>
      <c r="J1758" s="28">
        <f t="shared" si="82"/>
        <v>18820.396167031544</v>
      </c>
      <c r="K1758" s="28">
        <f t="shared" si="83"/>
        <v>509.92521609872892</v>
      </c>
      <c r="L1758" s="34" t="e">
        <f>IF(ISNUMBER(INDEX('08W Project List'!$J:$J,MATCH('HFTD CPZ'!$B1758,'08W Project List'!$G:$G,0))),$K1758,#N/A)</f>
        <v>#N/A</v>
      </c>
      <c r="M1758" s="34" t="e">
        <f>IF(ISNUMBER(L1758),#N/A,IF(ISNUMBER(INDEX('Approved CPZ List'!$I:$I,MATCH('HFTD CPZ'!$B1758,'Approved CPZ List'!$B:$B,0))),$K1758,#N/A))</f>
        <v>#N/A</v>
      </c>
    </row>
    <row r="1759" spans="1:13" ht="15.75" x14ac:dyDescent="0.25">
      <c r="A1759" s="17">
        <v>10780</v>
      </c>
      <c r="B1759" s="16" t="s">
        <v>556</v>
      </c>
      <c r="C1759" s="16">
        <v>48011144</v>
      </c>
      <c r="D1759" s="16" t="s">
        <v>554</v>
      </c>
      <c r="E1759" s="16">
        <v>4.0180960158457797</v>
      </c>
      <c r="F1759" s="16">
        <v>13</v>
      </c>
      <c r="G1759" s="19">
        <v>1.6389928495103401E-2</v>
      </c>
      <c r="H1759" s="16">
        <f t="shared" si="81"/>
        <v>0.21306907043634421</v>
      </c>
      <c r="I1759" s="21">
        <v>1758</v>
      </c>
      <c r="J1759" s="28">
        <f t="shared" si="82"/>
        <v>18824.414263047391</v>
      </c>
      <c r="K1759" s="28">
        <f t="shared" si="83"/>
        <v>509.71214702829258</v>
      </c>
      <c r="L1759" s="34" t="e">
        <f>IF(ISNUMBER(INDEX('08W Project List'!$J:$J,MATCH('HFTD CPZ'!$B1759,'08W Project List'!$G:$G,0))),$K1759,#N/A)</f>
        <v>#N/A</v>
      </c>
      <c r="M1759" s="34" t="e">
        <f>IF(ISNUMBER(L1759),#N/A,IF(ISNUMBER(INDEX('Approved CPZ List'!$I:$I,MATCH('HFTD CPZ'!$B1759,'Approved CPZ List'!$B:$B,0))),$K1759,#N/A))</f>
        <v>#N/A</v>
      </c>
    </row>
    <row r="1760" spans="1:13" ht="15.75" x14ac:dyDescent="0.25">
      <c r="A1760" s="17">
        <v>715</v>
      </c>
      <c r="B1760" s="16" t="s">
        <v>50</v>
      </c>
      <c r="C1760" s="16">
        <v>42031124</v>
      </c>
      <c r="D1760" s="16" t="s">
        <v>45</v>
      </c>
      <c r="E1760" s="16">
        <v>7.0575499968839654</v>
      </c>
      <c r="F1760" s="16">
        <v>92</v>
      </c>
      <c r="G1760" s="19">
        <v>1.6310573384325601E-2</v>
      </c>
      <c r="H1760" s="16">
        <f t="shared" si="81"/>
        <v>1.5005727513579552</v>
      </c>
      <c r="I1760" s="21">
        <v>1759</v>
      </c>
      <c r="J1760" s="28">
        <f t="shared" si="82"/>
        <v>18831.471813044274</v>
      </c>
      <c r="K1760" s="28">
        <f t="shared" si="83"/>
        <v>508.21157427693464</v>
      </c>
      <c r="L1760" s="34" t="e">
        <f>IF(ISNUMBER(INDEX('08W Project List'!$J:$J,MATCH('HFTD CPZ'!$B1760,'08W Project List'!$G:$G,0))),$K1760,#N/A)</f>
        <v>#N/A</v>
      </c>
      <c r="M1760" s="34" t="e">
        <f>IF(ISNUMBER(L1760),#N/A,IF(ISNUMBER(INDEX('Approved CPZ List'!$I:$I,MATCH('HFTD CPZ'!$B1760,'Approved CPZ List'!$B:$B,0))),$K1760,#N/A))</f>
        <v>#N/A</v>
      </c>
    </row>
    <row r="1761" spans="1:13" ht="15.75" x14ac:dyDescent="0.25">
      <c r="A1761" s="17">
        <v>9633</v>
      </c>
      <c r="B1761" s="16" t="s">
        <v>2403</v>
      </c>
      <c r="C1761" s="16">
        <v>42811113</v>
      </c>
      <c r="D1761" s="16" t="s">
        <v>2404</v>
      </c>
      <c r="E1761" s="16">
        <v>0.81192314046389069</v>
      </c>
      <c r="F1761" s="16">
        <v>11</v>
      </c>
      <c r="G1761" s="19">
        <v>1.5999614473925901E-2</v>
      </c>
      <c r="H1761" s="16">
        <f t="shared" si="81"/>
        <v>0.17599575921318492</v>
      </c>
      <c r="I1761" s="21">
        <v>1760</v>
      </c>
      <c r="J1761" s="28">
        <f t="shared" si="82"/>
        <v>18832.283736184738</v>
      </c>
      <c r="K1761" s="28">
        <f t="shared" si="83"/>
        <v>508.03557851772143</v>
      </c>
      <c r="L1761" s="34" t="e">
        <f>IF(ISNUMBER(INDEX('08W Project List'!$J:$J,MATCH('HFTD CPZ'!$B1761,'08W Project List'!$G:$G,0))),$K1761,#N/A)</f>
        <v>#N/A</v>
      </c>
      <c r="M1761" s="34" t="e">
        <f>IF(ISNUMBER(L1761),#N/A,IF(ISNUMBER(INDEX('Approved CPZ List'!$I:$I,MATCH('HFTD CPZ'!$B1761,'Approved CPZ List'!$B:$B,0))),$K1761,#N/A))</f>
        <v>#N/A</v>
      </c>
    </row>
    <row r="1762" spans="1:13" ht="15.75" x14ac:dyDescent="0.25">
      <c r="A1762" s="17">
        <v>1412</v>
      </c>
      <c r="B1762" s="16" t="s">
        <v>3101</v>
      </c>
      <c r="C1762" s="16">
        <v>153081109</v>
      </c>
      <c r="D1762" s="16" t="s">
        <v>3102</v>
      </c>
      <c r="E1762" s="16">
        <v>10.845167337436484</v>
      </c>
      <c r="F1762" s="16">
        <v>133</v>
      </c>
      <c r="G1762" s="19">
        <v>1.5996225400844898E-2</v>
      </c>
      <c r="H1762" s="16">
        <f t="shared" si="81"/>
        <v>2.1274979783123715</v>
      </c>
      <c r="I1762" s="21">
        <v>1761</v>
      </c>
      <c r="J1762" s="28">
        <f t="shared" si="82"/>
        <v>18843.128903522174</v>
      </c>
      <c r="K1762" s="28">
        <f t="shared" si="83"/>
        <v>505.90808053940907</v>
      </c>
      <c r="L1762" s="34" t="e">
        <f>IF(ISNUMBER(INDEX('08W Project List'!$J:$J,MATCH('HFTD CPZ'!$B1762,'08W Project List'!$G:$G,0))),$K1762,#N/A)</f>
        <v>#N/A</v>
      </c>
      <c r="M1762" s="34" t="e">
        <f>IF(ISNUMBER(L1762),#N/A,IF(ISNUMBER(INDEX('Approved CPZ List'!$I:$I,MATCH('HFTD CPZ'!$B1762,'Approved CPZ List'!$B:$B,0))),$K1762,#N/A))</f>
        <v>#N/A</v>
      </c>
    </row>
    <row r="1763" spans="1:13" ht="15.75" x14ac:dyDescent="0.25">
      <c r="A1763" s="17">
        <v>8245</v>
      </c>
      <c r="B1763" s="16" t="s">
        <v>215</v>
      </c>
      <c r="C1763" s="16">
        <v>252192105</v>
      </c>
      <c r="D1763" s="16" t="s">
        <v>214</v>
      </c>
      <c r="E1763" s="16">
        <v>13.117839425897699</v>
      </c>
      <c r="F1763" s="16">
        <v>129</v>
      </c>
      <c r="G1763" s="19">
        <v>1.5945368093449201E-2</v>
      </c>
      <c r="H1763" s="16">
        <f t="shared" si="81"/>
        <v>2.0569524840549471</v>
      </c>
      <c r="I1763" s="21">
        <v>1762</v>
      </c>
      <c r="J1763" s="28">
        <f t="shared" si="82"/>
        <v>18856.246742948071</v>
      </c>
      <c r="K1763" s="28">
        <f t="shared" si="83"/>
        <v>503.85112805535414</v>
      </c>
      <c r="L1763" s="34" t="e">
        <f>IF(ISNUMBER(INDEX('08W Project List'!$J:$J,MATCH('HFTD CPZ'!$B1763,'08W Project List'!$G:$G,0))),$K1763,#N/A)</f>
        <v>#N/A</v>
      </c>
      <c r="M1763" s="34" t="e">
        <f>IF(ISNUMBER(L1763),#N/A,IF(ISNUMBER(INDEX('Approved CPZ List'!$I:$I,MATCH('HFTD CPZ'!$B1763,'Approved CPZ List'!$B:$B,0))),$K1763,#N/A))</f>
        <v>#N/A</v>
      </c>
    </row>
    <row r="1764" spans="1:13" ht="15.75" x14ac:dyDescent="0.25">
      <c r="A1764" s="17">
        <v>8966</v>
      </c>
      <c r="B1764" s="16" t="s">
        <v>2445</v>
      </c>
      <c r="C1764" s="16">
        <v>13801101</v>
      </c>
      <c r="D1764" s="16" t="s">
        <v>2443</v>
      </c>
      <c r="E1764" s="16">
        <v>1.439884691304133</v>
      </c>
      <c r="F1764" s="16">
        <v>12</v>
      </c>
      <c r="G1764" s="19">
        <v>1.57662855906603E-2</v>
      </c>
      <c r="H1764" s="16">
        <f t="shared" si="81"/>
        <v>0.18919542708792358</v>
      </c>
      <c r="I1764" s="21">
        <v>1763</v>
      </c>
      <c r="J1764" s="28">
        <f t="shared" si="82"/>
        <v>18857.686627639374</v>
      </c>
      <c r="K1764" s="28">
        <f t="shared" si="83"/>
        <v>503.66193262826624</v>
      </c>
      <c r="L1764" s="34" t="e">
        <f>IF(ISNUMBER(INDEX('08W Project List'!$J:$J,MATCH('HFTD CPZ'!$B1764,'08W Project List'!$G:$G,0))),$K1764,#N/A)</f>
        <v>#N/A</v>
      </c>
      <c r="M1764" s="34" t="e">
        <f>IF(ISNUMBER(L1764),#N/A,IF(ISNUMBER(INDEX('Approved CPZ List'!$I:$I,MATCH('HFTD CPZ'!$B1764,'Approved CPZ List'!$B:$B,0))),$K1764,#N/A))</f>
        <v>#N/A</v>
      </c>
    </row>
    <row r="1765" spans="1:13" ht="15.75" x14ac:dyDescent="0.25">
      <c r="A1765" s="17">
        <v>3619</v>
      </c>
      <c r="B1765" s="16" t="s">
        <v>3047</v>
      </c>
      <c r="C1765" s="16">
        <v>163751101</v>
      </c>
      <c r="D1765" s="16" t="s">
        <v>3046</v>
      </c>
      <c r="E1765" s="16">
        <v>12.292201866688814</v>
      </c>
      <c r="F1765" s="16">
        <v>147</v>
      </c>
      <c r="G1765" s="19">
        <v>1.5763449322437399E-2</v>
      </c>
      <c r="H1765" s="16">
        <f t="shared" si="81"/>
        <v>2.3172270503982975</v>
      </c>
      <c r="I1765" s="21">
        <v>1764</v>
      </c>
      <c r="J1765" s="28">
        <f t="shared" si="82"/>
        <v>18869.978829506064</v>
      </c>
      <c r="K1765" s="28">
        <f t="shared" si="83"/>
        <v>501.34470557786796</v>
      </c>
      <c r="L1765" s="34" t="e">
        <f>IF(ISNUMBER(INDEX('08W Project List'!$J:$J,MATCH('HFTD CPZ'!$B1765,'08W Project List'!$G:$G,0))),$K1765,#N/A)</f>
        <v>#N/A</v>
      </c>
      <c r="M1765" s="34" t="e">
        <f>IF(ISNUMBER(L1765),#N/A,IF(ISNUMBER(INDEX('Approved CPZ List'!$I:$I,MATCH('HFTD CPZ'!$B1765,'Approved CPZ List'!$B:$B,0))),$K1765,#N/A))</f>
        <v>#N/A</v>
      </c>
    </row>
    <row r="1766" spans="1:13" ht="15.75" x14ac:dyDescent="0.25">
      <c r="A1766" s="17">
        <v>4486</v>
      </c>
      <c r="B1766" s="16" t="s">
        <v>4263</v>
      </c>
      <c r="C1766" s="16">
        <v>163201101</v>
      </c>
      <c r="D1766" s="16" t="s">
        <v>4259</v>
      </c>
      <c r="E1766" s="16">
        <v>4.7938389543966382</v>
      </c>
      <c r="F1766" s="16">
        <v>20</v>
      </c>
      <c r="G1766" s="19">
        <v>1.5735919198605699E-2</v>
      </c>
      <c r="H1766" s="16">
        <f t="shared" si="81"/>
        <v>0.31471838397211399</v>
      </c>
      <c r="I1766" s="21">
        <v>1765</v>
      </c>
      <c r="J1766" s="28">
        <f t="shared" si="82"/>
        <v>18874.77266846046</v>
      </c>
      <c r="K1766" s="28">
        <f t="shared" si="83"/>
        <v>501.02998719389586</v>
      </c>
      <c r="L1766" s="34" t="e">
        <f>IF(ISNUMBER(INDEX('08W Project List'!$J:$J,MATCH('HFTD CPZ'!$B1766,'08W Project List'!$G:$G,0))),$K1766,#N/A)</f>
        <v>#N/A</v>
      </c>
      <c r="M1766" s="34" t="e">
        <f>IF(ISNUMBER(L1766),#N/A,IF(ISNUMBER(INDEX('Approved CPZ List'!$I:$I,MATCH('HFTD CPZ'!$B1766,'Approved CPZ List'!$B:$B,0))),$K1766,#N/A))</f>
        <v>#N/A</v>
      </c>
    </row>
    <row r="1767" spans="1:13" ht="15.75" x14ac:dyDescent="0.25">
      <c r="A1767" s="17">
        <v>3894</v>
      </c>
      <c r="B1767" s="16" t="s">
        <v>358</v>
      </c>
      <c r="C1767" s="16">
        <v>152301101</v>
      </c>
      <c r="D1767" s="16" t="s">
        <v>359</v>
      </c>
      <c r="E1767" s="16">
        <v>9.6410121921338732</v>
      </c>
      <c r="F1767" s="16">
        <v>86</v>
      </c>
      <c r="G1767" s="19">
        <v>1.56057155098785E-2</v>
      </c>
      <c r="H1767" s="16">
        <f t="shared" si="81"/>
        <v>1.3420915338495509</v>
      </c>
      <c r="I1767" s="21">
        <v>1766</v>
      </c>
      <c r="J1767" s="28">
        <f t="shared" si="82"/>
        <v>18884.413680652593</v>
      </c>
      <c r="K1767" s="28">
        <f t="shared" si="83"/>
        <v>499.68789566004631</v>
      </c>
      <c r="L1767" s="34" t="e">
        <f>IF(ISNUMBER(INDEX('08W Project List'!$J:$J,MATCH('HFTD CPZ'!$B1767,'08W Project List'!$G:$G,0))),$K1767,#N/A)</f>
        <v>#N/A</v>
      </c>
      <c r="M1767" s="34" t="e">
        <f>IF(ISNUMBER(L1767),#N/A,IF(ISNUMBER(INDEX('Approved CPZ List'!$I:$I,MATCH('HFTD CPZ'!$B1767,'Approved CPZ List'!$B:$B,0))),$K1767,#N/A))</f>
        <v>#N/A</v>
      </c>
    </row>
    <row r="1768" spans="1:13" ht="15.75" x14ac:dyDescent="0.25">
      <c r="A1768" s="17">
        <v>1913</v>
      </c>
      <c r="B1768" s="16" t="s">
        <v>2719</v>
      </c>
      <c r="C1768" s="16">
        <v>42291101</v>
      </c>
      <c r="D1768" s="16" t="s">
        <v>2714</v>
      </c>
      <c r="E1768" s="16">
        <v>16.178650479892852</v>
      </c>
      <c r="F1768" s="16">
        <v>79</v>
      </c>
      <c r="G1768" s="19">
        <v>1.5542041528540799E-2</v>
      </c>
      <c r="H1768" s="16">
        <f t="shared" si="81"/>
        <v>1.2278212807547231</v>
      </c>
      <c r="I1768" s="21">
        <v>1767</v>
      </c>
      <c r="J1768" s="28">
        <f t="shared" si="82"/>
        <v>18900.592331132484</v>
      </c>
      <c r="K1768" s="28">
        <f t="shared" si="83"/>
        <v>498.4600743792916</v>
      </c>
      <c r="L1768" s="34" t="e">
        <f>IF(ISNUMBER(INDEX('08W Project List'!$J:$J,MATCH('HFTD CPZ'!$B1768,'08W Project List'!$G:$G,0))),$K1768,#N/A)</f>
        <v>#N/A</v>
      </c>
      <c r="M1768" s="34" t="e">
        <f>IF(ISNUMBER(L1768),#N/A,IF(ISNUMBER(INDEX('Approved CPZ List'!$I:$I,MATCH('HFTD CPZ'!$B1768,'Approved CPZ List'!$B:$B,0))),$K1768,#N/A))</f>
        <v>#N/A</v>
      </c>
    </row>
    <row r="1769" spans="1:13" ht="15.75" x14ac:dyDescent="0.25">
      <c r="A1769" s="17">
        <v>2787</v>
      </c>
      <c r="B1769" s="16" t="s">
        <v>3048</v>
      </c>
      <c r="C1769" s="16">
        <v>163751101</v>
      </c>
      <c r="D1769" s="16" t="s">
        <v>3046</v>
      </c>
      <c r="E1769" s="16">
        <v>39.807262027388688</v>
      </c>
      <c r="F1769" s="16">
        <v>445</v>
      </c>
      <c r="G1769" s="19">
        <v>1.55336303158339E-2</v>
      </c>
      <c r="H1769" s="16">
        <f t="shared" si="81"/>
        <v>6.9124654905460856</v>
      </c>
      <c r="I1769" s="21">
        <v>1768</v>
      </c>
      <c r="J1769" s="28">
        <f t="shared" si="82"/>
        <v>18940.399593159873</v>
      </c>
      <c r="K1769" s="28">
        <f t="shared" si="83"/>
        <v>491.54760888874551</v>
      </c>
      <c r="L1769" s="34" t="e">
        <f>IF(ISNUMBER(INDEX('08W Project List'!$J:$J,MATCH('HFTD CPZ'!$B1769,'08W Project List'!$G:$G,0))),$K1769,#N/A)</f>
        <v>#N/A</v>
      </c>
      <c r="M1769" s="34" t="e">
        <f>IF(ISNUMBER(L1769),#N/A,IF(ISNUMBER(INDEX('Approved CPZ List'!$I:$I,MATCH('HFTD CPZ'!$B1769,'Approved CPZ List'!$B:$B,0))),$K1769,#N/A))</f>
        <v>#N/A</v>
      </c>
    </row>
    <row r="1770" spans="1:13" ht="15.75" x14ac:dyDescent="0.25">
      <c r="A1770" s="17">
        <v>8370</v>
      </c>
      <c r="B1770" s="16" t="s">
        <v>3981</v>
      </c>
      <c r="C1770" s="16">
        <v>83392110</v>
      </c>
      <c r="D1770" s="16" t="s">
        <v>3979</v>
      </c>
      <c r="E1770" s="16">
        <v>18.458167919300308</v>
      </c>
      <c r="F1770" s="16">
        <v>83</v>
      </c>
      <c r="G1770" s="19">
        <v>1.55323336484148E-2</v>
      </c>
      <c r="H1770" s="16">
        <f t="shared" si="81"/>
        <v>1.2891836928184284</v>
      </c>
      <c r="I1770" s="21">
        <v>1769</v>
      </c>
      <c r="J1770" s="28">
        <f t="shared" si="82"/>
        <v>18958.857761079173</v>
      </c>
      <c r="K1770" s="28">
        <f t="shared" si="83"/>
        <v>490.25842519592709</v>
      </c>
      <c r="L1770" s="34" t="e">
        <f>IF(ISNUMBER(INDEX('08W Project List'!$J:$J,MATCH('HFTD CPZ'!$B1770,'08W Project List'!$G:$G,0))),$K1770,#N/A)</f>
        <v>#N/A</v>
      </c>
      <c r="M1770" s="34" t="e">
        <f>IF(ISNUMBER(L1770),#N/A,IF(ISNUMBER(INDEX('Approved CPZ List'!$I:$I,MATCH('HFTD CPZ'!$B1770,'Approved CPZ List'!$B:$B,0))),$K1770,#N/A))</f>
        <v>#N/A</v>
      </c>
    </row>
    <row r="1771" spans="1:13" ht="15.75" x14ac:dyDescent="0.25">
      <c r="A1771" s="17">
        <v>6569</v>
      </c>
      <c r="B1771" s="16" t="s">
        <v>1009</v>
      </c>
      <c r="C1771" s="16">
        <v>163351705</v>
      </c>
      <c r="D1771" s="16" t="s">
        <v>1004</v>
      </c>
      <c r="E1771" s="16">
        <v>7.6995356273927289</v>
      </c>
      <c r="F1771" s="16">
        <v>109</v>
      </c>
      <c r="G1771" s="19">
        <v>1.55085458287207E-2</v>
      </c>
      <c r="H1771" s="16">
        <f t="shared" si="81"/>
        <v>1.6904314953305564</v>
      </c>
      <c r="I1771" s="21">
        <v>1770</v>
      </c>
      <c r="J1771" s="28">
        <f t="shared" si="82"/>
        <v>18966.557296706564</v>
      </c>
      <c r="K1771" s="28">
        <f t="shared" si="83"/>
        <v>488.56799370059656</v>
      </c>
      <c r="L1771" s="34" t="e">
        <f>IF(ISNUMBER(INDEX('08W Project List'!$J:$J,MATCH('HFTD CPZ'!$B1771,'08W Project List'!$G:$G,0))),$K1771,#N/A)</f>
        <v>#N/A</v>
      </c>
      <c r="M1771" s="34" t="e">
        <f>IF(ISNUMBER(L1771),#N/A,IF(ISNUMBER(INDEX('Approved CPZ List'!$I:$I,MATCH('HFTD CPZ'!$B1771,'Approved CPZ List'!$B:$B,0))),$K1771,#N/A))</f>
        <v>#N/A</v>
      </c>
    </row>
    <row r="1772" spans="1:13" ht="15.75" x14ac:dyDescent="0.25">
      <c r="A1772" s="17">
        <v>9835</v>
      </c>
      <c r="B1772" s="16" t="s">
        <v>3884</v>
      </c>
      <c r="C1772" s="16">
        <v>162831702</v>
      </c>
      <c r="D1772" s="16" t="s">
        <v>3878</v>
      </c>
      <c r="E1772" s="16">
        <v>7.4404848501165324</v>
      </c>
      <c r="F1772" s="16">
        <v>18</v>
      </c>
      <c r="G1772" s="19">
        <v>1.54217664937731E-2</v>
      </c>
      <c r="H1772" s="16">
        <f t="shared" si="81"/>
        <v>0.2775917968879158</v>
      </c>
      <c r="I1772" s="21">
        <v>1771</v>
      </c>
      <c r="J1772" s="28">
        <f t="shared" si="82"/>
        <v>18973.997781556682</v>
      </c>
      <c r="K1772" s="28">
        <f t="shared" si="83"/>
        <v>488.29040190370864</v>
      </c>
      <c r="L1772" s="34" t="e">
        <f>IF(ISNUMBER(INDEX('08W Project List'!$J:$J,MATCH('HFTD CPZ'!$B1772,'08W Project List'!$G:$G,0))),$K1772,#N/A)</f>
        <v>#N/A</v>
      </c>
      <c r="M1772" s="34" t="e">
        <f>IF(ISNUMBER(L1772),#N/A,IF(ISNUMBER(INDEX('Approved CPZ List'!$I:$I,MATCH('HFTD CPZ'!$B1772,'Approved CPZ List'!$B:$B,0))),$K1772,#N/A))</f>
        <v>#N/A</v>
      </c>
    </row>
    <row r="1773" spans="1:13" ht="15.75" x14ac:dyDescent="0.25">
      <c r="A1773" s="17">
        <v>1693</v>
      </c>
      <c r="B1773" s="16" t="s">
        <v>462</v>
      </c>
      <c r="C1773" s="16">
        <v>102211103</v>
      </c>
      <c r="D1773" s="16" t="s">
        <v>461</v>
      </c>
      <c r="E1773" s="16">
        <v>7.8641162883062767</v>
      </c>
      <c r="F1773" s="16">
        <v>87</v>
      </c>
      <c r="G1773" s="19">
        <v>1.5412081272417E-2</v>
      </c>
      <c r="H1773" s="16">
        <f t="shared" si="81"/>
        <v>1.340851070700279</v>
      </c>
      <c r="I1773" s="21">
        <v>1772</v>
      </c>
      <c r="J1773" s="28">
        <f t="shared" si="82"/>
        <v>18981.861897844989</v>
      </c>
      <c r="K1773" s="28">
        <f t="shared" si="83"/>
        <v>486.94955083300835</v>
      </c>
      <c r="L1773" s="34" t="e">
        <f>IF(ISNUMBER(INDEX('08W Project List'!$J:$J,MATCH('HFTD CPZ'!$B1773,'08W Project List'!$G:$G,0))),$K1773,#N/A)</f>
        <v>#N/A</v>
      </c>
      <c r="M1773" s="34" t="e">
        <f>IF(ISNUMBER(L1773),#N/A,IF(ISNUMBER(INDEX('Approved CPZ List'!$I:$I,MATCH('HFTD CPZ'!$B1773,'Approved CPZ List'!$B:$B,0))),$K1773,#N/A))</f>
        <v>#N/A</v>
      </c>
    </row>
    <row r="1774" spans="1:13" ht="15.75" x14ac:dyDescent="0.25">
      <c r="A1774" s="17">
        <v>4370</v>
      </c>
      <c r="B1774" s="16" t="s">
        <v>2748</v>
      </c>
      <c r="C1774" s="16">
        <v>103521102</v>
      </c>
      <c r="D1774" s="16" t="s">
        <v>2747</v>
      </c>
      <c r="E1774" s="16">
        <v>13.050724209691362</v>
      </c>
      <c r="F1774" s="16">
        <v>136</v>
      </c>
      <c r="G1774" s="19">
        <v>1.5386590965506101E-2</v>
      </c>
      <c r="H1774" s="16">
        <f t="shared" si="81"/>
        <v>2.0925763713088297</v>
      </c>
      <c r="I1774" s="21">
        <v>1773</v>
      </c>
      <c r="J1774" s="28">
        <f t="shared" si="82"/>
        <v>18994.912622054679</v>
      </c>
      <c r="K1774" s="28">
        <f t="shared" si="83"/>
        <v>484.85697446169951</v>
      </c>
      <c r="L1774" s="34" t="e">
        <f>IF(ISNUMBER(INDEX('08W Project List'!$J:$J,MATCH('HFTD CPZ'!$B1774,'08W Project List'!$G:$G,0))),$K1774,#N/A)</f>
        <v>#N/A</v>
      </c>
      <c r="M1774" s="34" t="e">
        <f>IF(ISNUMBER(L1774),#N/A,IF(ISNUMBER(INDEX('Approved CPZ List'!$I:$I,MATCH('HFTD CPZ'!$B1774,'Approved CPZ List'!$B:$B,0))),$K1774,#N/A))</f>
        <v>#N/A</v>
      </c>
    </row>
    <row r="1775" spans="1:13" ht="15.75" x14ac:dyDescent="0.25">
      <c r="A1775" s="17">
        <v>6223</v>
      </c>
      <c r="B1775" s="16" t="s">
        <v>2350</v>
      </c>
      <c r="C1775" s="16">
        <v>42571101</v>
      </c>
      <c r="D1775" s="16" t="s">
        <v>2351</v>
      </c>
      <c r="E1775" s="16">
        <v>1.6586064005125916</v>
      </c>
      <c r="F1775" s="16">
        <v>125</v>
      </c>
      <c r="G1775" s="19">
        <v>1.5257925251916901E-2</v>
      </c>
      <c r="H1775" s="16">
        <f t="shared" si="81"/>
        <v>1.9072406564896125</v>
      </c>
      <c r="I1775" s="21">
        <v>1774</v>
      </c>
      <c r="J1775" s="28">
        <f t="shared" si="82"/>
        <v>18996.571228455192</v>
      </c>
      <c r="K1775" s="28">
        <f t="shared" si="83"/>
        <v>482.94973380520992</v>
      </c>
      <c r="L1775" s="34" t="e">
        <f>IF(ISNUMBER(INDEX('08W Project List'!$J:$J,MATCH('HFTD CPZ'!$B1775,'08W Project List'!$G:$G,0))),$K1775,#N/A)</f>
        <v>#N/A</v>
      </c>
      <c r="M1775" s="34" t="e">
        <f>IF(ISNUMBER(L1775),#N/A,IF(ISNUMBER(INDEX('Approved CPZ List'!$I:$I,MATCH('HFTD CPZ'!$B1775,'Approved CPZ List'!$B:$B,0))),$K1775,#N/A))</f>
        <v>#N/A</v>
      </c>
    </row>
    <row r="1776" spans="1:13" ht="15.75" x14ac:dyDescent="0.25">
      <c r="A1776" s="17">
        <v>991</v>
      </c>
      <c r="B1776" s="16" t="s">
        <v>2978</v>
      </c>
      <c r="C1776" s="16">
        <v>163781704</v>
      </c>
      <c r="D1776" s="16" t="s">
        <v>2976</v>
      </c>
      <c r="E1776" s="16">
        <v>2.7686357916035553</v>
      </c>
      <c r="F1776" s="16">
        <v>93</v>
      </c>
      <c r="G1776" s="19">
        <v>1.5212467845807201E-2</v>
      </c>
      <c r="H1776" s="16">
        <f t="shared" si="81"/>
        <v>1.4147595096600696</v>
      </c>
      <c r="I1776" s="21">
        <v>1775</v>
      </c>
      <c r="J1776" s="28">
        <f t="shared" si="82"/>
        <v>18999.339864246795</v>
      </c>
      <c r="K1776" s="28">
        <f t="shared" si="83"/>
        <v>481.53497429554983</v>
      </c>
      <c r="L1776" s="34" t="e">
        <f>IF(ISNUMBER(INDEX('08W Project List'!$J:$J,MATCH('HFTD CPZ'!$B1776,'08W Project List'!$G:$G,0))),$K1776,#N/A)</f>
        <v>#N/A</v>
      </c>
      <c r="M1776" s="34" t="e">
        <f>IF(ISNUMBER(L1776),#N/A,IF(ISNUMBER(INDEX('Approved CPZ List'!$I:$I,MATCH('HFTD CPZ'!$B1776,'Approved CPZ List'!$B:$B,0))),$K1776,#N/A))</f>
        <v>#N/A</v>
      </c>
    </row>
    <row r="1777" spans="1:13" ht="15.75" x14ac:dyDescent="0.25">
      <c r="A1777" s="17">
        <v>10392</v>
      </c>
      <c r="B1777" s="16" t="s">
        <v>4205</v>
      </c>
      <c r="C1777" s="16">
        <v>14502108</v>
      </c>
      <c r="D1777" s="16" t="s">
        <v>4206</v>
      </c>
      <c r="E1777" s="16">
        <v>0.36191301334830139</v>
      </c>
      <c r="F1777" s="16">
        <v>4</v>
      </c>
      <c r="G1777" s="19">
        <v>1.52068286901183E-2</v>
      </c>
      <c r="H1777" s="16">
        <f t="shared" si="81"/>
        <v>6.0827314760473199E-2</v>
      </c>
      <c r="I1777" s="21">
        <v>1776</v>
      </c>
      <c r="J1777" s="28">
        <f t="shared" si="82"/>
        <v>18999.701777260143</v>
      </c>
      <c r="K1777" s="28">
        <f t="shared" si="83"/>
        <v>481.47414698078938</v>
      </c>
      <c r="L1777" s="34" t="e">
        <f>IF(ISNUMBER(INDEX('08W Project List'!$J:$J,MATCH('HFTD CPZ'!$B1777,'08W Project List'!$G:$G,0))),$K1777,#N/A)</f>
        <v>#N/A</v>
      </c>
      <c r="M1777" s="34" t="e">
        <f>IF(ISNUMBER(L1777),#N/A,IF(ISNUMBER(INDEX('Approved CPZ List'!$I:$I,MATCH('HFTD CPZ'!$B1777,'Approved CPZ List'!$B:$B,0))),$K1777,#N/A))</f>
        <v>#N/A</v>
      </c>
    </row>
    <row r="1778" spans="1:13" ht="15.75" x14ac:dyDescent="0.25">
      <c r="A1778" s="17">
        <v>5782</v>
      </c>
      <c r="B1778" s="16" t="s">
        <v>1506</v>
      </c>
      <c r="C1778" s="16">
        <v>192221102</v>
      </c>
      <c r="D1778" s="16" t="s">
        <v>1498</v>
      </c>
      <c r="E1778" s="16">
        <v>15.310971736339713</v>
      </c>
      <c r="F1778" s="16">
        <v>120</v>
      </c>
      <c r="G1778" s="19">
        <v>1.51578134372716E-2</v>
      </c>
      <c r="H1778" s="16">
        <f t="shared" si="81"/>
        <v>1.818937612472592</v>
      </c>
      <c r="I1778" s="21">
        <v>1777</v>
      </c>
      <c r="J1778" s="28">
        <f t="shared" si="82"/>
        <v>19015.012748996483</v>
      </c>
      <c r="K1778" s="28">
        <f t="shared" si="83"/>
        <v>479.65520936831678</v>
      </c>
      <c r="L1778" s="34" t="e">
        <f>IF(ISNUMBER(INDEX('08W Project List'!$J:$J,MATCH('HFTD CPZ'!$B1778,'08W Project List'!$G:$G,0))),$K1778,#N/A)</f>
        <v>#N/A</v>
      </c>
      <c r="M1778" s="34" t="e">
        <f>IF(ISNUMBER(L1778),#N/A,IF(ISNUMBER(INDEX('Approved CPZ List'!$I:$I,MATCH('HFTD CPZ'!$B1778,'Approved CPZ List'!$B:$B,0))),$K1778,#N/A))</f>
        <v>#N/A</v>
      </c>
    </row>
    <row r="1779" spans="1:13" ht="15.75" x14ac:dyDescent="0.25">
      <c r="A1779" s="17">
        <v>8670</v>
      </c>
      <c r="B1779" s="16" t="s">
        <v>910</v>
      </c>
      <c r="C1779" s="16">
        <v>42271102</v>
      </c>
      <c r="D1779" s="16" t="s">
        <v>907</v>
      </c>
      <c r="E1779" s="16">
        <v>2.8282793054861655</v>
      </c>
      <c r="F1779" s="16">
        <v>40</v>
      </c>
      <c r="G1779" s="19">
        <v>1.5132386905944199E-2</v>
      </c>
      <c r="H1779" s="16">
        <f t="shared" si="81"/>
        <v>0.60529547623776803</v>
      </c>
      <c r="I1779" s="21">
        <v>1778</v>
      </c>
      <c r="J1779" s="28">
        <f t="shared" si="82"/>
        <v>19017.841028301969</v>
      </c>
      <c r="K1779" s="28">
        <f t="shared" si="83"/>
        <v>479.04991389207902</v>
      </c>
      <c r="L1779" s="34" t="e">
        <f>IF(ISNUMBER(INDEX('08W Project List'!$J:$J,MATCH('HFTD CPZ'!$B1779,'08W Project List'!$G:$G,0))),$K1779,#N/A)</f>
        <v>#N/A</v>
      </c>
      <c r="M1779" s="34" t="e">
        <f>IF(ISNUMBER(L1779),#N/A,IF(ISNUMBER(INDEX('Approved CPZ List'!$I:$I,MATCH('HFTD CPZ'!$B1779,'Approved CPZ List'!$B:$B,0))),$K1779,#N/A))</f>
        <v>#N/A</v>
      </c>
    </row>
    <row r="1780" spans="1:13" ht="15.75" x14ac:dyDescent="0.25">
      <c r="A1780" s="17">
        <v>5839</v>
      </c>
      <c r="B1780" s="16" t="s">
        <v>3839</v>
      </c>
      <c r="C1780" s="16">
        <v>182052102</v>
      </c>
      <c r="D1780" s="16" t="s">
        <v>3836</v>
      </c>
      <c r="E1780" s="16">
        <v>11.599308693255129</v>
      </c>
      <c r="F1780" s="16">
        <v>173</v>
      </c>
      <c r="G1780" s="19">
        <v>1.5069383479818199E-2</v>
      </c>
      <c r="H1780" s="16">
        <f t="shared" si="81"/>
        <v>2.6070033420085483</v>
      </c>
      <c r="I1780" s="21">
        <v>1779</v>
      </c>
      <c r="J1780" s="28">
        <f t="shared" si="82"/>
        <v>19029.440336995223</v>
      </c>
      <c r="K1780" s="28">
        <f t="shared" si="83"/>
        <v>476.44291055007045</v>
      </c>
      <c r="L1780" s="34" t="e">
        <f>IF(ISNUMBER(INDEX('08W Project List'!$J:$J,MATCH('HFTD CPZ'!$B1780,'08W Project List'!$G:$G,0))),$K1780,#N/A)</f>
        <v>#N/A</v>
      </c>
      <c r="M1780" s="34" t="e">
        <f>IF(ISNUMBER(L1780),#N/A,IF(ISNUMBER(INDEX('Approved CPZ List'!$I:$I,MATCH('HFTD CPZ'!$B1780,'Approved CPZ List'!$B:$B,0))),$K1780,#N/A))</f>
        <v>#N/A</v>
      </c>
    </row>
    <row r="1781" spans="1:13" ht="15.75" x14ac:dyDescent="0.25">
      <c r="A1781" s="17">
        <v>5090</v>
      </c>
      <c r="B1781" s="16" t="s">
        <v>379</v>
      </c>
      <c r="C1781" s="16">
        <v>192461102</v>
      </c>
      <c r="D1781" s="16" t="s">
        <v>376</v>
      </c>
      <c r="E1781" s="16">
        <v>2.9354771377909823</v>
      </c>
      <c r="F1781" s="16">
        <v>52</v>
      </c>
      <c r="G1781" s="19">
        <v>1.5060830315268999E-2</v>
      </c>
      <c r="H1781" s="16">
        <f t="shared" si="81"/>
        <v>0.78316317639398791</v>
      </c>
      <c r="I1781" s="21">
        <v>1780</v>
      </c>
      <c r="J1781" s="28">
        <f t="shared" si="82"/>
        <v>19032.375814133015</v>
      </c>
      <c r="K1781" s="28">
        <f t="shared" si="83"/>
        <v>475.65974737367645</v>
      </c>
      <c r="L1781" s="34" t="e">
        <f>IF(ISNUMBER(INDEX('08W Project List'!$J:$J,MATCH('HFTD CPZ'!$B1781,'08W Project List'!$G:$G,0))),$K1781,#N/A)</f>
        <v>#N/A</v>
      </c>
      <c r="M1781" s="34" t="e">
        <f>IF(ISNUMBER(L1781),#N/A,IF(ISNUMBER(INDEX('Approved CPZ List'!$I:$I,MATCH('HFTD CPZ'!$B1781,'Approved CPZ List'!$B:$B,0))),$K1781,#N/A))</f>
        <v>#N/A</v>
      </c>
    </row>
    <row r="1782" spans="1:13" ht="15.75" x14ac:dyDescent="0.25">
      <c r="A1782" s="17">
        <v>10131</v>
      </c>
      <c r="B1782" s="16" t="s">
        <v>822</v>
      </c>
      <c r="C1782" s="16">
        <v>183111101</v>
      </c>
      <c r="D1782" s="16" t="s">
        <v>823</v>
      </c>
      <c r="E1782" s="16">
        <v>2.0423015930762523</v>
      </c>
      <c r="F1782" s="16">
        <v>16</v>
      </c>
      <c r="G1782" s="19">
        <v>1.4989127042352E-2</v>
      </c>
      <c r="H1782" s="16">
        <f t="shared" si="81"/>
        <v>0.239826032677632</v>
      </c>
      <c r="I1782" s="21">
        <v>1781</v>
      </c>
      <c r="J1782" s="28">
        <f t="shared" si="82"/>
        <v>19034.41811572609</v>
      </c>
      <c r="K1782" s="28">
        <f t="shared" si="83"/>
        <v>475.41992134099883</v>
      </c>
      <c r="L1782" s="34" t="e">
        <f>IF(ISNUMBER(INDEX('08W Project List'!$J:$J,MATCH('HFTD CPZ'!$B1782,'08W Project List'!$G:$G,0))),$K1782,#N/A)</f>
        <v>#N/A</v>
      </c>
      <c r="M1782" s="34" t="e">
        <f>IF(ISNUMBER(L1782),#N/A,IF(ISNUMBER(INDEX('Approved CPZ List'!$I:$I,MATCH('HFTD CPZ'!$B1782,'Approved CPZ List'!$B:$B,0))),$K1782,#N/A))</f>
        <v>#N/A</v>
      </c>
    </row>
    <row r="1783" spans="1:13" ht="15.75" x14ac:dyDescent="0.25">
      <c r="A1783" s="17">
        <v>4953</v>
      </c>
      <c r="B1783" s="16" t="s">
        <v>1403</v>
      </c>
      <c r="C1783" s="16">
        <v>103381102</v>
      </c>
      <c r="D1783" s="16" t="s">
        <v>1404</v>
      </c>
      <c r="E1783" s="16">
        <v>10.016201115033125</v>
      </c>
      <c r="F1783" s="16">
        <v>51</v>
      </c>
      <c r="G1783" s="19">
        <v>1.49499342173971E-2</v>
      </c>
      <c r="H1783" s="16">
        <f t="shared" si="81"/>
        <v>0.76244664508725213</v>
      </c>
      <c r="I1783" s="21">
        <v>1782</v>
      </c>
      <c r="J1783" s="28">
        <f t="shared" si="82"/>
        <v>19044.434316841121</v>
      </c>
      <c r="K1783" s="28">
        <f t="shared" si="83"/>
        <v>474.65747469591156</v>
      </c>
      <c r="L1783" s="34" t="e">
        <f>IF(ISNUMBER(INDEX('08W Project List'!$J:$J,MATCH('HFTD CPZ'!$B1783,'08W Project List'!$G:$G,0))),$K1783,#N/A)</f>
        <v>#N/A</v>
      </c>
      <c r="M1783" s="34" t="e">
        <f>IF(ISNUMBER(L1783),#N/A,IF(ISNUMBER(INDEX('Approved CPZ List'!$I:$I,MATCH('HFTD CPZ'!$B1783,'Approved CPZ List'!$B:$B,0))),$K1783,#N/A))</f>
        <v>#N/A</v>
      </c>
    </row>
    <row r="1784" spans="1:13" ht="15.75" x14ac:dyDescent="0.25">
      <c r="A1784" s="17">
        <v>8365</v>
      </c>
      <c r="B1784" s="16" t="s">
        <v>1579</v>
      </c>
      <c r="C1784" s="16">
        <v>152031103</v>
      </c>
      <c r="D1784" s="16" t="s">
        <v>1576</v>
      </c>
      <c r="E1784" s="16">
        <v>1.1936955559747982</v>
      </c>
      <c r="F1784" s="16">
        <v>34</v>
      </c>
      <c r="G1784" s="19">
        <v>1.49401735658255E-2</v>
      </c>
      <c r="H1784" s="16">
        <f t="shared" si="81"/>
        <v>0.50796590123806706</v>
      </c>
      <c r="I1784" s="21">
        <v>1783</v>
      </c>
      <c r="J1784" s="28">
        <f t="shared" si="82"/>
        <v>19045.628012397097</v>
      </c>
      <c r="K1784" s="28">
        <f t="shared" si="83"/>
        <v>474.14950879467347</v>
      </c>
      <c r="L1784" s="34" t="e">
        <f>IF(ISNUMBER(INDEX('08W Project List'!$J:$J,MATCH('HFTD CPZ'!$B1784,'08W Project List'!$G:$G,0))),$K1784,#N/A)</f>
        <v>#N/A</v>
      </c>
      <c r="M1784" s="34" t="e">
        <f>IF(ISNUMBER(L1784),#N/A,IF(ISNUMBER(INDEX('Approved CPZ List'!$I:$I,MATCH('HFTD CPZ'!$B1784,'Approved CPZ List'!$B:$B,0))),$K1784,#N/A))</f>
        <v>#N/A</v>
      </c>
    </row>
    <row r="1785" spans="1:13" ht="15.75" x14ac:dyDescent="0.25">
      <c r="A1785" s="17">
        <v>4523</v>
      </c>
      <c r="B1785" s="16" t="s">
        <v>4062</v>
      </c>
      <c r="C1785" s="16">
        <v>14652106</v>
      </c>
      <c r="D1785" s="16" t="s">
        <v>4060</v>
      </c>
      <c r="E1785" s="16">
        <v>3.4189827246853448</v>
      </c>
      <c r="F1785" s="16">
        <v>65</v>
      </c>
      <c r="G1785" s="19">
        <v>1.49183987519813E-2</v>
      </c>
      <c r="H1785" s="16">
        <f t="shared" si="81"/>
        <v>0.96969591887878448</v>
      </c>
      <c r="I1785" s="21">
        <v>1784</v>
      </c>
      <c r="J1785" s="28">
        <f t="shared" si="82"/>
        <v>19049.046995121782</v>
      </c>
      <c r="K1785" s="28">
        <f t="shared" si="83"/>
        <v>473.17981287579465</v>
      </c>
      <c r="L1785" s="34" t="e">
        <f>IF(ISNUMBER(INDEX('08W Project List'!$J:$J,MATCH('HFTD CPZ'!$B1785,'08W Project List'!$G:$G,0))),$K1785,#N/A)</f>
        <v>#N/A</v>
      </c>
      <c r="M1785" s="34" t="e">
        <f>IF(ISNUMBER(L1785),#N/A,IF(ISNUMBER(INDEX('Approved CPZ List'!$I:$I,MATCH('HFTD CPZ'!$B1785,'Approved CPZ List'!$B:$B,0))),$K1785,#N/A))</f>
        <v>#N/A</v>
      </c>
    </row>
    <row r="1786" spans="1:13" ht="15.75" x14ac:dyDescent="0.25">
      <c r="A1786" s="17">
        <v>7430</v>
      </c>
      <c r="B1786" s="16" t="s">
        <v>1323</v>
      </c>
      <c r="C1786" s="16">
        <v>182951101</v>
      </c>
      <c r="D1786" s="16" t="s">
        <v>1321</v>
      </c>
      <c r="E1786" s="16">
        <v>0.15565157734393786</v>
      </c>
      <c r="F1786" s="16">
        <v>54</v>
      </c>
      <c r="G1786" s="19">
        <v>1.4902463840271E-2</v>
      </c>
      <c r="H1786" s="16">
        <f t="shared" si="81"/>
        <v>0.80473304737463403</v>
      </c>
      <c r="I1786" s="21">
        <v>1785</v>
      </c>
      <c r="J1786" s="28">
        <f t="shared" si="82"/>
        <v>19049.202646699126</v>
      </c>
      <c r="K1786" s="28">
        <f t="shared" si="83"/>
        <v>472.37507982842004</v>
      </c>
      <c r="L1786" s="34" t="e">
        <f>IF(ISNUMBER(INDEX('08W Project List'!$J:$J,MATCH('HFTD CPZ'!$B1786,'08W Project List'!$G:$G,0))),$K1786,#N/A)</f>
        <v>#N/A</v>
      </c>
      <c r="M1786" s="34" t="e">
        <f>IF(ISNUMBER(L1786),#N/A,IF(ISNUMBER(INDEX('Approved CPZ List'!$I:$I,MATCH('HFTD CPZ'!$B1786,'Approved CPZ List'!$B:$B,0))),$K1786,#N/A))</f>
        <v>#N/A</v>
      </c>
    </row>
    <row r="1787" spans="1:13" ht="15.75" x14ac:dyDescent="0.25">
      <c r="A1787" s="17">
        <v>10743</v>
      </c>
      <c r="B1787" s="16" t="s">
        <v>75</v>
      </c>
      <c r="C1787" s="16">
        <v>103261101</v>
      </c>
      <c r="D1787" s="16" t="s">
        <v>70</v>
      </c>
      <c r="E1787" s="16">
        <v>0.39920172661393977</v>
      </c>
      <c r="F1787" s="16">
        <v>8</v>
      </c>
      <c r="G1787" s="19">
        <v>1.4887749662276999E-2</v>
      </c>
      <c r="H1787" s="16">
        <f t="shared" si="81"/>
        <v>0.11910199729821599</v>
      </c>
      <c r="I1787" s="21">
        <v>1786</v>
      </c>
      <c r="J1787" s="28">
        <f t="shared" si="82"/>
        <v>19049.60184842574</v>
      </c>
      <c r="K1787" s="28">
        <f t="shared" si="83"/>
        <v>472.25597783112181</v>
      </c>
      <c r="L1787" s="34" t="e">
        <f>IF(ISNUMBER(INDEX('08W Project List'!$J:$J,MATCH('HFTD CPZ'!$B1787,'08W Project List'!$G:$G,0))),$K1787,#N/A)</f>
        <v>#N/A</v>
      </c>
      <c r="M1787" s="34" t="e">
        <f>IF(ISNUMBER(L1787),#N/A,IF(ISNUMBER(INDEX('Approved CPZ List'!$I:$I,MATCH('HFTD CPZ'!$B1787,'Approved CPZ List'!$B:$B,0))),$K1787,#N/A))</f>
        <v>#N/A</v>
      </c>
    </row>
    <row r="1788" spans="1:13" ht="15.75" x14ac:dyDescent="0.25">
      <c r="A1788" s="17">
        <v>6685</v>
      </c>
      <c r="B1788" s="16" t="s">
        <v>2673</v>
      </c>
      <c r="C1788" s="16">
        <v>182601102</v>
      </c>
      <c r="D1788" s="16" t="s">
        <v>2674</v>
      </c>
      <c r="E1788" s="16">
        <v>5.5563133070428528</v>
      </c>
      <c r="F1788" s="16">
        <v>141</v>
      </c>
      <c r="G1788" s="19">
        <v>1.4846558149634599E-2</v>
      </c>
      <c r="H1788" s="16">
        <f t="shared" si="81"/>
        <v>2.0933646990984784</v>
      </c>
      <c r="I1788" s="21">
        <v>1787</v>
      </c>
      <c r="J1788" s="28">
        <f t="shared" si="82"/>
        <v>19055.158161732783</v>
      </c>
      <c r="K1788" s="28">
        <f t="shared" si="83"/>
        <v>470.16261313202335</v>
      </c>
      <c r="L1788" s="34" t="e">
        <f>IF(ISNUMBER(INDEX('08W Project List'!$J:$J,MATCH('HFTD CPZ'!$B1788,'08W Project List'!$G:$G,0))),$K1788,#N/A)</f>
        <v>#N/A</v>
      </c>
      <c r="M1788" s="34" t="e">
        <f>IF(ISNUMBER(L1788),#N/A,IF(ISNUMBER(INDEX('Approved CPZ List'!$I:$I,MATCH('HFTD CPZ'!$B1788,'Approved CPZ List'!$B:$B,0))),$K1788,#N/A))</f>
        <v>#N/A</v>
      </c>
    </row>
    <row r="1789" spans="1:13" ht="15.75" x14ac:dyDescent="0.25">
      <c r="A1789" s="17">
        <v>2541</v>
      </c>
      <c r="B1789" s="16" t="s">
        <v>436</v>
      </c>
      <c r="C1789" s="16">
        <v>152481106</v>
      </c>
      <c r="D1789" s="16" t="s">
        <v>428</v>
      </c>
      <c r="E1789" s="16">
        <v>56.684745094189552</v>
      </c>
      <c r="F1789" s="16">
        <v>656</v>
      </c>
      <c r="G1789" s="19">
        <v>1.47969537497073E-2</v>
      </c>
      <c r="H1789" s="16">
        <f t="shared" si="81"/>
        <v>9.7068016598079883</v>
      </c>
      <c r="I1789" s="21">
        <v>1788</v>
      </c>
      <c r="J1789" s="28">
        <f t="shared" si="82"/>
        <v>19111.842906826972</v>
      </c>
      <c r="K1789" s="28">
        <f t="shared" si="83"/>
        <v>460.45581147221537</v>
      </c>
      <c r="L1789" s="34" t="e">
        <f>IF(ISNUMBER(INDEX('08W Project List'!$J:$J,MATCH('HFTD CPZ'!$B1789,'08W Project List'!$G:$G,0))),$K1789,#N/A)</f>
        <v>#N/A</v>
      </c>
      <c r="M1789" s="34" t="e">
        <f>IF(ISNUMBER(L1789),#N/A,IF(ISNUMBER(INDEX('Approved CPZ List'!$I:$I,MATCH('HFTD CPZ'!$B1789,'Approved CPZ List'!$B:$B,0))),$K1789,#N/A))</f>
        <v>#N/A</v>
      </c>
    </row>
    <row r="1790" spans="1:13" ht="15.75" x14ac:dyDescent="0.25">
      <c r="A1790" s="17">
        <v>7750</v>
      </c>
      <c r="B1790" s="16" t="s">
        <v>444</v>
      </c>
      <c r="C1790" s="16">
        <v>152481107</v>
      </c>
      <c r="D1790" s="16" t="s">
        <v>441</v>
      </c>
      <c r="E1790" s="16">
        <v>0.58391969879996897</v>
      </c>
      <c r="F1790" s="16">
        <v>23</v>
      </c>
      <c r="G1790" s="19">
        <v>1.47928928893579E-2</v>
      </c>
      <c r="H1790" s="16">
        <f t="shared" si="81"/>
        <v>0.34023653645523172</v>
      </c>
      <c r="I1790" s="21">
        <v>1789</v>
      </c>
      <c r="J1790" s="28">
        <f t="shared" si="82"/>
        <v>19112.426826525774</v>
      </c>
      <c r="K1790" s="28">
        <f t="shared" si="83"/>
        <v>460.11557493576015</v>
      </c>
      <c r="L1790" s="34" t="e">
        <f>IF(ISNUMBER(INDEX('08W Project List'!$J:$J,MATCH('HFTD CPZ'!$B1790,'08W Project List'!$G:$G,0))),$K1790,#N/A)</f>
        <v>#N/A</v>
      </c>
      <c r="M1790" s="34" t="e">
        <f>IF(ISNUMBER(L1790),#N/A,IF(ISNUMBER(INDEX('Approved CPZ List'!$I:$I,MATCH('HFTD CPZ'!$B1790,'Approved CPZ List'!$B:$B,0))),$K1790,#N/A))</f>
        <v>#N/A</v>
      </c>
    </row>
    <row r="1791" spans="1:13" ht="15.75" x14ac:dyDescent="0.25">
      <c r="A1791" s="17">
        <v>5279</v>
      </c>
      <c r="B1791" s="16" t="s">
        <v>2213</v>
      </c>
      <c r="C1791" s="16">
        <v>103491101</v>
      </c>
      <c r="D1791" s="16" t="s">
        <v>2209</v>
      </c>
      <c r="E1791" s="16">
        <v>0.1127038997309366</v>
      </c>
      <c r="F1791" s="16">
        <v>75</v>
      </c>
      <c r="G1791" s="19">
        <v>1.47677367282496E-2</v>
      </c>
      <c r="H1791" s="16">
        <f t="shared" si="81"/>
        <v>1.1075802546187199</v>
      </c>
      <c r="I1791" s="21">
        <v>1790</v>
      </c>
      <c r="J1791" s="28">
        <f t="shared" si="82"/>
        <v>19112.539530425503</v>
      </c>
      <c r="K1791" s="28">
        <f t="shared" si="83"/>
        <v>459.00799468114144</v>
      </c>
      <c r="L1791" s="34" t="e">
        <f>IF(ISNUMBER(INDEX('08W Project List'!$J:$J,MATCH('HFTD CPZ'!$B1791,'08W Project List'!$G:$G,0))),$K1791,#N/A)</f>
        <v>#N/A</v>
      </c>
      <c r="M1791" s="34" t="e">
        <f>IF(ISNUMBER(L1791),#N/A,IF(ISNUMBER(INDEX('Approved CPZ List'!$I:$I,MATCH('HFTD CPZ'!$B1791,'Approved CPZ List'!$B:$B,0))),$K1791,#N/A))</f>
        <v>#N/A</v>
      </c>
    </row>
    <row r="1792" spans="1:13" ht="15.75" x14ac:dyDescent="0.25">
      <c r="A1792" s="17">
        <v>7132</v>
      </c>
      <c r="B1792" s="16" t="s">
        <v>94</v>
      </c>
      <c r="C1792" s="16">
        <v>103271101</v>
      </c>
      <c r="D1792" s="16" t="s">
        <v>90</v>
      </c>
      <c r="E1792" s="16">
        <v>9.1773132754536366</v>
      </c>
      <c r="F1792" s="16">
        <v>86</v>
      </c>
      <c r="G1792" s="19">
        <v>1.4748221953183101E-2</v>
      </c>
      <c r="H1792" s="16">
        <f t="shared" si="81"/>
        <v>1.2683470879737466</v>
      </c>
      <c r="I1792" s="21">
        <v>1791</v>
      </c>
      <c r="J1792" s="28">
        <f t="shared" si="82"/>
        <v>19121.716843700957</v>
      </c>
      <c r="K1792" s="28">
        <f t="shared" si="83"/>
        <v>457.73964759316772</v>
      </c>
      <c r="L1792" s="34" t="e">
        <f>IF(ISNUMBER(INDEX('08W Project List'!$J:$J,MATCH('HFTD CPZ'!$B1792,'08W Project List'!$G:$G,0))),$K1792,#N/A)</f>
        <v>#N/A</v>
      </c>
      <c r="M1792" s="34" t="e">
        <f>IF(ISNUMBER(L1792),#N/A,IF(ISNUMBER(INDEX('Approved CPZ List'!$I:$I,MATCH('HFTD CPZ'!$B1792,'Approved CPZ List'!$B:$B,0))),$K1792,#N/A))</f>
        <v>#N/A</v>
      </c>
    </row>
    <row r="1793" spans="1:13" ht="15.75" x14ac:dyDescent="0.25">
      <c r="A1793" s="17">
        <v>3386</v>
      </c>
      <c r="B1793" s="16" t="s">
        <v>2557</v>
      </c>
      <c r="C1793" s="16">
        <v>192151132</v>
      </c>
      <c r="D1793" s="16" t="s">
        <v>2558</v>
      </c>
      <c r="E1793" s="16">
        <v>0.43430593679007584</v>
      </c>
      <c r="F1793" s="16">
        <v>20</v>
      </c>
      <c r="G1793" s="19">
        <v>1.4721679314963401E-2</v>
      </c>
      <c r="H1793" s="16">
        <f t="shared" si="81"/>
        <v>0.29443358629926802</v>
      </c>
      <c r="I1793" s="21">
        <v>1792</v>
      </c>
      <c r="J1793" s="28">
        <f t="shared" si="82"/>
        <v>19122.151149637746</v>
      </c>
      <c r="K1793" s="28">
        <f t="shared" si="83"/>
        <v>457.44521400686847</v>
      </c>
      <c r="L1793" s="34" t="e">
        <f>IF(ISNUMBER(INDEX('08W Project List'!$J:$J,MATCH('HFTD CPZ'!$B1793,'08W Project List'!$G:$G,0))),$K1793,#N/A)</f>
        <v>#N/A</v>
      </c>
      <c r="M1793" s="34" t="e">
        <f>IF(ISNUMBER(L1793),#N/A,IF(ISNUMBER(INDEX('Approved CPZ List'!$I:$I,MATCH('HFTD CPZ'!$B1793,'Approved CPZ List'!$B:$B,0))),$K1793,#N/A))</f>
        <v>#N/A</v>
      </c>
    </row>
    <row r="1794" spans="1:13" ht="15.75" x14ac:dyDescent="0.25">
      <c r="A1794" s="17">
        <v>7872</v>
      </c>
      <c r="B1794" s="16" t="s">
        <v>3070</v>
      </c>
      <c r="C1794" s="16">
        <v>103721101</v>
      </c>
      <c r="D1794" s="16" t="s">
        <v>3068</v>
      </c>
      <c r="E1794" s="16">
        <v>1.6933802461038845</v>
      </c>
      <c r="F1794" s="16">
        <v>29</v>
      </c>
      <c r="G1794" s="19">
        <v>1.46915633748767E-2</v>
      </c>
      <c r="H1794" s="16">
        <f t="shared" ref="H1794:H1857" si="84">IFERROR(G1794*F1794,0)</f>
        <v>0.4260553378714243</v>
      </c>
      <c r="I1794" s="21">
        <v>1793</v>
      </c>
      <c r="J1794" s="28">
        <f t="shared" si="82"/>
        <v>19123.844529883849</v>
      </c>
      <c r="K1794" s="28">
        <f t="shared" si="83"/>
        <v>457.01915866899702</v>
      </c>
      <c r="L1794" s="34" t="e">
        <f>IF(ISNUMBER(INDEX('08W Project List'!$J:$J,MATCH('HFTD CPZ'!$B1794,'08W Project List'!$G:$G,0))),$K1794,#N/A)</f>
        <v>#N/A</v>
      </c>
      <c r="M1794" s="34" t="e">
        <f>IF(ISNUMBER(L1794),#N/A,IF(ISNUMBER(INDEX('Approved CPZ List'!$I:$I,MATCH('HFTD CPZ'!$B1794,'Approved CPZ List'!$B:$B,0))),$K1794,#N/A))</f>
        <v>#N/A</v>
      </c>
    </row>
    <row r="1795" spans="1:13" ht="15.75" x14ac:dyDescent="0.25">
      <c r="A1795" s="17">
        <v>5114</v>
      </c>
      <c r="B1795" s="16" t="s">
        <v>1119</v>
      </c>
      <c r="C1795" s="16">
        <v>43071101</v>
      </c>
      <c r="D1795" s="16" t="s">
        <v>1113</v>
      </c>
      <c r="E1795" s="16">
        <v>6.5106530793033555</v>
      </c>
      <c r="F1795" s="16">
        <v>68</v>
      </c>
      <c r="G1795" s="19">
        <v>1.4662384345523499E-2</v>
      </c>
      <c r="H1795" s="16">
        <f t="shared" si="84"/>
        <v>0.99704213549559795</v>
      </c>
      <c r="I1795" s="21">
        <v>1794</v>
      </c>
      <c r="J1795" s="28">
        <f t="shared" si="82"/>
        <v>19130.355182963151</v>
      </c>
      <c r="K1795" s="28">
        <f t="shared" si="83"/>
        <v>456.02211653350145</v>
      </c>
      <c r="L1795" s="34">
        <f>IF(ISNUMBER(INDEX('08W Project List'!$J:$J,MATCH('HFTD CPZ'!$B1795,'08W Project List'!$G:$G,0))),$K1795,#N/A)</f>
        <v>456.02211653350145</v>
      </c>
      <c r="M1795" s="34" t="e">
        <f>IF(ISNUMBER(L1795),#N/A,IF(ISNUMBER(INDEX('Approved CPZ List'!$I:$I,MATCH('HFTD CPZ'!$B1795,'Approved CPZ List'!$B:$B,0))),$K1795,#N/A))</f>
        <v>#N/A</v>
      </c>
    </row>
    <row r="1796" spans="1:13" ht="15.75" x14ac:dyDescent="0.25">
      <c r="A1796" s="17">
        <v>7691</v>
      </c>
      <c r="B1796" s="16" t="s">
        <v>3139</v>
      </c>
      <c r="C1796" s="16">
        <v>43381101</v>
      </c>
      <c r="D1796" s="16" t="s">
        <v>3130</v>
      </c>
      <c r="E1796" s="16">
        <v>2.3914706019100498</v>
      </c>
      <c r="F1796" s="16">
        <v>23</v>
      </c>
      <c r="G1796" s="19">
        <v>1.4654050259922601E-2</v>
      </c>
      <c r="H1796" s="16">
        <f t="shared" si="84"/>
        <v>0.33704315597821982</v>
      </c>
      <c r="I1796" s="21">
        <v>1795</v>
      </c>
      <c r="J1796" s="28">
        <f t="shared" ref="J1796:J1859" si="85">J1795+E1796</f>
        <v>19132.74665356506</v>
      </c>
      <c r="K1796" s="28">
        <f t="shared" ref="K1796:K1859" si="86">K1795-H1796</f>
        <v>455.68507337752322</v>
      </c>
      <c r="L1796" s="34" t="e">
        <f>IF(ISNUMBER(INDEX('08W Project List'!$J:$J,MATCH('HFTD CPZ'!$B1796,'08W Project List'!$G:$G,0))),$K1796,#N/A)</f>
        <v>#N/A</v>
      </c>
      <c r="M1796" s="34" t="e">
        <f>IF(ISNUMBER(L1796),#N/A,IF(ISNUMBER(INDEX('Approved CPZ List'!$I:$I,MATCH('HFTD CPZ'!$B1796,'Approved CPZ List'!$B:$B,0))),$K1796,#N/A))</f>
        <v>#N/A</v>
      </c>
    </row>
    <row r="1797" spans="1:13" ht="15.75" x14ac:dyDescent="0.25">
      <c r="A1797" s="17">
        <v>2530</v>
      </c>
      <c r="B1797" s="16" t="s">
        <v>449</v>
      </c>
      <c r="C1797" s="16">
        <v>152481110</v>
      </c>
      <c r="D1797" s="16" t="s">
        <v>447</v>
      </c>
      <c r="E1797" s="16">
        <v>9.8174913792870733</v>
      </c>
      <c r="F1797" s="16">
        <v>137</v>
      </c>
      <c r="G1797" s="19">
        <v>1.46480884305373E-2</v>
      </c>
      <c r="H1797" s="16">
        <f t="shared" si="84"/>
        <v>2.00678811498361</v>
      </c>
      <c r="I1797" s="21">
        <v>1796</v>
      </c>
      <c r="J1797" s="28">
        <f t="shared" si="85"/>
        <v>19142.564144944346</v>
      </c>
      <c r="K1797" s="28">
        <f t="shared" si="86"/>
        <v>453.67828526253959</v>
      </c>
      <c r="L1797" s="34" t="e">
        <f>IF(ISNUMBER(INDEX('08W Project List'!$J:$J,MATCH('HFTD CPZ'!$B1797,'08W Project List'!$G:$G,0))),$K1797,#N/A)</f>
        <v>#N/A</v>
      </c>
      <c r="M1797" s="34" t="e">
        <f>IF(ISNUMBER(L1797),#N/A,IF(ISNUMBER(INDEX('Approved CPZ List'!$I:$I,MATCH('HFTD CPZ'!$B1797,'Approved CPZ List'!$B:$B,0))),$K1797,#N/A))</f>
        <v>#N/A</v>
      </c>
    </row>
    <row r="1798" spans="1:13" ht="15.75" x14ac:dyDescent="0.25">
      <c r="A1798" s="17">
        <v>7167</v>
      </c>
      <c r="B1798" s="16" t="s">
        <v>1401</v>
      </c>
      <c r="C1798" s="16">
        <v>103381101</v>
      </c>
      <c r="D1798" s="16" t="s">
        <v>1399</v>
      </c>
      <c r="E1798" s="16">
        <v>9.6919510307446863</v>
      </c>
      <c r="F1798" s="16">
        <v>83</v>
      </c>
      <c r="G1798" s="19">
        <v>1.4647685919934801E-2</v>
      </c>
      <c r="H1798" s="16">
        <f t="shared" si="84"/>
        <v>1.2157579313545885</v>
      </c>
      <c r="I1798" s="21">
        <v>1797</v>
      </c>
      <c r="J1798" s="28">
        <f t="shared" si="85"/>
        <v>19152.256095975092</v>
      </c>
      <c r="K1798" s="28">
        <f t="shared" si="86"/>
        <v>452.46252733118502</v>
      </c>
      <c r="L1798" s="34" t="e">
        <f>IF(ISNUMBER(INDEX('08W Project List'!$J:$J,MATCH('HFTD CPZ'!$B1798,'08W Project List'!$G:$G,0))),$K1798,#N/A)</f>
        <v>#N/A</v>
      </c>
      <c r="M1798" s="34" t="e">
        <f>IF(ISNUMBER(L1798),#N/A,IF(ISNUMBER(INDEX('Approved CPZ List'!$I:$I,MATCH('HFTD CPZ'!$B1798,'Approved CPZ List'!$B:$B,0))),$K1798,#N/A))</f>
        <v>#N/A</v>
      </c>
    </row>
    <row r="1799" spans="1:13" ht="15.75" x14ac:dyDescent="0.25">
      <c r="A1799" s="17">
        <v>4457</v>
      </c>
      <c r="B1799" s="16" t="s">
        <v>1739</v>
      </c>
      <c r="C1799" s="16">
        <v>152691104</v>
      </c>
      <c r="D1799" s="16" t="s">
        <v>1740</v>
      </c>
      <c r="E1799" s="16">
        <v>10.894644272876507</v>
      </c>
      <c r="F1799" s="16">
        <v>266</v>
      </c>
      <c r="G1799" s="19">
        <v>1.4638722489515201E-2</v>
      </c>
      <c r="H1799" s="16">
        <f t="shared" si="84"/>
        <v>3.8939001822110435</v>
      </c>
      <c r="I1799" s="21">
        <v>1798</v>
      </c>
      <c r="J1799" s="28">
        <f t="shared" si="85"/>
        <v>19163.150740247969</v>
      </c>
      <c r="K1799" s="28">
        <f t="shared" si="86"/>
        <v>448.56862714897397</v>
      </c>
      <c r="L1799" s="34" t="e">
        <f>IF(ISNUMBER(INDEX('08W Project List'!$J:$J,MATCH('HFTD CPZ'!$B1799,'08W Project List'!$G:$G,0))),$K1799,#N/A)</f>
        <v>#N/A</v>
      </c>
      <c r="M1799" s="34" t="e">
        <f>IF(ISNUMBER(L1799),#N/A,IF(ISNUMBER(INDEX('Approved CPZ List'!$I:$I,MATCH('HFTD CPZ'!$B1799,'Approved CPZ List'!$B:$B,0))),$K1799,#N/A))</f>
        <v>#N/A</v>
      </c>
    </row>
    <row r="1800" spans="1:13" ht="15.75" x14ac:dyDescent="0.25">
      <c r="A1800" s="17">
        <v>7710</v>
      </c>
      <c r="B1800" s="16" t="s">
        <v>632</v>
      </c>
      <c r="C1800" s="16">
        <v>192291121</v>
      </c>
      <c r="D1800" s="16" t="s">
        <v>633</v>
      </c>
      <c r="E1800" s="16">
        <v>0.35805346356491419</v>
      </c>
      <c r="F1800" s="16">
        <v>18</v>
      </c>
      <c r="G1800" s="19">
        <v>1.4617797041566301E-2</v>
      </c>
      <c r="H1800" s="16">
        <f t="shared" si="84"/>
        <v>0.2631203467481934</v>
      </c>
      <c r="I1800" s="21">
        <v>1799</v>
      </c>
      <c r="J1800" s="28">
        <f t="shared" si="85"/>
        <v>19163.508793711535</v>
      </c>
      <c r="K1800" s="28">
        <f t="shared" si="86"/>
        <v>448.30550680222581</v>
      </c>
      <c r="L1800" s="34" t="e">
        <f>IF(ISNUMBER(INDEX('08W Project List'!$J:$J,MATCH('HFTD CPZ'!$B1800,'08W Project List'!$G:$G,0))),$K1800,#N/A)</f>
        <v>#N/A</v>
      </c>
      <c r="M1800" s="34" t="e">
        <f>IF(ISNUMBER(L1800),#N/A,IF(ISNUMBER(INDEX('Approved CPZ List'!$I:$I,MATCH('HFTD CPZ'!$B1800,'Approved CPZ List'!$B:$B,0))),$K1800,#N/A))</f>
        <v>#N/A</v>
      </c>
    </row>
    <row r="1801" spans="1:13" ht="15.75" x14ac:dyDescent="0.25">
      <c r="A1801" s="17">
        <v>9405</v>
      </c>
      <c r="B1801" s="16" t="s">
        <v>3789</v>
      </c>
      <c r="C1801" s="16">
        <v>43432105</v>
      </c>
      <c r="D1801" s="16" t="s">
        <v>3779</v>
      </c>
      <c r="E1801" s="16">
        <v>1.556180241749882</v>
      </c>
      <c r="F1801" s="16">
        <v>31</v>
      </c>
      <c r="G1801" s="19">
        <v>1.4616389761018299E-2</v>
      </c>
      <c r="H1801" s="16">
        <f t="shared" si="84"/>
        <v>0.45310808259156726</v>
      </c>
      <c r="I1801" s="21">
        <v>1800</v>
      </c>
      <c r="J1801" s="28">
        <f t="shared" si="85"/>
        <v>19165.064973953286</v>
      </c>
      <c r="K1801" s="28">
        <f t="shared" si="86"/>
        <v>447.85239871963427</v>
      </c>
      <c r="L1801" s="34" t="e">
        <f>IF(ISNUMBER(INDEX('08W Project List'!$J:$J,MATCH('HFTD CPZ'!$B1801,'08W Project List'!$G:$G,0))),$K1801,#N/A)</f>
        <v>#N/A</v>
      </c>
      <c r="M1801" s="34" t="e">
        <f>IF(ISNUMBER(L1801),#N/A,IF(ISNUMBER(INDEX('Approved CPZ List'!$I:$I,MATCH('HFTD CPZ'!$B1801,'Approved CPZ List'!$B:$B,0))),$K1801,#N/A))</f>
        <v>#N/A</v>
      </c>
    </row>
    <row r="1802" spans="1:13" ht="15.75" x14ac:dyDescent="0.25">
      <c r="A1802" s="17">
        <v>463</v>
      </c>
      <c r="B1802" s="16" t="s">
        <v>4250</v>
      </c>
      <c r="C1802" s="16">
        <v>152491101</v>
      </c>
      <c r="D1802" s="16" t="s">
        <v>4249</v>
      </c>
      <c r="E1802" s="16">
        <v>18.473176048568739</v>
      </c>
      <c r="F1802" s="16">
        <v>219</v>
      </c>
      <c r="G1802" s="19">
        <v>1.4579053496793001E-2</v>
      </c>
      <c r="H1802" s="16">
        <f t="shared" si="84"/>
        <v>3.1928127157976673</v>
      </c>
      <c r="I1802" s="21">
        <v>1801</v>
      </c>
      <c r="J1802" s="28">
        <f t="shared" si="85"/>
        <v>19183.538150001856</v>
      </c>
      <c r="K1802" s="28">
        <f t="shared" si="86"/>
        <v>444.65958600383658</v>
      </c>
      <c r="L1802" s="34" t="e">
        <f>IF(ISNUMBER(INDEX('08W Project List'!$J:$J,MATCH('HFTD CPZ'!$B1802,'08W Project List'!$G:$G,0))),$K1802,#N/A)</f>
        <v>#N/A</v>
      </c>
      <c r="M1802" s="34" t="e">
        <f>IF(ISNUMBER(L1802),#N/A,IF(ISNUMBER(INDEX('Approved CPZ List'!$I:$I,MATCH('HFTD CPZ'!$B1802,'Approved CPZ List'!$B:$B,0))),$K1802,#N/A))</f>
        <v>#N/A</v>
      </c>
    </row>
    <row r="1803" spans="1:13" ht="15.75" x14ac:dyDescent="0.25">
      <c r="A1803" s="17">
        <v>3551</v>
      </c>
      <c r="B1803" s="16" t="s">
        <v>4326</v>
      </c>
      <c r="C1803" s="16">
        <v>192171101</v>
      </c>
      <c r="D1803" s="16" t="s">
        <v>4324</v>
      </c>
      <c r="E1803" s="16">
        <v>18.233103241054817</v>
      </c>
      <c r="F1803" s="16">
        <v>121</v>
      </c>
      <c r="G1803" s="19">
        <v>1.45523690926631E-2</v>
      </c>
      <c r="H1803" s="16">
        <f t="shared" si="84"/>
        <v>1.7608366602122352</v>
      </c>
      <c r="I1803" s="21">
        <v>1802</v>
      </c>
      <c r="J1803" s="28">
        <f t="shared" si="85"/>
        <v>19201.77125324291</v>
      </c>
      <c r="K1803" s="28">
        <f t="shared" si="86"/>
        <v>442.89874934362433</v>
      </c>
      <c r="L1803" s="34" t="e">
        <f>IF(ISNUMBER(INDEX('08W Project List'!$J:$J,MATCH('HFTD CPZ'!$B1803,'08W Project List'!$G:$G,0))),$K1803,#N/A)</f>
        <v>#N/A</v>
      </c>
      <c r="M1803" s="34" t="e">
        <f>IF(ISNUMBER(L1803),#N/A,IF(ISNUMBER(INDEX('Approved CPZ List'!$I:$I,MATCH('HFTD CPZ'!$B1803,'Approved CPZ List'!$B:$B,0))),$K1803,#N/A))</f>
        <v>#N/A</v>
      </c>
    </row>
    <row r="1804" spans="1:13" ht="15.75" x14ac:dyDescent="0.25">
      <c r="A1804" s="17">
        <v>6996</v>
      </c>
      <c r="B1804" s="16" t="s">
        <v>1950</v>
      </c>
      <c r="C1804" s="16">
        <v>43311102</v>
      </c>
      <c r="D1804" s="16" t="s">
        <v>1944</v>
      </c>
      <c r="E1804" s="16">
        <v>2.1274154659464015</v>
      </c>
      <c r="F1804" s="16">
        <v>28</v>
      </c>
      <c r="G1804" s="19">
        <v>1.4533396505502401E-2</v>
      </c>
      <c r="H1804" s="16">
        <f t="shared" si="84"/>
        <v>0.40693510215406725</v>
      </c>
      <c r="I1804" s="21">
        <v>1803</v>
      </c>
      <c r="J1804" s="28">
        <f t="shared" si="85"/>
        <v>19203.898668708858</v>
      </c>
      <c r="K1804" s="28">
        <f t="shared" si="86"/>
        <v>442.49181424147025</v>
      </c>
      <c r="L1804" s="34" t="e">
        <f>IF(ISNUMBER(INDEX('08W Project List'!$J:$J,MATCH('HFTD CPZ'!$B1804,'08W Project List'!$G:$G,0))),$K1804,#N/A)</f>
        <v>#N/A</v>
      </c>
      <c r="M1804" s="34" t="e">
        <f>IF(ISNUMBER(L1804),#N/A,IF(ISNUMBER(INDEX('Approved CPZ List'!$I:$I,MATCH('HFTD CPZ'!$B1804,'Approved CPZ List'!$B:$B,0))),$K1804,#N/A))</f>
        <v>#N/A</v>
      </c>
    </row>
    <row r="1805" spans="1:13" ht="15.75" x14ac:dyDescent="0.25">
      <c r="A1805" s="17">
        <v>1102</v>
      </c>
      <c r="B1805" s="16" t="s">
        <v>2224</v>
      </c>
      <c r="C1805" s="16">
        <v>83531107</v>
      </c>
      <c r="D1805" s="16" t="s">
        <v>2225</v>
      </c>
      <c r="E1805" s="16">
        <v>2.7862199066177564</v>
      </c>
      <c r="F1805" s="16">
        <v>160</v>
      </c>
      <c r="G1805" s="19">
        <v>1.44074295049721E-2</v>
      </c>
      <c r="H1805" s="16">
        <f t="shared" si="84"/>
        <v>2.3051887207955359</v>
      </c>
      <c r="I1805" s="21">
        <v>1804</v>
      </c>
      <c r="J1805" s="28">
        <f t="shared" si="85"/>
        <v>19206.684888615477</v>
      </c>
      <c r="K1805" s="28">
        <f t="shared" si="86"/>
        <v>440.18662552067474</v>
      </c>
      <c r="L1805" s="34" t="e">
        <f>IF(ISNUMBER(INDEX('08W Project List'!$J:$J,MATCH('HFTD CPZ'!$B1805,'08W Project List'!$G:$G,0))),$K1805,#N/A)</f>
        <v>#N/A</v>
      </c>
      <c r="M1805" s="34" t="e">
        <f>IF(ISNUMBER(L1805),#N/A,IF(ISNUMBER(INDEX('Approved CPZ List'!$I:$I,MATCH('HFTD CPZ'!$B1805,'Approved CPZ List'!$B:$B,0))),$K1805,#N/A))</f>
        <v>#N/A</v>
      </c>
    </row>
    <row r="1806" spans="1:13" ht="15.75" x14ac:dyDescent="0.25">
      <c r="A1806" s="17">
        <v>2551</v>
      </c>
      <c r="B1806" s="16" t="s">
        <v>3840</v>
      </c>
      <c r="C1806" s="16">
        <v>182052102</v>
      </c>
      <c r="D1806" s="16" t="s">
        <v>3836</v>
      </c>
      <c r="E1806" s="16">
        <v>2.0555753054448478</v>
      </c>
      <c r="F1806" s="16">
        <v>33</v>
      </c>
      <c r="G1806" s="19">
        <v>1.4370338600209399E-2</v>
      </c>
      <c r="H1806" s="16">
        <f t="shared" si="84"/>
        <v>0.4742211738069102</v>
      </c>
      <c r="I1806" s="21">
        <v>1805</v>
      </c>
      <c r="J1806" s="28">
        <f t="shared" si="85"/>
        <v>19208.74046392092</v>
      </c>
      <c r="K1806" s="28">
        <f t="shared" si="86"/>
        <v>439.71240434686786</v>
      </c>
      <c r="L1806" s="34" t="e">
        <f>IF(ISNUMBER(INDEX('08W Project List'!$J:$J,MATCH('HFTD CPZ'!$B1806,'08W Project List'!$G:$G,0))),$K1806,#N/A)</f>
        <v>#N/A</v>
      </c>
      <c r="M1806" s="34" t="e">
        <f>IF(ISNUMBER(L1806),#N/A,IF(ISNUMBER(INDEX('Approved CPZ List'!$I:$I,MATCH('HFTD CPZ'!$B1806,'Approved CPZ List'!$B:$B,0))),$K1806,#N/A))</f>
        <v>#N/A</v>
      </c>
    </row>
    <row r="1807" spans="1:13" ht="15.75" x14ac:dyDescent="0.25">
      <c r="A1807" s="17">
        <v>2101</v>
      </c>
      <c r="B1807" s="16" t="s">
        <v>3427</v>
      </c>
      <c r="C1807" s="16">
        <v>182742104</v>
      </c>
      <c r="D1807" s="16" t="s">
        <v>3426</v>
      </c>
      <c r="E1807" s="16">
        <v>24.323042612709198</v>
      </c>
      <c r="F1807" s="16">
        <v>474</v>
      </c>
      <c r="G1807" s="19">
        <v>1.43580386035786E-2</v>
      </c>
      <c r="H1807" s="16">
        <f t="shared" si="84"/>
        <v>6.8057102980962565</v>
      </c>
      <c r="I1807" s="21">
        <v>1806</v>
      </c>
      <c r="J1807" s="28">
        <f t="shared" si="85"/>
        <v>19233.063506533628</v>
      </c>
      <c r="K1807" s="28">
        <f t="shared" si="86"/>
        <v>432.90669404877161</v>
      </c>
      <c r="L1807" s="34" t="e">
        <f>IF(ISNUMBER(INDEX('08W Project List'!$J:$J,MATCH('HFTD CPZ'!$B1807,'08W Project List'!$G:$G,0))),$K1807,#N/A)</f>
        <v>#N/A</v>
      </c>
      <c r="M1807" s="34" t="e">
        <f>IF(ISNUMBER(L1807),#N/A,IF(ISNUMBER(INDEX('Approved CPZ List'!$I:$I,MATCH('HFTD CPZ'!$B1807,'Approved CPZ List'!$B:$B,0))),$K1807,#N/A))</f>
        <v>#N/A</v>
      </c>
    </row>
    <row r="1808" spans="1:13" ht="15.75" x14ac:dyDescent="0.25">
      <c r="A1808" s="17">
        <v>7410</v>
      </c>
      <c r="B1808" s="16" t="s">
        <v>3344</v>
      </c>
      <c r="C1808" s="16">
        <v>192251102</v>
      </c>
      <c r="D1808" s="16" t="s">
        <v>3337</v>
      </c>
      <c r="E1808" s="16">
        <v>4.6451149141530079</v>
      </c>
      <c r="F1808" s="16">
        <v>46</v>
      </c>
      <c r="G1808" s="19">
        <v>1.4353608725037501E-2</v>
      </c>
      <c r="H1808" s="16">
        <f t="shared" si="84"/>
        <v>0.66026600135172508</v>
      </c>
      <c r="I1808" s="21">
        <v>1807</v>
      </c>
      <c r="J1808" s="28">
        <f t="shared" si="85"/>
        <v>19237.708621447782</v>
      </c>
      <c r="K1808" s="28">
        <f t="shared" si="86"/>
        <v>432.2464280474199</v>
      </c>
      <c r="L1808" s="34" t="e">
        <f>IF(ISNUMBER(INDEX('08W Project List'!$J:$J,MATCH('HFTD CPZ'!$B1808,'08W Project List'!$G:$G,0))),$K1808,#N/A)</f>
        <v>#N/A</v>
      </c>
      <c r="M1808" s="34" t="e">
        <f>IF(ISNUMBER(L1808),#N/A,IF(ISNUMBER(INDEX('Approved CPZ List'!$I:$I,MATCH('HFTD CPZ'!$B1808,'Approved CPZ List'!$B:$B,0))),$K1808,#N/A))</f>
        <v>#N/A</v>
      </c>
    </row>
    <row r="1809" spans="1:13" ht="15.75" x14ac:dyDescent="0.25">
      <c r="A1809" s="17">
        <v>5404</v>
      </c>
      <c r="B1809" s="16" t="s">
        <v>3075</v>
      </c>
      <c r="C1809" s="16">
        <v>103732101</v>
      </c>
      <c r="D1809" s="16" t="s">
        <v>3074</v>
      </c>
      <c r="E1809" s="16">
        <v>6.8694553792699189</v>
      </c>
      <c r="F1809" s="16">
        <v>47</v>
      </c>
      <c r="G1809" s="19">
        <v>1.42937709997244E-2</v>
      </c>
      <c r="H1809" s="16">
        <f t="shared" si="84"/>
        <v>0.67180723698704681</v>
      </c>
      <c r="I1809" s="21">
        <v>1808</v>
      </c>
      <c r="J1809" s="28">
        <f t="shared" si="85"/>
        <v>19244.578076827052</v>
      </c>
      <c r="K1809" s="28">
        <f t="shared" si="86"/>
        <v>431.57462081043286</v>
      </c>
      <c r="L1809" s="34" t="e">
        <f>IF(ISNUMBER(INDEX('08W Project List'!$J:$J,MATCH('HFTD CPZ'!$B1809,'08W Project List'!$G:$G,0))),$K1809,#N/A)</f>
        <v>#N/A</v>
      </c>
      <c r="M1809" s="34" t="e">
        <f>IF(ISNUMBER(L1809),#N/A,IF(ISNUMBER(INDEX('Approved CPZ List'!$I:$I,MATCH('HFTD CPZ'!$B1809,'Approved CPZ List'!$B:$B,0))),$K1809,#N/A))</f>
        <v>#N/A</v>
      </c>
    </row>
    <row r="1810" spans="1:13" ht="15.75" x14ac:dyDescent="0.25">
      <c r="A1810" s="17">
        <v>4186</v>
      </c>
      <c r="B1810" s="16" t="s">
        <v>2168</v>
      </c>
      <c r="C1810" s="16">
        <v>254452101</v>
      </c>
      <c r="D1810" s="16" t="s">
        <v>2167</v>
      </c>
      <c r="E1810" s="16">
        <v>16.316545743019887</v>
      </c>
      <c r="F1810" s="16">
        <v>149</v>
      </c>
      <c r="G1810" s="19">
        <v>1.4293486108445001E-2</v>
      </c>
      <c r="H1810" s="16">
        <f t="shared" si="84"/>
        <v>2.1297294301583052</v>
      </c>
      <c r="I1810" s="21">
        <v>1809</v>
      </c>
      <c r="J1810" s="28">
        <f t="shared" si="85"/>
        <v>19260.894622570071</v>
      </c>
      <c r="K1810" s="28">
        <f t="shared" si="86"/>
        <v>429.44489138027456</v>
      </c>
      <c r="L1810" s="34" t="e">
        <f>IF(ISNUMBER(INDEX('08W Project List'!$J:$J,MATCH('HFTD CPZ'!$B1810,'08W Project List'!$G:$G,0))),$K1810,#N/A)</f>
        <v>#N/A</v>
      </c>
      <c r="M1810" s="34" t="e">
        <f>IF(ISNUMBER(L1810),#N/A,IF(ISNUMBER(INDEX('Approved CPZ List'!$I:$I,MATCH('HFTD CPZ'!$B1810,'Approved CPZ List'!$B:$B,0))),$K1810,#N/A))</f>
        <v>#N/A</v>
      </c>
    </row>
    <row r="1811" spans="1:13" ht="15.75" x14ac:dyDescent="0.25">
      <c r="A1811" s="17">
        <v>7884</v>
      </c>
      <c r="B1811" s="16" t="s">
        <v>3850</v>
      </c>
      <c r="C1811" s="16">
        <v>42721104</v>
      </c>
      <c r="D1811" s="16" t="s">
        <v>3849</v>
      </c>
      <c r="E1811" s="16">
        <v>2.8951313055166068</v>
      </c>
      <c r="F1811" s="16">
        <v>66</v>
      </c>
      <c r="G1811" s="19">
        <v>1.4289174097975499E-2</v>
      </c>
      <c r="H1811" s="16">
        <f t="shared" si="84"/>
        <v>0.9430854904663829</v>
      </c>
      <c r="I1811" s="21">
        <v>1810</v>
      </c>
      <c r="J1811" s="28">
        <f t="shared" si="85"/>
        <v>19263.789753875586</v>
      </c>
      <c r="K1811" s="28">
        <f t="shared" si="86"/>
        <v>428.50180588980817</v>
      </c>
      <c r="L1811" s="34" t="e">
        <f>IF(ISNUMBER(INDEX('08W Project List'!$J:$J,MATCH('HFTD CPZ'!$B1811,'08W Project List'!$G:$G,0))),$K1811,#N/A)</f>
        <v>#N/A</v>
      </c>
      <c r="M1811" s="34" t="e">
        <f>IF(ISNUMBER(L1811),#N/A,IF(ISNUMBER(INDEX('Approved CPZ List'!$I:$I,MATCH('HFTD CPZ'!$B1811,'Approved CPZ List'!$B:$B,0))),$K1811,#N/A))</f>
        <v>#N/A</v>
      </c>
    </row>
    <row r="1812" spans="1:13" ht="15.75" x14ac:dyDescent="0.25">
      <c r="A1812" s="17">
        <v>967</v>
      </c>
      <c r="B1812" s="16" t="s">
        <v>1130</v>
      </c>
      <c r="C1812" s="16">
        <v>43071102</v>
      </c>
      <c r="D1812" s="16" t="s">
        <v>1124</v>
      </c>
      <c r="E1812" s="16">
        <v>1.4552149097684772</v>
      </c>
      <c r="F1812" s="16">
        <v>17</v>
      </c>
      <c r="G1812" s="19">
        <v>1.4278453205964801E-2</v>
      </c>
      <c r="H1812" s="16">
        <f t="shared" si="84"/>
        <v>0.24273370450140161</v>
      </c>
      <c r="I1812" s="21">
        <v>1811</v>
      </c>
      <c r="J1812" s="28">
        <f t="shared" si="85"/>
        <v>19265.244968785355</v>
      </c>
      <c r="K1812" s="28">
        <f t="shared" si="86"/>
        <v>428.25907218530676</v>
      </c>
      <c r="L1812" s="34" t="e">
        <f>IF(ISNUMBER(INDEX('08W Project List'!$J:$J,MATCH('HFTD CPZ'!$B1812,'08W Project List'!$G:$G,0))),$K1812,#N/A)</f>
        <v>#N/A</v>
      </c>
      <c r="M1812" s="34" t="e">
        <f>IF(ISNUMBER(L1812),#N/A,IF(ISNUMBER(INDEX('Approved CPZ List'!$I:$I,MATCH('HFTD CPZ'!$B1812,'Approved CPZ List'!$B:$B,0))),$K1812,#N/A))</f>
        <v>#N/A</v>
      </c>
    </row>
    <row r="1813" spans="1:13" ht="15.75" x14ac:dyDescent="0.25">
      <c r="A1813" s="17">
        <v>3516</v>
      </c>
      <c r="B1813" s="16" t="s">
        <v>2533</v>
      </c>
      <c r="C1813" s="16">
        <v>153132102</v>
      </c>
      <c r="D1813" s="16" t="s">
        <v>2532</v>
      </c>
      <c r="E1813" s="16">
        <v>0.30804364728384404</v>
      </c>
      <c r="F1813" s="16">
        <v>114</v>
      </c>
      <c r="G1813" s="19">
        <v>1.4275986895868001E-2</v>
      </c>
      <c r="H1813" s="16">
        <f t="shared" si="84"/>
        <v>1.627462506128952</v>
      </c>
      <c r="I1813" s="21">
        <v>1812</v>
      </c>
      <c r="J1813" s="28">
        <f t="shared" si="85"/>
        <v>19265.55301243264</v>
      </c>
      <c r="K1813" s="28">
        <f t="shared" si="86"/>
        <v>426.63160967917781</v>
      </c>
      <c r="L1813" s="34" t="e">
        <f>IF(ISNUMBER(INDEX('08W Project List'!$J:$J,MATCH('HFTD CPZ'!$B1813,'08W Project List'!$G:$G,0))),$K1813,#N/A)</f>
        <v>#N/A</v>
      </c>
      <c r="M1813" s="34" t="e">
        <f>IF(ISNUMBER(L1813),#N/A,IF(ISNUMBER(INDEX('Approved CPZ List'!$I:$I,MATCH('HFTD CPZ'!$B1813,'Approved CPZ List'!$B:$B,0))),$K1813,#N/A))</f>
        <v>#N/A</v>
      </c>
    </row>
    <row r="1814" spans="1:13" ht="15.75" x14ac:dyDescent="0.25">
      <c r="A1814" s="17">
        <v>5103</v>
      </c>
      <c r="B1814" s="16" t="s">
        <v>3510</v>
      </c>
      <c r="C1814" s="16">
        <v>182631107</v>
      </c>
      <c r="D1814" s="16" t="s">
        <v>3507</v>
      </c>
      <c r="E1814" s="16">
        <v>2.6998708398802922</v>
      </c>
      <c r="F1814" s="16">
        <v>41</v>
      </c>
      <c r="G1814" s="19">
        <v>1.4214590728433301E-2</v>
      </c>
      <c r="H1814" s="16">
        <f t="shared" si="84"/>
        <v>0.5827982198657653</v>
      </c>
      <c r="I1814" s="21">
        <v>1813</v>
      </c>
      <c r="J1814" s="28">
        <f t="shared" si="85"/>
        <v>19268.252883272518</v>
      </c>
      <c r="K1814" s="28">
        <f t="shared" si="86"/>
        <v>426.04881145931205</v>
      </c>
      <c r="L1814" s="34" t="e">
        <f>IF(ISNUMBER(INDEX('08W Project List'!$J:$J,MATCH('HFTD CPZ'!$B1814,'08W Project List'!$G:$G,0))),$K1814,#N/A)</f>
        <v>#N/A</v>
      </c>
      <c r="M1814" s="34" t="e">
        <f>IF(ISNUMBER(L1814),#N/A,IF(ISNUMBER(INDEX('Approved CPZ List'!$I:$I,MATCH('HFTD CPZ'!$B1814,'Approved CPZ List'!$B:$B,0))),$K1814,#N/A))</f>
        <v>#N/A</v>
      </c>
    </row>
    <row r="1815" spans="1:13" ht="15.75" x14ac:dyDescent="0.25">
      <c r="A1815" s="17">
        <v>177</v>
      </c>
      <c r="B1815" s="16" t="s">
        <v>1938</v>
      </c>
      <c r="C1815" s="16">
        <v>182031103</v>
      </c>
      <c r="D1815" s="16" t="s">
        <v>1939</v>
      </c>
      <c r="E1815" s="16">
        <v>18.329062454919267</v>
      </c>
      <c r="F1815" s="16">
        <v>186</v>
      </c>
      <c r="G1815" s="19">
        <v>1.4160915073878899E-2</v>
      </c>
      <c r="H1815" s="16">
        <f t="shared" si="84"/>
        <v>2.6339302037414751</v>
      </c>
      <c r="I1815" s="21">
        <v>1814</v>
      </c>
      <c r="J1815" s="28">
        <f t="shared" si="85"/>
        <v>19286.581945727437</v>
      </c>
      <c r="K1815" s="28">
        <f t="shared" si="86"/>
        <v>423.41488125557055</v>
      </c>
      <c r="L1815" s="34" t="e">
        <f>IF(ISNUMBER(INDEX('08W Project List'!$J:$J,MATCH('HFTD CPZ'!$B1815,'08W Project List'!$G:$G,0))),$K1815,#N/A)</f>
        <v>#N/A</v>
      </c>
      <c r="M1815" s="34" t="e">
        <f>IF(ISNUMBER(L1815),#N/A,IF(ISNUMBER(INDEX('Approved CPZ List'!$I:$I,MATCH('HFTD CPZ'!$B1815,'Approved CPZ List'!$B:$B,0))),$K1815,#N/A))</f>
        <v>#N/A</v>
      </c>
    </row>
    <row r="1816" spans="1:13" ht="15.75" x14ac:dyDescent="0.25">
      <c r="A1816" s="17">
        <v>4472</v>
      </c>
      <c r="B1816" s="16" t="s">
        <v>4279</v>
      </c>
      <c r="C1816" s="16">
        <v>163201102</v>
      </c>
      <c r="D1816" s="16" t="s">
        <v>4269</v>
      </c>
      <c r="E1816" s="16">
        <v>7.4073250292512123</v>
      </c>
      <c r="F1816" s="16">
        <v>68</v>
      </c>
      <c r="G1816" s="19">
        <v>1.4094299740216899E-2</v>
      </c>
      <c r="H1816" s="16">
        <f t="shared" si="84"/>
        <v>0.95841238233474912</v>
      </c>
      <c r="I1816" s="21">
        <v>1815</v>
      </c>
      <c r="J1816" s="28">
        <f t="shared" si="85"/>
        <v>19293.989270756687</v>
      </c>
      <c r="K1816" s="28">
        <f t="shared" si="86"/>
        <v>422.45646887323579</v>
      </c>
      <c r="L1816" s="34" t="e">
        <f>IF(ISNUMBER(INDEX('08W Project List'!$J:$J,MATCH('HFTD CPZ'!$B1816,'08W Project List'!$G:$G,0))),$K1816,#N/A)</f>
        <v>#N/A</v>
      </c>
      <c r="M1816" s="34" t="e">
        <f>IF(ISNUMBER(L1816),#N/A,IF(ISNUMBER(INDEX('Approved CPZ List'!$I:$I,MATCH('HFTD CPZ'!$B1816,'Approved CPZ List'!$B:$B,0))),$K1816,#N/A))</f>
        <v>#N/A</v>
      </c>
    </row>
    <row r="1817" spans="1:13" ht="15.75" x14ac:dyDescent="0.25">
      <c r="A1817" s="17">
        <v>8017</v>
      </c>
      <c r="B1817" s="16" t="s">
        <v>3078</v>
      </c>
      <c r="C1817" s="16">
        <v>103732101</v>
      </c>
      <c r="D1817" s="16" t="s">
        <v>3074</v>
      </c>
      <c r="E1817" s="16">
        <v>4.5320257375882784</v>
      </c>
      <c r="F1817" s="16">
        <v>7</v>
      </c>
      <c r="G1817" s="19">
        <v>1.4070447556986001E-2</v>
      </c>
      <c r="H1817" s="16">
        <f t="shared" si="84"/>
        <v>9.8493132898902006E-2</v>
      </c>
      <c r="I1817" s="21">
        <v>1816</v>
      </c>
      <c r="J1817" s="28">
        <f t="shared" si="85"/>
        <v>19298.521296494277</v>
      </c>
      <c r="K1817" s="28">
        <f t="shared" si="86"/>
        <v>422.35797574033688</v>
      </c>
      <c r="L1817" s="34" t="e">
        <f>IF(ISNUMBER(INDEX('08W Project List'!$J:$J,MATCH('HFTD CPZ'!$B1817,'08W Project List'!$G:$G,0))),$K1817,#N/A)</f>
        <v>#N/A</v>
      </c>
      <c r="M1817" s="34" t="e">
        <f>IF(ISNUMBER(L1817),#N/A,IF(ISNUMBER(INDEX('Approved CPZ List'!$I:$I,MATCH('HFTD CPZ'!$B1817,'Approved CPZ List'!$B:$B,0))),$K1817,#N/A))</f>
        <v>#N/A</v>
      </c>
    </row>
    <row r="1818" spans="1:13" ht="15.75" x14ac:dyDescent="0.25">
      <c r="A1818" s="17">
        <v>4764</v>
      </c>
      <c r="B1818" s="16" t="s">
        <v>24</v>
      </c>
      <c r="C1818" s="16">
        <v>152101101</v>
      </c>
      <c r="D1818" s="16" t="s">
        <v>19</v>
      </c>
      <c r="E1818" s="16">
        <v>4.3720673107723806</v>
      </c>
      <c r="F1818" s="16">
        <v>40</v>
      </c>
      <c r="G1818" s="19">
        <v>1.40573980457647E-2</v>
      </c>
      <c r="H1818" s="16">
        <f t="shared" si="84"/>
        <v>0.56229592183058796</v>
      </c>
      <c r="I1818" s="21">
        <v>1817</v>
      </c>
      <c r="J1818" s="28">
        <f t="shared" si="85"/>
        <v>19302.893363805048</v>
      </c>
      <c r="K1818" s="28">
        <f t="shared" si="86"/>
        <v>421.7956798185063</v>
      </c>
      <c r="L1818" s="34" t="e">
        <f>IF(ISNUMBER(INDEX('08W Project List'!$J:$J,MATCH('HFTD CPZ'!$B1818,'08W Project List'!$G:$G,0))),$K1818,#N/A)</f>
        <v>#N/A</v>
      </c>
      <c r="M1818" s="34" t="e">
        <f>IF(ISNUMBER(L1818),#N/A,IF(ISNUMBER(INDEX('Approved CPZ List'!$I:$I,MATCH('HFTD CPZ'!$B1818,'Approved CPZ List'!$B:$B,0))),$K1818,#N/A))</f>
        <v>#N/A</v>
      </c>
    </row>
    <row r="1819" spans="1:13" ht="15.75" x14ac:dyDescent="0.25">
      <c r="A1819" s="17">
        <v>2091</v>
      </c>
      <c r="B1819" s="16" t="s">
        <v>3931</v>
      </c>
      <c r="C1819" s="16">
        <v>83481110</v>
      </c>
      <c r="D1819" s="16" t="s">
        <v>3928</v>
      </c>
      <c r="E1819" s="16">
        <v>9.861927501033561</v>
      </c>
      <c r="F1819" s="16">
        <v>95</v>
      </c>
      <c r="G1819" s="19">
        <v>1.40407847206833E-2</v>
      </c>
      <c r="H1819" s="16">
        <f t="shared" si="84"/>
        <v>1.3338745484649135</v>
      </c>
      <c r="I1819" s="21">
        <v>1818</v>
      </c>
      <c r="J1819" s="28">
        <f t="shared" si="85"/>
        <v>19312.755291306083</v>
      </c>
      <c r="K1819" s="28">
        <f t="shared" si="86"/>
        <v>420.4618052700414</v>
      </c>
      <c r="L1819" s="34" t="e">
        <f>IF(ISNUMBER(INDEX('08W Project List'!$J:$J,MATCH('HFTD CPZ'!$B1819,'08W Project List'!$G:$G,0))),$K1819,#N/A)</f>
        <v>#N/A</v>
      </c>
      <c r="M1819" s="34" t="e">
        <f>IF(ISNUMBER(L1819),#N/A,IF(ISNUMBER(INDEX('Approved CPZ List'!$I:$I,MATCH('HFTD CPZ'!$B1819,'Approved CPZ List'!$B:$B,0))),$K1819,#N/A))</f>
        <v>#N/A</v>
      </c>
    </row>
    <row r="1820" spans="1:13" ht="15.75" x14ac:dyDescent="0.25">
      <c r="A1820" s="17">
        <v>2701</v>
      </c>
      <c r="B1820" s="16" t="s">
        <v>2990</v>
      </c>
      <c r="C1820" s="16">
        <v>163781705</v>
      </c>
      <c r="D1820" s="16" t="s">
        <v>2987</v>
      </c>
      <c r="E1820" s="16">
        <v>4.2992403158373582</v>
      </c>
      <c r="F1820" s="16">
        <v>70</v>
      </c>
      <c r="G1820" s="19">
        <v>1.40369470255462E-2</v>
      </c>
      <c r="H1820" s="16">
        <f t="shared" si="84"/>
        <v>0.98258629178823398</v>
      </c>
      <c r="I1820" s="21">
        <v>1819</v>
      </c>
      <c r="J1820" s="28">
        <f t="shared" si="85"/>
        <v>19317.054531621921</v>
      </c>
      <c r="K1820" s="28">
        <f t="shared" si="86"/>
        <v>419.47921897825319</v>
      </c>
      <c r="L1820" s="34" t="e">
        <f>IF(ISNUMBER(INDEX('08W Project List'!$J:$J,MATCH('HFTD CPZ'!$B1820,'08W Project List'!$G:$G,0))),$K1820,#N/A)</f>
        <v>#N/A</v>
      </c>
      <c r="M1820" s="34" t="e">
        <f>IF(ISNUMBER(L1820),#N/A,IF(ISNUMBER(INDEX('Approved CPZ List'!$I:$I,MATCH('HFTD CPZ'!$B1820,'Approved CPZ List'!$B:$B,0))),$K1820,#N/A))</f>
        <v>#N/A</v>
      </c>
    </row>
    <row r="1821" spans="1:13" ht="15.75" x14ac:dyDescent="0.25">
      <c r="A1821" s="17">
        <v>8037</v>
      </c>
      <c r="B1821" s="16" t="s">
        <v>687</v>
      </c>
      <c r="C1821" s="16">
        <v>182551102</v>
      </c>
      <c r="D1821" s="16" t="s">
        <v>686</v>
      </c>
      <c r="E1821" s="16">
        <v>13.447522940494096</v>
      </c>
      <c r="F1821" s="16">
        <v>145</v>
      </c>
      <c r="G1821" s="19">
        <v>1.40280210868267E-2</v>
      </c>
      <c r="H1821" s="16">
        <f t="shared" si="84"/>
        <v>2.0340630575898717</v>
      </c>
      <c r="I1821" s="21">
        <v>1820</v>
      </c>
      <c r="J1821" s="28">
        <f t="shared" si="85"/>
        <v>19330.502054562414</v>
      </c>
      <c r="K1821" s="28">
        <f t="shared" si="86"/>
        <v>417.4451559206633</v>
      </c>
      <c r="L1821" s="34" t="e">
        <f>IF(ISNUMBER(INDEX('08W Project List'!$J:$J,MATCH('HFTD CPZ'!$B1821,'08W Project List'!$G:$G,0))),$K1821,#N/A)</f>
        <v>#N/A</v>
      </c>
      <c r="M1821" s="34" t="e">
        <f>IF(ISNUMBER(L1821),#N/A,IF(ISNUMBER(INDEX('Approved CPZ List'!$I:$I,MATCH('HFTD CPZ'!$B1821,'Approved CPZ List'!$B:$B,0))),$K1821,#N/A))</f>
        <v>#N/A</v>
      </c>
    </row>
    <row r="1822" spans="1:13" ht="15.75" x14ac:dyDescent="0.25">
      <c r="A1822" s="17">
        <v>4958</v>
      </c>
      <c r="B1822" s="16" t="s">
        <v>4338</v>
      </c>
      <c r="C1822" s="16">
        <v>192171103</v>
      </c>
      <c r="D1822" s="16" t="s">
        <v>4334</v>
      </c>
      <c r="E1822" s="16">
        <v>11.127447086176195</v>
      </c>
      <c r="F1822" s="16">
        <v>131</v>
      </c>
      <c r="G1822" s="19">
        <v>1.40123886483136E-2</v>
      </c>
      <c r="H1822" s="16">
        <f t="shared" si="84"/>
        <v>1.8356229129290815</v>
      </c>
      <c r="I1822" s="21">
        <v>1821</v>
      </c>
      <c r="J1822" s="28">
        <f t="shared" si="85"/>
        <v>19341.629501648589</v>
      </c>
      <c r="K1822" s="28">
        <f t="shared" si="86"/>
        <v>415.60953300773423</v>
      </c>
      <c r="L1822" s="34" t="e">
        <f>IF(ISNUMBER(INDEX('08W Project List'!$J:$J,MATCH('HFTD CPZ'!$B1822,'08W Project List'!$G:$G,0))),$K1822,#N/A)</f>
        <v>#N/A</v>
      </c>
      <c r="M1822" s="34" t="e">
        <f>IF(ISNUMBER(L1822),#N/A,IF(ISNUMBER(INDEX('Approved CPZ List'!$I:$I,MATCH('HFTD CPZ'!$B1822,'Approved CPZ List'!$B:$B,0))),$K1822,#N/A))</f>
        <v>#N/A</v>
      </c>
    </row>
    <row r="1823" spans="1:13" ht="15.75" x14ac:dyDescent="0.25">
      <c r="A1823" s="17">
        <v>1586</v>
      </c>
      <c r="B1823" s="16" t="s">
        <v>2192</v>
      </c>
      <c r="C1823" s="16">
        <v>163011101</v>
      </c>
      <c r="D1823" s="16" t="s">
        <v>2193</v>
      </c>
      <c r="E1823" s="16">
        <v>20.692446026047048</v>
      </c>
      <c r="F1823" s="16">
        <v>202</v>
      </c>
      <c r="G1823" s="19">
        <v>1.39901545264676E-2</v>
      </c>
      <c r="H1823" s="16">
        <f t="shared" si="84"/>
        <v>2.8260112143464551</v>
      </c>
      <c r="I1823" s="21">
        <v>1822</v>
      </c>
      <c r="J1823" s="28">
        <f t="shared" si="85"/>
        <v>19362.321947674638</v>
      </c>
      <c r="K1823" s="28">
        <f t="shared" si="86"/>
        <v>412.78352179338776</v>
      </c>
      <c r="L1823" s="34" t="e">
        <f>IF(ISNUMBER(INDEX('08W Project List'!$J:$J,MATCH('HFTD CPZ'!$B1823,'08W Project List'!$G:$G,0))),$K1823,#N/A)</f>
        <v>#N/A</v>
      </c>
      <c r="M1823" s="34" t="e">
        <f>IF(ISNUMBER(L1823),#N/A,IF(ISNUMBER(INDEX('Approved CPZ List'!$I:$I,MATCH('HFTD CPZ'!$B1823,'Approved CPZ List'!$B:$B,0))),$K1823,#N/A))</f>
        <v>#N/A</v>
      </c>
    </row>
    <row r="1824" spans="1:13" ht="15.75" x14ac:dyDescent="0.25">
      <c r="A1824" s="17">
        <v>8222</v>
      </c>
      <c r="B1824" s="16" t="s">
        <v>1127</v>
      </c>
      <c r="C1824" s="16">
        <v>43071102</v>
      </c>
      <c r="D1824" s="16" t="s">
        <v>1124</v>
      </c>
      <c r="E1824" s="16">
        <v>3.4314120604513731</v>
      </c>
      <c r="F1824" s="16">
        <v>50</v>
      </c>
      <c r="G1824" s="19">
        <v>1.39867373270199E-2</v>
      </c>
      <c r="H1824" s="16">
        <f t="shared" si="84"/>
        <v>0.69933686635099501</v>
      </c>
      <c r="I1824" s="21">
        <v>1823</v>
      </c>
      <c r="J1824" s="28">
        <f t="shared" si="85"/>
        <v>19365.753359735088</v>
      </c>
      <c r="K1824" s="28">
        <f t="shared" si="86"/>
        <v>412.08418492703674</v>
      </c>
      <c r="L1824" s="34" t="e">
        <f>IF(ISNUMBER(INDEX('08W Project List'!$J:$J,MATCH('HFTD CPZ'!$B1824,'08W Project List'!$G:$G,0))),$K1824,#N/A)</f>
        <v>#N/A</v>
      </c>
      <c r="M1824" s="34" t="e">
        <f>IF(ISNUMBER(L1824),#N/A,IF(ISNUMBER(INDEX('Approved CPZ List'!$I:$I,MATCH('HFTD CPZ'!$B1824,'Approved CPZ List'!$B:$B,0))),$K1824,#N/A))</f>
        <v>#N/A</v>
      </c>
    </row>
    <row r="1825" spans="1:13" ht="15.75" x14ac:dyDescent="0.25">
      <c r="A1825" s="17">
        <v>6649</v>
      </c>
      <c r="B1825" s="16" t="s">
        <v>3516</v>
      </c>
      <c r="C1825" s="16">
        <v>182631108</v>
      </c>
      <c r="D1825" s="16" t="s">
        <v>3515</v>
      </c>
      <c r="E1825" s="16">
        <v>0.70138038739689867</v>
      </c>
      <c r="F1825" s="16">
        <v>28</v>
      </c>
      <c r="G1825" s="19">
        <v>1.39644657164556E-2</v>
      </c>
      <c r="H1825" s="16">
        <f t="shared" si="84"/>
        <v>0.39100504006075681</v>
      </c>
      <c r="I1825" s="21">
        <v>1824</v>
      </c>
      <c r="J1825" s="28">
        <f t="shared" si="85"/>
        <v>19366.454740122485</v>
      </c>
      <c r="K1825" s="28">
        <f t="shared" si="86"/>
        <v>411.693179886976</v>
      </c>
      <c r="L1825" s="34" t="e">
        <f>IF(ISNUMBER(INDEX('08W Project List'!$J:$J,MATCH('HFTD CPZ'!$B1825,'08W Project List'!$G:$G,0))),$K1825,#N/A)</f>
        <v>#N/A</v>
      </c>
      <c r="M1825" s="34" t="e">
        <f>IF(ISNUMBER(L1825),#N/A,IF(ISNUMBER(INDEX('Approved CPZ List'!$I:$I,MATCH('HFTD CPZ'!$B1825,'Approved CPZ List'!$B:$B,0))),$K1825,#N/A))</f>
        <v>#N/A</v>
      </c>
    </row>
    <row r="1826" spans="1:13" ht="15.75" x14ac:dyDescent="0.25">
      <c r="A1826" s="17">
        <v>716</v>
      </c>
      <c r="B1826" s="16" t="s">
        <v>1965</v>
      </c>
      <c r="C1826" s="16">
        <v>43371102</v>
      </c>
      <c r="D1826" s="16" t="s">
        <v>1964</v>
      </c>
      <c r="E1826" s="16">
        <v>0.68763581414891239</v>
      </c>
      <c r="F1826" s="16">
        <v>52</v>
      </c>
      <c r="G1826" s="19">
        <v>1.3918454017724E-2</v>
      </c>
      <c r="H1826" s="16">
        <f t="shared" si="84"/>
        <v>0.72375960892164803</v>
      </c>
      <c r="I1826" s="21">
        <v>1825</v>
      </c>
      <c r="J1826" s="28">
        <f t="shared" si="85"/>
        <v>19367.142375936633</v>
      </c>
      <c r="K1826" s="28">
        <f t="shared" si="86"/>
        <v>410.96942027805437</v>
      </c>
      <c r="L1826" s="34" t="e">
        <f>IF(ISNUMBER(INDEX('08W Project List'!$J:$J,MATCH('HFTD CPZ'!$B1826,'08W Project List'!$G:$G,0))),$K1826,#N/A)</f>
        <v>#N/A</v>
      </c>
      <c r="M1826" s="34" t="e">
        <f>IF(ISNUMBER(L1826),#N/A,IF(ISNUMBER(INDEX('Approved CPZ List'!$I:$I,MATCH('HFTD CPZ'!$B1826,'Approved CPZ List'!$B:$B,0))),$K1826,#N/A))</f>
        <v>#N/A</v>
      </c>
    </row>
    <row r="1827" spans="1:13" ht="15.75" x14ac:dyDescent="0.25">
      <c r="A1827" s="17">
        <v>1162</v>
      </c>
      <c r="B1827" s="16" t="s">
        <v>1116</v>
      </c>
      <c r="C1827" s="16">
        <v>43071101</v>
      </c>
      <c r="D1827" s="16" t="s">
        <v>1113</v>
      </c>
      <c r="E1827" s="16">
        <v>8.7658995803801112</v>
      </c>
      <c r="F1827" s="16">
        <v>123</v>
      </c>
      <c r="G1827" s="19">
        <v>1.3838829471882599E-2</v>
      </c>
      <c r="H1827" s="16">
        <f t="shared" si="84"/>
        <v>1.7021760250415596</v>
      </c>
      <c r="I1827" s="21">
        <v>1826</v>
      </c>
      <c r="J1827" s="28">
        <f t="shared" si="85"/>
        <v>19375.908275517013</v>
      </c>
      <c r="K1827" s="28">
        <f t="shared" si="86"/>
        <v>409.26724425301279</v>
      </c>
      <c r="L1827" s="34" t="e">
        <f>IF(ISNUMBER(INDEX('08W Project List'!$J:$J,MATCH('HFTD CPZ'!$B1827,'08W Project List'!$G:$G,0))),$K1827,#N/A)</f>
        <v>#N/A</v>
      </c>
      <c r="M1827" s="34" t="e">
        <f>IF(ISNUMBER(L1827),#N/A,IF(ISNUMBER(INDEX('Approved CPZ List'!$I:$I,MATCH('HFTD CPZ'!$B1827,'Approved CPZ List'!$B:$B,0))),$K1827,#N/A))</f>
        <v>#N/A</v>
      </c>
    </row>
    <row r="1828" spans="1:13" ht="15.75" x14ac:dyDescent="0.25">
      <c r="A1828" s="17">
        <v>5443</v>
      </c>
      <c r="B1828" s="16" t="s">
        <v>1135</v>
      </c>
      <c r="C1828" s="16">
        <v>43071103</v>
      </c>
      <c r="D1828" s="16" t="s">
        <v>1133</v>
      </c>
      <c r="E1828" s="16">
        <v>15.860216857571906</v>
      </c>
      <c r="F1828" s="16">
        <v>162</v>
      </c>
      <c r="G1828" s="19">
        <v>1.3689975454780399E-2</v>
      </c>
      <c r="H1828" s="16">
        <f t="shared" si="84"/>
        <v>2.2177760236744248</v>
      </c>
      <c r="I1828" s="21">
        <v>1827</v>
      </c>
      <c r="J1828" s="28">
        <f t="shared" si="85"/>
        <v>19391.768492374584</v>
      </c>
      <c r="K1828" s="28">
        <f t="shared" si="86"/>
        <v>407.04946822933834</v>
      </c>
      <c r="L1828" s="34" t="e">
        <f>IF(ISNUMBER(INDEX('08W Project List'!$J:$J,MATCH('HFTD CPZ'!$B1828,'08W Project List'!$G:$G,0))),$K1828,#N/A)</f>
        <v>#N/A</v>
      </c>
      <c r="M1828" s="34" t="e">
        <f>IF(ISNUMBER(L1828),#N/A,IF(ISNUMBER(INDEX('Approved CPZ List'!$I:$I,MATCH('HFTD CPZ'!$B1828,'Approved CPZ List'!$B:$B,0))),$K1828,#N/A))</f>
        <v>#N/A</v>
      </c>
    </row>
    <row r="1829" spans="1:13" ht="15.75" x14ac:dyDescent="0.25">
      <c r="A1829" s="17">
        <v>3834</v>
      </c>
      <c r="B1829" s="16" t="s">
        <v>3933</v>
      </c>
      <c r="C1829" s="16">
        <v>103561101</v>
      </c>
      <c r="D1829" s="16" t="s">
        <v>3934</v>
      </c>
      <c r="E1829" s="16">
        <v>19.812453475873895</v>
      </c>
      <c r="F1829" s="16">
        <v>179</v>
      </c>
      <c r="G1829" s="19">
        <v>1.3686599375973E-2</v>
      </c>
      <c r="H1829" s="16">
        <f t="shared" si="84"/>
        <v>2.4499012882991669</v>
      </c>
      <c r="I1829" s="21">
        <v>1828</v>
      </c>
      <c r="J1829" s="28">
        <f t="shared" si="85"/>
        <v>19411.580945850459</v>
      </c>
      <c r="K1829" s="28">
        <f t="shared" si="86"/>
        <v>404.5995669410392</v>
      </c>
      <c r="L1829" s="34" t="e">
        <f>IF(ISNUMBER(INDEX('08W Project List'!$J:$J,MATCH('HFTD CPZ'!$B1829,'08W Project List'!$G:$G,0))),$K1829,#N/A)</f>
        <v>#N/A</v>
      </c>
      <c r="M1829" s="34" t="e">
        <f>IF(ISNUMBER(L1829),#N/A,IF(ISNUMBER(INDEX('Approved CPZ List'!$I:$I,MATCH('HFTD CPZ'!$B1829,'Approved CPZ List'!$B:$B,0))),$K1829,#N/A))</f>
        <v>#N/A</v>
      </c>
    </row>
    <row r="1830" spans="1:13" ht="15.75" x14ac:dyDescent="0.25">
      <c r="A1830" s="17">
        <v>3066</v>
      </c>
      <c r="B1830" s="16" t="s">
        <v>3709</v>
      </c>
      <c r="C1830" s="16">
        <v>152431102</v>
      </c>
      <c r="D1830" s="16" t="s">
        <v>3707</v>
      </c>
      <c r="E1830" s="16">
        <v>21.163339568340398</v>
      </c>
      <c r="F1830" s="16">
        <v>240</v>
      </c>
      <c r="G1830" s="19">
        <v>1.35900284862323E-2</v>
      </c>
      <c r="H1830" s="16">
        <f t="shared" si="84"/>
        <v>3.2616068366957518</v>
      </c>
      <c r="I1830" s="21">
        <v>1829</v>
      </c>
      <c r="J1830" s="28">
        <f t="shared" si="85"/>
        <v>19432.744285418801</v>
      </c>
      <c r="K1830" s="28">
        <f t="shared" si="86"/>
        <v>401.33796010434344</v>
      </c>
      <c r="L1830" s="34" t="e">
        <f>IF(ISNUMBER(INDEX('08W Project List'!$J:$J,MATCH('HFTD CPZ'!$B1830,'08W Project List'!$G:$G,0))),$K1830,#N/A)</f>
        <v>#N/A</v>
      </c>
      <c r="M1830" s="34" t="e">
        <f>IF(ISNUMBER(L1830),#N/A,IF(ISNUMBER(INDEX('Approved CPZ List'!$I:$I,MATCH('HFTD CPZ'!$B1830,'Approved CPZ List'!$B:$B,0))),$K1830,#N/A))</f>
        <v>#N/A</v>
      </c>
    </row>
    <row r="1831" spans="1:13" ht="15.75" x14ac:dyDescent="0.25">
      <c r="A1831" s="17">
        <v>8639</v>
      </c>
      <c r="B1831" s="16" t="s">
        <v>1587</v>
      </c>
      <c r="C1831" s="16">
        <v>83192101</v>
      </c>
      <c r="D1831" s="16" t="s">
        <v>1584</v>
      </c>
      <c r="E1831" s="16">
        <v>0.7392968043468241</v>
      </c>
      <c r="F1831" s="16">
        <v>28</v>
      </c>
      <c r="G1831" s="19">
        <v>1.35392116033388E-2</v>
      </c>
      <c r="H1831" s="16">
        <f t="shared" si="84"/>
        <v>0.37909792489348637</v>
      </c>
      <c r="I1831" s="21">
        <v>1830</v>
      </c>
      <c r="J1831" s="28">
        <f t="shared" si="85"/>
        <v>19433.483582223147</v>
      </c>
      <c r="K1831" s="28">
        <f t="shared" si="86"/>
        <v>400.95886217944997</v>
      </c>
      <c r="L1831" s="34" t="e">
        <f>IF(ISNUMBER(INDEX('08W Project List'!$J:$J,MATCH('HFTD CPZ'!$B1831,'08W Project List'!$G:$G,0))),$K1831,#N/A)</f>
        <v>#N/A</v>
      </c>
      <c r="M1831" s="34" t="e">
        <f>IF(ISNUMBER(L1831),#N/A,IF(ISNUMBER(INDEX('Approved CPZ List'!$I:$I,MATCH('HFTD CPZ'!$B1831,'Approved CPZ List'!$B:$B,0))),$K1831,#N/A))</f>
        <v>#N/A</v>
      </c>
    </row>
    <row r="1832" spans="1:13" ht="15.75" x14ac:dyDescent="0.25">
      <c r="A1832" s="17">
        <v>1363</v>
      </c>
      <c r="B1832" s="16" t="s">
        <v>472</v>
      </c>
      <c r="C1832" s="16">
        <v>103311101</v>
      </c>
      <c r="D1832" s="16" t="s">
        <v>473</v>
      </c>
      <c r="E1832" s="16">
        <v>16.066543714323618</v>
      </c>
      <c r="F1832" s="16">
        <v>81</v>
      </c>
      <c r="G1832" s="19">
        <v>1.35102090226983E-2</v>
      </c>
      <c r="H1832" s="16">
        <f t="shared" si="84"/>
        <v>1.0943269308385624</v>
      </c>
      <c r="I1832" s="21">
        <v>1831</v>
      </c>
      <c r="J1832" s="28">
        <f t="shared" si="85"/>
        <v>19449.550125937472</v>
      </c>
      <c r="K1832" s="28">
        <f t="shared" si="86"/>
        <v>399.86453524861139</v>
      </c>
      <c r="L1832" s="34" t="e">
        <f>IF(ISNUMBER(INDEX('08W Project List'!$J:$J,MATCH('HFTD CPZ'!$B1832,'08W Project List'!$G:$G,0))),$K1832,#N/A)</f>
        <v>#N/A</v>
      </c>
      <c r="M1832" s="34" t="e">
        <f>IF(ISNUMBER(L1832),#N/A,IF(ISNUMBER(INDEX('Approved CPZ List'!$I:$I,MATCH('HFTD CPZ'!$B1832,'Approved CPZ List'!$B:$B,0))),$K1832,#N/A))</f>
        <v>#N/A</v>
      </c>
    </row>
    <row r="1833" spans="1:13" ht="15.75" x14ac:dyDescent="0.25">
      <c r="A1833" s="17">
        <v>5427</v>
      </c>
      <c r="B1833" s="16" t="s">
        <v>2943</v>
      </c>
      <c r="C1833" s="16">
        <v>152561103</v>
      </c>
      <c r="D1833" s="16" t="s">
        <v>2939</v>
      </c>
      <c r="E1833" s="16">
        <v>2.4031447338411249</v>
      </c>
      <c r="F1833" s="16">
        <v>37</v>
      </c>
      <c r="G1833" s="19">
        <v>1.34988438712739E-2</v>
      </c>
      <c r="H1833" s="16">
        <f t="shared" si="84"/>
        <v>0.49945722323713432</v>
      </c>
      <c r="I1833" s="21">
        <v>1832</v>
      </c>
      <c r="J1833" s="28">
        <f t="shared" si="85"/>
        <v>19451.953270671314</v>
      </c>
      <c r="K1833" s="28">
        <f t="shared" si="86"/>
        <v>399.36507802537426</v>
      </c>
      <c r="L1833" s="34" t="e">
        <f>IF(ISNUMBER(INDEX('08W Project List'!$J:$J,MATCH('HFTD CPZ'!$B1833,'08W Project List'!$G:$G,0))),$K1833,#N/A)</f>
        <v>#N/A</v>
      </c>
      <c r="M1833" s="34" t="e">
        <f>IF(ISNUMBER(L1833),#N/A,IF(ISNUMBER(INDEX('Approved CPZ List'!$I:$I,MATCH('HFTD CPZ'!$B1833,'Approved CPZ List'!$B:$B,0))),$K1833,#N/A))</f>
        <v>#N/A</v>
      </c>
    </row>
    <row r="1834" spans="1:13" ht="15.75" x14ac:dyDescent="0.25">
      <c r="A1834" s="17">
        <v>8202</v>
      </c>
      <c r="B1834" s="16" t="s">
        <v>1129</v>
      </c>
      <c r="C1834" s="16">
        <v>43071102</v>
      </c>
      <c r="D1834" s="16" t="s">
        <v>1124</v>
      </c>
      <c r="E1834" s="16">
        <v>4.4678782000544937</v>
      </c>
      <c r="F1834" s="16">
        <v>51</v>
      </c>
      <c r="G1834" s="19">
        <v>1.3491267532562299E-2</v>
      </c>
      <c r="H1834" s="16">
        <f t="shared" si="84"/>
        <v>0.6880546441606773</v>
      </c>
      <c r="I1834" s="21">
        <v>1833</v>
      </c>
      <c r="J1834" s="28">
        <f t="shared" si="85"/>
        <v>19456.42114887137</v>
      </c>
      <c r="K1834" s="28">
        <f t="shared" si="86"/>
        <v>398.67702338121359</v>
      </c>
      <c r="L1834" s="34" t="e">
        <f>IF(ISNUMBER(INDEX('08W Project List'!$J:$J,MATCH('HFTD CPZ'!$B1834,'08W Project List'!$G:$G,0))),$K1834,#N/A)</f>
        <v>#N/A</v>
      </c>
      <c r="M1834" s="34" t="e">
        <f>IF(ISNUMBER(L1834),#N/A,IF(ISNUMBER(INDEX('Approved CPZ List'!$I:$I,MATCH('HFTD CPZ'!$B1834,'Approved CPZ List'!$B:$B,0))),$K1834,#N/A))</f>
        <v>#N/A</v>
      </c>
    </row>
    <row r="1835" spans="1:13" ht="15.75" x14ac:dyDescent="0.25">
      <c r="A1835" s="17">
        <v>3776</v>
      </c>
      <c r="B1835" s="16" t="s">
        <v>66</v>
      </c>
      <c r="C1835" s="16">
        <v>42031125</v>
      </c>
      <c r="D1835" s="16" t="s">
        <v>61</v>
      </c>
      <c r="E1835" s="16">
        <v>7.3720562505658798</v>
      </c>
      <c r="F1835" s="16">
        <v>77</v>
      </c>
      <c r="G1835" s="19">
        <v>1.34655918156608E-2</v>
      </c>
      <c r="H1835" s="16">
        <f t="shared" si="84"/>
        <v>1.0368505698058816</v>
      </c>
      <c r="I1835" s="21">
        <v>1834</v>
      </c>
      <c r="J1835" s="28">
        <f t="shared" si="85"/>
        <v>19463.793205121936</v>
      </c>
      <c r="K1835" s="28">
        <f t="shared" si="86"/>
        <v>397.64017281140769</v>
      </c>
      <c r="L1835" s="34" t="e">
        <f>IF(ISNUMBER(INDEX('08W Project List'!$J:$J,MATCH('HFTD CPZ'!$B1835,'08W Project List'!$G:$G,0))),$K1835,#N/A)</f>
        <v>#N/A</v>
      </c>
      <c r="M1835" s="34" t="e">
        <f>IF(ISNUMBER(L1835),#N/A,IF(ISNUMBER(INDEX('Approved CPZ List'!$I:$I,MATCH('HFTD CPZ'!$B1835,'Approved CPZ List'!$B:$B,0))),$K1835,#N/A))</f>
        <v>#N/A</v>
      </c>
    </row>
    <row r="1836" spans="1:13" ht="15.75" x14ac:dyDescent="0.25">
      <c r="A1836" s="17">
        <v>2524</v>
      </c>
      <c r="B1836" s="16" t="s">
        <v>3034</v>
      </c>
      <c r="C1836" s="16">
        <v>42601102</v>
      </c>
      <c r="D1836" s="16" t="s">
        <v>3032</v>
      </c>
      <c r="E1836" s="16">
        <v>17.772534591141952</v>
      </c>
      <c r="F1836" s="16">
        <v>258</v>
      </c>
      <c r="G1836" s="19">
        <v>1.34112920616944E-2</v>
      </c>
      <c r="H1836" s="16">
        <f t="shared" si="84"/>
        <v>3.4601133519171552</v>
      </c>
      <c r="I1836" s="21">
        <v>1835</v>
      </c>
      <c r="J1836" s="28">
        <f t="shared" si="85"/>
        <v>19481.565739713078</v>
      </c>
      <c r="K1836" s="28">
        <f t="shared" si="86"/>
        <v>394.18005945949056</v>
      </c>
      <c r="L1836" s="34" t="e">
        <f>IF(ISNUMBER(INDEX('08W Project List'!$J:$J,MATCH('HFTD CPZ'!$B1836,'08W Project List'!$G:$G,0))),$K1836,#N/A)</f>
        <v>#N/A</v>
      </c>
      <c r="M1836" s="34" t="e">
        <f>IF(ISNUMBER(L1836),#N/A,IF(ISNUMBER(INDEX('Approved CPZ List'!$I:$I,MATCH('HFTD CPZ'!$B1836,'Approved CPZ List'!$B:$B,0))),$K1836,#N/A))</f>
        <v>#N/A</v>
      </c>
    </row>
    <row r="1837" spans="1:13" ht="15.75" x14ac:dyDescent="0.25">
      <c r="A1837" s="17">
        <v>8287</v>
      </c>
      <c r="B1837" s="16" t="s">
        <v>2139</v>
      </c>
      <c r="C1837" s="16">
        <v>43351103</v>
      </c>
      <c r="D1837" s="16" t="s">
        <v>2136</v>
      </c>
      <c r="E1837" s="16">
        <v>3.1493127131961902E-2</v>
      </c>
      <c r="F1837" s="16">
        <v>42</v>
      </c>
      <c r="G1837" s="19">
        <v>1.3291779141484401E-2</v>
      </c>
      <c r="H1837" s="16">
        <f t="shared" si="84"/>
        <v>0.55825472394234488</v>
      </c>
      <c r="I1837" s="21">
        <v>1836</v>
      </c>
      <c r="J1837" s="28">
        <f t="shared" si="85"/>
        <v>19481.597232840209</v>
      </c>
      <c r="K1837" s="28">
        <f t="shared" si="86"/>
        <v>393.62180473554821</v>
      </c>
      <c r="L1837" s="34" t="e">
        <f>IF(ISNUMBER(INDEX('08W Project List'!$J:$J,MATCH('HFTD CPZ'!$B1837,'08W Project List'!$G:$G,0))),$K1837,#N/A)</f>
        <v>#N/A</v>
      </c>
      <c r="M1837" s="34" t="e">
        <f>IF(ISNUMBER(L1837),#N/A,IF(ISNUMBER(INDEX('Approved CPZ List'!$I:$I,MATCH('HFTD CPZ'!$B1837,'Approved CPZ List'!$B:$B,0))),$K1837,#N/A))</f>
        <v>#N/A</v>
      </c>
    </row>
    <row r="1838" spans="1:13" ht="15.75" x14ac:dyDescent="0.25">
      <c r="A1838" s="17">
        <v>3582</v>
      </c>
      <c r="B1838" s="16" t="s">
        <v>3573</v>
      </c>
      <c r="C1838" s="16">
        <v>42011108</v>
      </c>
      <c r="D1838" s="16" t="s">
        <v>3566</v>
      </c>
      <c r="E1838" s="16">
        <v>10.940072059706278</v>
      </c>
      <c r="F1838" s="16">
        <v>135</v>
      </c>
      <c r="G1838" s="19">
        <v>1.32808304798743E-2</v>
      </c>
      <c r="H1838" s="16">
        <f t="shared" si="84"/>
        <v>1.7929121147830305</v>
      </c>
      <c r="I1838" s="21">
        <v>1837</v>
      </c>
      <c r="J1838" s="28">
        <f t="shared" si="85"/>
        <v>19492.537304899917</v>
      </c>
      <c r="K1838" s="28">
        <f t="shared" si="86"/>
        <v>391.8288926207652</v>
      </c>
      <c r="L1838" s="34" t="e">
        <f>IF(ISNUMBER(INDEX('08W Project List'!$J:$J,MATCH('HFTD CPZ'!$B1838,'08W Project List'!$G:$G,0))),$K1838,#N/A)</f>
        <v>#N/A</v>
      </c>
      <c r="M1838" s="34" t="e">
        <f>IF(ISNUMBER(L1838),#N/A,IF(ISNUMBER(INDEX('Approved CPZ List'!$I:$I,MATCH('HFTD CPZ'!$B1838,'Approved CPZ List'!$B:$B,0))),$K1838,#N/A))</f>
        <v>#N/A</v>
      </c>
    </row>
    <row r="1839" spans="1:13" ht="15.75" x14ac:dyDescent="0.25">
      <c r="A1839" s="17">
        <v>6863</v>
      </c>
      <c r="B1839" s="16" t="s">
        <v>1592</v>
      </c>
      <c r="C1839" s="16">
        <v>83192101</v>
      </c>
      <c r="D1839" s="16" t="s">
        <v>1584</v>
      </c>
      <c r="E1839" s="16">
        <v>5.0580852383568926</v>
      </c>
      <c r="F1839" s="16">
        <v>74</v>
      </c>
      <c r="G1839" s="19">
        <v>1.3215891642830701E-2</v>
      </c>
      <c r="H1839" s="16">
        <f t="shared" si="84"/>
        <v>0.97797598156947185</v>
      </c>
      <c r="I1839" s="21">
        <v>1838</v>
      </c>
      <c r="J1839" s="28">
        <f t="shared" si="85"/>
        <v>19497.595390138275</v>
      </c>
      <c r="K1839" s="28">
        <f t="shared" si="86"/>
        <v>390.8509166391957</v>
      </c>
      <c r="L1839" s="34" t="e">
        <f>IF(ISNUMBER(INDEX('08W Project List'!$J:$J,MATCH('HFTD CPZ'!$B1839,'08W Project List'!$G:$G,0))),$K1839,#N/A)</f>
        <v>#N/A</v>
      </c>
      <c r="M1839" s="34" t="e">
        <f>IF(ISNUMBER(L1839),#N/A,IF(ISNUMBER(INDEX('Approved CPZ List'!$I:$I,MATCH('HFTD CPZ'!$B1839,'Approved CPZ List'!$B:$B,0))),$K1839,#N/A))</f>
        <v>#N/A</v>
      </c>
    </row>
    <row r="1840" spans="1:13" ht="15.75" x14ac:dyDescent="0.25">
      <c r="A1840" s="17">
        <v>7880</v>
      </c>
      <c r="B1840" s="16" t="s">
        <v>3138</v>
      </c>
      <c r="C1840" s="16">
        <v>43381101</v>
      </c>
      <c r="D1840" s="16" t="s">
        <v>3130</v>
      </c>
      <c r="E1840" s="16">
        <v>5.1341296797811742</v>
      </c>
      <c r="F1840" s="16">
        <v>36</v>
      </c>
      <c r="G1840" s="19">
        <v>1.3182466408543999E-2</v>
      </c>
      <c r="H1840" s="16">
        <f t="shared" si="84"/>
        <v>0.47456879070758395</v>
      </c>
      <c r="I1840" s="21">
        <v>1839</v>
      </c>
      <c r="J1840" s="28">
        <f t="shared" si="85"/>
        <v>19502.729519818055</v>
      </c>
      <c r="K1840" s="28">
        <f t="shared" si="86"/>
        <v>390.37634784848814</v>
      </c>
      <c r="L1840" s="34" t="e">
        <f>IF(ISNUMBER(INDEX('08W Project List'!$J:$J,MATCH('HFTD CPZ'!$B1840,'08W Project List'!$G:$G,0))),$K1840,#N/A)</f>
        <v>#N/A</v>
      </c>
      <c r="M1840" s="34" t="e">
        <f>IF(ISNUMBER(L1840),#N/A,IF(ISNUMBER(INDEX('Approved CPZ List'!$I:$I,MATCH('HFTD CPZ'!$B1840,'Approved CPZ List'!$B:$B,0))),$K1840,#N/A))</f>
        <v>#N/A</v>
      </c>
    </row>
    <row r="1841" spans="1:13" ht="15.75" x14ac:dyDescent="0.25">
      <c r="A1841" s="17">
        <v>2799</v>
      </c>
      <c r="B1841" s="16" t="s">
        <v>4015</v>
      </c>
      <c r="C1841" s="16">
        <v>14662112</v>
      </c>
      <c r="D1841" s="16" t="s">
        <v>4014</v>
      </c>
      <c r="E1841" s="16">
        <v>1.9385503815750218</v>
      </c>
      <c r="F1841" s="16">
        <v>61</v>
      </c>
      <c r="G1841" s="19">
        <v>1.31500471675144E-2</v>
      </c>
      <c r="H1841" s="16">
        <f t="shared" si="84"/>
        <v>0.80215287721837836</v>
      </c>
      <c r="I1841" s="21">
        <v>1840</v>
      </c>
      <c r="J1841" s="28">
        <f t="shared" si="85"/>
        <v>19504.66807019963</v>
      </c>
      <c r="K1841" s="28">
        <f t="shared" si="86"/>
        <v>389.57419497126978</v>
      </c>
      <c r="L1841" s="34" t="e">
        <f>IF(ISNUMBER(INDEX('08W Project List'!$J:$J,MATCH('HFTD CPZ'!$B1841,'08W Project List'!$G:$G,0))),$K1841,#N/A)</f>
        <v>#N/A</v>
      </c>
      <c r="M1841" s="34" t="e">
        <f>IF(ISNUMBER(L1841),#N/A,IF(ISNUMBER(INDEX('Approved CPZ List'!$I:$I,MATCH('HFTD CPZ'!$B1841,'Approved CPZ List'!$B:$B,0))),$K1841,#N/A))</f>
        <v>#N/A</v>
      </c>
    </row>
    <row r="1842" spans="1:13" ht="15.75" x14ac:dyDescent="0.25">
      <c r="A1842" s="17">
        <v>10912</v>
      </c>
      <c r="B1842" s="16" t="s">
        <v>4076</v>
      </c>
      <c r="C1842" s="16">
        <v>43150241</v>
      </c>
      <c r="D1842" s="16" t="s">
        <v>4077</v>
      </c>
      <c r="E1842" s="16">
        <v>1.6479260817452643E-2</v>
      </c>
      <c r="F1842" s="16">
        <v>1</v>
      </c>
      <c r="G1842" s="19">
        <v>1.3123765405516101E-2</v>
      </c>
      <c r="H1842" s="16">
        <f t="shared" si="84"/>
        <v>1.3123765405516101E-2</v>
      </c>
      <c r="I1842" s="21">
        <v>1841</v>
      </c>
      <c r="J1842" s="28">
        <f t="shared" si="85"/>
        <v>19504.684549460446</v>
      </c>
      <c r="K1842" s="28">
        <f t="shared" si="86"/>
        <v>389.56107120586427</v>
      </c>
      <c r="L1842" s="34" t="e">
        <f>IF(ISNUMBER(INDEX('08W Project List'!$J:$J,MATCH('HFTD CPZ'!$B1842,'08W Project List'!$G:$G,0))),$K1842,#N/A)</f>
        <v>#N/A</v>
      </c>
      <c r="M1842" s="34" t="e">
        <f>IF(ISNUMBER(L1842),#N/A,IF(ISNUMBER(INDEX('Approved CPZ List'!$I:$I,MATCH('HFTD CPZ'!$B1842,'Approved CPZ List'!$B:$B,0))),$K1842,#N/A))</f>
        <v>#N/A</v>
      </c>
    </row>
    <row r="1843" spans="1:13" ht="15.75" x14ac:dyDescent="0.25">
      <c r="A1843" s="17">
        <v>6124</v>
      </c>
      <c r="B1843" s="16" t="s">
        <v>76</v>
      </c>
      <c r="C1843" s="16">
        <v>103261101</v>
      </c>
      <c r="D1843" s="16" t="s">
        <v>70</v>
      </c>
      <c r="E1843" s="16">
        <v>1.1834685239792977</v>
      </c>
      <c r="F1843" s="16">
        <v>85</v>
      </c>
      <c r="G1843" s="19">
        <v>1.3117254368851999E-2</v>
      </c>
      <c r="H1843" s="16">
        <f t="shared" si="84"/>
        <v>1.1149666213524199</v>
      </c>
      <c r="I1843" s="21">
        <v>1842</v>
      </c>
      <c r="J1843" s="28">
        <f t="shared" si="85"/>
        <v>19505.868017984427</v>
      </c>
      <c r="K1843" s="28">
        <f t="shared" si="86"/>
        <v>388.44610458451183</v>
      </c>
      <c r="L1843" s="34" t="e">
        <f>IF(ISNUMBER(INDEX('08W Project List'!$J:$J,MATCH('HFTD CPZ'!$B1843,'08W Project List'!$G:$G,0))),$K1843,#N/A)</f>
        <v>#N/A</v>
      </c>
      <c r="M1843" s="34" t="e">
        <f>IF(ISNUMBER(L1843),#N/A,IF(ISNUMBER(INDEX('Approved CPZ List'!$I:$I,MATCH('HFTD CPZ'!$B1843,'Approved CPZ List'!$B:$B,0))),$K1843,#N/A))</f>
        <v>#N/A</v>
      </c>
    </row>
    <row r="1844" spans="1:13" ht="15.75" x14ac:dyDescent="0.25">
      <c r="A1844" s="17">
        <v>6165</v>
      </c>
      <c r="B1844" s="16" t="s">
        <v>426</v>
      </c>
      <c r="C1844" s="16">
        <v>152481105</v>
      </c>
      <c r="D1844" s="16" t="s">
        <v>415</v>
      </c>
      <c r="E1844" s="16">
        <v>1.1627611001104163</v>
      </c>
      <c r="F1844" s="16">
        <v>21</v>
      </c>
      <c r="G1844" s="19">
        <v>1.3095701314886099E-2</v>
      </c>
      <c r="H1844" s="16">
        <f t="shared" si="84"/>
        <v>0.27500972761260811</v>
      </c>
      <c r="I1844" s="21">
        <v>1843</v>
      </c>
      <c r="J1844" s="28">
        <f t="shared" si="85"/>
        <v>19507.030779084536</v>
      </c>
      <c r="K1844" s="28">
        <f t="shared" si="86"/>
        <v>388.17109485689923</v>
      </c>
      <c r="L1844" s="34" t="e">
        <f>IF(ISNUMBER(INDEX('08W Project List'!$J:$J,MATCH('HFTD CPZ'!$B1844,'08W Project List'!$G:$G,0))),$K1844,#N/A)</f>
        <v>#N/A</v>
      </c>
      <c r="M1844" s="34" t="e">
        <f>IF(ISNUMBER(L1844),#N/A,IF(ISNUMBER(INDEX('Approved CPZ List'!$I:$I,MATCH('HFTD CPZ'!$B1844,'Approved CPZ List'!$B:$B,0))),$K1844,#N/A))</f>
        <v>#N/A</v>
      </c>
    </row>
    <row r="1845" spans="1:13" ht="15.75" x14ac:dyDescent="0.25">
      <c r="A1845" s="17">
        <v>9119</v>
      </c>
      <c r="B1845" s="16" t="s">
        <v>3860</v>
      </c>
      <c r="C1845" s="16">
        <v>42721106</v>
      </c>
      <c r="D1845" s="16" t="s">
        <v>3861</v>
      </c>
      <c r="E1845" s="16">
        <v>0.78968174173017402</v>
      </c>
      <c r="F1845" s="16">
        <v>29</v>
      </c>
      <c r="G1845" s="19">
        <v>1.30922739404733E-2</v>
      </c>
      <c r="H1845" s="16">
        <f t="shared" si="84"/>
        <v>0.3796759442737257</v>
      </c>
      <c r="I1845" s="21">
        <v>1844</v>
      </c>
      <c r="J1845" s="28">
        <f t="shared" si="85"/>
        <v>19507.820460826268</v>
      </c>
      <c r="K1845" s="28">
        <f t="shared" si="86"/>
        <v>387.79141891262549</v>
      </c>
      <c r="L1845" s="34" t="e">
        <f>IF(ISNUMBER(INDEX('08W Project List'!$J:$J,MATCH('HFTD CPZ'!$B1845,'08W Project List'!$G:$G,0))),$K1845,#N/A)</f>
        <v>#N/A</v>
      </c>
      <c r="M1845" s="34" t="e">
        <f>IF(ISNUMBER(L1845),#N/A,IF(ISNUMBER(INDEX('Approved CPZ List'!$I:$I,MATCH('HFTD CPZ'!$B1845,'Approved CPZ List'!$B:$B,0))),$K1845,#N/A))</f>
        <v>#N/A</v>
      </c>
    </row>
    <row r="1846" spans="1:13" ht="15.75" x14ac:dyDescent="0.25">
      <c r="A1846" s="17">
        <v>3902</v>
      </c>
      <c r="B1846" s="16" t="s">
        <v>3841</v>
      </c>
      <c r="C1846" s="16">
        <v>182052102</v>
      </c>
      <c r="D1846" s="16" t="s">
        <v>3836</v>
      </c>
      <c r="E1846" s="16">
        <v>4.7963129220802738</v>
      </c>
      <c r="F1846" s="16">
        <v>72</v>
      </c>
      <c r="G1846" s="19">
        <v>1.3047477925705901E-2</v>
      </c>
      <c r="H1846" s="16">
        <f t="shared" si="84"/>
        <v>0.93941841065082488</v>
      </c>
      <c r="I1846" s="21">
        <v>1845</v>
      </c>
      <c r="J1846" s="28">
        <f t="shared" si="85"/>
        <v>19512.616773748348</v>
      </c>
      <c r="K1846" s="28">
        <f t="shared" si="86"/>
        <v>386.85200050197466</v>
      </c>
      <c r="L1846" s="34" t="e">
        <f>IF(ISNUMBER(INDEX('08W Project List'!$J:$J,MATCH('HFTD CPZ'!$B1846,'08W Project List'!$G:$G,0))),$K1846,#N/A)</f>
        <v>#N/A</v>
      </c>
      <c r="M1846" s="34" t="e">
        <f>IF(ISNUMBER(L1846),#N/A,IF(ISNUMBER(INDEX('Approved CPZ List'!$I:$I,MATCH('HFTD CPZ'!$B1846,'Approved CPZ List'!$B:$B,0))),$K1846,#N/A))</f>
        <v>#N/A</v>
      </c>
    </row>
    <row r="1847" spans="1:13" ht="15.75" x14ac:dyDescent="0.25">
      <c r="A1847" s="17">
        <v>6187</v>
      </c>
      <c r="B1847" s="16" t="s">
        <v>1886</v>
      </c>
      <c r="C1847" s="16">
        <v>103441101</v>
      </c>
      <c r="D1847" s="16" t="s">
        <v>1883</v>
      </c>
      <c r="E1847" s="16">
        <v>1.4095172659618584</v>
      </c>
      <c r="F1847" s="16">
        <v>24</v>
      </c>
      <c r="G1847" s="19">
        <v>1.2944257974837999E-2</v>
      </c>
      <c r="H1847" s="16">
        <f t="shared" si="84"/>
        <v>0.31066219139611195</v>
      </c>
      <c r="I1847" s="21">
        <v>1846</v>
      </c>
      <c r="J1847" s="28">
        <f t="shared" si="85"/>
        <v>19514.02629101431</v>
      </c>
      <c r="K1847" s="28">
        <f t="shared" si="86"/>
        <v>386.54133831057857</v>
      </c>
      <c r="L1847" s="34" t="e">
        <f>IF(ISNUMBER(INDEX('08W Project List'!$J:$J,MATCH('HFTD CPZ'!$B1847,'08W Project List'!$G:$G,0))),$K1847,#N/A)</f>
        <v>#N/A</v>
      </c>
      <c r="M1847" s="34" t="e">
        <f>IF(ISNUMBER(L1847),#N/A,IF(ISNUMBER(INDEX('Approved CPZ List'!$I:$I,MATCH('HFTD CPZ'!$B1847,'Approved CPZ List'!$B:$B,0))),$K1847,#N/A))</f>
        <v>#N/A</v>
      </c>
    </row>
    <row r="1848" spans="1:13" ht="15.75" x14ac:dyDescent="0.25">
      <c r="A1848" s="17">
        <v>4407</v>
      </c>
      <c r="B1848" s="16" t="s">
        <v>118</v>
      </c>
      <c r="C1848" s="16">
        <v>153662102</v>
      </c>
      <c r="D1848" s="16" t="s">
        <v>109</v>
      </c>
      <c r="E1848" s="16">
        <v>9.6617373322551892</v>
      </c>
      <c r="F1848" s="16">
        <v>104</v>
      </c>
      <c r="G1848" s="19">
        <v>1.2891824854699099E-2</v>
      </c>
      <c r="H1848" s="16">
        <f t="shared" si="84"/>
        <v>1.3407497848887062</v>
      </c>
      <c r="I1848" s="21">
        <v>1847</v>
      </c>
      <c r="J1848" s="28">
        <f t="shared" si="85"/>
        <v>19523.688028346565</v>
      </c>
      <c r="K1848" s="28">
        <f t="shared" si="86"/>
        <v>385.20058852568985</v>
      </c>
      <c r="L1848" s="34" t="e">
        <f>IF(ISNUMBER(INDEX('08W Project List'!$J:$J,MATCH('HFTD CPZ'!$B1848,'08W Project List'!$G:$G,0))),$K1848,#N/A)</f>
        <v>#N/A</v>
      </c>
      <c r="M1848" s="34" t="e">
        <f>IF(ISNUMBER(L1848),#N/A,IF(ISNUMBER(INDEX('Approved CPZ List'!$I:$I,MATCH('HFTD CPZ'!$B1848,'Approved CPZ List'!$B:$B,0))),$K1848,#N/A))</f>
        <v>#N/A</v>
      </c>
    </row>
    <row r="1849" spans="1:13" ht="15.75" x14ac:dyDescent="0.25">
      <c r="A1849" s="17">
        <v>7041</v>
      </c>
      <c r="B1849" s="16" t="s">
        <v>1869</v>
      </c>
      <c r="C1849" s="16">
        <v>63801105</v>
      </c>
      <c r="D1849" s="16" t="s">
        <v>1870</v>
      </c>
      <c r="E1849" s="16">
        <v>0.22730332922977128</v>
      </c>
      <c r="F1849" s="16">
        <v>40</v>
      </c>
      <c r="G1849" s="19">
        <v>1.28192246497188E-2</v>
      </c>
      <c r="H1849" s="16">
        <f t="shared" si="84"/>
        <v>0.51276898598875198</v>
      </c>
      <c r="I1849" s="21">
        <v>1848</v>
      </c>
      <c r="J1849" s="28">
        <f t="shared" si="85"/>
        <v>19523.915331675795</v>
      </c>
      <c r="K1849" s="28">
        <f t="shared" si="86"/>
        <v>384.68781953970108</v>
      </c>
      <c r="L1849" s="34" t="e">
        <f>IF(ISNUMBER(INDEX('08W Project List'!$J:$J,MATCH('HFTD CPZ'!$B1849,'08W Project List'!$G:$G,0))),$K1849,#N/A)</f>
        <v>#N/A</v>
      </c>
      <c r="M1849" s="34" t="e">
        <f>IF(ISNUMBER(L1849),#N/A,IF(ISNUMBER(INDEX('Approved CPZ List'!$I:$I,MATCH('HFTD CPZ'!$B1849,'Approved CPZ List'!$B:$B,0))),$K1849,#N/A))</f>
        <v>#N/A</v>
      </c>
    </row>
    <row r="1850" spans="1:13" ht="15.75" x14ac:dyDescent="0.25">
      <c r="A1850" s="17">
        <v>3447</v>
      </c>
      <c r="B1850" s="16" t="s">
        <v>4414</v>
      </c>
      <c r="C1850" s="16">
        <v>102911103</v>
      </c>
      <c r="D1850" s="16" t="s">
        <v>4411</v>
      </c>
      <c r="E1850" s="16">
        <v>22.416802532658608</v>
      </c>
      <c r="F1850" s="16">
        <v>259</v>
      </c>
      <c r="G1850" s="19">
        <v>1.28139578906702E-2</v>
      </c>
      <c r="H1850" s="16">
        <f t="shared" si="84"/>
        <v>3.3188150936835816</v>
      </c>
      <c r="I1850" s="21">
        <v>1849</v>
      </c>
      <c r="J1850" s="28">
        <f t="shared" si="85"/>
        <v>19546.332134208453</v>
      </c>
      <c r="K1850" s="28">
        <f t="shared" si="86"/>
        <v>381.36900444601753</v>
      </c>
      <c r="L1850" s="34">
        <f>IF(ISNUMBER(INDEX('08W Project List'!$J:$J,MATCH('HFTD CPZ'!$B1850,'08W Project List'!$G:$G,0))),$K1850,#N/A)</f>
        <v>381.36900444601753</v>
      </c>
      <c r="M1850" s="34" t="e">
        <f>IF(ISNUMBER(L1850),#N/A,IF(ISNUMBER(INDEX('Approved CPZ List'!$I:$I,MATCH('HFTD CPZ'!$B1850,'Approved CPZ List'!$B:$B,0))),$K1850,#N/A))</f>
        <v>#N/A</v>
      </c>
    </row>
    <row r="1851" spans="1:13" ht="15.75" x14ac:dyDescent="0.25">
      <c r="A1851" s="17">
        <v>7950</v>
      </c>
      <c r="B1851" s="16" t="s">
        <v>3845</v>
      </c>
      <c r="C1851" s="16">
        <v>42721103</v>
      </c>
      <c r="D1851" s="16" t="s">
        <v>3846</v>
      </c>
      <c r="E1851" s="16">
        <v>12.589865144626538</v>
      </c>
      <c r="F1851" s="16">
        <v>163</v>
      </c>
      <c r="G1851" s="19">
        <v>1.27945657226949E-2</v>
      </c>
      <c r="H1851" s="16">
        <f t="shared" si="84"/>
        <v>2.0855142127992687</v>
      </c>
      <c r="I1851" s="21">
        <v>1850</v>
      </c>
      <c r="J1851" s="28">
        <f t="shared" si="85"/>
        <v>19558.921999353079</v>
      </c>
      <c r="K1851" s="28">
        <f t="shared" si="86"/>
        <v>379.28349023321823</v>
      </c>
      <c r="L1851" s="34" t="e">
        <f>IF(ISNUMBER(INDEX('08W Project List'!$J:$J,MATCH('HFTD CPZ'!$B1851,'08W Project List'!$G:$G,0))),$K1851,#N/A)</f>
        <v>#N/A</v>
      </c>
      <c r="M1851" s="34" t="e">
        <f>IF(ISNUMBER(L1851),#N/A,IF(ISNUMBER(INDEX('Approved CPZ List'!$I:$I,MATCH('HFTD CPZ'!$B1851,'Approved CPZ List'!$B:$B,0))),$K1851,#N/A))</f>
        <v>#N/A</v>
      </c>
    </row>
    <row r="1852" spans="1:13" ht="15.75" x14ac:dyDescent="0.25">
      <c r="A1852" s="17">
        <v>5166</v>
      </c>
      <c r="B1852" s="16" t="s">
        <v>2101</v>
      </c>
      <c r="C1852" s="16">
        <v>82021106</v>
      </c>
      <c r="D1852" s="16" t="s">
        <v>2094</v>
      </c>
      <c r="E1852" s="16">
        <v>14.709990078133934</v>
      </c>
      <c r="F1852" s="16">
        <v>142</v>
      </c>
      <c r="G1852" s="19">
        <v>1.2757338253069499E-2</v>
      </c>
      <c r="H1852" s="16">
        <f t="shared" si="84"/>
        <v>1.8115420319358688</v>
      </c>
      <c r="I1852" s="21">
        <v>1851</v>
      </c>
      <c r="J1852" s="28">
        <f t="shared" si="85"/>
        <v>19573.631989431211</v>
      </c>
      <c r="K1852" s="28">
        <f t="shared" si="86"/>
        <v>377.47194820128237</v>
      </c>
      <c r="L1852" s="34" t="e">
        <f>IF(ISNUMBER(INDEX('08W Project List'!$J:$J,MATCH('HFTD CPZ'!$B1852,'08W Project List'!$G:$G,0))),$K1852,#N/A)</f>
        <v>#N/A</v>
      </c>
      <c r="M1852" s="34" t="e">
        <f>IF(ISNUMBER(L1852),#N/A,IF(ISNUMBER(INDEX('Approved CPZ List'!$I:$I,MATCH('HFTD CPZ'!$B1852,'Approved CPZ List'!$B:$B,0))),$K1852,#N/A))</f>
        <v>#N/A</v>
      </c>
    </row>
    <row r="1853" spans="1:13" ht="15.75" x14ac:dyDescent="0.25">
      <c r="A1853" s="17">
        <v>3055</v>
      </c>
      <c r="B1853" s="16" t="s">
        <v>2010</v>
      </c>
      <c r="C1853" s="16">
        <v>14402108</v>
      </c>
      <c r="D1853" s="16" t="s">
        <v>2009</v>
      </c>
      <c r="E1853" s="16">
        <v>0.83090515746679305</v>
      </c>
      <c r="F1853" s="16">
        <v>130</v>
      </c>
      <c r="G1853" s="19">
        <v>1.2744124156593E-2</v>
      </c>
      <c r="H1853" s="16">
        <f t="shared" si="84"/>
        <v>1.6567361403570899</v>
      </c>
      <c r="I1853" s="21">
        <v>1852</v>
      </c>
      <c r="J1853" s="28">
        <f t="shared" si="85"/>
        <v>19574.462894588676</v>
      </c>
      <c r="K1853" s="28">
        <f t="shared" si="86"/>
        <v>375.81521206092526</v>
      </c>
      <c r="L1853" s="34" t="e">
        <f>IF(ISNUMBER(INDEX('08W Project List'!$J:$J,MATCH('HFTD CPZ'!$B1853,'08W Project List'!$G:$G,0))),$K1853,#N/A)</f>
        <v>#N/A</v>
      </c>
      <c r="M1853" s="34" t="e">
        <f>IF(ISNUMBER(L1853),#N/A,IF(ISNUMBER(INDEX('Approved CPZ List'!$I:$I,MATCH('HFTD CPZ'!$B1853,'Approved CPZ List'!$B:$B,0))),$K1853,#N/A))</f>
        <v>#N/A</v>
      </c>
    </row>
    <row r="1854" spans="1:13" ht="15.75" x14ac:dyDescent="0.25">
      <c r="A1854" s="17">
        <v>8820</v>
      </c>
      <c r="B1854" s="16" t="s">
        <v>1726</v>
      </c>
      <c r="C1854" s="16">
        <v>83432101</v>
      </c>
      <c r="D1854" s="16" t="s">
        <v>1723</v>
      </c>
      <c r="E1854" s="16">
        <v>5.3825274734490982</v>
      </c>
      <c r="F1854" s="16">
        <v>20</v>
      </c>
      <c r="G1854" s="19">
        <v>1.27417035009302E-2</v>
      </c>
      <c r="H1854" s="16">
        <f t="shared" si="84"/>
        <v>0.25483407001860403</v>
      </c>
      <c r="I1854" s="21">
        <v>1853</v>
      </c>
      <c r="J1854" s="28">
        <f t="shared" si="85"/>
        <v>19579.845422062124</v>
      </c>
      <c r="K1854" s="28">
        <f t="shared" si="86"/>
        <v>375.56037799090666</v>
      </c>
      <c r="L1854" s="34" t="e">
        <f>IF(ISNUMBER(INDEX('08W Project List'!$J:$J,MATCH('HFTD CPZ'!$B1854,'08W Project List'!$G:$G,0))),$K1854,#N/A)</f>
        <v>#N/A</v>
      </c>
      <c r="M1854" s="34" t="e">
        <f>IF(ISNUMBER(L1854),#N/A,IF(ISNUMBER(INDEX('Approved CPZ List'!$I:$I,MATCH('HFTD CPZ'!$B1854,'Approved CPZ List'!$B:$B,0))),$K1854,#N/A))</f>
        <v>#N/A</v>
      </c>
    </row>
    <row r="1855" spans="1:13" ht="15.75" x14ac:dyDescent="0.25">
      <c r="A1855" s="17">
        <v>987</v>
      </c>
      <c r="B1855" s="16" t="s">
        <v>2598</v>
      </c>
      <c r="C1855" s="16">
        <v>254421103</v>
      </c>
      <c r="D1855" s="16" t="s">
        <v>2599</v>
      </c>
      <c r="E1855" s="16">
        <v>16.609126277980732</v>
      </c>
      <c r="F1855" s="16">
        <v>188</v>
      </c>
      <c r="G1855" s="19">
        <v>1.26960435488925E-2</v>
      </c>
      <c r="H1855" s="16">
        <f t="shared" si="84"/>
        <v>2.3868561871917899</v>
      </c>
      <c r="I1855" s="21">
        <v>1854</v>
      </c>
      <c r="J1855" s="28">
        <f t="shared" si="85"/>
        <v>19596.454548340105</v>
      </c>
      <c r="K1855" s="28">
        <f t="shared" si="86"/>
        <v>373.17352180371489</v>
      </c>
      <c r="L1855" s="34" t="e">
        <f>IF(ISNUMBER(INDEX('08W Project List'!$J:$J,MATCH('HFTD CPZ'!$B1855,'08W Project List'!$G:$G,0))),$K1855,#N/A)</f>
        <v>#N/A</v>
      </c>
      <c r="M1855" s="34" t="e">
        <f>IF(ISNUMBER(L1855),#N/A,IF(ISNUMBER(INDEX('Approved CPZ List'!$I:$I,MATCH('HFTD CPZ'!$B1855,'Approved CPZ List'!$B:$B,0))),$K1855,#N/A))</f>
        <v>#N/A</v>
      </c>
    </row>
    <row r="1856" spans="1:13" ht="15.75" x14ac:dyDescent="0.25">
      <c r="A1856" s="17">
        <v>1124</v>
      </c>
      <c r="B1856" s="16" t="s">
        <v>826</v>
      </c>
      <c r="C1856" s="16">
        <v>254432102</v>
      </c>
      <c r="D1856" s="16" t="s">
        <v>827</v>
      </c>
      <c r="E1856" s="16">
        <v>17.637675609159167</v>
      </c>
      <c r="F1856" s="16">
        <v>213</v>
      </c>
      <c r="G1856" s="19">
        <v>1.26604648538187E-2</v>
      </c>
      <c r="H1856" s="16">
        <f t="shared" si="84"/>
        <v>2.6966790138633829</v>
      </c>
      <c r="I1856" s="21">
        <v>1855</v>
      </c>
      <c r="J1856" s="28">
        <f t="shared" si="85"/>
        <v>19614.092223949265</v>
      </c>
      <c r="K1856" s="28">
        <f t="shared" si="86"/>
        <v>370.4768427898515</v>
      </c>
      <c r="L1856" s="34" t="e">
        <f>IF(ISNUMBER(INDEX('08W Project List'!$J:$J,MATCH('HFTD CPZ'!$B1856,'08W Project List'!$G:$G,0))),$K1856,#N/A)</f>
        <v>#N/A</v>
      </c>
      <c r="M1856" s="34" t="e">
        <f>IF(ISNUMBER(L1856),#N/A,IF(ISNUMBER(INDEX('Approved CPZ List'!$I:$I,MATCH('HFTD CPZ'!$B1856,'Approved CPZ List'!$B:$B,0))),$K1856,#N/A))</f>
        <v>#N/A</v>
      </c>
    </row>
    <row r="1857" spans="1:13" ht="15.75" x14ac:dyDescent="0.25">
      <c r="A1857" s="17">
        <v>6998</v>
      </c>
      <c r="B1857" s="16" t="s">
        <v>3183</v>
      </c>
      <c r="C1857" s="16">
        <v>43291104</v>
      </c>
      <c r="D1857" s="16" t="s">
        <v>3181</v>
      </c>
      <c r="E1857" s="16">
        <v>1.01725824221092</v>
      </c>
      <c r="F1857" s="16">
        <v>43</v>
      </c>
      <c r="G1857" s="19">
        <v>1.26578822891834E-2</v>
      </c>
      <c r="H1857" s="16">
        <f t="shared" si="84"/>
        <v>0.54428893843488624</v>
      </c>
      <c r="I1857" s="21">
        <v>1856</v>
      </c>
      <c r="J1857" s="28">
        <f t="shared" si="85"/>
        <v>19615.109482191474</v>
      </c>
      <c r="K1857" s="28">
        <f t="shared" si="86"/>
        <v>369.93255385141663</v>
      </c>
      <c r="L1857" s="34" t="e">
        <f>IF(ISNUMBER(INDEX('08W Project List'!$J:$J,MATCH('HFTD CPZ'!$B1857,'08W Project List'!$G:$G,0))),$K1857,#N/A)</f>
        <v>#N/A</v>
      </c>
      <c r="M1857" s="34" t="e">
        <f>IF(ISNUMBER(L1857),#N/A,IF(ISNUMBER(INDEX('Approved CPZ List'!$I:$I,MATCH('HFTD CPZ'!$B1857,'Approved CPZ List'!$B:$B,0))),$K1857,#N/A))</f>
        <v>#N/A</v>
      </c>
    </row>
    <row r="1858" spans="1:13" ht="15.75" x14ac:dyDescent="0.25">
      <c r="A1858" s="17">
        <v>2113</v>
      </c>
      <c r="B1858" s="16" t="s">
        <v>1661</v>
      </c>
      <c r="C1858" s="16">
        <v>152241102</v>
      </c>
      <c r="D1858" s="16" t="s">
        <v>1659</v>
      </c>
      <c r="E1858" s="16">
        <v>6.6699003205233067</v>
      </c>
      <c r="F1858" s="16">
        <v>74</v>
      </c>
      <c r="G1858" s="19">
        <v>1.2581614568608099E-2</v>
      </c>
      <c r="H1858" s="16">
        <f t="shared" ref="H1858:H1921" si="87">IFERROR(G1858*F1858,0)</f>
        <v>0.93103947807699938</v>
      </c>
      <c r="I1858" s="21">
        <v>1857</v>
      </c>
      <c r="J1858" s="28">
        <f t="shared" si="85"/>
        <v>19621.779382511999</v>
      </c>
      <c r="K1858" s="28">
        <f t="shared" si="86"/>
        <v>369.0015143733396</v>
      </c>
      <c r="L1858" s="34" t="e">
        <f>IF(ISNUMBER(INDEX('08W Project List'!$J:$J,MATCH('HFTD CPZ'!$B1858,'08W Project List'!$G:$G,0))),$K1858,#N/A)</f>
        <v>#N/A</v>
      </c>
      <c r="M1858" s="34" t="e">
        <f>IF(ISNUMBER(L1858),#N/A,IF(ISNUMBER(INDEX('Approved CPZ List'!$I:$I,MATCH('HFTD CPZ'!$B1858,'Approved CPZ List'!$B:$B,0))),$K1858,#N/A))</f>
        <v>#N/A</v>
      </c>
    </row>
    <row r="1859" spans="1:13" ht="15.75" x14ac:dyDescent="0.25">
      <c r="A1859" s="17">
        <v>9463</v>
      </c>
      <c r="B1859" s="16" t="s">
        <v>146</v>
      </c>
      <c r="C1859" s="16">
        <v>182541103</v>
      </c>
      <c r="D1859" s="16" t="s">
        <v>143</v>
      </c>
      <c r="E1859" s="16">
        <v>0.27446407047753324</v>
      </c>
      <c r="F1859" s="16">
        <v>27</v>
      </c>
      <c r="G1859" s="19">
        <v>1.25656778975025E-2</v>
      </c>
      <c r="H1859" s="16">
        <f t="shared" si="87"/>
        <v>0.33927330323256749</v>
      </c>
      <c r="I1859" s="21">
        <v>1858</v>
      </c>
      <c r="J1859" s="28">
        <f t="shared" si="85"/>
        <v>19622.053846582476</v>
      </c>
      <c r="K1859" s="28">
        <f t="shared" si="86"/>
        <v>368.66224107010703</v>
      </c>
      <c r="L1859" s="34" t="e">
        <f>IF(ISNUMBER(INDEX('08W Project List'!$J:$J,MATCH('HFTD CPZ'!$B1859,'08W Project List'!$G:$G,0))),$K1859,#N/A)</f>
        <v>#N/A</v>
      </c>
      <c r="M1859" s="34" t="e">
        <f>IF(ISNUMBER(L1859),#N/A,IF(ISNUMBER(INDEX('Approved CPZ List'!$I:$I,MATCH('HFTD CPZ'!$B1859,'Approved CPZ List'!$B:$B,0))),$K1859,#N/A))</f>
        <v>#N/A</v>
      </c>
    </row>
    <row r="1860" spans="1:13" ht="15.75" x14ac:dyDescent="0.25">
      <c r="A1860" s="17">
        <v>673</v>
      </c>
      <c r="B1860" s="16" t="s">
        <v>1310</v>
      </c>
      <c r="C1860" s="16">
        <v>152531101</v>
      </c>
      <c r="D1860" s="16" t="s">
        <v>1311</v>
      </c>
      <c r="E1860" s="16">
        <v>0.3574726142211106</v>
      </c>
      <c r="F1860" s="16">
        <v>18</v>
      </c>
      <c r="G1860" s="19">
        <v>1.25638565767143E-2</v>
      </c>
      <c r="H1860" s="16">
        <f t="shared" si="87"/>
        <v>0.22614941838085739</v>
      </c>
      <c r="I1860" s="21">
        <v>1859</v>
      </c>
      <c r="J1860" s="28">
        <f t="shared" ref="J1860:J1923" si="88">J1859+E1860</f>
        <v>19622.411319196697</v>
      </c>
      <c r="K1860" s="28">
        <f t="shared" ref="K1860:K1923" si="89">K1859-H1860</f>
        <v>368.43609165172614</v>
      </c>
      <c r="L1860" s="34" t="e">
        <f>IF(ISNUMBER(INDEX('08W Project List'!$J:$J,MATCH('HFTD CPZ'!$B1860,'08W Project List'!$G:$G,0))),$K1860,#N/A)</f>
        <v>#N/A</v>
      </c>
      <c r="M1860" s="34" t="e">
        <f>IF(ISNUMBER(L1860),#N/A,IF(ISNUMBER(INDEX('Approved CPZ List'!$I:$I,MATCH('HFTD CPZ'!$B1860,'Approved CPZ List'!$B:$B,0))),$K1860,#N/A))</f>
        <v>#N/A</v>
      </c>
    </row>
    <row r="1861" spans="1:13" ht="15.75" x14ac:dyDescent="0.25">
      <c r="A1861" s="17">
        <v>6086</v>
      </c>
      <c r="B1861" s="16" t="s">
        <v>3843</v>
      </c>
      <c r="C1861" s="16">
        <v>42721102</v>
      </c>
      <c r="D1861" s="16" t="s">
        <v>3844</v>
      </c>
      <c r="E1861" s="16">
        <v>6.1263920704724359</v>
      </c>
      <c r="F1861" s="16">
        <v>75</v>
      </c>
      <c r="G1861" s="19">
        <v>1.2534932129716E-2</v>
      </c>
      <c r="H1861" s="16">
        <f t="shared" si="87"/>
        <v>0.94011990972870008</v>
      </c>
      <c r="I1861" s="21">
        <v>1860</v>
      </c>
      <c r="J1861" s="28">
        <f t="shared" si="88"/>
        <v>19628.53771126717</v>
      </c>
      <c r="K1861" s="28">
        <f t="shared" si="89"/>
        <v>367.49597174199744</v>
      </c>
      <c r="L1861" s="34" t="e">
        <f>IF(ISNUMBER(INDEX('08W Project List'!$J:$J,MATCH('HFTD CPZ'!$B1861,'08W Project List'!$G:$G,0))),$K1861,#N/A)</f>
        <v>#N/A</v>
      </c>
      <c r="M1861" s="34" t="e">
        <f>IF(ISNUMBER(L1861),#N/A,IF(ISNUMBER(INDEX('Approved CPZ List'!$I:$I,MATCH('HFTD CPZ'!$B1861,'Approved CPZ List'!$B:$B,0))),$K1861,#N/A))</f>
        <v>#N/A</v>
      </c>
    </row>
    <row r="1862" spans="1:13" ht="15.75" x14ac:dyDescent="0.25">
      <c r="A1862" s="17">
        <v>4138</v>
      </c>
      <c r="B1862" s="16" t="s">
        <v>2774</v>
      </c>
      <c r="C1862" s="16">
        <v>103031102</v>
      </c>
      <c r="D1862" s="16" t="s">
        <v>2771</v>
      </c>
      <c r="E1862" s="16">
        <v>14.15346113074251</v>
      </c>
      <c r="F1862" s="16">
        <v>129</v>
      </c>
      <c r="G1862" s="19">
        <v>1.25314790986049E-2</v>
      </c>
      <c r="H1862" s="16">
        <f t="shared" si="87"/>
        <v>1.6165608037200321</v>
      </c>
      <c r="I1862" s="21">
        <v>1861</v>
      </c>
      <c r="J1862" s="28">
        <f t="shared" si="88"/>
        <v>19642.691172397914</v>
      </c>
      <c r="K1862" s="28">
        <f t="shared" si="89"/>
        <v>365.87941093827743</v>
      </c>
      <c r="L1862" s="34" t="e">
        <f>IF(ISNUMBER(INDEX('08W Project List'!$J:$J,MATCH('HFTD CPZ'!$B1862,'08W Project List'!$G:$G,0))),$K1862,#N/A)</f>
        <v>#N/A</v>
      </c>
      <c r="M1862" s="34" t="e">
        <f>IF(ISNUMBER(L1862),#N/A,IF(ISNUMBER(INDEX('Approved CPZ List'!$I:$I,MATCH('HFTD CPZ'!$B1862,'Approved CPZ List'!$B:$B,0))),$K1862,#N/A))</f>
        <v>#N/A</v>
      </c>
    </row>
    <row r="1863" spans="1:13" ht="15.75" x14ac:dyDescent="0.25">
      <c r="A1863" s="17">
        <v>8669</v>
      </c>
      <c r="B1863" s="16" t="s">
        <v>1828</v>
      </c>
      <c r="C1863" s="16">
        <v>152571101</v>
      </c>
      <c r="D1863" s="16" t="s">
        <v>1824</v>
      </c>
      <c r="E1863" s="16">
        <v>0.28862239755190677</v>
      </c>
      <c r="F1863" s="16">
        <v>6</v>
      </c>
      <c r="G1863" s="19">
        <v>1.2525583050375801E-2</v>
      </c>
      <c r="H1863" s="16">
        <f t="shared" si="87"/>
        <v>7.5153498302254804E-2</v>
      </c>
      <c r="I1863" s="21">
        <v>1862</v>
      </c>
      <c r="J1863" s="28">
        <f t="shared" si="88"/>
        <v>19642.979794795465</v>
      </c>
      <c r="K1863" s="28">
        <f t="shared" si="89"/>
        <v>365.80425743997517</v>
      </c>
      <c r="L1863" s="34" t="e">
        <f>IF(ISNUMBER(INDEX('08W Project List'!$J:$J,MATCH('HFTD CPZ'!$B1863,'08W Project List'!$G:$G,0))),$K1863,#N/A)</f>
        <v>#N/A</v>
      </c>
      <c r="M1863" s="34" t="e">
        <f>IF(ISNUMBER(L1863),#N/A,IF(ISNUMBER(INDEX('Approved CPZ List'!$I:$I,MATCH('HFTD CPZ'!$B1863,'Approved CPZ List'!$B:$B,0))),$K1863,#N/A))</f>
        <v>#N/A</v>
      </c>
    </row>
    <row r="1864" spans="1:13" ht="15.75" x14ac:dyDescent="0.25">
      <c r="A1864" s="17">
        <v>1101</v>
      </c>
      <c r="B1864" s="16" t="s">
        <v>1809</v>
      </c>
      <c r="C1864" s="16">
        <v>192401101</v>
      </c>
      <c r="D1864" s="16" t="s">
        <v>1806</v>
      </c>
      <c r="E1864" s="16">
        <v>24.900831233000002</v>
      </c>
      <c r="F1864" s="16">
        <v>190</v>
      </c>
      <c r="G1864" s="19">
        <v>1.2511873119754499E-2</v>
      </c>
      <c r="H1864" s="16">
        <f t="shared" si="87"/>
        <v>2.3772558927533547</v>
      </c>
      <c r="I1864" s="21">
        <v>1863</v>
      </c>
      <c r="J1864" s="28">
        <f t="shared" si="88"/>
        <v>19667.880626028465</v>
      </c>
      <c r="K1864" s="28">
        <f t="shared" si="89"/>
        <v>363.42700154722183</v>
      </c>
      <c r="L1864" s="34" t="e">
        <f>IF(ISNUMBER(INDEX('08W Project List'!$J:$J,MATCH('HFTD CPZ'!$B1864,'08W Project List'!$G:$G,0))),$K1864,#N/A)</f>
        <v>#N/A</v>
      </c>
      <c r="M1864" s="34" t="e">
        <f>IF(ISNUMBER(L1864),#N/A,IF(ISNUMBER(INDEX('Approved CPZ List'!$I:$I,MATCH('HFTD CPZ'!$B1864,'Approved CPZ List'!$B:$B,0))),$K1864,#N/A))</f>
        <v>#N/A</v>
      </c>
    </row>
    <row r="1865" spans="1:13" ht="15.75" x14ac:dyDescent="0.25">
      <c r="A1865" s="17">
        <v>1135</v>
      </c>
      <c r="B1865" s="16" t="s">
        <v>2100</v>
      </c>
      <c r="C1865" s="16">
        <v>82021106</v>
      </c>
      <c r="D1865" s="16" t="s">
        <v>2094</v>
      </c>
      <c r="E1865" s="16">
        <v>19.353556626695898</v>
      </c>
      <c r="F1865" s="16">
        <v>213</v>
      </c>
      <c r="G1865" s="19">
        <v>1.2498918349547E-2</v>
      </c>
      <c r="H1865" s="16">
        <f t="shared" si="87"/>
        <v>2.6622696084535109</v>
      </c>
      <c r="I1865" s="21">
        <v>1864</v>
      </c>
      <c r="J1865" s="28">
        <f t="shared" si="88"/>
        <v>19687.23418265516</v>
      </c>
      <c r="K1865" s="28">
        <f t="shared" si="89"/>
        <v>360.76473193876831</v>
      </c>
      <c r="L1865" s="34">
        <f>IF(ISNUMBER(INDEX('08W Project List'!$J:$J,MATCH('HFTD CPZ'!$B1865,'08W Project List'!$G:$G,0))),$K1865,#N/A)</f>
        <v>360.76473193876831</v>
      </c>
      <c r="M1865" s="34" t="e">
        <f>IF(ISNUMBER(L1865),#N/A,IF(ISNUMBER(INDEX('Approved CPZ List'!$I:$I,MATCH('HFTD CPZ'!$B1865,'Approved CPZ List'!$B:$B,0))),$K1865,#N/A))</f>
        <v>#N/A</v>
      </c>
    </row>
    <row r="1866" spans="1:13" ht="15.75" x14ac:dyDescent="0.25">
      <c r="A1866" s="17">
        <v>5450</v>
      </c>
      <c r="B1866" s="16" t="s">
        <v>1332</v>
      </c>
      <c r="C1866" s="16">
        <v>152181101</v>
      </c>
      <c r="D1866" s="16" t="s">
        <v>1333</v>
      </c>
      <c r="E1866" s="16">
        <v>22.231835258548912</v>
      </c>
      <c r="F1866" s="16">
        <v>259</v>
      </c>
      <c r="G1866" s="19">
        <v>1.2496064949307399E-2</v>
      </c>
      <c r="H1866" s="16">
        <f t="shared" si="87"/>
        <v>3.2364808218706163</v>
      </c>
      <c r="I1866" s="21">
        <v>1865</v>
      </c>
      <c r="J1866" s="28">
        <f t="shared" si="88"/>
        <v>19709.46601791371</v>
      </c>
      <c r="K1866" s="28">
        <f t="shared" si="89"/>
        <v>357.52825111689771</v>
      </c>
      <c r="L1866" s="34" t="e">
        <f>IF(ISNUMBER(INDEX('08W Project List'!$J:$J,MATCH('HFTD CPZ'!$B1866,'08W Project List'!$G:$G,0))),$K1866,#N/A)</f>
        <v>#N/A</v>
      </c>
      <c r="M1866" s="34" t="e">
        <f>IF(ISNUMBER(L1866),#N/A,IF(ISNUMBER(INDEX('Approved CPZ List'!$I:$I,MATCH('HFTD CPZ'!$B1866,'Approved CPZ List'!$B:$B,0))),$K1866,#N/A))</f>
        <v>#N/A</v>
      </c>
    </row>
    <row r="1867" spans="1:13" ht="15.75" x14ac:dyDescent="0.25">
      <c r="A1867" s="17">
        <v>5898</v>
      </c>
      <c r="B1867" s="16" t="s">
        <v>4362</v>
      </c>
      <c r="C1867" s="16">
        <v>152271102</v>
      </c>
      <c r="D1867" s="16" t="s">
        <v>4358</v>
      </c>
      <c r="E1867" s="16">
        <v>4.7620792381238042</v>
      </c>
      <c r="F1867" s="16">
        <v>57</v>
      </c>
      <c r="G1867" s="19">
        <v>1.24947478805486E-2</v>
      </c>
      <c r="H1867" s="16">
        <f t="shared" si="87"/>
        <v>0.71220062919127014</v>
      </c>
      <c r="I1867" s="21">
        <v>1866</v>
      </c>
      <c r="J1867" s="28">
        <f t="shared" si="88"/>
        <v>19714.228097151834</v>
      </c>
      <c r="K1867" s="28">
        <f t="shared" si="89"/>
        <v>356.81605048770643</v>
      </c>
      <c r="L1867" s="34" t="e">
        <f>IF(ISNUMBER(INDEX('08W Project List'!$J:$J,MATCH('HFTD CPZ'!$B1867,'08W Project List'!$G:$G,0))),$K1867,#N/A)</f>
        <v>#N/A</v>
      </c>
      <c r="M1867" s="34" t="e">
        <f>IF(ISNUMBER(L1867),#N/A,IF(ISNUMBER(INDEX('Approved CPZ List'!$I:$I,MATCH('HFTD CPZ'!$B1867,'Approved CPZ List'!$B:$B,0))),$K1867,#N/A))</f>
        <v>#N/A</v>
      </c>
    </row>
    <row r="1868" spans="1:13" ht="15.75" x14ac:dyDescent="0.25">
      <c r="A1868" s="17">
        <v>7150</v>
      </c>
      <c r="B1868" s="16" t="s">
        <v>1440</v>
      </c>
      <c r="C1868" s="16">
        <v>192311141</v>
      </c>
      <c r="D1868" s="16" t="s">
        <v>1441</v>
      </c>
      <c r="E1868" s="16">
        <v>2.5757820801155065</v>
      </c>
      <c r="F1868" s="16">
        <v>31</v>
      </c>
      <c r="G1868" s="19">
        <v>1.24524006410777E-2</v>
      </c>
      <c r="H1868" s="16">
        <f t="shared" si="87"/>
        <v>0.38602441987340869</v>
      </c>
      <c r="I1868" s="21">
        <v>1867</v>
      </c>
      <c r="J1868" s="28">
        <f t="shared" si="88"/>
        <v>19716.803879231949</v>
      </c>
      <c r="K1868" s="28">
        <f t="shared" si="89"/>
        <v>356.43002606783301</v>
      </c>
      <c r="L1868" s="34" t="e">
        <f>IF(ISNUMBER(INDEX('08W Project List'!$J:$J,MATCH('HFTD CPZ'!$B1868,'08W Project List'!$G:$G,0))),$K1868,#N/A)</f>
        <v>#N/A</v>
      </c>
      <c r="M1868" s="34" t="e">
        <f>IF(ISNUMBER(L1868),#N/A,IF(ISNUMBER(INDEX('Approved CPZ List'!$I:$I,MATCH('HFTD CPZ'!$B1868,'Approved CPZ List'!$B:$B,0))),$K1868,#N/A))</f>
        <v>#N/A</v>
      </c>
    </row>
    <row r="1869" spans="1:13" ht="15.75" x14ac:dyDescent="0.25">
      <c r="A1869" s="17">
        <v>6814</v>
      </c>
      <c r="B1869" s="16" t="s">
        <v>3421</v>
      </c>
      <c r="C1869" s="16">
        <v>182191101</v>
      </c>
      <c r="D1869" s="16" t="s">
        <v>3419</v>
      </c>
      <c r="E1869" s="16">
        <v>2.2163469816840151</v>
      </c>
      <c r="F1869" s="16">
        <v>35</v>
      </c>
      <c r="G1869" s="19">
        <v>1.2428255873760501E-2</v>
      </c>
      <c r="H1869" s="16">
        <f t="shared" si="87"/>
        <v>0.43498895558161754</v>
      </c>
      <c r="I1869" s="21">
        <v>1868</v>
      </c>
      <c r="J1869" s="28">
        <f t="shared" si="88"/>
        <v>19719.020226213634</v>
      </c>
      <c r="K1869" s="28">
        <f t="shared" si="89"/>
        <v>355.9950371122514</v>
      </c>
      <c r="L1869" s="34" t="e">
        <f>IF(ISNUMBER(INDEX('08W Project List'!$J:$J,MATCH('HFTD CPZ'!$B1869,'08W Project List'!$G:$G,0))),$K1869,#N/A)</f>
        <v>#N/A</v>
      </c>
      <c r="M1869" s="34" t="e">
        <f>IF(ISNUMBER(L1869),#N/A,IF(ISNUMBER(INDEX('Approved CPZ List'!$I:$I,MATCH('HFTD CPZ'!$B1869,'Approved CPZ List'!$B:$B,0))),$K1869,#N/A))</f>
        <v>#N/A</v>
      </c>
    </row>
    <row r="1870" spans="1:13" ht="15.75" x14ac:dyDescent="0.25">
      <c r="A1870" s="17">
        <v>4514</v>
      </c>
      <c r="B1870" s="16" t="s">
        <v>3834</v>
      </c>
      <c r="C1870" s="16">
        <v>182052101</v>
      </c>
      <c r="D1870" s="16" t="s">
        <v>3831</v>
      </c>
      <c r="E1870" s="16">
        <v>3.1129171728816409</v>
      </c>
      <c r="F1870" s="16">
        <v>18</v>
      </c>
      <c r="G1870" s="19">
        <v>1.24081984967194E-2</v>
      </c>
      <c r="H1870" s="16">
        <f t="shared" si="87"/>
        <v>0.2233475729409492</v>
      </c>
      <c r="I1870" s="21">
        <v>1869</v>
      </c>
      <c r="J1870" s="28">
        <f t="shared" si="88"/>
        <v>19722.133143386516</v>
      </c>
      <c r="K1870" s="28">
        <f t="shared" si="89"/>
        <v>355.77168953931044</v>
      </c>
      <c r="L1870" s="34" t="e">
        <f>IF(ISNUMBER(INDEX('08W Project List'!$J:$J,MATCH('HFTD CPZ'!$B1870,'08W Project List'!$G:$G,0))),$K1870,#N/A)</f>
        <v>#N/A</v>
      </c>
      <c r="M1870" s="34" t="e">
        <f>IF(ISNUMBER(L1870),#N/A,IF(ISNUMBER(INDEX('Approved CPZ List'!$I:$I,MATCH('HFTD CPZ'!$B1870,'Approved CPZ List'!$B:$B,0))),$K1870,#N/A))</f>
        <v>#N/A</v>
      </c>
    </row>
    <row r="1871" spans="1:13" ht="15.75" x14ac:dyDescent="0.25">
      <c r="A1871" s="17">
        <v>10395</v>
      </c>
      <c r="B1871" s="16" t="s">
        <v>751</v>
      </c>
      <c r="C1871" s="16">
        <v>153612109</v>
      </c>
      <c r="D1871" s="16" t="s">
        <v>749</v>
      </c>
      <c r="E1871" s="16">
        <v>0.37816352023999383</v>
      </c>
      <c r="F1871" s="16">
        <v>5</v>
      </c>
      <c r="G1871" s="19">
        <v>1.2323571791321399E-2</v>
      </c>
      <c r="H1871" s="16">
        <f t="shared" si="87"/>
        <v>6.1617858956607E-2</v>
      </c>
      <c r="I1871" s="21">
        <v>1870</v>
      </c>
      <c r="J1871" s="28">
        <f t="shared" si="88"/>
        <v>19722.511306906756</v>
      </c>
      <c r="K1871" s="28">
        <f t="shared" si="89"/>
        <v>355.71007168035385</v>
      </c>
      <c r="L1871" s="34" t="e">
        <f>IF(ISNUMBER(INDEX('08W Project List'!$J:$J,MATCH('HFTD CPZ'!$B1871,'08W Project List'!$G:$G,0))),$K1871,#N/A)</f>
        <v>#N/A</v>
      </c>
      <c r="M1871" s="34" t="e">
        <f>IF(ISNUMBER(L1871),#N/A,IF(ISNUMBER(INDEX('Approved CPZ List'!$I:$I,MATCH('HFTD CPZ'!$B1871,'Approved CPZ List'!$B:$B,0))),$K1871,#N/A))</f>
        <v>#N/A</v>
      </c>
    </row>
    <row r="1872" spans="1:13" ht="15.75" x14ac:dyDescent="0.25">
      <c r="A1872" s="17">
        <v>368</v>
      </c>
      <c r="B1872" s="16" t="s">
        <v>3151</v>
      </c>
      <c r="C1872" s="16">
        <v>82931101</v>
      </c>
      <c r="D1872" s="16" t="s">
        <v>3142</v>
      </c>
      <c r="E1872" s="16">
        <v>14.837288486943569</v>
      </c>
      <c r="F1872" s="16">
        <v>154</v>
      </c>
      <c r="G1872" s="19">
        <v>1.2312995003227399E-2</v>
      </c>
      <c r="H1872" s="16">
        <f t="shared" si="87"/>
        <v>1.8962012304970195</v>
      </c>
      <c r="I1872" s="21">
        <v>1871</v>
      </c>
      <c r="J1872" s="28">
        <f t="shared" si="88"/>
        <v>19737.348595393698</v>
      </c>
      <c r="K1872" s="28">
        <f t="shared" si="89"/>
        <v>353.81387044985684</v>
      </c>
      <c r="L1872" s="34" t="e">
        <f>IF(ISNUMBER(INDEX('08W Project List'!$J:$J,MATCH('HFTD CPZ'!$B1872,'08W Project List'!$G:$G,0))),$K1872,#N/A)</f>
        <v>#N/A</v>
      </c>
      <c r="M1872" s="34" t="e">
        <f>IF(ISNUMBER(L1872),#N/A,IF(ISNUMBER(INDEX('Approved CPZ List'!$I:$I,MATCH('HFTD CPZ'!$B1872,'Approved CPZ List'!$B:$B,0))),$K1872,#N/A))</f>
        <v>#N/A</v>
      </c>
    </row>
    <row r="1873" spans="1:13" ht="15.75" x14ac:dyDescent="0.25">
      <c r="A1873" s="17">
        <v>4025</v>
      </c>
      <c r="B1873" s="16" t="s">
        <v>637</v>
      </c>
      <c r="C1873" s="16">
        <v>192291121</v>
      </c>
      <c r="D1873" s="16" t="s">
        <v>633</v>
      </c>
      <c r="E1873" s="16">
        <v>2.6253253605973899</v>
      </c>
      <c r="F1873" s="16">
        <v>255</v>
      </c>
      <c r="G1873" s="19">
        <v>1.23016466869726E-2</v>
      </c>
      <c r="H1873" s="16">
        <f t="shared" si="87"/>
        <v>3.1369199051780128</v>
      </c>
      <c r="I1873" s="21">
        <v>1872</v>
      </c>
      <c r="J1873" s="28">
        <f t="shared" si="88"/>
        <v>19739.973920754295</v>
      </c>
      <c r="K1873" s="28">
        <f t="shared" si="89"/>
        <v>350.67695054467885</v>
      </c>
      <c r="L1873" s="34" t="e">
        <f>IF(ISNUMBER(INDEX('08W Project List'!$J:$J,MATCH('HFTD CPZ'!$B1873,'08W Project List'!$G:$G,0))),$K1873,#N/A)</f>
        <v>#N/A</v>
      </c>
      <c r="M1873" s="34" t="e">
        <f>IF(ISNUMBER(L1873),#N/A,IF(ISNUMBER(INDEX('Approved CPZ List'!$I:$I,MATCH('HFTD CPZ'!$B1873,'Approved CPZ List'!$B:$B,0))),$K1873,#N/A))</f>
        <v>#N/A</v>
      </c>
    </row>
    <row r="1874" spans="1:13" ht="15.75" x14ac:dyDescent="0.25">
      <c r="A1874" s="17">
        <v>9319</v>
      </c>
      <c r="B1874" s="16" t="s">
        <v>1562</v>
      </c>
      <c r="C1874" s="16">
        <v>182131101</v>
      </c>
      <c r="D1874" s="16" t="s">
        <v>1563</v>
      </c>
      <c r="E1874" s="16">
        <v>4.0887760318236177</v>
      </c>
      <c r="F1874" s="16">
        <v>63</v>
      </c>
      <c r="G1874" s="19">
        <v>1.2297900742199301E-2</v>
      </c>
      <c r="H1874" s="16">
        <f t="shared" si="87"/>
        <v>0.77476774675855598</v>
      </c>
      <c r="I1874" s="21">
        <v>1873</v>
      </c>
      <c r="J1874" s="28">
        <f t="shared" si="88"/>
        <v>19744.062696786117</v>
      </c>
      <c r="K1874" s="28">
        <f t="shared" si="89"/>
        <v>349.90218279792032</v>
      </c>
      <c r="L1874" s="34" t="e">
        <f>IF(ISNUMBER(INDEX('08W Project List'!$J:$J,MATCH('HFTD CPZ'!$B1874,'08W Project List'!$G:$G,0))),$K1874,#N/A)</f>
        <v>#N/A</v>
      </c>
      <c r="M1874" s="34" t="e">
        <f>IF(ISNUMBER(L1874),#N/A,IF(ISNUMBER(INDEX('Approved CPZ List'!$I:$I,MATCH('HFTD CPZ'!$B1874,'Approved CPZ List'!$B:$B,0))),$K1874,#N/A))</f>
        <v>#N/A</v>
      </c>
    </row>
    <row r="1875" spans="1:13" ht="15.75" x14ac:dyDescent="0.25">
      <c r="A1875" s="17">
        <v>5655</v>
      </c>
      <c r="B1875" s="16" t="s">
        <v>700</v>
      </c>
      <c r="C1875" s="16">
        <v>103201101</v>
      </c>
      <c r="D1875" s="16" t="s">
        <v>697</v>
      </c>
      <c r="E1875" s="16">
        <v>16.564533910472157</v>
      </c>
      <c r="F1875" s="16">
        <v>128</v>
      </c>
      <c r="G1875" s="19">
        <v>1.2215295409586E-2</v>
      </c>
      <c r="H1875" s="16">
        <f t="shared" si="87"/>
        <v>1.563557812427008</v>
      </c>
      <c r="I1875" s="21">
        <v>1874</v>
      </c>
      <c r="J1875" s="28">
        <f t="shared" si="88"/>
        <v>19760.627230696588</v>
      </c>
      <c r="K1875" s="28">
        <f t="shared" si="89"/>
        <v>348.33862498549331</v>
      </c>
      <c r="L1875" s="34" t="e">
        <f>IF(ISNUMBER(INDEX('08W Project List'!$J:$J,MATCH('HFTD CPZ'!$B1875,'08W Project List'!$G:$G,0))),$K1875,#N/A)</f>
        <v>#N/A</v>
      </c>
      <c r="M1875" s="34" t="e">
        <f>IF(ISNUMBER(L1875),#N/A,IF(ISNUMBER(INDEX('Approved CPZ List'!$I:$I,MATCH('HFTD CPZ'!$B1875,'Approved CPZ List'!$B:$B,0))),$K1875,#N/A))</f>
        <v>#N/A</v>
      </c>
    </row>
    <row r="1876" spans="1:13" ht="15.75" x14ac:dyDescent="0.25">
      <c r="A1876" s="17">
        <v>9730</v>
      </c>
      <c r="B1876" s="16" t="s">
        <v>2226</v>
      </c>
      <c r="C1876" s="16">
        <v>83531108</v>
      </c>
      <c r="D1876" s="16" t="s">
        <v>2227</v>
      </c>
      <c r="E1876" s="16">
        <v>1.0842781003864512</v>
      </c>
      <c r="F1876" s="16">
        <v>20</v>
      </c>
      <c r="G1876" s="19">
        <v>1.2197037846897499E-2</v>
      </c>
      <c r="H1876" s="16">
        <f t="shared" si="87"/>
        <v>0.24394075693794998</v>
      </c>
      <c r="I1876" s="21">
        <v>1875</v>
      </c>
      <c r="J1876" s="28">
        <f t="shared" si="88"/>
        <v>19761.711508796972</v>
      </c>
      <c r="K1876" s="28">
        <f t="shared" si="89"/>
        <v>348.09468422855537</v>
      </c>
      <c r="L1876" s="34" t="e">
        <f>IF(ISNUMBER(INDEX('08W Project List'!$J:$J,MATCH('HFTD CPZ'!$B1876,'08W Project List'!$G:$G,0))),$K1876,#N/A)</f>
        <v>#N/A</v>
      </c>
      <c r="M1876" s="34" t="e">
        <f>IF(ISNUMBER(L1876),#N/A,IF(ISNUMBER(INDEX('Approved CPZ List'!$I:$I,MATCH('HFTD CPZ'!$B1876,'Approved CPZ List'!$B:$B,0))),$K1876,#N/A))</f>
        <v>#N/A</v>
      </c>
    </row>
    <row r="1877" spans="1:13" ht="15.75" x14ac:dyDescent="0.25">
      <c r="A1877" s="17">
        <v>8214</v>
      </c>
      <c r="B1877" s="16" t="s">
        <v>439</v>
      </c>
      <c r="C1877" s="16">
        <v>152481106</v>
      </c>
      <c r="D1877" s="16" t="s">
        <v>428</v>
      </c>
      <c r="E1877" s="16">
        <v>8.7425161011405841</v>
      </c>
      <c r="F1877" s="16">
        <v>88</v>
      </c>
      <c r="G1877" s="19">
        <v>1.21619898846623E-2</v>
      </c>
      <c r="H1877" s="16">
        <f t="shared" si="87"/>
        <v>1.0702551098502824</v>
      </c>
      <c r="I1877" s="21">
        <v>1876</v>
      </c>
      <c r="J1877" s="28">
        <f t="shared" si="88"/>
        <v>19770.454024898114</v>
      </c>
      <c r="K1877" s="28">
        <f t="shared" si="89"/>
        <v>347.02442911870509</v>
      </c>
      <c r="L1877" s="34" t="e">
        <f>IF(ISNUMBER(INDEX('08W Project List'!$J:$J,MATCH('HFTD CPZ'!$B1877,'08W Project List'!$G:$G,0))),$K1877,#N/A)</f>
        <v>#N/A</v>
      </c>
      <c r="M1877" s="34" t="e">
        <f>IF(ISNUMBER(L1877),#N/A,IF(ISNUMBER(INDEX('Approved CPZ List'!$I:$I,MATCH('HFTD CPZ'!$B1877,'Approved CPZ List'!$B:$B,0))),$K1877,#N/A))</f>
        <v>#N/A</v>
      </c>
    </row>
    <row r="1878" spans="1:13" ht="15.75" x14ac:dyDescent="0.25">
      <c r="A1878" s="17">
        <v>3779</v>
      </c>
      <c r="B1878" s="16" t="s">
        <v>2577</v>
      </c>
      <c r="C1878" s="16">
        <v>102041103</v>
      </c>
      <c r="D1878" s="16" t="s">
        <v>2578</v>
      </c>
      <c r="E1878" s="16">
        <v>0.54331441439758421</v>
      </c>
      <c r="F1878" s="16">
        <v>53</v>
      </c>
      <c r="G1878" s="19">
        <v>1.21413737910129E-2</v>
      </c>
      <c r="H1878" s="16">
        <f t="shared" si="87"/>
        <v>0.64349281092368371</v>
      </c>
      <c r="I1878" s="21">
        <v>1877</v>
      </c>
      <c r="J1878" s="28">
        <f t="shared" si="88"/>
        <v>19770.997339312511</v>
      </c>
      <c r="K1878" s="28">
        <f t="shared" si="89"/>
        <v>346.38093630778138</v>
      </c>
      <c r="L1878" s="34" t="e">
        <f>IF(ISNUMBER(INDEX('08W Project List'!$J:$J,MATCH('HFTD CPZ'!$B1878,'08W Project List'!$G:$G,0))),$K1878,#N/A)</f>
        <v>#N/A</v>
      </c>
      <c r="M1878" s="34" t="e">
        <f>IF(ISNUMBER(L1878),#N/A,IF(ISNUMBER(INDEX('Approved CPZ List'!$I:$I,MATCH('HFTD CPZ'!$B1878,'Approved CPZ List'!$B:$B,0))),$K1878,#N/A))</f>
        <v>#N/A</v>
      </c>
    </row>
    <row r="1879" spans="1:13" ht="15.75" x14ac:dyDescent="0.25">
      <c r="A1879" s="17">
        <v>1366</v>
      </c>
      <c r="B1879" s="16" t="s">
        <v>1641</v>
      </c>
      <c r="C1879" s="16">
        <v>24101103</v>
      </c>
      <c r="D1879" s="16" t="s">
        <v>1637</v>
      </c>
      <c r="E1879" s="16">
        <v>6.1920237725737159</v>
      </c>
      <c r="F1879" s="16">
        <v>106</v>
      </c>
      <c r="G1879" s="19">
        <v>1.21383572594773E-2</v>
      </c>
      <c r="H1879" s="16">
        <f t="shared" si="87"/>
        <v>1.2866658695045938</v>
      </c>
      <c r="I1879" s="21">
        <v>1878</v>
      </c>
      <c r="J1879" s="28">
        <f t="shared" si="88"/>
        <v>19777.189363085086</v>
      </c>
      <c r="K1879" s="28">
        <f t="shared" si="89"/>
        <v>345.09427043827679</v>
      </c>
      <c r="L1879" s="34" t="e">
        <f>IF(ISNUMBER(INDEX('08W Project List'!$J:$J,MATCH('HFTD CPZ'!$B1879,'08W Project List'!$G:$G,0))),$K1879,#N/A)</f>
        <v>#N/A</v>
      </c>
      <c r="M1879" s="34" t="e">
        <f>IF(ISNUMBER(L1879),#N/A,IF(ISNUMBER(INDEX('Approved CPZ List'!$I:$I,MATCH('HFTD CPZ'!$B1879,'Approved CPZ List'!$B:$B,0))),$K1879,#N/A))</f>
        <v>#N/A</v>
      </c>
    </row>
    <row r="1880" spans="1:13" ht="15.75" x14ac:dyDescent="0.25">
      <c r="A1880" s="17">
        <v>7316</v>
      </c>
      <c r="B1880" s="16" t="s">
        <v>1791</v>
      </c>
      <c r="C1880" s="16">
        <v>182492102</v>
      </c>
      <c r="D1880" s="16" t="s">
        <v>1790</v>
      </c>
      <c r="E1880" s="16">
        <v>0.30298370307932693</v>
      </c>
      <c r="F1880" s="16">
        <v>26</v>
      </c>
      <c r="G1880" s="19">
        <v>1.2061719296283E-2</v>
      </c>
      <c r="H1880" s="16">
        <f t="shared" si="87"/>
        <v>0.31360470170335802</v>
      </c>
      <c r="I1880" s="21">
        <v>1879</v>
      </c>
      <c r="J1880" s="28">
        <f t="shared" si="88"/>
        <v>19777.492346788167</v>
      </c>
      <c r="K1880" s="28">
        <f t="shared" si="89"/>
        <v>344.78066573657344</v>
      </c>
      <c r="L1880" s="34" t="e">
        <f>IF(ISNUMBER(INDEX('08W Project List'!$J:$J,MATCH('HFTD CPZ'!$B1880,'08W Project List'!$G:$G,0))),$K1880,#N/A)</f>
        <v>#N/A</v>
      </c>
      <c r="M1880" s="34" t="e">
        <f>IF(ISNUMBER(L1880),#N/A,IF(ISNUMBER(INDEX('Approved CPZ List'!$I:$I,MATCH('HFTD CPZ'!$B1880,'Approved CPZ List'!$B:$B,0))),$K1880,#N/A))</f>
        <v>#N/A</v>
      </c>
    </row>
    <row r="1881" spans="1:13" ht="15.75" x14ac:dyDescent="0.25">
      <c r="A1881" s="17">
        <v>2140</v>
      </c>
      <c r="B1881" s="16" t="s">
        <v>390</v>
      </c>
      <c r="C1881" s="16">
        <v>152481102</v>
      </c>
      <c r="D1881" s="16" t="s">
        <v>388</v>
      </c>
      <c r="E1881" s="16">
        <v>6.2764434079955258</v>
      </c>
      <c r="F1881" s="16">
        <v>73</v>
      </c>
      <c r="G1881" s="19">
        <v>1.2039628332361101E-2</v>
      </c>
      <c r="H1881" s="16">
        <f t="shared" si="87"/>
        <v>0.87889286826236035</v>
      </c>
      <c r="I1881" s="21">
        <v>1880</v>
      </c>
      <c r="J1881" s="28">
        <f t="shared" si="88"/>
        <v>19783.768790196162</v>
      </c>
      <c r="K1881" s="28">
        <f t="shared" si="89"/>
        <v>343.90177286831107</v>
      </c>
      <c r="L1881" s="34" t="e">
        <f>IF(ISNUMBER(INDEX('08W Project List'!$J:$J,MATCH('HFTD CPZ'!$B1881,'08W Project List'!$G:$G,0))),$K1881,#N/A)</f>
        <v>#N/A</v>
      </c>
      <c r="M1881" s="34" t="e">
        <f>IF(ISNUMBER(L1881),#N/A,IF(ISNUMBER(INDEX('Approved CPZ List'!$I:$I,MATCH('HFTD CPZ'!$B1881,'Approved CPZ List'!$B:$B,0))),$K1881,#N/A))</f>
        <v>#N/A</v>
      </c>
    </row>
    <row r="1882" spans="1:13" ht="15.75" x14ac:dyDescent="0.25">
      <c r="A1882" s="17">
        <v>9978</v>
      </c>
      <c r="B1882" s="16" t="s">
        <v>1423</v>
      </c>
      <c r="C1882" s="16">
        <v>163451702</v>
      </c>
      <c r="D1882" s="16" t="s">
        <v>1414</v>
      </c>
      <c r="E1882" s="16">
        <v>0.45170769295595775</v>
      </c>
      <c r="F1882" s="16">
        <v>6</v>
      </c>
      <c r="G1882" s="19">
        <v>1.2026229204656701E-2</v>
      </c>
      <c r="H1882" s="16">
        <f t="shared" si="87"/>
        <v>7.2157375227940204E-2</v>
      </c>
      <c r="I1882" s="21">
        <v>1881</v>
      </c>
      <c r="J1882" s="28">
        <f t="shared" si="88"/>
        <v>19784.220497889117</v>
      </c>
      <c r="K1882" s="28">
        <f t="shared" si="89"/>
        <v>343.82961549308311</v>
      </c>
      <c r="L1882" s="34" t="e">
        <f>IF(ISNUMBER(INDEX('08W Project List'!$J:$J,MATCH('HFTD CPZ'!$B1882,'08W Project List'!$G:$G,0))),$K1882,#N/A)</f>
        <v>#N/A</v>
      </c>
      <c r="M1882" s="34" t="e">
        <f>IF(ISNUMBER(L1882),#N/A,IF(ISNUMBER(INDEX('Approved CPZ List'!$I:$I,MATCH('HFTD CPZ'!$B1882,'Approved CPZ List'!$B:$B,0))),$K1882,#N/A))</f>
        <v>#N/A</v>
      </c>
    </row>
    <row r="1883" spans="1:13" ht="15.75" x14ac:dyDescent="0.25">
      <c r="A1883" s="17">
        <v>5364</v>
      </c>
      <c r="B1883" s="16" t="s">
        <v>1462</v>
      </c>
      <c r="C1883" s="16">
        <v>42561104</v>
      </c>
      <c r="D1883" s="16" t="s">
        <v>1463</v>
      </c>
      <c r="E1883" s="16">
        <v>0.3871748898592039</v>
      </c>
      <c r="F1883" s="16">
        <v>21</v>
      </c>
      <c r="G1883" s="19">
        <v>1.20202835995746E-2</v>
      </c>
      <c r="H1883" s="16">
        <f t="shared" si="87"/>
        <v>0.25242595559106662</v>
      </c>
      <c r="I1883" s="21">
        <v>1882</v>
      </c>
      <c r="J1883" s="28">
        <f t="shared" si="88"/>
        <v>19784.607672778977</v>
      </c>
      <c r="K1883" s="28">
        <f t="shared" si="89"/>
        <v>343.57718953749202</v>
      </c>
      <c r="L1883" s="34" t="e">
        <f>IF(ISNUMBER(INDEX('08W Project List'!$J:$J,MATCH('HFTD CPZ'!$B1883,'08W Project List'!$G:$G,0))),$K1883,#N/A)</f>
        <v>#N/A</v>
      </c>
      <c r="M1883" s="34" t="e">
        <f>IF(ISNUMBER(L1883),#N/A,IF(ISNUMBER(INDEX('Approved CPZ List'!$I:$I,MATCH('HFTD CPZ'!$B1883,'Approved CPZ List'!$B:$B,0))),$K1883,#N/A))</f>
        <v>#N/A</v>
      </c>
    </row>
    <row r="1884" spans="1:13" ht="15.75" x14ac:dyDescent="0.25">
      <c r="A1884" s="17">
        <v>916</v>
      </c>
      <c r="B1884" s="16" t="s">
        <v>4418</v>
      </c>
      <c r="C1884" s="16">
        <v>102911105</v>
      </c>
      <c r="D1884" s="16" t="s">
        <v>4419</v>
      </c>
      <c r="E1884" s="16">
        <v>6.5420641290641388</v>
      </c>
      <c r="F1884" s="16">
        <v>137</v>
      </c>
      <c r="G1884" s="19">
        <v>1.2011992904671399E-2</v>
      </c>
      <c r="H1884" s="16">
        <f t="shared" si="87"/>
        <v>1.6456430279399816</v>
      </c>
      <c r="I1884" s="21">
        <v>1883</v>
      </c>
      <c r="J1884" s="28">
        <f t="shared" si="88"/>
        <v>19791.149736908043</v>
      </c>
      <c r="K1884" s="28">
        <f t="shared" si="89"/>
        <v>341.93154650955205</v>
      </c>
      <c r="L1884" s="34" t="e">
        <f>IF(ISNUMBER(INDEX('08W Project List'!$J:$J,MATCH('HFTD CPZ'!$B1884,'08W Project List'!$G:$G,0))),$K1884,#N/A)</f>
        <v>#N/A</v>
      </c>
      <c r="M1884" s="34" t="e">
        <f>IF(ISNUMBER(L1884),#N/A,IF(ISNUMBER(INDEX('Approved CPZ List'!$I:$I,MATCH('HFTD CPZ'!$B1884,'Approved CPZ List'!$B:$B,0))),$K1884,#N/A))</f>
        <v>#N/A</v>
      </c>
    </row>
    <row r="1885" spans="1:13" ht="15.75" x14ac:dyDescent="0.25">
      <c r="A1885" s="17">
        <v>4781</v>
      </c>
      <c r="B1885" s="16" t="s">
        <v>3858</v>
      </c>
      <c r="C1885" s="16">
        <v>42721105</v>
      </c>
      <c r="D1885" s="16" t="s">
        <v>3854</v>
      </c>
      <c r="E1885" s="16">
        <v>1.4938149076411065</v>
      </c>
      <c r="F1885" s="16">
        <v>28</v>
      </c>
      <c r="G1885" s="19">
        <v>1.19775461317002E-2</v>
      </c>
      <c r="H1885" s="16">
        <f t="shared" si="87"/>
        <v>0.3353712916876056</v>
      </c>
      <c r="I1885" s="21">
        <v>1884</v>
      </c>
      <c r="J1885" s="28">
        <f t="shared" si="88"/>
        <v>19792.643551815683</v>
      </c>
      <c r="K1885" s="28">
        <f t="shared" si="89"/>
        <v>341.59617521786447</v>
      </c>
      <c r="L1885" s="34" t="e">
        <f>IF(ISNUMBER(INDEX('08W Project List'!$J:$J,MATCH('HFTD CPZ'!$B1885,'08W Project List'!$G:$G,0))),$K1885,#N/A)</f>
        <v>#N/A</v>
      </c>
      <c r="M1885" s="34" t="e">
        <f>IF(ISNUMBER(L1885),#N/A,IF(ISNUMBER(INDEX('Approved CPZ List'!$I:$I,MATCH('HFTD CPZ'!$B1885,'Approved CPZ List'!$B:$B,0))),$K1885,#N/A))</f>
        <v>#N/A</v>
      </c>
    </row>
    <row r="1886" spans="1:13" ht="15.75" x14ac:dyDescent="0.25">
      <c r="A1886" s="17">
        <v>5493</v>
      </c>
      <c r="B1886" s="16" t="s">
        <v>3701</v>
      </c>
      <c r="C1886" s="16">
        <v>152431101</v>
      </c>
      <c r="D1886" s="16" t="s">
        <v>3702</v>
      </c>
      <c r="E1886" s="16">
        <v>7.6252689260326285</v>
      </c>
      <c r="F1886" s="16">
        <v>88</v>
      </c>
      <c r="G1886" s="19">
        <v>1.19632692002674E-2</v>
      </c>
      <c r="H1886" s="16">
        <f t="shared" si="87"/>
        <v>1.0527676896235312</v>
      </c>
      <c r="I1886" s="21">
        <v>1885</v>
      </c>
      <c r="J1886" s="28">
        <f t="shared" si="88"/>
        <v>19800.268820741716</v>
      </c>
      <c r="K1886" s="28">
        <f t="shared" si="89"/>
        <v>340.54340752824095</v>
      </c>
      <c r="L1886" s="34" t="e">
        <f>IF(ISNUMBER(INDEX('08W Project List'!$J:$J,MATCH('HFTD CPZ'!$B1886,'08W Project List'!$G:$G,0))),$K1886,#N/A)</f>
        <v>#N/A</v>
      </c>
      <c r="M1886" s="34" t="e">
        <f>IF(ISNUMBER(L1886),#N/A,IF(ISNUMBER(INDEX('Approved CPZ List'!$I:$I,MATCH('HFTD CPZ'!$B1886,'Approved CPZ List'!$B:$B,0))),$K1886,#N/A))</f>
        <v>#N/A</v>
      </c>
    </row>
    <row r="1887" spans="1:13" ht="15.75" x14ac:dyDescent="0.25">
      <c r="A1887" s="17">
        <v>8268</v>
      </c>
      <c r="B1887" s="16" t="s">
        <v>2057</v>
      </c>
      <c r="C1887" s="16">
        <v>83182101</v>
      </c>
      <c r="D1887" s="16" t="s">
        <v>2055</v>
      </c>
      <c r="E1887" s="16">
        <v>0.10681301827139714</v>
      </c>
      <c r="F1887" s="16">
        <v>28</v>
      </c>
      <c r="G1887" s="19">
        <v>1.1943563899814999E-2</v>
      </c>
      <c r="H1887" s="16">
        <f t="shared" si="87"/>
        <v>0.33441978919481996</v>
      </c>
      <c r="I1887" s="21">
        <v>1886</v>
      </c>
      <c r="J1887" s="28">
        <f t="shared" si="88"/>
        <v>19800.375633759988</v>
      </c>
      <c r="K1887" s="28">
        <f t="shared" si="89"/>
        <v>340.20898773904611</v>
      </c>
      <c r="L1887" s="34" t="e">
        <f>IF(ISNUMBER(INDEX('08W Project List'!$J:$J,MATCH('HFTD CPZ'!$B1887,'08W Project List'!$G:$G,0))),$K1887,#N/A)</f>
        <v>#N/A</v>
      </c>
      <c r="M1887" s="34" t="e">
        <f>IF(ISNUMBER(L1887),#N/A,IF(ISNUMBER(INDEX('Approved CPZ List'!$I:$I,MATCH('HFTD CPZ'!$B1887,'Approved CPZ List'!$B:$B,0))),$K1887,#N/A))</f>
        <v>#N/A</v>
      </c>
    </row>
    <row r="1888" spans="1:13" ht="15.75" x14ac:dyDescent="0.25">
      <c r="A1888" s="17">
        <v>1441</v>
      </c>
      <c r="B1888" s="16" t="s">
        <v>2329</v>
      </c>
      <c r="C1888" s="16">
        <v>163661701</v>
      </c>
      <c r="D1888" s="16" t="s">
        <v>2328</v>
      </c>
      <c r="E1888" s="16">
        <v>9.5248270931316341</v>
      </c>
      <c r="F1888" s="16">
        <v>116</v>
      </c>
      <c r="G1888" s="19">
        <v>1.1865640523237001E-2</v>
      </c>
      <c r="H1888" s="16">
        <f t="shared" si="87"/>
        <v>1.3764143006954921</v>
      </c>
      <c r="I1888" s="21">
        <v>1887</v>
      </c>
      <c r="J1888" s="28">
        <f t="shared" si="88"/>
        <v>19809.900460853121</v>
      </c>
      <c r="K1888" s="28">
        <f t="shared" si="89"/>
        <v>338.83257343835061</v>
      </c>
      <c r="L1888" s="34" t="e">
        <f>IF(ISNUMBER(INDEX('08W Project List'!$J:$J,MATCH('HFTD CPZ'!$B1888,'08W Project List'!$G:$G,0))),$K1888,#N/A)</f>
        <v>#N/A</v>
      </c>
      <c r="M1888" s="34" t="e">
        <f>IF(ISNUMBER(L1888),#N/A,IF(ISNUMBER(INDEX('Approved CPZ List'!$I:$I,MATCH('HFTD CPZ'!$B1888,'Approved CPZ List'!$B:$B,0))),$K1888,#N/A))</f>
        <v>#N/A</v>
      </c>
    </row>
    <row r="1889" spans="1:13" ht="15.75" x14ac:dyDescent="0.25">
      <c r="A1889" s="17">
        <v>2749</v>
      </c>
      <c r="B1889" s="16" t="s">
        <v>1259</v>
      </c>
      <c r="C1889" s="16">
        <v>42981101</v>
      </c>
      <c r="D1889" s="16" t="s">
        <v>1252</v>
      </c>
      <c r="E1889" s="16">
        <v>8.7790849378661893</v>
      </c>
      <c r="F1889" s="16">
        <v>185</v>
      </c>
      <c r="G1889" s="19">
        <v>1.1858726162137401E-2</v>
      </c>
      <c r="H1889" s="16">
        <f t="shared" si="87"/>
        <v>2.193864339995419</v>
      </c>
      <c r="I1889" s="21">
        <v>1888</v>
      </c>
      <c r="J1889" s="28">
        <f t="shared" si="88"/>
        <v>19818.679545790987</v>
      </c>
      <c r="K1889" s="28">
        <f t="shared" si="89"/>
        <v>336.63870909835521</v>
      </c>
      <c r="L1889" s="34" t="e">
        <f>IF(ISNUMBER(INDEX('08W Project List'!$J:$J,MATCH('HFTD CPZ'!$B1889,'08W Project List'!$G:$G,0))),$K1889,#N/A)</f>
        <v>#N/A</v>
      </c>
      <c r="M1889" s="34" t="e">
        <f>IF(ISNUMBER(L1889),#N/A,IF(ISNUMBER(INDEX('Approved CPZ List'!$I:$I,MATCH('HFTD CPZ'!$B1889,'Approved CPZ List'!$B:$B,0))),$K1889,#N/A))</f>
        <v>#N/A</v>
      </c>
    </row>
    <row r="1890" spans="1:13" ht="15.75" x14ac:dyDescent="0.25">
      <c r="A1890" s="17">
        <v>1288</v>
      </c>
      <c r="B1890" s="16" t="s">
        <v>508</v>
      </c>
      <c r="C1890" s="16">
        <v>162211101</v>
      </c>
      <c r="D1890" s="16" t="s">
        <v>504</v>
      </c>
      <c r="E1890" s="16">
        <v>17.659405723483157</v>
      </c>
      <c r="F1890" s="16">
        <v>149</v>
      </c>
      <c r="G1890" s="19">
        <v>1.18404824473876E-2</v>
      </c>
      <c r="H1890" s="16">
        <f t="shared" si="87"/>
        <v>1.7642318846607525</v>
      </c>
      <c r="I1890" s="21">
        <v>1889</v>
      </c>
      <c r="J1890" s="28">
        <f t="shared" si="88"/>
        <v>19836.33895151447</v>
      </c>
      <c r="K1890" s="28">
        <f t="shared" si="89"/>
        <v>334.87447721369443</v>
      </c>
      <c r="L1890" s="34" t="e">
        <f>IF(ISNUMBER(INDEX('08W Project List'!$J:$J,MATCH('HFTD CPZ'!$B1890,'08W Project List'!$G:$G,0))),$K1890,#N/A)</f>
        <v>#N/A</v>
      </c>
      <c r="M1890" s="34" t="e">
        <f>IF(ISNUMBER(L1890),#N/A,IF(ISNUMBER(INDEX('Approved CPZ List'!$I:$I,MATCH('HFTD CPZ'!$B1890,'Approved CPZ List'!$B:$B,0))),$K1890,#N/A))</f>
        <v>#N/A</v>
      </c>
    </row>
    <row r="1891" spans="1:13" ht="15.75" x14ac:dyDescent="0.25">
      <c r="A1891" s="17">
        <v>8429</v>
      </c>
      <c r="B1891" s="16" t="s">
        <v>1322</v>
      </c>
      <c r="C1891" s="16">
        <v>182951101</v>
      </c>
      <c r="D1891" s="16" t="s">
        <v>1321</v>
      </c>
      <c r="E1891" s="16">
        <v>0.38259908512781421</v>
      </c>
      <c r="F1891" s="16">
        <v>19</v>
      </c>
      <c r="G1891" s="19">
        <v>1.1830476768094299E-2</v>
      </c>
      <c r="H1891" s="16">
        <f t="shared" si="87"/>
        <v>0.22477905859379169</v>
      </c>
      <c r="I1891" s="21">
        <v>1890</v>
      </c>
      <c r="J1891" s="28">
        <f t="shared" si="88"/>
        <v>19836.721550599599</v>
      </c>
      <c r="K1891" s="28">
        <f t="shared" si="89"/>
        <v>334.64969815510062</v>
      </c>
      <c r="L1891" s="34" t="e">
        <f>IF(ISNUMBER(INDEX('08W Project List'!$J:$J,MATCH('HFTD CPZ'!$B1891,'08W Project List'!$G:$G,0))),$K1891,#N/A)</f>
        <v>#N/A</v>
      </c>
      <c r="M1891" s="34" t="e">
        <f>IF(ISNUMBER(L1891),#N/A,IF(ISNUMBER(INDEX('Approved CPZ List'!$I:$I,MATCH('HFTD CPZ'!$B1891,'Approved CPZ List'!$B:$B,0))),$K1891,#N/A))</f>
        <v>#N/A</v>
      </c>
    </row>
    <row r="1892" spans="1:13" ht="15.75" x14ac:dyDescent="0.25">
      <c r="A1892" s="17">
        <v>6057</v>
      </c>
      <c r="B1892" s="16" t="s">
        <v>2061</v>
      </c>
      <c r="C1892" s="16">
        <v>83182101</v>
      </c>
      <c r="D1892" s="16" t="s">
        <v>2055</v>
      </c>
      <c r="E1892" s="16">
        <v>0</v>
      </c>
      <c r="F1892" s="16">
        <v>258</v>
      </c>
      <c r="G1892" s="19">
        <v>1.17261962513648E-2</v>
      </c>
      <c r="H1892" s="16">
        <f t="shared" si="87"/>
        <v>3.0253586328521185</v>
      </c>
      <c r="I1892" s="21">
        <v>1891</v>
      </c>
      <c r="J1892" s="28">
        <f t="shared" si="88"/>
        <v>19836.721550599599</v>
      </c>
      <c r="K1892" s="28">
        <f t="shared" si="89"/>
        <v>331.62433952224848</v>
      </c>
      <c r="L1892" s="34" t="e">
        <f>IF(ISNUMBER(INDEX('08W Project List'!$J:$J,MATCH('HFTD CPZ'!$B1892,'08W Project List'!$G:$G,0))),$K1892,#N/A)</f>
        <v>#N/A</v>
      </c>
      <c r="M1892" s="34" t="e">
        <f>IF(ISNUMBER(L1892),#N/A,IF(ISNUMBER(INDEX('Approved CPZ List'!$I:$I,MATCH('HFTD CPZ'!$B1892,'Approved CPZ List'!$B:$B,0))),$K1892,#N/A))</f>
        <v>#N/A</v>
      </c>
    </row>
    <row r="1893" spans="1:13" ht="15.75" x14ac:dyDescent="0.25">
      <c r="A1893" s="17">
        <v>5358</v>
      </c>
      <c r="B1893" s="16" t="s">
        <v>4099</v>
      </c>
      <c r="C1893" s="16">
        <v>42771113</v>
      </c>
      <c r="D1893" s="16" t="s">
        <v>4096</v>
      </c>
      <c r="E1893" s="16">
        <v>0.99824948868590435</v>
      </c>
      <c r="F1893" s="16">
        <v>25</v>
      </c>
      <c r="G1893" s="19">
        <v>1.16839342644068E-2</v>
      </c>
      <c r="H1893" s="16">
        <f t="shared" si="87"/>
        <v>0.29209835661017003</v>
      </c>
      <c r="I1893" s="21">
        <v>1892</v>
      </c>
      <c r="J1893" s="28">
        <f t="shared" si="88"/>
        <v>19837.719800088285</v>
      </c>
      <c r="K1893" s="28">
        <f t="shared" si="89"/>
        <v>331.33224116563832</v>
      </c>
      <c r="L1893" s="34" t="e">
        <f>IF(ISNUMBER(INDEX('08W Project List'!$J:$J,MATCH('HFTD CPZ'!$B1893,'08W Project List'!$G:$G,0))),$K1893,#N/A)</f>
        <v>#N/A</v>
      </c>
      <c r="M1893" s="34" t="e">
        <f>IF(ISNUMBER(L1893),#N/A,IF(ISNUMBER(INDEX('Approved CPZ List'!$I:$I,MATCH('HFTD CPZ'!$B1893,'Approved CPZ List'!$B:$B,0))),$K1893,#N/A))</f>
        <v>#N/A</v>
      </c>
    </row>
    <row r="1894" spans="1:13" ht="15.75" x14ac:dyDescent="0.25">
      <c r="A1894" s="17">
        <v>9622</v>
      </c>
      <c r="B1894" s="16" t="s">
        <v>3574</v>
      </c>
      <c r="C1894" s="16">
        <v>42011108</v>
      </c>
      <c r="D1894" s="16" t="s">
        <v>3566</v>
      </c>
      <c r="E1894" s="16">
        <v>1.9122450321080922</v>
      </c>
      <c r="F1894" s="16">
        <v>24</v>
      </c>
      <c r="G1894" s="19">
        <v>1.1681398058892799E-2</v>
      </c>
      <c r="H1894" s="16">
        <f t="shared" si="87"/>
        <v>0.28035355341342716</v>
      </c>
      <c r="I1894" s="21">
        <v>1893</v>
      </c>
      <c r="J1894" s="28">
        <f t="shared" si="88"/>
        <v>19839.632045120394</v>
      </c>
      <c r="K1894" s="28">
        <f t="shared" si="89"/>
        <v>331.0518876122249</v>
      </c>
      <c r="L1894" s="34" t="e">
        <f>IF(ISNUMBER(INDEX('08W Project List'!$J:$J,MATCH('HFTD CPZ'!$B1894,'08W Project List'!$G:$G,0))),$K1894,#N/A)</f>
        <v>#N/A</v>
      </c>
      <c r="M1894" s="34" t="e">
        <f>IF(ISNUMBER(L1894),#N/A,IF(ISNUMBER(INDEX('Approved CPZ List'!$I:$I,MATCH('HFTD CPZ'!$B1894,'Approved CPZ List'!$B:$B,0))),$K1894,#N/A))</f>
        <v>#N/A</v>
      </c>
    </row>
    <row r="1895" spans="1:13" ht="15.75" x14ac:dyDescent="0.25">
      <c r="A1895" s="17">
        <v>6523</v>
      </c>
      <c r="B1895" s="16" t="s">
        <v>55</v>
      </c>
      <c r="C1895" s="16">
        <v>42031124</v>
      </c>
      <c r="D1895" s="16" t="s">
        <v>45</v>
      </c>
      <c r="E1895" s="16">
        <v>2.949971433015345</v>
      </c>
      <c r="F1895" s="16">
        <v>35</v>
      </c>
      <c r="G1895" s="19">
        <v>1.16658781011146E-2</v>
      </c>
      <c r="H1895" s="16">
        <f t="shared" si="87"/>
        <v>0.40830573353901101</v>
      </c>
      <c r="I1895" s="21">
        <v>1894</v>
      </c>
      <c r="J1895" s="28">
        <f t="shared" si="88"/>
        <v>19842.58201655341</v>
      </c>
      <c r="K1895" s="28">
        <f t="shared" si="89"/>
        <v>330.64358187868589</v>
      </c>
      <c r="L1895" s="34" t="e">
        <f>IF(ISNUMBER(INDEX('08W Project List'!$J:$J,MATCH('HFTD CPZ'!$B1895,'08W Project List'!$G:$G,0))),$K1895,#N/A)</f>
        <v>#N/A</v>
      </c>
      <c r="M1895" s="34" t="e">
        <f>IF(ISNUMBER(L1895),#N/A,IF(ISNUMBER(INDEX('Approved CPZ List'!$I:$I,MATCH('HFTD CPZ'!$B1895,'Approved CPZ List'!$B:$B,0))),$K1895,#N/A))</f>
        <v>#N/A</v>
      </c>
    </row>
    <row r="1896" spans="1:13" ht="15.75" x14ac:dyDescent="0.25">
      <c r="A1896" s="17">
        <v>4747</v>
      </c>
      <c r="B1896" s="16" t="s">
        <v>3621</v>
      </c>
      <c r="C1896" s="16">
        <v>42151104</v>
      </c>
      <c r="D1896" s="16" t="s">
        <v>3614</v>
      </c>
      <c r="E1896" s="16">
        <v>8.899902910314978</v>
      </c>
      <c r="F1896" s="16">
        <v>109</v>
      </c>
      <c r="G1896" s="19">
        <v>1.1649584308511001E-2</v>
      </c>
      <c r="H1896" s="16">
        <f t="shared" si="87"/>
        <v>1.2698046896276991</v>
      </c>
      <c r="I1896" s="21">
        <v>1895</v>
      </c>
      <c r="J1896" s="28">
        <f t="shared" si="88"/>
        <v>19851.481919463724</v>
      </c>
      <c r="K1896" s="28">
        <f t="shared" si="89"/>
        <v>329.37377718905822</v>
      </c>
      <c r="L1896" s="34" t="e">
        <f>IF(ISNUMBER(INDEX('08W Project List'!$J:$J,MATCH('HFTD CPZ'!$B1896,'08W Project List'!$G:$G,0))),$K1896,#N/A)</f>
        <v>#N/A</v>
      </c>
      <c r="M1896" s="34" t="e">
        <f>IF(ISNUMBER(L1896),#N/A,IF(ISNUMBER(INDEX('Approved CPZ List'!$I:$I,MATCH('HFTD CPZ'!$B1896,'Approved CPZ List'!$B:$B,0))),$K1896,#N/A))</f>
        <v>#N/A</v>
      </c>
    </row>
    <row r="1897" spans="1:13" ht="15.75" x14ac:dyDescent="0.25">
      <c r="A1897" s="17">
        <v>9188</v>
      </c>
      <c r="B1897" s="16" t="s">
        <v>1630</v>
      </c>
      <c r="C1897" s="16">
        <v>24101102</v>
      </c>
      <c r="D1897" s="16" t="s">
        <v>1629</v>
      </c>
      <c r="E1897" s="16">
        <v>1.2038171804382785</v>
      </c>
      <c r="F1897" s="16">
        <v>13</v>
      </c>
      <c r="G1897" s="19">
        <v>1.1628791005270801E-2</v>
      </c>
      <c r="H1897" s="16">
        <f t="shared" si="87"/>
        <v>0.1511742830685204</v>
      </c>
      <c r="I1897" s="21">
        <v>1896</v>
      </c>
      <c r="J1897" s="28">
        <f t="shared" si="88"/>
        <v>19852.685736644162</v>
      </c>
      <c r="K1897" s="28">
        <f t="shared" si="89"/>
        <v>329.22260290598967</v>
      </c>
      <c r="L1897" s="34" t="e">
        <f>IF(ISNUMBER(INDEX('08W Project List'!$J:$J,MATCH('HFTD CPZ'!$B1897,'08W Project List'!$G:$G,0))),$K1897,#N/A)</f>
        <v>#N/A</v>
      </c>
      <c r="M1897" s="34" t="e">
        <f>IF(ISNUMBER(L1897),#N/A,IF(ISNUMBER(INDEX('Approved CPZ List'!$I:$I,MATCH('HFTD CPZ'!$B1897,'Approved CPZ List'!$B:$B,0))),$K1897,#N/A))</f>
        <v>#N/A</v>
      </c>
    </row>
    <row r="1898" spans="1:13" ht="15.75" x14ac:dyDescent="0.25">
      <c r="A1898" s="17">
        <v>10068</v>
      </c>
      <c r="B1898" s="16" t="s">
        <v>3517</v>
      </c>
      <c r="C1898" s="16">
        <v>182631108</v>
      </c>
      <c r="D1898" s="16" t="s">
        <v>3515</v>
      </c>
      <c r="E1898" s="16">
        <v>1.0323209622236917</v>
      </c>
      <c r="F1898" s="16">
        <v>18</v>
      </c>
      <c r="G1898" s="19">
        <v>1.16262847059827E-2</v>
      </c>
      <c r="H1898" s="16">
        <f t="shared" si="87"/>
        <v>0.20927312470768861</v>
      </c>
      <c r="I1898" s="21">
        <v>1897</v>
      </c>
      <c r="J1898" s="28">
        <f t="shared" si="88"/>
        <v>19853.718057606384</v>
      </c>
      <c r="K1898" s="28">
        <f t="shared" si="89"/>
        <v>329.01332978128198</v>
      </c>
      <c r="L1898" s="34" t="e">
        <f>IF(ISNUMBER(INDEX('08W Project List'!$J:$J,MATCH('HFTD CPZ'!$B1898,'08W Project List'!$G:$G,0))),$K1898,#N/A)</f>
        <v>#N/A</v>
      </c>
      <c r="M1898" s="34" t="e">
        <f>IF(ISNUMBER(L1898),#N/A,IF(ISNUMBER(INDEX('Approved CPZ List'!$I:$I,MATCH('HFTD CPZ'!$B1898,'Approved CPZ List'!$B:$B,0))),$K1898,#N/A))</f>
        <v>#N/A</v>
      </c>
    </row>
    <row r="1899" spans="1:13" ht="15.75" x14ac:dyDescent="0.25">
      <c r="A1899" s="17">
        <v>3493</v>
      </c>
      <c r="B1899" s="16" t="s">
        <v>2196</v>
      </c>
      <c r="C1899" s="16">
        <v>163011101</v>
      </c>
      <c r="D1899" s="16" t="s">
        <v>2193</v>
      </c>
      <c r="E1899" s="16">
        <v>0.82710337336747675</v>
      </c>
      <c r="F1899" s="16">
        <v>46</v>
      </c>
      <c r="G1899" s="19">
        <v>1.16164556834151E-2</v>
      </c>
      <c r="H1899" s="16">
        <f t="shared" si="87"/>
        <v>0.53435696143709466</v>
      </c>
      <c r="I1899" s="21">
        <v>1898</v>
      </c>
      <c r="J1899" s="28">
        <f t="shared" si="88"/>
        <v>19854.545160979753</v>
      </c>
      <c r="K1899" s="28">
        <f t="shared" si="89"/>
        <v>328.4789728198449</v>
      </c>
      <c r="L1899" s="34" t="e">
        <f>IF(ISNUMBER(INDEX('08W Project List'!$J:$J,MATCH('HFTD CPZ'!$B1899,'08W Project List'!$G:$G,0))),$K1899,#N/A)</f>
        <v>#N/A</v>
      </c>
      <c r="M1899" s="34" t="e">
        <f>IF(ISNUMBER(L1899),#N/A,IF(ISNUMBER(INDEX('Approved CPZ List'!$I:$I,MATCH('HFTD CPZ'!$B1899,'Approved CPZ List'!$B:$B,0))),$K1899,#N/A))</f>
        <v>#N/A</v>
      </c>
    </row>
    <row r="1900" spans="1:13" ht="15.75" x14ac:dyDescent="0.25">
      <c r="A1900" s="17">
        <v>3767</v>
      </c>
      <c r="B1900" s="16" t="s">
        <v>1795</v>
      </c>
      <c r="C1900" s="16">
        <v>182492104</v>
      </c>
      <c r="D1900" s="16" t="s">
        <v>1794</v>
      </c>
      <c r="E1900" s="16">
        <v>0.18841879129156433</v>
      </c>
      <c r="F1900" s="16">
        <v>95</v>
      </c>
      <c r="G1900" s="19">
        <v>1.15504989431729E-2</v>
      </c>
      <c r="H1900" s="16">
        <f t="shared" si="87"/>
        <v>1.0972973996014255</v>
      </c>
      <c r="I1900" s="21">
        <v>1899</v>
      </c>
      <c r="J1900" s="28">
        <f t="shared" si="88"/>
        <v>19854.733579771044</v>
      </c>
      <c r="K1900" s="28">
        <f t="shared" si="89"/>
        <v>327.38167542024348</v>
      </c>
      <c r="L1900" s="34" t="e">
        <f>IF(ISNUMBER(INDEX('08W Project List'!$J:$J,MATCH('HFTD CPZ'!$B1900,'08W Project List'!$G:$G,0))),$K1900,#N/A)</f>
        <v>#N/A</v>
      </c>
      <c r="M1900" s="34" t="e">
        <f>IF(ISNUMBER(L1900),#N/A,IF(ISNUMBER(INDEX('Approved CPZ List'!$I:$I,MATCH('HFTD CPZ'!$B1900,'Approved CPZ List'!$B:$B,0))),$K1900,#N/A))</f>
        <v>#N/A</v>
      </c>
    </row>
    <row r="1901" spans="1:13" ht="15.75" x14ac:dyDescent="0.25">
      <c r="A1901" s="17">
        <v>7603</v>
      </c>
      <c r="B1901" s="16" t="s">
        <v>810</v>
      </c>
      <c r="C1901" s="16">
        <v>42821102</v>
      </c>
      <c r="D1901" s="16" t="s">
        <v>808</v>
      </c>
      <c r="E1901" s="16">
        <v>1.284751825364512</v>
      </c>
      <c r="F1901" s="16">
        <v>61</v>
      </c>
      <c r="G1901" s="19">
        <v>1.15484247896789E-2</v>
      </c>
      <c r="H1901" s="16">
        <f t="shared" si="87"/>
        <v>0.70445391217041287</v>
      </c>
      <c r="I1901" s="21">
        <v>1900</v>
      </c>
      <c r="J1901" s="28">
        <f t="shared" si="88"/>
        <v>19856.01833159641</v>
      </c>
      <c r="K1901" s="28">
        <f t="shared" si="89"/>
        <v>326.67722150807305</v>
      </c>
      <c r="L1901" s="34" t="e">
        <f>IF(ISNUMBER(INDEX('08W Project List'!$J:$J,MATCH('HFTD CPZ'!$B1901,'08W Project List'!$G:$G,0))),$K1901,#N/A)</f>
        <v>#N/A</v>
      </c>
      <c r="M1901" s="34" t="e">
        <f>IF(ISNUMBER(L1901),#N/A,IF(ISNUMBER(INDEX('Approved CPZ List'!$I:$I,MATCH('HFTD CPZ'!$B1901,'Approved CPZ List'!$B:$B,0))),$K1901,#N/A))</f>
        <v>#N/A</v>
      </c>
    </row>
    <row r="1902" spans="1:13" ht="15.75" x14ac:dyDescent="0.25">
      <c r="A1902" s="17">
        <v>712</v>
      </c>
      <c r="B1902" s="16" t="s">
        <v>3784</v>
      </c>
      <c r="C1902" s="16">
        <v>43432105</v>
      </c>
      <c r="D1902" s="16" t="s">
        <v>3779</v>
      </c>
      <c r="E1902" s="16">
        <v>2.3980662511370108</v>
      </c>
      <c r="F1902" s="16">
        <v>35</v>
      </c>
      <c r="G1902" s="19">
        <v>1.1540525518219999E-2</v>
      </c>
      <c r="H1902" s="16">
        <f t="shared" si="87"/>
        <v>0.40391839313769995</v>
      </c>
      <c r="I1902" s="21">
        <v>1901</v>
      </c>
      <c r="J1902" s="28">
        <f t="shared" si="88"/>
        <v>19858.416397847548</v>
      </c>
      <c r="K1902" s="28">
        <f t="shared" si="89"/>
        <v>326.27330311493535</v>
      </c>
      <c r="L1902" s="34" t="e">
        <f>IF(ISNUMBER(INDEX('08W Project List'!$J:$J,MATCH('HFTD CPZ'!$B1902,'08W Project List'!$G:$G,0))),$K1902,#N/A)</f>
        <v>#N/A</v>
      </c>
      <c r="M1902" s="34" t="e">
        <f>IF(ISNUMBER(L1902),#N/A,IF(ISNUMBER(INDEX('Approved CPZ List'!$I:$I,MATCH('HFTD CPZ'!$B1902,'Approved CPZ List'!$B:$B,0))),$K1902,#N/A))</f>
        <v>#N/A</v>
      </c>
    </row>
    <row r="1903" spans="1:13" ht="15.75" x14ac:dyDescent="0.25">
      <c r="A1903" s="17">
        <v>4631</v>
      </c>
      <c r="B1903" s="16" t="s">
        <v>420</v>
      </c>
      <c r="C1903" s="16">
        <v>152481105</v>
      </c>
      <c r="D1903" s="16" t="s">
        <v>415</v>
      </c>
      <c r="E1903" s="16">
        <v>22.957448479205098</v>
      </c>
      <c r="F1903" s="16">
        <v>280</v>
      </c>
      <c r="G1903" s="19">
        <v>1.1510269958137699E-2</v>
      </c>
      <c r="H1903" s="16">
        <f t="shared" si="87"/>
        <v>3.2228755882785558</v>
      </c>
      <c r="I1903" s="21">
        <v>1902</v>
      </c>
      <c r="J1903" s="28">
        <f t="shared" si="88"/>
        <v>19881.373846326755</v>
      </c>
      <c r="K1903" s="28">
        <f t="shared" si="89"/>
        <v>323.05042752665679</v>
      </c>
      <c r="L1903" s="34" t="e">
        <f>IF(ISNUMBER(INDEX('08W Project List'!$J:$J,MATCH('HFTD CPZ'!$B1903,'08W Project List'!$G:$G,0))),$K1903,#N/A)</f>
        <v>#N/A</v>
      </c>
      <c r="M1903" s="34" t="e">
        <f>IF(ISNUMBER(L1903),#N/A,IF(ISNUMBER(INDEX('Approved CPZ List'!$I:$I,MATCH('HFTD CPZ'!$B1903,'Approved CPZ List'!$B:$B,0))),$K1903,#N/A))</f>
        <v>#N/A</v>
      </c>
    </row>
    <row r="1904" spans="1:13" ht="15.75" x14ac:dyDescent="0.25">
      <c r="A1904" s="17">
        <v>1236</v>
      </c>
      <c r="B1904" s="16" t="s">
        <v>2605</v>
      </c>
      <c r="C1904" s="16">
        <v>254421103</v>
      </c>
      <c r="D1904" s="16" t="s">
        <v>2599</v>
      </c>
      <c r="E1904" s="16">
        <v>16.999421199264201</v>
      </c>
      <c r="F1904" s="16">
        <v>180</v>
      </c>
      <c r="G1904" s="19">
        <v>1.15048418346274E-2</v>
      </c>
      <c r="H1904" s="16">
        <f t="shared" si="87"/>
        <v>2.0708715302329321</v>
      </c>
      <c r="I1904" s="21">
        <v>1903</v>
      </c>
      <c r="J1904" s="28">
        <f t="shared" si="88"/>
        <v>19898.373267526018</v>
      </c>
      <c r="K1904" s="28">
        <f t="shared" si="89"/>
        <v>320.97955599642387</v>
      </c>
      <c r="L1904" s="34" t="e">
        <f>IF(ISNUMBER(INDEX('08W Project List'!$J:$J,MATCH('HFTD CPZ'!$B1904,'08W Project List'!$G:$G,0))),$K1904,#N/A)</f>
        <v>#N/A</v>
      </c>
      <c r="M1904" s="34" t="e">
        <f>IF(ISNUMBER(L1904),#N/A,IF(ISNUMBER(INDEX('Approved CPZ List'!$I:$I,MATCH('HFTD CPZ'!$B1904,'Approved CPZ List'!$B:$B,0))),$K1904,#N/A))</f>
        <v>#N/A</v>
      </c>
    </row>
    <row r="1905" spans="1:13" ht="15.75" x14ac:dyDescent="0.25">
      <c r="A1905" s="17">
        <v>2425</v>
      </c>
      <c r="B1905" s="16" t="s">
        <v>3073</v>
      </c>
      <c r="C1905" s="16">
        <v>103732101</v>
      </c>
      <c r="D1905" s="16" t="s">
        <v>3074</v>
      </c>
      <c r="E1905" s="16">
        <v>22.440416211222686</v>
      </c>
      <c r="F1905" s="16">
        <v>92</v>
      </c>
      <c r="G1905" s="19">
        <v>1.15043586769058E-2</v>
      </c>
      <c r="H1905" s="16">
        <f t="shared" si="87"/>
        <v>1.0584009982753335</v>
      </c>
      <c r="I1905" s="21">
        <v>1904</v>
      </c>
      <c r="J1905" s="28">
        <f t="shared" si="88"/>
        <v>19920.81368373724</v>
      </c>
      <c r="K1905" s="28">
        <f t="shared" si="89"/>
        <v>319.92115499814855</v>
      </c>
      <c r="L1905" s="34" t="e">
        <f>IF(ISNUMBER(INDEX('08W Project List'!$J:$J,MATCH('HFTD CPZ'!$B1905,'08W Project List'!$G:$G,0))),$K1905,#N/A)</f>
        <v>#N/A</v>
      </c>
      <c r="M1905" s="34" t="e">
        <f>IF(ISNUMBER(L1905),#N/A,IF(ISNUMBER(INDEX('Approved CPZ List'!$I:$I,MATCH('HFTD CPZ'!$B1905,'Approved CPZ List'!$B:$B,0))),$K1905,#N/A))</f>
        <v>#N/A</v>
      </c>
    </row>
    <row r="1906" spans="1:13" ht="15.75" x14ac:dyDescent="0.25">
      <c r="A1906" s="17">
        <v>9598</v>
      </c>
      <c r="B1906" s="16" t="s">
        <v>2298</v>
      </c>
      <c r="C1906" s="16">
        <v>82831109</v>
      </c>
      <c r="D1906" s="16" t="s">
        <v>2297</v>
      </c>
      <c r="E1906" s="16">
        <v>0.42125656509574455</v>
      </c>
      <c r="F1906" s="16">
        <v>18</v>
      </c>
      <c r="G1906" s="19">
        <v>1.14363474614574E-2</v>
      </c>
      <c r="H1906" s="16">
        <f t="shared" si="87"/>
        <v>0.20585425430623319</v>
      </c>
      <c r="I1906" s="21">
        <v>1905</v>
      </c>
      <c r="J1906" s="28">
        <f t="shared" si="88"/>
        <v>19921.234940302336</v>
      </c>
      <c r="K1906" s="28">
        <f t="shared" si="89"/>
        <v>319.71530074384231</v>
      </c>
      <c r="L1906" s="34" t="e">
        <f>IF(ISNUMBER(INDEX('08W Project List'!$J:$J,MATCH('HFTD CPZ'!$B1906,'08W Project List'!$G:$G,0))),$K1906,#N/A)</f>
        <v>#N/A</v>
      </c>
      <c r="M1906" s="34" t="e">
        <f>IF(ISNUMBER(L1906),#N/A,IF(ISNUMBER(INDEX('Approved CPZ List'!$I:$I,MATCH('HFTD CPZ'!$B1906,'Approved CPZ List'!$B:$B,0))),$K1906,#N/A))</f>
        <v>#N/A</v>
      </c>
    </row>
    <row r="1907" spans="1:13" ht="15.75" x14ac:dyDescent="0.25">
      <c r="A1907" s="17">
        <v>3999</v>
      </c>
      <c r="B1907" s="16" t="s">
        <v>507</v>
      </c>
      <c r="C1907" s="16">
        <v>162211101</v>
      </c>
      <c r="D1907" s="16" t="s">
        <v>504</v>
      </c>
      <c r="E1907" s="16">
        <v>15.016129099745866</v>
      </c>
      <c r="F1907" s="16">
        <v>130</v>
      </c>
      <c r="G1907" s="19">
        <v>1.1428007152900399E-2</v>
      </c>
      <c r="H1907" s="16">
        <f t="shared" si="87"/>
        <v>1.4856409298770519</v>
      </c>
      <c r="I1907" s="21">
        <v>1906</v>
      </c>
      <c r="J1907" s="28">
        <f t="shared" si="88"/>
        <v>19936.251069402082</v>
      </c>
      <c r="K1907" s="28">
        <f t="shared" si="89"/>
        <v>318.22965981396527</v>
      </c>
      <c r="L1907" s="34" t="e">
        <f>IF(ISNUMBER(INDEX('08W Project List'!$J:$J,MATCH('HFTD CPZ'!$B1907,'08W Project List'!$G:$G,0))),$K1907,#N/A)</f>
        <v>#N/A</v>
      </c>
      <c r="M1907" s="34" t="e">
        <f>IF(ISNUMBER(L1907),#N/A,IF(ISNUMBER(INDEX('Approved CPZ List'!$I:$I,MATCH('HFTD CPZ'!$B1907,'Approved CPZ List'!$B:$B,0))),$K1907,#N/A))</f>
        <v>#N/A</v>
      </c>
    </row>
    <row r="1908" spans="1:13" ht="15.75" x14ac:dyDescent="0.25">
      <c r="A1908" s="17">
        <v>3421</v>
      </c>
      <c r="B1908" s="16" t="s">
        <v>1742</v>
      </c>
      <c r="C1908" s="16">
        <v>152691104</v>
      </c>
      <c r="D1908" s="16" t="s">
        <v>1740</v>
      </c>
      <c r="E1908" s="16">
        <v>12.475824463810502</v>
      </c>
      <c r="F1908" s="16">
        <v>154</v>
      </c>
      <c r="G1908" s="19">
        <v>1.1403635985848801E-2</v>
      </c>
      <c r="H1908" s="16">
        <f t="shared" si="87"/>
        <v>1.7561599418207152</v>
      </c>
      <c r="I1908" s="21">
        <v>1907</v>
      </c>
      <c r="J1908" s="28">
        <f t="shared" si="88"/>
        <v>19948.726893865893</v>
      </c>
      <c r="K1908" s="28">
        <f t="shared" si="89"/>
        <v>316.47349987214454</v>
      </c>
      <c r="L1908" s="34" t="e">
        <f>IF(ISNUMBER(INDEX('08W Project List'!$J:$J,MATCH('HFTD CPZ'!$B1908,'08W Project List'!$G:$G,0))),$K1908,#N/A)</f>
        <v>#N/A</v>
      </c>
      <c r="M1908" s="34" t="e">
        <f>IF(ISNUMBER(L1908),#N/A,IF(ISNUMBER(INDEX('Approved CPZ List'!$I:$I,MATCH('HFTD CPZ'!$B1908,'Approved CPZ List'!$B:$B,0))),$K1908,#N/A))</f>
        <v>#N/A</v>
      </c>
    </row>
    <row r="1909" spans="1:13" ht="15.75" x14ac:dyDescent="0.25">
      <c r="A1909" s="17">
        <v>6037</v>
      </c>
      <c r="B1909" s="16" t="s">
        <v>828</v>
      </c>
      <c r="C1909" s="16">
        <v>254432102</v>
      </c>
      <c r="D1909" s="16" t="s">
        <v>827</v>
      </c>
      <c r="E1909" s="16">
        <v>7.0171683678615286</v>
      </c>
      <c r="F1909" s="16">
        <v>81</v>
      </c>
      <c r="G1909" s="19">
        <v>1.1369769716672201E-2</v>
      </c>
      <c r="H1909" s="16">
        <f t="shared" si="87"/>
        <v>0.92095134705044823</v>
      </c>
      <c r="I1909" s="21">
        <v>1908</v>
      </c>
      <c r="J1909" s="28">
        <f t="shared" si="88"/>
        <v>19955.744062233753</v>
      </c>
      <c r="K1909" s="28">
        <f t="shared" si="89"/>
        <v>315.5525485250941</v>
      </c>
      <c r="L1909" s="34" t="e">
        <f>IF(ISNUMBER(INDEX('08W Project List'!$J:$J,MATCH('HFTD CPZ'!$B1909,'08W Project List'!$G:$G,0))),$K1909,#N/A)</f>
        <v>#N/A</v>
      </c>
      <c r="M1909" s="34" t="e">
        <f>IF(ISNUMBER(L1909),#N/A,IF(ISNUMBER(INDEX('Approved CPZ List'!$I:$I,MATCH('HFTD CPZ'!$B1909,'Approved CPZ List'!$B:$B,0))),$K1909,#N/A))</f>
        <v>#N/A</v>
      </c>
    </row>
    <row r="1910" spans="1:13" ht="15.75" x14ac:dyDescent="0.25">
      <c r="A1910" s="17">
        <v>942</v>
      </c>
      <c r="B1910" s="16" t="s">
        <v>4280</v>
      </c>
      <c r="C1910" s="16">
        <v>163201102</v>
      </c>
      <c r="D1910" s="16" t="s">
        <v>4269</v>
      </c>
      <c r="E1910" s="16">
        <v>42.326744176151152</v>
      </c>
      <c r="F1910" s="16">
        <v>453</v>
      </c>
      <c r="G1910" s="19">
        <v>1.1347952477571701E-2</v>
      </c>
      <c r="H1910" s="16">
        <f t="shared" si="87"/>
        <v>5.14062247233998</v>
      </c>
      <c r="I1910" s="21">
        <v>1909</v>
      </c>
      <c r="J1910" s="28">
        <f t="shared" si="88"/>
        <v>19998.070806409905</v>
      </c>
      <c r="K1910" s="28">
        <f t="shared" si="89"/>
        <v>310.4119260527541</v>
      </c>
      <c r="L1910" s="34" t="e">
        <f>IF(ISNUMBER(INDEX('08W Project List'!$J:$J,MATCH('HFTD CPZ'!$B1910,'08W Project List'!$G:$G,0))),$K1910,#N/A)</f>
        <v>#N/A</v>
      </c>
      <c r="M1910" s="34" t="e">
        <f>IF(ISNUMBER(L1910),#N/A,IF(ISNUMBER(INDEX('Approved CPZ List'!$I:$I,MATCH('HFTD CPZ'!$B1910,'Approved CPZ List'!$B:$B,0))),$K1910,#N/A))</f>
        <v>#N/A</v>
      </c>
    </row>
    <row r="1911" spans="1:13" ht="15.75" x14ac:dyDescent="0.25">
      <c r="A1911" s="17">
        <v>1810</v>
      </c>
      <c r="B1911" s="16" t="s">
        <v>497</v>
      </c>
      <c r="C1911" s="16">
        <v>183101104</v>
      </c>
      <c r="D1911" s="16" t="s">
        <v>498</v>
      </c>
      <c r="E1911" s="16">
        <v>4.1279901258204035</v>
      </c>
      <c r="F1911" s="16">
        <v>121</v>
      </c>
      <c r="G1911" s="19">
        <v>1.1318239018216001E-2</v>
      </c>
      <c r="H1911" s="16">
        <f t="shared" si="87"/>
        <v>1.369506921204136</v>
      </c>
      <c r="I1911" s="21">
        <v>1910</v>
      </c>
      <c r="J1911" s="28">
        <f t="shared" si="88"/>
        <v>20002.198796535726</v>
      </c>
      <c r="K1911" s="28">
        <f t="shared" si="89"/>
        <v>309.04241913154993</v>
      </c>
      <c r="L1911" s="34" t="e">
        <f>IF(ISNUMBER(INDEX('08W Project List'!$J:$J,MATCH('HFTD CPZ'!$B1911,'08W Project List'!$G:$G,0))),$K1911,#N/A)</f>
        <v>#N/A</v>
      </c>
      <c r="M1911" s="34" t="e">
        <f>IF(ISNUMBER(L1911),#N/A,IF(ISNUMBER(INDEX('Approved CPZ List'!$I:$I,MATCH('HFTD CPZ'!$B1911,'Approved CPZ List'!$B:$B,0))),$K1911,#N/A))</f>
        <v>#N/A</v>
      </c>
    </row>
    <row r="1912" spans="1:13" ht="15.75" x14ac:dyDescent="0.25">
      <c r="A1912" s="17">
        <v>1626</v>
      </c>
      <c r="B1912" s="16" t="s">
        <v>2367</v>
      </c>
      <c r="C1912" s="16">
        <v>42571102</v>
      </c>
      <c r="D1912" s="16" t="s">
        <v>2359</v>
      </c>
      <c r="E1912" s="16">
        <v>5.0892322924963018</v>
      </c>
      <c r="F1912" s="16">
        <v>153</v>
      </c>
      <c r="G1912" s="19">
        <v>1.1264302139873599E-2</v>
      </c>
      <c r="H1912" s="16">
        <f t="shared" si="87"/>
        <v>1.7234382274006608</v>
      </c>
      <c r="I1912" s="21">
        <v>1911</v>
      </c>
      <c r="J1912" s="28">
        <f t="shared" si="88"/>
        <v>20007.288028828221</v>
      </c>
      <c r="K1912" s="28">
        <f t="shared" si="89"/>
        <v>307.31898090414927</v>
      </c>
      <c r="L1912" s="34" t="e">
        <f>IF(ISNUMBER(INDEX('08W Project List'!$J:$J,MATCH('HFTD CPZ'!$B1912,'08W Project List'!$G:$G,0))),$K1912,#N/A)</f>
        <v>#N/A</v>
      </c>
      <c r="M1912" s="34" t="e">
        <f>IF(ISNUMBER(L1912),#N/A,IF(ISNUMBER(INDEX('Approved CPZ List'!$I:$I,MATCH('HFTD CPZ'!$B1912,'Approved CPZ List'!$B:$B,0))),$K1912,#N/A))</f>
        <v>#N/A</v>
      </c>
    </row>
    <row r="1913" spans="1:13" ht="15.75" x14ac:dyDescent="0.25">
      <c r="A1913" s="17">
        <v>6259</v>
      </c>
      <c r="B1913" s="16" t="s">
        <v>3349</v>
      </c>
      <c r="C1913" s="16">
        <v>103551101</v>
      </c>
      <c r="D1913" s="16" t="s">
        <v>3347</v>
      </c>
      <c r="E1913" s="16">
        <v>22.88847937537458</v>
      </c>
      <c r="F1913" s="16">
        <v>175</v>
      </c>
      <c r="G1913" s="19">
        <v>1.12065441384985E-2</v>
      </c>
      <c r="H1913" s="16">
        <f t="shared" si="87"/>
        <v>1.9611452242372374</v>
      </c>
      <c r="I1913" s="21">
        <v>1912</v>
      </c>
      <c r="J1913" s="28">
        <f t="shared" si="88"/>
        <v>20030.176508203596</v>
      </c>
      <c r="K1913" s="28">
        <f t="shared" si="89"/>
        <v>305.35783567991206</v>
      </c>
      <c r="L1913" s="34" t="e">
        <f>IF(ISNUMBER(INDEX('08W Project List'!$J:$J,MATCH('HFTD CPZ'!$B1913,'08W Project List'!$G:$G,0))),$K1913,#N/A)</f>
        <v>#N/A</v>
      </c>
      <c r="M1913" s="34" t="e">
        <f>IF(ISNUMBER(L1913),#N/A,IF(ISNUMBER(INDEX('Approved CPZ List'!$I:$I,MATCH('HFTD CPZ'!$B1913,'Approved CPZ List'!$B:$B,0))),$K1913,#N/A))</f>
        <v>#N/A</v>
      </c>
    </row>
    <row r="1914" spans="1:13" ht="15.75" x14ac:dyDescent="0.25">
      <c r="A1914" s="17">
        <v>1825</v>
      </c>
      <c r="B1914" s="16" t="s">
        <v>1345</v>
      </c>
      <c r="C1914" s="16">
        <v>42761101</v>
      </c>
      <c r="D1914" s="16" t="s">
        <v>1343</v>
      </c>
      <c r="E1914" s="16">
        <v>13.455975650169794</v>
      </c>
      <c r="F1914" s="16">
        <v>109</v>
      </c>
      <c r="G1914" s="19">
        <v>1.1135681008034E-2</v>
      </c>
      <c r="H1914" s="16">
        <f t="shared" si="87"/>
        <v>1.213789229875706</v>
      </c>
      <c r="I1914" s="21">
        <v>1913</v>
      </c>
      <c r="J1914" s="28">
        <f t="shared" si="88"/>
        <v>20043.632483853766</v>
      </c>
      <c r="K1914" s="28">
        <f t="shared" si="89"/>
        <v>304.14404645003634</v>
      </c>
      <c r="L1914" s="34" t="e">
        <f>IF(ISNUMBER(INDEX('08W Project List'!$J:$J,MATCH('HFTD CPZ'!$B1914,'08W Project List'!$G:$G,0))),$K1914,#N/A)</f>
        <v>#N/A</v>
      </c>
      <c r="M1914" s="34" t="e">
        <f>IF(ISNUMBER(L1914),#N/A,IF(ISNUMBER(INDEX('Approved CPZ List'!$I:$I,MATCH('HFTD CPZ'!$B1914,'Approved CPZ List'!$B:$B,0))),$K1914,#N/A))</f>
        <v>#N/A</v>
      </c>
    </row>
    <row r="1915" spans="1:13" ht="15.75" x14ac:dyDescent="0.25">
      <c r="A1915" s="17">
        <v>5920</v>
      </c>
      <c r="B1915" s="16" t="s">
        <v>662</v>
      </c>
      <c r="C1915" s="16">
        <v>14091110</v>
      </c>
      <c r="D1915" s="16" t="s">
        <v>658</v>
      </c>
      <c r="E1915" s="16">
        <v>5.5499099097723121</v>
      </c>
      <c r="F1915" s="16">
        <v>72</v>
      </c>
      <c r="G1915" s="19">
        <v>1.10842481948938E-2</v>
      </c>
      <c r="H1915" s="16">
        <f t="shared" si="87"/>
        <v>0.79806587003235363</v>
      </c>
      <c r="I1915" s="21">
        <v>1914</v>
      </c>
      <c r="J1915" s="28">
        <f t="shared" si="88"/>
        <v>20049.182393763538</v>
      </c>
      <c r="K1915" s="28">
        <f t="shared" si="89"/>
        <v>303.34598058000398</v>
      </c>
      <c r="L1915" s="34" t="e">
        <f>IF(ISNUMBER(INDEX('08W Project List'!$J:$J,MATCH('HFTD CPZ'!$B1915,'08W Project List'!$G:$G,0))),$K1915,#N/A)</f>
        <v>#N/A</v>
      </c>
      <c r="M1915" s="34" t="e">
        <f>IF(ISNUMBER(L1915),#N/A,IF(ISNUMBER(INDEX('Approved CPZ List'!$I:$I,MATCH('HFTD CPZ'!$B1915,'Approved CPZ List'!$B:$B,0))),$K1915,#N/A))</f>
        <v>#N/A</v>
      </c>
    </row>
    <row r="1916" spans="1:13" ht="15.75" x14ac:dyDescent="0.25">
      <c r="A1916" s="17">
        <v>3864</v>
      </c>
      <c r="B1916" s="16" t="s">
        <v>3097</v>
      </c>
      <c r="C1916" s="16">
        <v>152461103</v>
      </c>
      <c r="D1916" s="16" t="s">
        <v>3095</v>
      </c>
      <c r="E1916" s="16">
        <v>4.9745478139785702</v>
      </c>
      <c r="F1916" s="16">
        <v>114</v>
      </c>
      <c r="G1916" s="19">
        <v>1.10827192572867E-2</v>
      </c>
      <c r="H1916" s="16">
        <f t="shared" si="87"/>
        <v>1.2634299953306838</v>
      </c>
      <c r="I1916" s="21">
        <v>1915</v>
      </c>
      <c r="J1916" s="28">
        <f t="shared" si="88"/>
        <v>20054.156941577516</v>
      </c>
      <c r="K1916" s="28">
        <f t="shared" si="89"/>
        <v>302.0825505846733</v>
      </c>
      <c r="L1916" s="34" t="e">
        <f>IF(ISNUMBER(INDEX('08W Project List'!$J:$J,MATCH('HFTD CPZ'!$B1916,'08W Project List'!$G:$G,0))),$K1916,#N/A)</f>
        <v>#N/A</v>
      </c>
      <c r="M1916" s="34" t="e">
        <f>IF(ISNUMBER(L1916),#N/A,IF(ISNUMBER(INDEX('Approved CPZ List'!$I:$I,MATCH('HFTD CPZ'!$B1916,'Approved CPZ List'!$B:$B,0))),$K1916,#N/A))</f>
        <v>#N/A</v>
      </c>
    </row>
    <row r="1917" spans="1:13" ht="15.75" x14ac:dyDescent="0.25">
      <c r="A1917" s="17">
        <v>4013</v>
      </c>
      <c r="B1917" s="16" t="s">
        <v>2020</v>
      </c>
      <c r="C1917" s="16">
        <v>182371111</v>
      </c>
      <c r="D1917" s="16" t="s">
        <v>2014</v>
      </c>
      <c r="E1917" s="16">
        <v>7.1569491691596019</v>
      </c>
      <c r="F1917" s="16">
        <v>82</v>
      </c>
      <c r="G1917" s="19">
        <v>1.10750048268919E-2</v>
      </c>
      <c r="H1917" s="16">
        <f t="shared" si="87"/>
        <v>0.90815039580513579</v>
      </c>
      <c r="I1917" s="21">
        <v>1916</v>
      </c>
      <c r="J1917" s="28">
        <f t="shared" si="88"/>
        <v>20061.313890746675</v>
      </c>
      <c r="K1917" s="28">
        <f t="shared" si="89"/>
        <v>301.17440018886816</v>
      </c>
      <c r="L1917" s="34" t="e">
        <f>IF(ISNUMBER(INDEX('08W Project List'!$J:$J,MATCH('HFTD CPZ'!$B1917,'08W Project List'!$G:$G,0))),$K1917,#N/A)</f>
        <v>#N/A</v>
      </c>
      <c r="M1917" s="34" t="e">
        <f>IF(ISNUMBER(L1917),#N/A,IF(ISNUMBER(INDEX('Approved CPZ List'!$I:$I,MATCH('HFTD CPZ'!$B1917,'Approved CPZ List'!$B:$B,0))),$K1917,#N/A))</f>
        <v>#N/A</v>
      </c>
    </row>
    <row r="1918" spans="1:13" ht="15.75" x14ac:dyDescent="0.25">
      <c r="A1918" s="17">
        <v>9810</v>
      </c>
      <c r="B1918" s="16" t="s">
        <v>2240</v>
      </c>
      <c r="C1918" s="16">
        <v>24131102</v>
      </c>
      <c r="D1918" s="16" t="s">
        <v>2239</v>
      </c>
      <c r="E1918" s="16">
        <v>0.95586433410876326</v>
      </c>
      <c r="F1918" s="16">
        <v>14</v>
      </c>
      <c r="G1918" s="19">
        <v>1.10651221489777E-2</v>
      </c>
      <c r="H1918" s="16">
        <f t="shared" si="87"/>
        <v>0.1549117100856878</v>
      </c>
      <c r="I1918" s="21">
        <v>1917</v>
      </c>
      <c r="J1918" s="28">
        <f t="shared" si="88"/>
        <v>20062.269755080782</v>
      </c>
      <c r="K1918" s="28">
        <f t="shared" si="89"/>
        <v>301.01948847878248</v>
      </c>
      <c r="L1918" s="34" t="e">
        <f>IF(ISNUMBER(INDEX('08W Project List'!$J:$J,MATCH('HFTD CPZ'!$B1918,'08W Project List'!$G:$G,0))),$K1918,#N/A)</f>
        <v>#N/A</v>
      </c>
      <c r="M1918" s="34" t="e">
        <f>IF(ISNUMBER(L1918),#N/A,IF(ISNUMBER(INDEX('Approved CPZ List'!$I:$I,MATCH('HFTD CPZ'!$B1918,'Approved CPZ List'!$B:$B,0))),$K1918,#N/A))</f>
        <v>#N/A</v>
      </c>
    </row>
    <row r="1919" spans="1:13" ht="15.75" x14ac:dyDescent="0.25">
      <c r="A1919" s="17">
        <v>8395</v>
      </c>
      <c r="B1919" s="16" t="s">
        <v>634</v>
      </c>
      <c r="C1919" s="16">
        <v>192291121</v>
      </c>
      <c r="D1919" s="16" t="s">
        <v>633</v>
      </c>
      <c r="E1919" s="16">
        <v>2.2912348082919327</v>
      </c>
      <c r="F1919" s="16">
        <v>71</v>
      </c>
      <c r="G1919" s="19">
        <v>1.10286310460622E-2</v>
      </c>
      <c r="H1919" s="16">
        <f t="shared" si="87"/>
        <v>0.78303280427041622</v>
      </c>
      <c r="I1919" s="21">
        <v>1918</v>
      </c>
      <c r="J1919" s="28">
        <f t="shared" si="88"/>
        <v>20064.560989889076</v>
      </c>
      <c r="K1919" s="28">
        <f t="shared" si="89"/>
        <v>300.23645567451206</v>
      </c>
      <c r="L1919" s="34" t="e">
        <f>IF(ISNUMBER(INDEX('08W Project List'!$J:$J,MATCH('HFTD CPZ'!$B1919,'08W Project List'!$G:$G,0))),$K1919,#N/A)</f>
        <v>#N/A</v>
      </c>
      <c r="M1919" s="34" t="e">
        <f>IF(ISNUMBER(L1919),#N/A,IF(ISNUMBER(INDEX('Approved CPZ List'!$I:$I,MATCH('HFTD CPZ'!$B1919,'Approved CPZ List'!$B:$B,0))),$K1919,#N/A))</f>
        <v>#N/A</v>
      </c>
    </row>
    <row r="1920" spans="1:13" ht="15.75" x14ac:dyDescent="0.25">
      <c r="A1920" s="17">
        <v>5390</v>
      </c>
      <c r="B1920" s="16" t="s">
        <v>3835</v>
      </c>
      <c r="C1920" s="16">
        <v>182052102</v>
      </c>
      <c r="D1920" s="16" t="s">
        <v>3836</v>
      </c>
      <c r="E1920" s="16">
        <v>5.2195821190140208</v>
      </c>
      <c r="F1920" s="16">
        <v>61</v>
      </c>
      <c r="G1920" s="19">
        <v>1.0995048037585199E-2</v>
      </c>
      <c r="H1920" s="16">
        <f t="shared" si="87"/>
        <v>0.6706979302926972</v>
      </c>
      <c r="I1920" s="21">
        <v>1919</v>
      </c>
      <c r="J1920" s="28">
        <f t="shared" si="88"/>
        <v>20069.780572008091</v>
      </c>
      <c r="K1920" s="28">
        <f t="shared" si="89"/>
        <v>299.56575774421935</v>
      </c>
      <c r="L1920" s="34" t="e">
        <f>IF(ISNUMBER(INDEX('08W Project List'!$J:$J,MATCH('HFTD CPZ'!$B1920,'08W Project List'!$G:$G,0))),$K1920,#N/A)</f>
        <v>#N/A</v>
      </c>
      <c r="M1920" s="34" t="e">
        <f>IF(ISNUMBER(L1920),#N/A,IF(ISNUMBER(INDEX('Approved CPZ List'!$I:$I,MATCH('HFTD CPZ'!$B1920,'Approved CPZ List'!$B:$B,0))),$K1920,#N/A))</f>
        <v>#N/A</v>
      </c>
    </row>
    <row r="1921" spans="1:13" ht="15.75" x14ac:dyDescent="0.25">
      <c r="A1921" s="17">
        <v>4943</v>
      </c>
      <c r="B1921" s="16" t="s">
        <v>3063</v>
      </c>
      <c r="C1921" s="16">
        <v>163751102</v>
      </c>
      <c r="D1921" s="16" t="s">
        <v>3053</v>
      </c>
      <c r="E1921" s="16">
        <v>10.852654222030267</v>
      </c>
      <c r="F1921" s="16">
        <v>136</v>
      </c>
      <c r="G1921" s="19">
        <v>1.09523448787247E-2</v>
      </c>
      <c r="H1921" s="16">
        <f t="shared" si="87"/>
        <v>1.4895189035065592</v>
      </c>
      <c r="I1921" s="21">
        <v>1920</v>
      </c>
      <c r="J1921" s="28">
        <f t="shared" si="88"/>
        <v>20080.633226230122</v>
      </c>
      <c r="K1921" s="28">
        <f t="shared" si="89"/>
        <v>298.07623884071279</v>
      </c>
      <c r="L1921" s="34" t="e">
        <f>IF(ISNUMBER(INDEX('08W Project List'!$J:$J,MATCH('HFTD CPZ'!$B1921,'08W Project List'!$G:$G,0))),$K1921,#N/A)</f>
        <v>#N/A</v>
      </c>
      <c r="M1921" s="34" t="e">
        <f>IF(ISNUMBER(L1921),#N/A,IF(ISNUMBER(INDEX('Approved CPZ List'!$I:$I,MATCH('HFTD CPZ'!$B1921,'Approved CPZ List'!$B:$B,0))),$K1921,#N/A))</f>
        <v>#N/A</v>
      </c>
    </row>
    <row r="1922" spans="1:13" ht="15.75" x14ac:dyDescent="0.25">
      <c r="A1922" s="17">
        <v>2277</v>
      </c>
      <c r="B1922" s="16" t="s">
        <v>2777</v>
      </c>
      <c r="C1922" s="16">
        <v>103031102</v>
      </c>
      <c r="D1922" s="16" t="s">
        <v>2771</v>
      </c>
      <c r="E1922" s="16">
        <v>16.726920912375327</v>
      </c>
      <c r="F1922" s="16">
        <v>179</v>
      </c>
      <c r="G1922" s="19">
        <v>1.0913003839760099E-2</v>
      </c>
      <c r="H1922" s="16">
        <f t="shared" ref="H1922:H1985" si="90">IFERROR(G1922*F1922,0)</f>
        <v>1.9534276873170577</v>
      </c>
      <c r="I1922" s="21">
        <v>1921</v>
      </c>
      <c r="J1922" s="28">
        <f t="shared" si="88"/>
        <v>20097.360147142499</v>
      </c>
      <c r="K1922" s="28">
        <f t="shared" si="89"/>
        <v>296.12281115339573</v>
      </c>
      <c r="L1922" s="34" t="e">
        <f>IF(ISNUMBER(INDEX('08W Project List'!$J:$J,MATCH('HFTD CPZ'!$B1922,'08W Project List'!$G:$G,0))),$K1922,#N/A)</f>
        <v>#N/A</v>
      </c>
      <c r="M1922" s="34" t="e">
        <f>IF(ISNUMBER(L1922),#N/A,IF(ISNUMBER(INDEX('Approved CPZ List'!$I:$I,MATCH('HFTD CPZ'!$B1922,'Approved CPZ List'!$B:$B,0))),$K1922,#N/A))</f>
        <v>#N/A</v>
      </c>
    </row>
    <row r="1923" spans="1:13" ht="15.75" x14ac:dyDescent="0.25">
      <c r="A1923" s="17">
        <v>8219</v>
      </c>
      <c r="B1923" s="16" t="s">
        <v>631</v>
      </c>
      <c r="C1923" s="16">
        <v>182071101</v>
      </c>
      <c r="D1923" s="16" t="s">
        <v>630</v>
      </c>
      <c r="E1923" s="16">
        <v>3.6950328653137539</v>
      </c>
      <c r="F1923" s="16">
        <v>29</v>
      </c>
      <c r="G1923" s="19">
        <v>1.09041275796543E-2</v>
      </c>
      <c r="H1923" s="16">
        <f t="shared" si="90"/>
        <v>0.31621969980997472</v>
      </c>
      <c r="I1923" s="21">
        <v>1922</v>
      </c>
      <c r="J1923" s="28">
        <f t="shared" si="88"/>
        <v>20101.055180007814</v>
      </c>
      <c r="K1923" s="28">
        <f t="shared" si="89"/>
        <v>295.80659145358578</v>
      </c>
      <c r="L1923" s="34" t="e">
        <f>IF(ISNUMBER(INDEX('08W Project List'!$J:$J,MATCH('HFTD CPZ'!$B1923,'08W Project List'!$G:$G,0))),$K1923,#N/A)</f>
        <v>#N/A</v>
      </c>
      <c r="M1923" s="34" t="e">
        <f>IF(ISNUMBER(L1923),#N/A,IF(ISNUMBER(INDEX('Approved CPZ List'!$I:$I,MATCH('HFTD CPZ'!$B1923,'Approved CPZ List'!$B:$B,0))),$K1923,#N/A))</f>
        <v>#N/A</v>
      </c>
    </row>
    <row r="1924" spans="1:13" ht="15.75" x14ac:dyDescent="0.25">
      <c r="A1924" s="17">
        <v>8001</v>
      </c>
      <c r="B1924" s="16" t="s">
        <v>2362</v>
      </c>
      <c r="C1924" s="16">
        <v>42571102</v>
      </c>
      <c r="D1924" s="16" t="s">
        <v>2359</v>
      </c>
      <c r="E1924" s="16">
        <v>0.62847782151675569</v>
      </c>
      <c r="F1924" s="16">
        <v>9</v>
      </c>
      <c r="G1924" s="19">
        <v>1.09018573038347E-2</v>
      </c>
      <c r="H1924" s="16">
        <f t="shared" si="90"/>
        <v>9.8116715734512291E-2</v>
      </c>
      <c r="I1924" s="21">
        <v>1923</v>
      </c>
      <c r="J1924" s="28">
        <f t="shared" ref="J1924:J1987" si="91">J1923+E1924</f>
        <v>20101.68365782933</v>
      </c>
      <c r="K1924" s="28">
        <f t="shared" ref="K1924:K1987" si="92">K1923-H1924</f>
        <v>295.70847473785125</v>
      </c>
      <c r="L1924" s="34" t="e">
        <f>IF(ISNUMBER(INDEX('08W Project List'!$J:$J,MATCH('HFTD CPZ'!$B1924,'08W Project List'!$G:$G,0))),$K1924,#N/A)</f>
        <v>#N/A</v>
      </c>
      <c r="M1924" s="34" t="e">
        <f>IF(ISNUMBER(L1924),#N/A,IF(ISNUMBER(INDEX('Approved CPZ List'!$I:$I,MATCH('HFTD CPZ'!$B1924,'Approved CPZ List'!$B:$B,0))),$K1924,#N/A))</f>
        <v>#N/A</v>
      </c>
    </row>
    <row r="1925" spans="1:13" ht="15.75" x14ac:dyDescent="0.25">
      <c r="A1925" s="17">
        <v>8797</v>
      </c>
      <c r="B1925" s="16" t="s">
        <v>600</v>
      </c>
      <c r="C1925" s="16">
        <v>83622105</v>
      </c>
      <c r="D1925" s="16" t="s">
        <v>590</v>
      </c>
      <c r="E1925" s="16">
        <v>2.68271192733468</v>
      </c>
      <c r="F1925" s="16">
        <v>39</v>
      </c>
      <c r="G1925" s="19">
        <v>1.09013137223109E-2</v>
      </c>
      <c r="H1925" s="16">
        <f t="shared" si="90"/>
        <v>0.4251512351701251</v>
      </c>
      <c r="I1925" s="21">
        <v>1924</v>
      </c>
      <c r="J1925" s="28">
        <f t="shared" si="91"/>
        <v>20104.366369756663</v>
      </c>
      <c r="K1925" s="28">
        <f t="shared" si="92"/>
        <v>295.28332350268113</v>
      </c>
      <c r="L1925" s="34" t="e">
        <f>IF(ISNUMBER(INDEX('08W Project List'!$J:$J,MATCH('HFTD CPZ'!$B1925,'08W Project List'!$G:$G,0))),$K1925,#N/A)</f>
        <v>#N/A</v>
      </c>
      <c r="M1925" s="34" t="e">
        <f>IF(ISNUMBER(L1925),#N/A,IF(ISNUMBER(INDEX('Approved CPZ List'!$I:$I,MATCH('HFTD CPZ'!$B1925,'Approved CPZ List'!$B:$B,0))),$K1925,#N/A))</f>
        <v>#N/A</v>
      </c>
    </row>
    <row r="1926" spans="1:13" ht="15.75" x14ac:dyDescent="0.25">
      <c r="A1926" s="17">
        <v>6026</v>
      </c>
      <c r="B1926" s="16" t="s">
        <v>3391</v>
      </c>
      <c r="C1926" s="16">
        <v>14161108</v>
      </c>
      <c r="D1926" s="16" t="s">
        <v>3392</v>
      </c>
      <c r="E1926" s="16">
        <v>5.9543812462282171</v>
      </c>
      <c r="F1926" s="16">
        <v>60</v>
      </c>
      <c r="G1926" s="19">
        <v>1.0901081852565201E-2</v>
      </c>
      <c r="H1926" s="16">
        <f t="shared" si="90"/>
        <v>0.65406491115391208</v>
      </c>
      <c r="I1926" s="21">
        <v>1925</v>
      </c>
      <c r="J1926" s="28">
        <f t="shared" si="91"/>
        <v>20110.320751002891</v>
      </c>
      <c r="K1926" s="28">
        <f t="shared" si="92"/>
        <v>294.62925859152722</v>
      </c>
      <c r="L1926" s="34" t="e">
        <f>IF(ISNUMBER(INDEX('08W Project List'!$J:$J,MATCH('HFTD CPZ'!$B1926,'08W Project List'!$G:$G,0))),$K1926,#N/A)</f>
        <v>#N/A</v>
      </c>
      <c r="M1926" s="34" t="e">
        <f>IF(ISNUMBER(L1926),#N/A,IF(ISNUMBER(INDEX('Approved CPZ List'!$I:$I,MATCH('HFTD CPZ'!$B1926,'Approved CPZ List'!$B:$B,0))),$K1926,#N/A))</f>
        <v>#N/A</v>
      </c>
    </row>
    <row r="1927" spans="1:13" ht="15.75" x14ac:dyDescent="0.25">
      <c r="A1927" s="17">
        <v>9862</v>
      </c>
      <c r="B1927" s="16" t="s">
        <v>2388</v>
      </c>
      <c r="C1927" s="16">
        <v>42811111</v>
      </c>
      <c r="D1927" s="16" t="s">
        <v>2381</v>
      </c>
      <c r="E1927" s="16">
        <v>3.4699161885045187</v>
      </c>
      <c r="F1927" s="16">
        <v>23</v>
      </c>
      <c r="G1927" s="19">
        <v>1.08870737351921E-2</v>
      </c>
      <c r="H1927" s="16">
        <f t="shared" si="90"/>
        <v>0.25040269590941833</v>
      </c>
      <c r="I1927" s="21">
        <v>1926</v>
      </c>
      <c r="J1927" s="28">
        <f t="shared" si="91"/>
        <v>20113.790667191395</v>
      </c>
      <c r="K1927" s="28">
        <f t="shared" si="92"/>
        <v>294.37885589561779</v>
      </c>
      <c r="L1927" s="34" t="e">
        <f>IF(ISNUMBER(INDEX('08W Project List'!$J:$J,MATCH('HFTD CPZ'!$B1927,'08W Project List'!$G:$G,0))),$K1927,#N/A)</f>
        <v>#N/A</v>
      </c>
      <c r="M1927" s="34" t="e">
        <f>IF(ISNUMBER(L1927),#N/A,IF(ISNUMBER(INDEX('Approved CPZ List'!$I:$I,MATCH('HFTD CPZ'!$B1927,'Approved CPZ List'!$B:$B,0))),$K1927,#N/A))</f>
        <v>#N/A</v>
      </c>
    </row>
    <row r="1928" spans="1:13" ht="15.75" x14ac:dyDescent="0.25">
      <c r="A1928" s="17">
        <v>9761</v>
      </c>
      <c r="B1928" s="16" t="s">
        <v>1636</v>
      </c>
      <c r="C1928" s="16">
        <v>24101103</v>
      </c>
      <c r="D1928" s="16" t="s">
        <v>1637</v>
      </c>
      <c r="E1928" s="16">
        <v>6.0713239268425045</v>
      </c>
      <c r="F1928" s="16">
        <v>47</v>
      </c>
      <c r="G1928" s="19">
        <v>1.0885206222637601E-2</v>
      </c>
      <c r="H1928" s="16">
        <f t="shared" si="90"/>
        <v>0.51160469246396723</v>
      </c>
      <c r="I1928" s="21">
        <v>1927</v>
      </c>
      <c r="J1928" s="28">
        <f t="shared" si="91"/>
        <v>20119.861991118236</v>
      </c>
      <c r="K1928" s="28">
        <f t="shared" si="92"/>
        <v>293.86725120315384</v>
      </c>
      <c r="L1928" s="34" t="e">
        <f>IF(ISNUMBER(INDEX('08W Project List'!$J:$J,MATCH('HFTD CPZ'!$B1928,'08W Project List'!$G:$G,0))),$K1928,#N/A)</f>
        <v>#N/A</v>
      </c>
      <c r="M1928" s="34" t="e">
        <f>IF(ISNUMBER(L1928),#N/A,IF(ISNUMBER(INDEX('Approved CPZ List'!$I:$I,MATCH('HFTD CPZ'!$B1928,'Approved CPZ List'!$B:$B,0))),$K1928,#N/A))</f>
        <v>#N/A</v>
      </c>
    </row>
    <row r="1929" spans="1:13" ht="15.75" x14ac:dyDescent="0.25">
      <c r="A1929" s="17">
        <v>6971</v>
      </c>
      <c r="B1929" s="16" t="s">
        <v>4339</v>
      </c>
      <c r="C1929" s="16">
        <v>192171103</v>
      </c>
      <c r="D1929" s="16" t="s">
        <v>4334</v>
      </c>
      <c r="E1929" s="16">
        <v>9.0712975738541335</v>
      </c>
      <c r="F1929" s="16">
        <v>118</v>
      </c>
      <c r="G1929" s="19">
        <v>1.08820220829168E-2</v>
      </c>
      <c r="H1929" s="16">
        <f t="shared" si="90"/>
        <v>1.2840786057841824</v>
      </c>
      <c r="I1929" s="21">
        <v>1928</v>
      </c>
      <c r="J1929" s="28">
        <f t="shared" si="91"/>
        <v>20128.933288692089</v>
      </c>
      <c r="K1929" s="28">
        <f t="shared" si="92"/>
        <v>292.58317259736964</v>
      </c>
      <c r="L1929" s="34" t="e">
        <f>IF(ISNUMBER(INDEX('08W Project List'!$J:$J,MATCH('HFTD CPZ'!$B1929,'08W Project List'!$G:$G,0))),$K1929,#N/A)</f>
        <v>#N/A</v>
      </c>
      <c r="M1929" s="34" t="e">
        <f>IF(ISNUMBER(L1929),#N/A,IF(ISNUMBER(INDEX('Approved CPZ List'!$I:$I,MATCH('HFTD CPZ'!$B1929,'Approved CPZ List'!$B:$B,0))),$K1929,#N/A))</f>
        <v>#N/A</v>
      </c>
    </row>
    <row r="1930" spans="1:13" ht="15.75" x14ac:dyDescent="0.25">
      <c r="A1930" s="17">
        <v>8324</v>
      </c>
      <c r="B1930" s="16" t="s">
        <v>2401</v>
      </c>
      <c r="C1930" s="16">
        <v>42811112</v>
      </c>
      <c r="D1930" s="16" t="s">
        <v>2396</v>
      </c>
      <c r="E1930" s="16">
        <v>0.87779707673209451</v>
      </c>
      <c r="F1930" s="16">
        <v>7</v>
      </c>
      <c r="G1930" s="19">
        <v>1.07866149701554E-2</v>
      </c>
      <c r="H1930" s="16">
        <f t="shared" si="90"/>
        <v>7.5506304791087803E-2</v>
      </c>
      <c r="I1930" s="21">
        <v>1929</v>
      </c>
      <c r="J1930" s="28">
        <f t="shared" si="91"/>
        <v>20129.811085768823</v>
      </c>
      <c r="K1930" s="28">
        <f t="shared" si="92"/>
        <v>292.50766629257856</v>
      </c>
      <c r="L1930" s="34" t="e">
        <f>IF(ISNUMBER(INDEX('08W Project List'!$J:$J,MATCH('HFTD CPZ'!$B1930,'08W Project List'!$G:$G,0))),$K1930,#N/A)</f>
        <v>#N/A</v>
      </c>
      <c r="M1930" s="34" t="e">
        <f>IF(ISNUMBER(L1930),#N/A,IF(ISNUMBER(INDEX('Approved CPZ List'!$I:$I,MATCH('HFTD CPZ'!$B1930,'Approved CPZ List'!$B:$B,0))),$K1930,#N/A))</f>
        <v>#N/A</v>
      </c>
    </row>
    <row r="1931" spans="1:13" ht="15.75" x14ac:dyDescent="0.25">
      <c r="A1931" s="17">
        <v>3097</v>
      </c>
      <c r="B1931" s="16" t="s">
        <v>145</v>
      </c>
      <c r="C1931" s="16">
        <v>182541103</v>
      </c>
      <c r="D1931" s="16" t="s">
        <v>143</v>
      </c>
      <c r="E1931" s="16">
        <v>7.4298496843310753</v>
      </c>
      <c r="F1931" s="16">
        <v>75</v>
      </c>
      <c r="G1931" s="19">
        <v>1.0771887435303299E-2</v>
      </c>
      <c r="H1931" s="16">
        <f t="shared" si="90"/>
        <v>0.80789155764774745</v>
      </c>
      <c r="I1931" s="21">
        <v>1930</v>
      </c>
      <c r="J1931" s="28">
        <f t="shared" si="91"/>
        <v>20137.240935453152</v>
      </c>
      <c r="K1931" s="28">
        <f t="shared" si="92"/>
        <v>291.69977473493083</v>
      </c>
      <c r="L1931" s="34" t="e">
        <f>IF(ISNUMBER(INDEX('08W Project List'!$J:$J,MATCH('HFTD CPZ'!$B1931,'08W Project List'!$G:$G,0))),$K1931,#N/A)</f>
        <v>#N/A</v>
      </c>
      <c r="M1931" s="34" t="e">
        <f>IF(ISNUMBER(L1931),#N/A,IF(ISNUMBER(INDEX('Approved CPZ List'!$I:$I,MATCH('HFTD CPZ'!$B1931,'Approved CPZ List'!$B:$B,0))),$K1931,#N/A))</f>
        <v>#N/A</v>
      </c>
    </row>
    <row r="1932" spans="1:13" ht="15.75" x14ac:dyDescent="0.25">
      <c r="A1932" s="17">
        <v>1425</v>
      </c>
      <c r="B1932" s="16" t="s">
        <v>758</v>
      </c>
      <c r="C1932" s="16">
        <v>163341101</v>
      </c>
      <c r="D1932" s="16" t="s">
        <v>756</v>
      </c>
      <c r="E1932" s="16">
        <v>0.5250463294971367</v>
      </c>
      <c r="F1932" s="16">
        <v>27</v>
      </c>
      <c r="G1932" s="19">
        <v>1.0768593406890599E-2</v>
      </c>
      <c r="H1932" s="16">
        <f t="shared" si="90"/>
        <v>0.29075202198604616</v>
      </c>
      <c r="I1932" s="21">
        <v>1931</v>
      </c>
      <c r="J1932" s="28">
        <f t="shared" si="91"/>
        <v>20137.76598178265</v>
      </c>
      <c r="K1932" s="28">
        <f t="shared" si="92"/>
        <v>291.40902271294476</v>
      </c>
      <c r="L1932" s="34" t="e">
        <f>IF(ISNUMBER(INDEX('08W Project List'!$J:$J,MATCH('HFTD CPZ'!$B1932,'08W Project List'!$G:$G,0))),$K1932,#N/A)</f>
        <v>#N/A</v>
      </c>
      <c r="M1932" s="34" t="e">
        <f>IF(ISNUMBER(L1932),#N/A,IF(ISNUMBER(INDEX('Approved CPZ List'!$I:$I,MATCH('HFTD CPZ'!$B1932,'Approved CPZ List'!$B:$B,0))),$K1932,#N/A))</f>
        <v>#N/A</v>
      </c>
    </row>
    <row r="1933" spans="1:13" ht="15.75" x14ac:dyDescent="0.25">
      <c r="A1933" s="17">
        <v>8269</v>
      </c>
      <c r="B1933" s="16" t="s">
        <v>933</v>
      </c>
      <c r="C1933" s="16">
        <v>42271105</v>
      </c>
      <c r="D1933" s="16" t="s">
        <v>927</v>
      </c>
      <c r="E1933" s="16">
        <v>0.19405237032632816</v>
      </c>
      <c r="F1933" s="16">
        <v>91</v>
      </c>
      <c r="G1933" s="19">
        <v>1.07242224755685E-2</v>
      </c>
      <c r="H1933" s="16">
        <f t="shared" si="90"/>
        <v>0.97590424527673347</v>
      </c>
      <c r="I1933" s="21">
        <v>1932</v>
      </c>
      <c r="J1933" s="28">
        <f t="shared" si="91"/>
        <v>20137.960034152977</v>
      </c>
      <c r="K1933" s="28">
        <f t="shared" si="92"/>
        <v>290.43311846766801</v>
      </c>
      <c r="L1933" s="34" t="e">
        <f>IF(ISNUMBER(INDEX('08W Project List'!$J:$J,MATCH('HFTD CPZ'!$B1933,'08W Project List'!$G:$G,0))),$K1933,#N/A)</f>
        <v>#N/A</v>
      </c>
      <c r="M1933" s="34" t="e">
        <f>IF(ISNUMBER(L1933),#N/A,IF(ISNUMBER(INDEX('Approved CPZ List'!$I:$I,MATCH('HFTD CPZ'!$B1933,'Approved CPZ List'!$B:$B,0))),$K1933,#N/A))</f>
        <v>#N/A</v>
      </c>
    </row>
    <row r="1934" spans="1:13" ht="15.75" x14ac:dyDescent="0.25">
      <c r="A1934" s="17">
        <v>1839</v>
      </c>
      <c r="B1934" s="16" t="s">
        <v>4227</v>
      </c>
      <c r="C1934" s="16">
        <v>102541102</v>
      </c>
      <c r="D1934" s="16" t="s">
        <v>4224</v>
      </c>
      <c r="E1934" s="16">
        <v>21.710363156586141</v>
      </c>
      <c r="F1934" s="16">
        <v>154</v>
      </c>
      <c r="G1934" s="19">
        <v>1.07005689226206E-2</v>
      </c>
      <c r="H1934" s="16">
        <f t="shared" si="90"/>
        <v>1.6478876140835725</v>
      </c>
      <c r="I1934" s="21">
        <v>1933</v>
      </c>
      <c r="J1934" s="28">
        <f t="shared" si="91"/>
        <v>20159.670397309565</v>
      </c>
      <c r="K1934" s="28">
        <f t="shared" si="92"/>
        <v>288.78523085358444</v>
      </c>
      <c r="L1934" s="34" t="e">
        <f>IF(ISNUMBER(INDEX('08W Project List'!$J:$J,MATCH('HFTD CPZ'!$B1934,'08W Project List'!$G:$G,0))),$K1934,#N/A)</f>
        <v>#N/A</v>
      </c>
      <c r="M1934" s="34" t="e">
        <f>IF(ISNUMBER(L1934),#N/A,IF(ISNUMBER(INDEX('Approved CPZ List'!$I:$I,MATCH('HFTD CPZ'!$B1934,'Approved CPZ List'!$B:$B,0))),$K1934,#N/A))</f>
        <v>#N/A</v>
      </c>
    </row>
    <row r="1935" spans="1:13" ht="15.75" x14ac:dyDescent="0.25">
      <c r="A1935" s="17">
        <v>5835</v>
      </c>
      <c r="B1935" s="16" t="s">
        <v>106</v>
      </c>
      <c r="C1935" s="16">
        <v>153661104</v>
      </c>
      <c r="D1935" s="16" t="s">
        <v>101</v>
      </c>
      <c r="E1935" s="16">
        <v>25.696145848694034</v>
      </c>
      <c r="F1935" s="16">
        <v>301</v>
      </c>
      <c r="G1935" s="19">
        <v>1.06890718603026E-2</v>
      </c>
      <c r="H1935" s="16">
        <f t="shared" si="90"/>
        <v>3.2174106299510825</v>
      </c>
      <c r="I1935" s="21">
        <v>1934</v>
      </c>
      <c r="J1935" s="28">
        <f t="shared" si="91"/>
        <v>20185.366543158259</v>
      </c>
      <c r="K1935" s="28">
        <f t="shared" si="92"/>
        <v>285.56782022363336</v>
      </c>
      <c r="L1935" s="34" t="e">
        <f>IF(ISNUMBER(INDEX('08W Project List'!$J:$J,MATCH('HFTD CPZ'!$B1935,'08W Project List'!$G:$G,0))),$K1935,#N/A)</f>
        <v>#N/A</v>
      </c>
      <c r="M1935" s="34" t="e">
        <f>IF(ISNUMBER(L1935),#N/A,IF(ISNUMBER(INDEX('Approved CPZ List'!$I:$I,MATCH('HFTD CPZ'!$B1935,'Approved CPZ List'!$B:$B,0))),$K1935,#N/A))</f>
        <v>#N/A</v>
      </c>
    </row>
    <row r="1936" spans="1:13" ht="15.75" x14ac:dyDescent="0.25">
      <c r="A1936" s="17">
        <v>7014</v>
      </c>
      <c r="B1936" s="16" t="s">
        <v>37</v>
      </c>
      <c r="C1936" s="16">
        <v>42031122</v>
      </c>
      <c r="D1936" s="16" t="s">
        <v>35</v>
      </c>
      <c r="E1936" s="16">
        <v>0.46530893016481045</v>
      </c>
      <c r="F1936" s="16">
        <v>7</v>
      </c>
      <c r="G1936" s="19">
        <v>1.06488231083422E-2</v>
      </c>
      <c r="H1936" s="16">
        <f t="shared" si="90"/>
        <v>7.45417617583954E-2</v>
      </c>
      <c r="I1936" s="21">
        <v>1935</v>
      </c>
      <c r="J1936" s="28">
        <f t="shared" si="91"/>
        <v>20185.831852088424</v>
      </c>
      <c r="K1936" s="28">
        <f t="shared" si="92"/>
        <v>285.49327846187498</v>
      </c>
      <c r="L1936" s="34" t="e">
        <f>IF(ISNUMBER(INDEX('08W Project List'!$J:$J,MATCH('HFTD CPZ'!$B1936,'08W Project List'!$G:$G,0))),$K1936,#N/A)</f>
        <v>#N/A</v>
      </c>
      <c r="M1936" s="34" t="e">
        <f>IF(ISNUMBER(L1936),#N/A,IF(ISNUMBER(INDEX('Approved CPZ List'!$I:$I,MATCH('HFTD CPZ'!$B1936,'Approved CPZ List'!$B:$B,0))),$K1936,#N/A))</f>
        <v>#N/A</v>
      </c>
    </row>
    <row r="1937" spans="1:13" ht="15.75" x14ac:dyDescent="0.25">
      <c r="A1937" s="17">
        <v>1545</v>
      </c>
      <c r="B1937" s="16" t="s">
        <v>2195</v>
      </c>
      <c r="C1937" s="16">
        <v>163011101</v>
      </c>
      <c r="D1937" s="16" t="s">
        <v>2193</v>
      </c>
      <c r="E1937" s="16">
        <v>40.579015609916283</v>
      </c>
      <c r="F1937" s="16">
        <v>380</v>
      </c>
      <c r="G1937" s="19">
        <v>1.0587202639560001E-2</v>
      </c>
      <c r="H1937" s="16">
        <f t="shared" si="90"/>
        <v>4.0231370030328</v>
      </c>
      <c r="I1937" s="21">
        <v>1936</v>
      </c>
      <c r="J1937" s="28">
        <f t="shared" si="91"/>
        <v>20226.410867698341</v>
      </c>
      <c r="K1937" s="28">
        <f t="shared" si="92"/>
        <v>281.47014145884219</v>
      </c>
      <c r="L1937" s="34" t="e">
        <f>IF(ISNUMBER(INDEX('08W Project List'!$J:$J,MATCH('HFTD CPZ'!$B1937,'08W Project List'!$G:$G,0))),$K1937,#N/A)</f>
        <v>#N/A</v>
      </c>
      <c r="M1937" s="34" t="e">
        <f>IF(ISNUMBER(L1937),#N/A,IF(ISNUMBER(INDEX('Approved CPZ List'!$I:$I,MATCH('HFTD CPZ'!$B1937,'Approved CPZ List'!$B:$B,0))),$K1937,#N/A))</f>
        <v>#N/A</v>
      </c>
    </row>
    <row r="1938" spans="1:13" ht="15.75" x14ac:dyDescent="0.25">
      <c r="A1938" s="17">
        <v>812</v>
      </c>
      <c r="B1938" s="16" t="s">
        <v>1123</v>
      </c>
      <c r="C1938" s="16">
        <v>43071102</v>
      </c>
      <c r="D1938" s="16" t="s">
        <v>1124</v>
      </c>
      <c r="E1938" s="16">
        <v>13.360942027173152</v>
      </c>
      <c r="F1938" s="16">
        <v>148</v>
      </c>
      <c r="G1938" s="19">
        <v>1.0560896443585001E-2</v>
      </c>
      <c r="H1938" s="16">
        <f t="shared" si="90"/>
        <v>1.5630126736505801</v>
      </c>
      <c r="I1938" s="21">
        <v>1937</v>
      </c>
      <c r="J1938" s="28">
        <f t="shared" si="91"/>
        <v>20239.771809725513</v>
      </c>
      <c r="K1938" s="28">
        <f t="shared" si="92"/>
        <v>279.90712878519162</v>
      </c>
      <c r="L1938" s="34" t="e">
        <f>IF(ISNUMBER(INDEX('08W Project List'!$J:$J,MATCH('HFTD CPZ'!$B1938,'08W Project List'!$G:$G,0))),$K1938,#N/A)</f>
        <v>#N/A</v>
      </c>
      <c r="M1938" s="34" t="e">
        <f>IF(ISNUMBER(L1938),#N/A,IF(ISNUMBER(INDEX('Approved CPZ List'!$I:$I,MATCH('HFTD CPZ'!$B1938,'Approved CPZ List'!$B:$B,0))),$K1938,#N/A))</f>
        <v>#N/A</v>
      </c>
    </row>
    <row r="1939" spans="1:13" ht="15.75" x14ac:dyDescent="0.25">
      <c r="A1939" s="17">
        <v>6481</v>
      </c>
      <c r="B1939" s="16" t="s">
        <v>1037</v>
      </c>
      <c r="C1939" s="16">
        <v>182222104</v>
      </c>
      <c r="D1939" s="16" t="s">
        <v>1033</v>
      </c>
      <c r="E1939" s="16">
        <v>15.41832581727744</v>
      </c>
      <c r="F1939" s="16">
        <v>175</v>
      </c>
      <c r="G1939" s="19">
        <v>1.0503441044381201E-2</v>
      </c>
      <c r="H1939" s="16">
        <f t="shared" si="90"/>
        <v>1.8381021827667101</v>
      </c>
      <c r="I1939" s="21">
        <v>1938</v>
      </c>
      <c r="J1939" s="28">
        <f t="shared" si="91"/>
        <v>20255.190135542791</v>
      </c>
      <c r="K1939" s="28">
        <f t="shared" si="92"/>
        <v>278.06902660242491</v>
      </c>
      <c r="L1939" s="34" t="e">
        <f>IF(ISNUMBER(INDEX('08W Project List'!$J:$J,MATCH('HFTD CPZ'!$B1939,'08W Project List'!$G:$G,0))),$K1939,#N/A)</f>
        <v>#N/A</v>
      </c>
      <c r="M1939" s="34" t="e">
        <f>IF(ISNUMBER(L1939),#N/A,IF(ISNUMBER(INDEX('Approved CPZ List'!$I:$I,MATCH('HFTD CPZ'!$B1939,'Approved CPZ List'!$B:$B,0))),$K1939,#N/A))</f>
        <v>#N/A</v>
      </c>
    </row>
    <row r="1940" spans="1:13" ht="15.75" x14ac:dyDescent="0.25">
      <c r="A1940" s="17">
        <v>336</v>
      </c>
      <c r="B1940" s="16" t="s">
        <v>567</v>
      </c>
      <c r="C1940" s="16">
        <v>182771102</v>
      </c>
      <c r="D1940" s="16" t="s">
        <v>568</v>
      </c>
      <c r="E1940" s="16">
        <v>16.00575449334481</v>
      </c>
      <c r="F1940" s="16">
        <v>153</v>
      </c>
      <c r="G1940" s="19">
        <v>1.0467612911805301E-2</v>
      </c>
      <c r="H1940" s="16">
        <f t="shared" si="90"/>
        <v>1.6015447755062111</v>
      </c>
      <c r="I1940" s="21">
        <v>1939</v>
      </c>
      <c r="J1940" s="28">
        <f t="shared" si="91"/>
        <v>20271.195890036135</v>
      </c>
      <c r="K1940" s="28">
        <f t="shared" si="92"/>
        <v>276.46748182691869</v>
      </c>
      <c r="L1940" s="34" t="e">
        <f>IF(ISNUMBER(INDEX('08W Project List'!$J:$J,MATCH('HFTD CPZ'!$B1940,'08W Project List'!$G:$G,0))),$K1940,#N/A)</f>
        <v>#N/A</v>
      </c>
      <c r="M1940" s="34" t="e">
        <f>IF(ISNUMBER(L1940),#N/A,IF(ISNUMBER(INDEX('Approved CPZ List'!$I:$I,MATCH('HFTD CPZ'!$B1940,'Approved CPZ List'!$B:$B,0))),$K1940,#N/A))</f>
        <v>#N/A</v>
      </c>
    </row>
    <row r="1941" spans="1:13" ht="15.75" x14ac:dyDescent="0.25">
      <c r="A1941" s="17">
        <v>3334</v>
      </c>
      <c r="B1941" s="16" t="s">
        <v>4236</v>
      </c>
      <c r="C1941" s="16">
        <v>102541102</v>
      </c>
      <c r="D1941" s="16" t="s">
        <v>4224</v>
      </c>
      <c r="E1941" s="16">
        <v>5.2562314128472964</v>
      </c>
      <c r="F1941" s="16">
        <v>50</v>
      </c>
      <c r="G1941" s="19">
        <v>1.04017893782572E-2</v>
      </c>
      <c r="H1941" s="16">
        <f t="shared" si="90"/>
        <v>0.52008946891286001</v>
      </c>
      <c r="I1941" s="21">
        <v>1940</v>
      </c>
      <c r="J1941" s="28">
        <f t="shared" si="91"/>
        <v>20276.452121448983</v>
      </c>
      <c r="K1941" s="28">
        <f t="shared" si="92"/>
        <v>275.9473923580058</v>
      </c>
      <c r="L1941" s="34" t="e">
        <f>IF(ISNUMBER(INDEX('08W Project List'!$J:$J,MATCH('HFTD CPZ'!$B1941,'08W Project List'!$G:$G,0))),$K1941,#N/A)</f>
        <v>#N/A</v>
      </c>
      <c r="M1941" s="34" t="e">
        <f>IF(ISNUMBER(L1941),#N/A,IF(ISNUMBER(INDEX('Approved CPZ List'!$I:$I,MATCH('HFTD CPZ'!$B1941,'Approved CPZ List'!$B:$B,0))),$K1941,#N/A))</f>
        <v>#N/A</v>
      </c>
    </row>
    <row r="1942" spans="1:13" ht="15.75" x14ac:dyDescent="0.25">
      <c r="A1942" s="17">
        <v>1241</v>
      </c>
      <c r="B1942" s="16" t="s">
        <v>511</v>
      </c>
      <c r="C1942" s="16">
        <v>162211101</v>
      </c>
      <c r="D1942" s="16" t="s">
        <v>504</v>
      </c>
      <c r="E1942" s="16">
        <v>40.460215177233188</v>
      </c>
      <c r="F1942" s="16">
        <v>306</v>
      </c>
      <c r="G1942" s="19">
        <v>1.0384688550393499E-2</v>
      </c>
      <c r="H1942" s="16">
        <f t="shared" si="90"/>
        <v>3.177714696420411</v>
      </c>
      <c r="I1942" s="21">
        <v>1941</v>
      </c>
      <c r="J1942" s="28">
        <f t="shared" si="91"/>
        <v>20316.912336626217</v>
      </c>
      <c r="K1942" s="28">
        <f t="shared" si="92"/>
        <v>272.76967766158538</v>
      </c>
      <c r="L1942" s="34" t="e">
        <f>IF(ISNUMBER(INDEX('08W Project List'!$J:$J,MATCH('HFTD CPZ'!$B1942,'08W Project List'!$G:$G,0))),$K1942,#N/A)</f>
        <v>#N/A</v>
      </c>
      <c r="M1942" s="34" t="e">
        <f>IF(ISNUMBER(L1942),#N/A,IF(ISNUMBER(INDEX('Approved CPZ List'!$I:$I,MATCH('HFTD CPZ'!$B1942,'Approved CPZ List'!$B:$B,0))),$K1942,#N/A))</f>
        <v>#N/A</v>
      </c>
    </row>
    <row r="1943" spans="1:13" ht="15.75" x14ac:dyDescent="0.25">
      <c r="A1943" s="17">
        <v>8572</v>
      </c>
      <c r="B1943" s="16" t="s">
        <v>2104</v>
      </c>
      <c r="C1943" s="16">
        <v>82021107</v>
      </c>
      <c r="D1943" s="16" t="s">
        <v>2103</v>
      </c>
      <c r="E1943" s="16">
        <v>3.9764081350017215</v>
      </c>
      <c r="F1943" s="16">
        <v>27</v>
      </c>
      <c r="G1943" s="19">
        <v>1.0381130113777901E-2</v>
      </c>
      <c r="H1943" s="16">
        <f t="shared" si="90"/>
        <v>0.28029051307200331</v>
      </c>
      <c r="I1943" s="21">
        <v>1942</v>
      </c>
      <c r="J1943" s="28">
        <f t="shared" si="91"/>
        <v>20320.888744761218</v>
      </c>
      <c r="K1943" s="28">
        <f t="shared" si="92"/>
        <v>272.4893871485134</v>
      </c>
      <c r="L1943" s="34" t="e">
        <f>IF(ISNUMBER(INDEX('08W Project List'!$J:$J,MATCH('HFTD CPZ'!$B1943,'08W Project List'!$G:$G,0))),$K1943,#N/A)</f>
        <v>#N/A</v>
      </c>
      <c r="M1943" s="34" t="e">
        <f>IF(ISNUMBER(L1943),#N/A,IF(ISNUMBER(INDEX('Approved CPZ List'!$I:$I,MATCH('HFTD CPZ'!$B1943,'Approved CPZ List'!$B:$B,0))),$K1943,#N/A))</f>
        <v>#N/A</v>
      </c>
    </row>
    <row r="1944" spans="1:13" ht="15.75" x14ac:dyDescent="0.25">
      <c r="A1944" s="17">
        <v>8425</v>
      </c>
      <c r="B1944" s="16" t="s">
        <v>3050</v>
      </c>
      <c r="C1944" s="16">
        <v>163751101</v>
      </c>
      <c r="D1944" s="16" t="s">
        <v>3046</v>
      </c>
      <c r="E1944" s="16">
        <v>9.1673621065020505</v>
      </c>
      <c r="F1944" s="16">
        <v>82</v>
      </c>
      <c r="G1944" s="19">
        <v>1.0364834002473299E-2</v>
      </c>
      <c r="H1944" s="16">
        <f t="shared" si="90"/>
        <v>0.84991638820281057</v>
      </c>
      <c r="I1944" s="21">
        <v>1943</v>
      </c>
      <c r="J1944" s="28">
        <f t="shared" si="91"/>
        <v>20330.05610686772</v>
      </c>
      <c r="K1944" s="28">
        <f t="shared" si="92"/>
        <v>271.63947076031059</v>
      </c>
      <c r="L1944" s="34" t="e">
        <f>IF(ISNUMBER(INDEX('08W Project List'!$J:$J,MATCH('HFTD CPZ'!$B1944,'08W Project List'!$G:$G,0))),$K1944,#N/A)</f>
        <v>#N/A</v>
      </c>
      <c r="M1944" s="34" t="e">
        <f>IF(ISNUMBER(L1944),#N/A,IF(ISNUMBER(INDEX('Approved CPZ List'!$I:$I,MATCH('HFTD CPZ'!$B1944,'Approved CPZ List'!$B:$B,0))),$K1944,#N/A))</f>
        <v>#N/A</v>
      </c>
    </row>
    <row r="1945" spans="1:13" ht="15.75" x14ac:dyDescent="0.25">
      <c r="A1945" s="17">
        <v>10220</v>
      </c>
      <c r="B1945" s="16" t="s">
        <v>22</v>
      </c>
      <c r="C1945" s="16">
        <v>152101101</v>
      </c>
      <c r="D1945" s="16" t="s">
        <v>19</v>
      </c>
      <c r="E1945" s="16">
        <v>6.1786044263057551</v>
      </c>
      <c r="F1945" s="16">
        <v>23</v>
      </c>
      <c r="G1945" s="19">
        <v>1.03605425493266E-2</v>
      </c>
      <c r="H1945" s="16">
        <f t="shared" si="90"/>
        <v>0.23829247863451181</v>
      </c>
      <c r="I1945" s="21">
        <v>1944</v>
      </c>
      <c r="J1945" s="28">
        <f t="shared" si="91"/>
        <v>20336.234711294026</v>
      </c>
      <c r="K1945" s="28">
        <f t="shared" si="92"/>
        <v>271.4011782816761</v>
      </c>
      <c r="L1945" s="34" t="e">
        <f>IF(ISNUMBER(INDEX('08W Project List'!$J:$J,MATCH('HFTD CPZ'!$B1945,'08W Project List'!$G:$G,0))),$K1945,#N/A)</f>
        <v>#N/A</v>
      </c>
      <c r="M1945" s="34" t="e">
        <f>IF(ISNUMBER(L1945),#N/A,IF(ISNUMBER(INDEX('Approved CPZ List'!$I:$I,MATCH('HFTD CPZ'!$B1945,'Approved CPZ List'!$B:$B,0))),$K1945,#N/A))</f>
        <v>#N/A</v>
      </c>
    </row>
    <row r="1946" spans="1:13" ht="15.75" x14ac:dyDescent="0.25">
      <c r="A1946" s="17">
        <v>7876</v>
      </c>
      <c r="B1946" s="16" t="s">
        <v>3207</v>
      </c>
      <c r="C1946" s="16">
        <v>43292103</v>
      </c>
      <c r="D1946" s="16" t="s">
        <v>3203</v>
      </c>
      <c r="E1946" s="16">
        <v>0.3343515579325041</v>
      </c>
      <c r="F1946" s="16">
        <v>16</v>
      </c>
      <c r="G1946" s="19">
        <v>1.03375331027677E-2</v>
      </c>
      <c r="H1946" s="16">
        <f t="shared" si="90"/>
        <v>0.1654005296442832</v>
      </c>
      <c r="I1946" s="21">
        <v>1945</v>
      </c>
      <c r="J1946" s="28">
        <f t="shared" si="91"/>
        <v>20336.569062851959</v>
      </c>
      <c r="K1946" s="28">
        <f t="shared" si="92"/>
        <v>271.23577775203182</v>
      </c>
      <c r="L1946" s="34" t="e">
        <f>IF(ISNUMBER(INDEX('08W Project List'!$J:$J,MATCH('HFTD CPZ'!$B1946,'08W Project List'!$G:$G,0))),$K1946,#N/A)</f>
        <v>#N/A</v>
      </c>
      <c r="M1946" s="34" t="e">
        <f>IF(ISNUMBER(L1946),#N/A,IF(ISNUMBER(INDEX('Approved CPZ List'!$I:$I,MATCH('HFTD CPZ'!$B1946,'Approved CPZ List'!$B:$B,0))),$K1946,#N/A))</f>
        <v>#N/A</v>
      </c>
    </row>
    <row r="1947" spans="1:13" ht="15.75" x14ac:dyDescent="0.25">
      <c r="A1947" s="17">
        <v>1021</v>
      </c>
      <c r="B1947" s="16" t="s">
        <v>1225</v>
      </c>
      <c r="C1947" s="16">
        <v>152762101</v>
      </c>
      <c r="D1947" s="16" t="s">
        <v>1223</v>
      </c>
      <c r="E1947" s="16">
        <v>36.522518182367804</v>
      </c>
      <c r="F1947" s="16">
        <v>436</v>
      </c>
      <c r="G1947" s="19">
        <v>1.03003147835471E-2</v>
      </c>
      <c r="H1947" s="16">
        <f t="shared" si="90"/>
        <v>4.4909372456265357</v>
      </c>
      <c r="I1947" s="21">
        <v>1946</v>
      </c>
      <c r="J1947" s="28">
        <f t="shared" si="91"/>
        <v>20373.091581034325</v>
      </c>
      <c r="K1947" s="28">
        <f t="shared" si="92"/>
        <v>266.7448405064053</v>
      </c>
      <c r="L1947" s="34" t="e">
        <f>IF(ISNUMBER(INDEX('08W Project List'!$J:$J,MATCH('HFTD CPZ'!$B1947,'08W Project List'!$G:$G,0))),$K1947,#N/A)</f>
        <v>#N/A</v>
      </c>
      <c r="M1947" s="34" t="e">
        <f>IF(ISNUMBER(L1947),#N/A,IF(ISNUMBER(INDEX('Approved CPZ List'!$I:$I,MATCH('HFTD CPZ'!$B1947,'Approved CPZ List'!$B:$B,0))),$K1947,#N/A))</f>
        <v>#N/A</v>
      </c>
    </row>
    <row r="1948" spans="1:13" ht="15.75" x14ac:dyDescent="0.25">
      <c r="A1948" s="17">
        <v>5417</v>
      </c>
      <c r="B1948" s="16" t="s">
        <v>3781</v>
      </c>
      <c r="C1948" s="16">
        <v>43432105</v>
      </c>
      <c r="D1948" s="16" t="s">
        <v>3779</v>
      </c>
      <c r="E1948" s="16">
        <v>4.1384721342906401</v>
      </c>
      <c r="F1948" s="16">
        <v>57</v>
      </c>
      <c r="G1948" s="19">
        <v>1.0281445149094501E-2</v>
      </c>
      <c r="H1948" s="16">
        <f t="shared" si="90"/>
        <v>0.5860423734983865</v>
      </c>
      <c r="I1948" s="21">
        <v>1947</v>
      </c>
      <c r="J1948" s="28">
        <f t="shared" si="91"/>
        <v>20377.230053168616</v>
      </c>
      <c r="K1948" s="28">
        <f t="shared" si="92"/>
        <v>266.1587981329069</v>
      </c>
      <c r="L1948" s="34" t="e">
        <f>IF(ISNUMBER(INDEX('08W Project List'!$J:$J,MATCH('HFTD CPZ'!$B1948,'08W Project List'!$G:$G,0))),$K1948,#N/A)</f>
        <v>#N/A</v>
      </c>
      <c r="M1948" s="34" t="e">
        <f>IF(ISNUMBER(L1948),#N/A,IF(ISNUMBER(INDEX('Approved CPZ List'!$I:$I,MATCH('HFTD CPZ'!$B1948,'Approved CPZ List'!$B:$B,0))),$K1948,#N/A))</f>
        <v>#N/A</v>
      </c>
    </row>
    <row r="1949" spans="1:13" ht="15.75" x14ac:dyDescent="0.25">
      <c r="A1949" s="17">
        <v>3018</v>
      </c>
      <c r="B1949" s="16" t="s">
        <v>2146</v>
      </c>
      <c r="C1949" s="16">
        <v>43351106</v>
      </c>
      <c r="D1949" s="16" t="s">
        <v>2143</v>
      </c>
      <c r="E1949" s="16">
        <v>4.6832615017357053</v>
      </c>
      <c r="F1949" s="16">
        <v>58</v>
      </c>
      <c r="G1949" s="19">
        <v>1.02453541757729E-2</v>
      </c>
      <c r="H1949" s="16">
        <f t="shared" si="90"/>
        <v>0.59423054219482818</v>
      </c>
      <c r="I1949" s="21">
        <v>1948</v>
      </c>
      <c r="J1949" s="28">
        <f t="shared" si="91"/>
        <v>20381.913314670353</v>
      </c>
      <c r="K1949" s="28">
        <f t="shared" si="92"/>
        <v>265.56456759071204</v>
      </c>
      <c r="L1949" s="34" t="e">
        <f>IF(ISNUMBER(INDEX('08W Project List'!$J:$J,MATCH('HFTD CPZ'!$B1949,'08W Project List'!$G:$G,0))),$K1949,#N/A)</f>
        <v>#N/A</v>
      </c>
      <c r="M1949" s="34" t="e">
        <f>IF(ISNUMBER(L1949),#N/A,IF(ISNUMBER(INDEX('Approved CPZ List'!$I:$I,MATCH('HFTD CPZ'!$B1949,'Approved CPZ List'!$B:$B,0))),$K1949,#N/A))</f>
        <v>#N/A</v>
      </c>
    </row>
    <row r="1950" spans="1:13" ht="15.75" x14ac:dyDescent="0.25">
      <c r="A1950" s="17">
        <v>9909</v>
      </c>
      <c r="B1950" s="16" t="s">
        <v>2717</v>
      </c>
      <c r="C1950" s="16">
        <v>42291101</v>
      </c>
      <c r="D1950" s="16" t="s">
        <v>2714</v>
      </c>
      <c r="E1950" s="16">
        <v>4.9471048557309381</v>
      </c>
      <c r="F1950" s="16">
        <v>28</v>
      </c>
      <c r="G1950" s="19">
        <v>1.02374393755684E-2</v>
      </c>
      <c r="H1950" s="16">
        <f t="shared" si="90"/>
        <v>0.28664830251591522</v>
      </c>
      <c r="I1950" s="21">
        <v>1949</v>
      </c>
      <c r="J1950" s="28">
        <f t="shared" si="91"/>
        <v>20386.860419526085</v>
      </c>
      <c r="K1950" s="28">
        <f t="shared" si="92"/>
        <v>265.27791928819613</v>
      </c>
      <c r="L1950" s="34" t="e">
        <f>IF(ISNUMBER(INDEX('08W Project List'!$J:$J,MATCH('HFTD CPZ'!$B1950,'08W Project List'!$G:$G,0))),$K1950,#N/A)</f>
        <v>#N/A</v>
      </c>
      <c r="M1950" s="34" t="e">
        <f>IF(ISNUMBER(L1950),#N/A,IF(ISNUMBER(INDEX('Approved CPZ List'!$I:$I,MATCH('HFTD CPZ'!$B1950,'Approved CPZ List'!$B:$B,0))),$K1950,#N/A))</f>
        <v>#N/A</v>
      </c>
    </row>
    <row r="1951" spans="1:13" ht="15.75" x14ac:dyDescent="0.25">
      <c r="A1951" s="17">
        <v>7162</v>
      </c>
      <c r="B1951" s="16" t="s">
        <v>313</v>
      </c>
      <c r="C1951" s="16">
        <v>103751101</v>
      </c>
      <c r="D1951" s="16" t="s">
        <v>310</v>
      </c>
      <c r="E1951" s="16">
        <v>23.230086349171973</v>
      </c>
      <c r="F1951" s="16">
        <v>171</v>
      </c>
      <c r="G1951" s="19">
        <v>1.02069288752893E-2</v>
      </c>
      <c r="H1951" s="16">
        <f t="shared" si="90"/>
        <v>1.7453848376744703</v>
      </c>
      <c r="I1951" s="21">
        <v>1950</v>
      </c>
      <c r="J1951" s="28">
        <f t="shared" si="91"/>
        <v>20410.090505875258</v>
      </c>
      <c r="K1951" s="28">
        <f t="shared" si="92"/>
        <v>263.53253445052167</v>
      </c>
      <c r="L1951" s="34" t="e">
        <f>IF(ISNUMBER(INDEX('08W Project List'!$J:$J,MATCH('HFTD CPZ'!$B1951,'08W Project List'!$G:$G,0))),$K1951,#N/A)</f>
        <v>#N/A</v>
      </c>
      <c r="M1951" s="34" t="e">
        <f>IF(ISNUMBER(L1951),#N/A,IF(ISNUMBER(INDEX('Approved CPZ List'!$I:$I,MATCH('HFTD CPZ'!$B1951,'Approved CPZ List'!$B:$B,0))),$K1951,#N/A))</f>
        <v>#N/A</v>
      </c>
    </row>
    <row r="1952" spans="1:13" ht="15.75" x14ac:dyDescent="0.25">
      <c r="A1952" s="17">
        <v>9067</v>
      </c>
      <c r="B1952" s="16" t="s">
        <v>2991</v>
      </c>
      <c r="C1952" s="16">
        <v>163781705</v>
      </c>
      <c r="D1952" s="16" t="s">
        <v>2987</v>
      </c>
      <c r="E1952" s="16">
        <v>2.2549868937737911</v>
      </c>
      <c r="F1952" s="16">
        <v>36</v>
      </c>
      <c r="G1952" s="19">
        <v>1.01970265572532E-2</v>
      </c>
      <c r="H1952" s="16">
        <f t="shared" si="90"/>
        <v>0.36709295606111519</v>
      </c>
      <c r="I1952" s="21">
        <v>1951</v>
      </c>
      <c r="J1952" s="28">
        <f t="shared" si="91"/>
        <v>20412.345492769033</v>
      </c>
      <c r="K1952" s="28">
        <f t="shared" si="92"/>
        <v>263.16544149446054</v>
      </c>
      <c r="L1952" s="34" t="e">
        <f>IF(ISNUMBER(INDEX('08W Project List'!$J:$J,MATCH('HFTD CPZ'!$B1952,'08W Project List'!$G:$G,0))),$K1952,#N/A)</f>
        <v>#N/A</v>
      </c>
      <c r="M1952" s="34" t="e">
        <f>IF(ISNUMBER(L1952),#N/A,IF(ISNUMBER(INDEX('Approved CPZ List'!$I:$I,MATCH('HFTD CPZ'!$B1952,'Approved CPZ List'!$B:$B,0))),$K1952,#N/A))</f>
        <v>#N/A</v>
      </c>
    </row>
    <row r="1953" spans="1:13" ht="15.75" x14ac:dyDescent="0.25">
      <c r="A1953" s="17">
        <v>6816</v>
      </c>
      <c r="B1953" s="16" t="s">
        <v>3276</v>
      </c>
      <c r="C1953" s="16">
        <v>43191101</v>
      </c>
      <c r="D1953" s="16" t="s">
        <v>3275</v>
      </c>
      <c r="E1953" s="16">
        <v>0.87662455297436914</v>
      </c>
      <c r="F1953" s="16">
        <v>14</v>
      </c>
      <c r="G1953" s="19">
        <v>1.0194680363932E-2</v>
      </c>
      <c r="H1953" s="16">
        <f t="shared" si="90"/>
        <v>0.14272552509504799</v>
      </c>
      <c r="I1953" s="21">
        <v>1952</v>
      </c>
      <c r="J1953" s="28">
        <f t="shared" si="91"/>
        <v>20413.222117322006</v>
      </c>
      <c r="K1953" s="28">
        <f t="shared" si="92"/>
        <v>263.02271596936549</v>
      </c>
      <c r="L1953" s="34" t="e">
        <f>IF(ISNUMBER(INDEX('08W Project List'!$J:$J,MATCH('HFTD CPZ'!$B1953,'08W Project List'!$G:$G,0))),$K1953,#N/A)</f>
        <v>#N/A</v>
      </c>
      <c r="M1953" s="34" t="e">
        <f>IF(ISNUMBER(L1953),#N/A,IF(ISNUMBER(INDEX('Approved CPZ List'!$I:$I,MATCH('HFTD CPZ'!$B1953,'Approved CPZ List'!$B:$B,0))),$K1953,#N/A))</f>
        <v>#N/A</v>
      </c>
    </row>
    <row r="1954" spans="1:13" ht="15.75" x14ac:dyDescent="0.25">
      <c r="A1954" s="17">
        <v>5252</v>
      </c>
      <c r="B1954" s="16" t="s">
        <v>3133</v>
      </c>
      <c r="C1954" s="16">
        <v>43381101</v>
      </c>
      <c r="D1954" s="16" t="s">
        <v>3130</v>
      </c>
      <c r="E1954" s="16">
        <v>0.78956426912224975</v>
      </c>
      <c r="F1954" s="16">
        <v>65</v>
      </c>
      <c r="G1954" s="19">
        <v>1.01694435071394E-2</v>
      </c>
      <c r="H1954" s="16">
        <f t="shared" si="90"/>
        <v>0.66101382796406105</v>
      </c>
      <c r="I1954" s="21">
        <v>1953</v>
      </c>
      <c r="J1954" s="28">
        <f t="shared" si="91"/>
        <v>20414.011681591128</v>
      </c>
      <c r="K1954" s="28">
        <f t="shared" si="92"/>
        <v>262.36170214140145</v>
      </c>
      <c r="L1954" s="34" t="e">
        <f>IF(ISNUMBER(INDEX('08W Project List'!$J:$J,MATCH('HFTD CPZ'!$B1954,'08W Project List'!$G:$G,0))),$K1954,#N/A)</f>
        <v>#N/A</v>
      </c>
      <c r="M1954" s="34" t="e">
        <f>IF(ISNUMBER(L1954),#N/A,IF(ISNUMBER(INDEX('Approved CPZ List'!$I:$I,MATCH('HFTD CPZ'!$B1954,'Approved CPZ List'!$B:$B,0))),$K1954,#N/A))</f>
        <v>#N/A</v>
      </c>
    </row>
    <row r="1955" spans="1:13" ht="15.75" x14ac:dyDescent="0.25">
      <c r="A1955" s="17">
        <v>7444</v>
      </c>
      <c r="B1955" s="16" t="s">
        <v>1801</v>
      </c>
      <c r="C1955" s="16">
        <v>182492106</v>
      </c>
      <c r="D1955" s="16" t="s">
        <v>1802</v>
      </c>
      <c r="E1955" s="16">
        <v>8.7531364770050963</v>
      </c>
      <c r="F1955" s="16">
        <v>180</v>
      </c>
      <c r="G1955" s="19">
        <v>1.01242496694544E-2</v>
      </c>
      <c r="H1955" s="16">
        <f t="shared" si="90"/>
        <v>1.8223649405017921</v>
      </c>
      <c r="I1955" s="21">
        <v>1954</v>
      </c>
      <c r="J1955" s="28">
        <f t="shared" si="91"/>
        <v>20422.764818068132</v>
      </c>
      <c r="K1955" s="28">
        <f t="shared" si="92"/>
        <v>260.53933720089964</v>
      </c>
      <c r="L1955" s="34" t="e">
        <f>IF(ISNUMBER(INDEX('08W Project List'!$J:$J,MATCH('HFTD CPZ'!$B1955,'08W Project List'!$G:$G,0))),$K1955,#N/A)</f>
        <v>#N/A</v>
      </c>
      <c r="M1955" s="34" t="e">
        <f>IF(ISNUMBER(L1955),#N/A,IF(ISNUMBER(INDEX('Approved CPZ List'!$I:$I,MATCH('HFTD CPZ'!$B1955,'Approved CPZ List'!$B:$B,0))),$K1955,#N/A))</f>
        <v>#N/A</v>
      </c>
    </row>
    <row r="1956" spans="1:13" ht="15.75" x14ac:dyDescent="0.25">
      <c r="A1956" s="17">
        <v>2021</v>
      </c>
      <c r="B1956" s="16" t="s">
        <v>4377</v>
      </c>
      <c r="C1956" s="16">
        <v>43021102</v>
      </c>
      <c r="D1956" s="16" t="s">
        <v>4378</v>
      </c>
      <c r="E1956" s="16">
        <v>8.5847333908822261</v>
      </c>
      <c r="F1956" s="16">
        <v>111</v>
      </c>
      <c r="G1956" s="19">
        <v>1.01088680594883E-2</v>
      </c>
      <c r="H1956" s="16">
        <f t="shared" si="90"/>
        <v>1.1220843546032013</v>
      </c>
      <c r="I1956" s="21">
        <v>1955</v>
      </c>
      <c r="J1956" s="28">
        <f t="shared" si="91"/>
        <v>20431.349551459014</v>
      </c>
      <c r="K1956" s="28">
        <f t="shared" si="92"/>
        <v>259.41725284629644</v>
      </c>
      <c r="L1956" s="34" t="e">
        <f>IF(ISNUMBER(INDEX('08W Project List'!$J:$J,MATCH('HFTD CPZ'!$B1956,'08W Project List'!$G:$G,0))),$K1956,#N/A)</f>
        <v>#N/A</v>
      </c>
      <c r="M1956" s="34" t="e">
        <f>IF(ISNUMBER(L1956),#N/A,IF(ISNUMBER(INDEX('Approved CPZ List'!$I:$I,MATCH('HFTD CPZ'!$B1956,'Approved CPZ List'!$B:$B,0))),$K1956,#N/A))</f>
        <v>#N/A</v>
      </c>
    </row>
    <row r="1957" spans="1:13" ht="15.75" x14ac:dyDescent="0.25">
      <c r="A1957" s="17">
        <v>9350</v>
      </c>
      <c r="B1957" s="16" t="s">
        <v>4266</v>
      </c>
      <c r="C1957" s="16">
        <v>163201101</v>
      </c>
      <c r="D1957" s="16" t="s">
        <v>4259</v>
      </c>
      <c r="E1957" s="16">
        <v>2.2487167828565009</v>
      </c>
      <c r="F1957" s="16">
        <v>27</v>
      </c>
      <c r="G1957" s="19">
        <v>1.01036555196415E-2</v>
      </c>
      <c r="H1957" s="16">
        <f t="shared" si="90"/>
        <v>0.2727986990303205</v>
      </c>
      <c r="I1957" s="21">
        <v>1956</v>
      </c>
      <c r="J1957" s="28">
        <f t="shared" si="91"/>
        <v>20433.598268241869</v>
      </c>
      <c r="K1957" s="28">
        <f t="shared" si="92"/>
        <v>259.14445414726612</v>
      </c>
      <c r="L1957" s="34" t="e">
        <f>IF(ISNUMBER(INDEX('08W Project List'!$J:$J,MATCH('HFTD CPZ'!$B1957,'08W Project List'!$G:$G,0))),$K1957,#N/A)</f>
        <v>#N/A</v>
      </c>
      <c r="M1957" s="34" t="e">
        <f>IF(ISNUMBER(L1957),#N/A,IF(ISNUMBER(INDEX('Approved CPZ List'!$I:$I,MATCH('HFTD CPZ'!$B1957,'Approved CPZ List'!$B:$B,0))),$K1957,#N/A))</f>
        <v>#N/A</v>
      </c>
    </row>
    <row r="1958" spans="1:13" ht="15.75" x14ac:dyDescent="0.25">
      <c r="A1958" s="17">
        <v>4549</v>
      </c>
      <c r="B1958" s="16" t="s">
        <v>16</v>
      </c>
      <c r="C1958" s="16">
        <v>14101105</v>
      </c>
      <c r="D1958" s="16" t="s">
        <v>13</v>
      </c>
      <c r="E1958" s="16">
        <v>0.76010622545387818</v>
      </c>
      <c r="F1958" s="16">
        <v>69</v>
      </c>
      <c r="G1958" s="19">
        <v>1.00664457114916E-2</v>
      </c>
      <c r="H1958" s="16">
        <f t="shared" si="90"/>
        <v>0.69458475409292042</v>
      </c>
      <c r="I1958" s="21">
        <v>1957</v>
      </c>
      <c r="J1958" s="28">
        <f t="shared" si="91"/>
        <v>20434.358374467323</v>
      </c>
      <c r="K1958" s="28">
        <f t="shared" si="92"/>
        <v>258.44986939317317</v>
      </c>
      <c r="L1958" s="34" t="e">
        <f>IF(ISNUMBER(INDEX('08W Project List'!$J:$J,MATCH('HFTD CPZ'!$B1958,'08W Project List'!$G:$G,0))),$K1958,#N/A)</f>
        <v>#N/A</v>
      </c>
      <c r="M1958" s="34" t="e">
        <f>IF(ISNUMBER(L1958),#N/A,IF(ISNUMBER(INDEX('Approved CPZ List'!$I:$I,MATCH('HFTD CPZ'!$B1958,'Approved CPZ List'!$B:$B,0))),$K1958,#N/A))</f>
        <v>#N/A</v>
      </c>
    </row>
    <row r="1959" spans="1:13" ht="15.75" x14ac:dyDescent="0.25">
      <c r="A1959" s="17">
        <v>5052</v>
      </c>
      <c r="B1959" s="16" t="s">
        <v>322</v>
      </c>
      <c r="C1959" s="16">
        <v>102812101</v>
      </c>
      <c r="D1959" s="16" t="s">
        <v>318</v>
      </c>
      <c r="E1959" s="16">
        <v>8.3349089530377256</v>
      </c>
      <c r="F1959" s="16">
        <v>83</v>
      </c>
      <c r="G1959" s="19">
        <v>1.0034554935322799E-2</v>
      </c>
      <c r="H1959" s="16">
        <f t="shared" si="90"/>
        <v>0.83286805963179233</v>
      </c>
      <c r="I1959" s="21">
        <v>1958</v>
      </c>
      <c r="J1959" s="28">
        <f t="shared" si="91"/>
        <v>20442.693283420362</v>
      </c>
      <c r="K1959" s="28">
        <f t="shared" si="92"/>
        <v>257.6170013335414</v>
      </c>
      <c r="L1959" s="34" t="e">
        <f>IF(ISNUMBER(INDEX('08W Project List'!$J:$J,MATCH('HFTD CPZ'!$B1959,'08W Project List'!$G:$G,0))),$K1959,#N/A)</f>
        <v>#N/A</v>
      </c>
      <c r="M1959" s="34" t="e">
        <f>IF(ISNUMBER(L1959),#N/A,IF(ISNUMBER(INDEX('Approved CPZ List'!$I:$I,MATCH('HFTD CPZ'!$B1959,'Approved CPZ List'!$B:$B,0))),$K1959,#N/A))</f>
        <v>#N/A</v>
      </c>
    </row>
    <row r="1960" spans="1:13" ht="15.75" x14ac:dyDescent="0.25">
      <c r="A1960" s="17">
        <v>616</v>
      </c>
      <c r="B1960" s="16" t="s">
        <v>3848</v>
      </c>
      <c r="C1960" s="16">
        <v>42721104</v>
      </c>
      <c r="D1960" s="16" t="s">
        <v>3849</v>
      </c>
      <c r="E1960" s="16">
        <v>1.3137382346618396</v>
      </c>
      <c r="F1960" s="16">
        <v>260</v>
      </c>
      <c r="G1960" s="19">
        <v>9.9909854641499294E-3</v>
      </c>
      <c r="H1960" s="16">
        <f t="shared" si="90"/>
        <v>2.5976562206789815</v>
      </c>
      <c r="I1960" s="21">
        <v>1959</v>
      </c>
      <c r="J1960" s="28">
        <f t="shared" si="91"/>
        <v>20444.007021655023</v>
      </c>
      <c r="K1960" s="28">
        <f t="shared" si="92"/>
        <v>255.01934511286242</v>
      </c>
      <c r="L1960" s="34" t="e">
        <f>IF(ISNUMBER(INDEX('08W Project List'!$J:$J,MATCH('HFTD CPZ'!$B1960,'08W Project List'!$G:$G,0))),$K1960,#N/A)</f>
        <v>#N/A</v>
      </c>
      <c r="M1960" s="34" t="e">
        <f>IF(ISNUMBER(L1960),#N/A,IF(ISNUMBER(INDEX('Approved CPZ List'!$I:$I,MATCH('HFTD CPZ'!$B1960,'Approved CPZ List'!$B:$B,0))),$K1960,#N/A))</f>
        <v>#N/A</v>
      </c>
    </row>
    <row r="1961" spans="1:13" ht="15.75" x14ac:dyDescent="0.25">
      <c r="A1961" s="17">
        <v>8621</v>
      </c>
      <c r="B1961" s="16" t="s">
        <v>1293</v>
      </c>
      <c r="C1961" s="16">
        <v>83140401</v>
      </c>
      <c r="D1961" s="16" t="s">
        <v>1294</v>
      </c>
      <c r="E1961" s="16">
        <v>2.5249134191055687</v>
      </c>
      <c r="F1961" s="16">
        <v>34</v>
      </c>
      <c r="G1961" s="19">
        <v>9.9584487109541393E-3</v>
      </c>
      <c r="H1961" s="16">
        <f t="shared" si="90"/>
        <v>0.33858725617244073</v>
      </c>
      <c r="I1961" s="21">
        <v>1960</v>
      </c>
      <c r="J1961" s="28">
        <f t="shared" si="91"/>
        <v>20446.53193507413</v>
      </c>
      <c r="K1961" s="28">
        <f t="shared" si="92"/>
        <v>254.68075785668998</v>
      </c>
      <c r="L1961" s="34" t="e">
        <f>IF(ISNUMBER(INDEX('08W Project List'!$J:$J,MATCH('HFTD CPZ'!$B1961,'08W Project List'!$G:$G,0))),$K1961,#N/A)</f>
        <v>#N/A</v>
      </c>
      <c r="M1961" s="34" t="e">
        <f>IF(ISNUMBER(L1961),#N/A,IF(ISNUMBER(INDEX('Approved CPZ List'!$I:$I,MATCH('HFTD CPZ'!$B1961,'Approved CPZ List'!$B:$B,0))),$K1961,#N/A))</f>
        <v>#N/A</v>
      </c>
    </row>
    <row r="1962" spans="1:13" ht="15.75" x14ac:dyDescent="0.25">
      <c r="A1962" s="17">
        <v>10564</v>
      </c>
      <c r="B1962" s="16" t="s">
        <v>4355</v>
      </c>
      <c r="C1962" s="16">
        <v>152271101</v>
      </c>
      <c r="D1962" s="16" t="s">
        <v>4354</v>
      </c>
      <c r="E1962" s="16">
        <v>0.6149223171050715</v>
      </c>
      <c r="F1962" s="16">
        <v>8</v>
      </c>
      <c r="G1962" s="19">
        <v>9.9234948614529399E-3</v>
      </c>
      <c r="H1962" s="16">
        <f t="shared" si="90"/>
        <v>7.938795889162352E-2</v>
      </c>
      <c r="I1962" s="21">
        <v>1961</v>
      </c>
      <c r="J1962" s="28">
        <f t="shared" si="91"/>
        <v>20447.146857391235</v>
      </c>
      <c r="K1962" s="28">
        <f t="shared" si="92"/>
        <v>254.60136989779835</v>
      </c>
      <c r="L1962" s="34" t="e">
        <f>IF(ISNUMBER(INDEX('08W Project List'!$J:$J,MATCH('HFTD CPZ'!$B1962,'08W Project List'!$G:$G,0))),$K1962,#N/A)</f>
        <v>#N/A</v>
      </c>
      <c r="M1962" s="34" t="e">
        <f>IF(ISNUMBER(L1962),#N/A,IF(ISNUMBER(INDEX('Approved CPZ List'!$I:$I,MATCH('HFTD CPZ'!$B1962,'Approved CPZ List'!$B:$B,0))),$K1962,#N/A))</f>
        <v>#N/A</v>
      </c>
    </row>
    <row r="1963" spans="1:13" ht="15.75" x14ac:dyDescent="0.25">
      <c r="A1963" s="17">
        <v>6010</v>
      </c>
      <c r="B1963" s="16" t="s">
        <v>2494</v>
      </c>
      <c r="C1963" s="16">
        <v>83242111</v>
      </c>
      <c r="D1963" s="16" t="s">
        <v>2489</v>
      </c>
      <c r="E1963" s="16">
        <v>11.172108176099005</v>
      </c>
      <c r="F1963" s="16">
        <v>130</v>
      </c>
      <c r="G1963" s="19">
        <v>9.8996206401076696E-3</v>
      </c>
      <c r="H1963" s="16">
        <f t="shared" si="90"/>
        <v>1.286950683213997</v>
      </c>
      <c r="I1963" s="21">
        <v>1962</v>
      </c>
      <c r="J1963" s="28">
        <f t="shared" si="91"/>
        <v>20458.318965567334</v>
      </c>
      <c r="K1963" s="28">
        <f t="shared" si="92"/>
        <v>253.31441921458435</v>
      </c>
      <c r="L1963" s="34" t="e">
        <f>IF(ISNUMBER(INDEX('08W Project List'!$J:$J,MATCH('HFTD CPZ'!$B1963,'08W Project List'!$G:$G,0))),$K1963,#N/A)</f>
        <v>#N/A</v>
      </c>
      <c r="M1963" s="34" t="e">
        <f>IF(ISNUMBER(L1963),#N/A,IF(ISNUMBER(INDEX('Approved CPZ List'!$I:$I,MATCH('HFTD CPZ'!$B1963,'Approved CPZ List'!$B:$B,0))),$K1963,#N/A))</f>
        <v>#N/A</v>
      </c>
    </row>
    <row r="1964" spans="1:13" ht="15.75" x14ac:dyDescent="0.25">
      <c r="A1964" s="17">
        <v>222</v>
      </c>
      <c r="B1964" s="16" t="s">
        <v>1131</v>
      </c>
      <c r="C1964" s="16">
        <v>43071102</v>
      </c>
      <c r="D1964" s="16" t="s">
        <v>1124</v>
      </c>
      <c r="E1964" s="16">
        <v>7.914178980615227</v>
      </c>
      <c r="F1964" s="16">
        <v>113</v>
      </c>
      <c r="G1964" s="19">
        <v>9.8815578835369199E-3</v>
      </c>
      <c r="H1964" s="16">
        <f t="shared" si="90"/>
        <v>1.1166160408396719</v>
      </c>
      <c r="I1964" s="21">
        <v>1963</v>
      </c>
      <c r="J1964" s="28">
        <f t="shared" si="91"/>
        <v>20466.23314454795</v>
      </c>
      <c r="K1964" s="28">
        <f t="shared" si="92"/>
        <v>252.19780317374469</v>
      </c>
      <c r="L1964" s="34" t="e">
        <f>IF(ISNUMBER(INDEX('08W Project List'!$J:$J,MATCH('HFTD CPZ'!$B1964,'08W Project List'!$G:$G,0))),$K1964,#N/A)</f>
        <v>#N/A</v>
      </c>
      <c r="M1964" s="34" t="e">
        <f>IF(ISNUMBER(L1964),#N/A,IF(ISNUMBER(INDEX('Approved CPZ List'!$I:$I,MATCH('HFTD CPZ'!$B1964,'Approved CPZ List'!$B:$B,0))),$K1964,#N/A))</f>
        <v>#N/A</v>
      </c>
    </row>
    <row r="1965" spans="1:13" ht="15.75" x14ac:dyDescent="0.25">
      <c r="A1965" s="17">
        <v>8045</v>
      </c>
      <c r="B1965" s="16" t="s">
        <v>3006</v>
      </c>
      <c r="C1965" s="16">
        <v>183071101</v>
      </c>
      <c r="D1965" s="16" t="s">
        <v>2998</v>
      </c>
      <c r="E1965" s="16">
        <v>2.7286631354302049</v>
      </c>
      <c r="F1965" s="16">
        <v>18</v>
      </c>
      <c r="G1965" s="19">
        <v>9.8794202357151105E-3</v>
      </c>
      <c r="H1965" s="16">
        <f t="shared" si="90"/>
        <v>0.177829564242872</v>
      </c>
      <c r="I1965" s="21">
        <v>1964</v>
      </c>
      <c r="J1965" s="28">
        <f t="shared" si="91"/>
        <v>20468.961807683379</v>
      </c>
      <c r="K1965" s="28">
        <f t="shared" si="92"/>
        <v>252.01997360950182</v>
      </c>
      <c r="L1965" s="34" t="e">
        <f>IF(ISNUMBER(INDEX('08W Project List'!$J:$J,MATCH('HFTD CPZ'!$B1965,'08W Project List'!$G:$G,0))),$K1965,#N/A)</f>
        <v>#N/A</v>
      </c>
      <c r="M1965" s="34" t="e">
        <f>IF(ISNUMBER(L1965),#N/A,IF(ISNUMBER(INDEX('Approved CPZ List'!$I:$I,MATCH('HFTD CPZ'!$B1965,'Approved CPZ List'!$B:$B,0))),$K1965,#N/A))</f>
        <v>#N/A</v>
      </c>
    </row>
    <row r="1966" spans="1:13" ht="15.75" x14ac:dyDescent="0.25">
      <c r="A1966" s="17">
        <v>7530</v>
      </c>
      <c r="B1966" s="16" t="s">
        <v>460</v>
      </c>
      <c r="C1966" s="16">
        <v>102211103</v>
      </c>
      <c r="D1966" s="16" t="s">
        <v>461</v>
      </c>
      <c r="E1966" s="16">
        <v>2.7496099205486759</v>
      </c>
      <c r="F1966" s="16">
        <v>33</v>
      </c>
      <c r="G1966" s="19">
        <v>9.8607320533707302E-3</v>
      </c>
      <c r="H1966" s="16">
        <f t="shared" si="90"/>
        <v>0.3254041577612341</v>
      </c>
      <c r="I1966" s="21">
        <v>1965</v>
      </c>
      <c r="J1966" s="28">
        <f t="shared" si="91"/>
        <v>20471.711417603929</v>
      </c>
      <c r="K1966" s="28">
        <f t="shared" si="92"/>
        <v>251.69456945174059</v>
      </c>
      <c r="L1966" s="34" t="e">
        <f>IF(ISNUMBER(INDEX('08W Project List'!$J:$J,MATCH('HFTD CPZ'!$B1966,'08W Project List'!$G:$G,0))),$K1966,#N/A)</f>
        <v>#N/A</v>
      </c>
      <c r="M1966" s="34" t="e">
        <f>IF(ISNUMBER(L1966),#N/A,IF(ISNUMBER(INDEX('Approved CPZ List'!$I:$I,MATCH('HFTD CPZ'!$B1966,'Approved CPZ List'!$B:$B,0))),$K1966,#N/A))</f>
        <v>#N/A</v>
      </c>
    </row>
    <row r="1967" spans="1:13" ht="15.75" x14ac:dyDescent="0.25">
      <c r="A1967" s="17">
        <v>7965</v>
      </c>
      <c r="B1967" s="16" t="s">
        <v>3329</v>
      </c>
      <c r="C1967" s="16">
        <v>43321103</v>
      </c>
      <c r="D1967" s="16" t="s">
        <v>3325</v>
      </c>
      <c r="E1967" s="16">
        <v>12.607758367466563</v>
      </c>
      <c r="F1967" s="16">
        <v>129</v>
      </c>
      <c r="G1967" s="19">
        <v>9.8399275825106908E-3</v>
      </c>
      <c r="H1967" s="16">
        <f t="shared" si="90"/>
        <v>1.2693506581438792</v>
      </c>
      <c r="I1967" s="21">
        <v>1966</v>
      </c>
      <c r="J1967" s="28">
        <f t="shared" si="91"/>
        <v>20484.319175971395</v>
      </c>
      <c r="K1967" s="28">
        <f t="shared" si="92"/>
        <v>250.42521879359671</v>
      </c>
      <c r="L1967" s="34" t="e">
        <f>IF(ISNUMBER(INDEX('08W Project List'!$J:$J,MATCH('HFTD CPZ'!$B1967,'08W Project List'!$G:$G,0))),$K1967,#N/A)</f>
        <v>#N/A</v>
      </c>
      <c r="M1967" s="34" t="e">
        <f>IF(ISNUMBER(L1967),#N/A,IF(ISNUMBER(INDEX('Approved CPZ List'!$I:$I,MATCH('HFTD CPZ'!$B1967,'Approved CPZ List'!$B:$B,0))),$K1967,#N/A))</f>
        <v>#N/A</v>
      </c>
    </row>
    <row r="1968" spans="1:13" ht="15.75" x14ac:dyDescent="0.25">
      <c r="A1968" s="17">
        <v>7623</v>
      </c>
      <c r="B1968" s="16" t="s">
        <v>2832</v>
      </c>
      <c r="C1968" s="16">
        <v>253671103</v>
      </c>
      <c r="D1968" s="16" t="s">
        <v>2833</v>
      </c>
      <c r="E1968" s="16">
        <v>35.375739707489871</v>
      </c>
      <c r="F1968" s="16">
        <v>138</v>
      </c>
      <c r="G1968" s="19">
        <v>9.7858700456093396E-3</v>
      </c>
      <c r="H1968" s="16">
        <f t="shared" si="90"/>
        <v>1.3504500662940888</v>
      </c>
      <c r="I1968" s="21">
        <v>1967</v>
      </c>
      <c r="J1968" s="28">
        <f t="shared" si="91"/>
        <v>20519.694915678887</v>
      </c>
      <c r="K1968" s="28">
        <f t="shared" si="92"/>
        <v>249.07476872730263</v>
      </c>
      <c r="L1968" s="34" t="e">
        <f>IF(ISNUMBER(INDEX('08W Project List'!$J:$J,MATCH('HFTD CPZ'!$B1968,'08W Project List'!$G:$G,0))),$K1968,#N/A)</f>
        <v>#N/A</v>
      </c>
      <c r="M1968" s="34" t="e">
        <f>IF(ISNUMBER(L1968),#N/A,IF(ISNUMBER(INDEX('Approved CPZ List'!$I:$I,MATCH('HFTD CPZ'!$B1968,'Approved CPZ List'!$B:$B,0))),$K1968,#N/A))</f>
        <v>#N/A</v>
      </c>
    </row>
    <row r="1969" spans="1:13" ht="15.75" x14ac:dyDescent="0.25">
      <c r="A1969" s="17">
        <v>1557</v>
      </c>
      <c r="B1969" s="16" t="s">
        <v>4327</v>
      </c>
      <c r="C1969" s="16">
        <v>192171101</v>
      </c>
      <c r="D1969" s="16" t="s">
        <v>4324</v>
      </c>
      <c r="E1969" s="16">
        <v>13.635627664718022</v>
      </c>
      <c r="F1969" s="16">
        <v>161</v>
      </c>
      <c r="G1969" s="19">
        <v>9.7721364024836808E-3</v>
      </c>
      <c r="H1969" s="16">
        <f t="shared" si="90"/>
        <v>1.5733139607998725</v>
      </c>
      <c r="I1969" s="21">
        <v>1968</v>
      </c>
      <c r="J1969" s="28">
        <f t="shared" si="91"/>
        <v>20533.330543343603</v>
      </c>
      <c r="K1969" s="28">
        <f t="shared" si="92"/>
        <v>247.50145476650275</v>
      </c>
      <c r="L1969" s="34" t="e">
        <f>IF(ISNUMBER(INDEX('08W Project List'!$J:$J,MATCH('HFTD CPZ'!$B1969,'08W Project List'!$G:$G,0))),$K1969,#N/A)</f>
        <v>#N/A</v>
      </c>
      <c r="M1969" s="34" t="e">
        <f>IF(ISNUMBER(L1969),#N/A,IF(ISNUMBER(INDEX('Approved CPZ List'!$I:$I,MATCH('HFTD CPZ'!$B1969,'Approved CPZ List'!$B:$B,0))),$K1969,#N/A))</f>
        <v>#N/A</v>
      </c>
    </row>
    <row r="1970" spans="1:13" ht="15.75" x14ac:dyDescent="0.25">
      <c r="A1970" s="17">
        <v>2260</v>
      </c>
      <c r="B1970" s="16" t="s">
        <v>1228</v>
      </c>
      <c r="C1970" s="16">
        <v>152762101</v>
      </c>
      <c r="D1970" s="16" t="s">
        <v>1223</v>
      </c>
      <c r="E1970" s="16">
        <v>10.201725281209386</v>
      </c>
      <c r="F1970" s="16">
        <v>96</v>
      </c>
      <c r="G1970" s="19">
        <v>9.7493187913960805E-3</v>
      </c>
      <c r="H1970" s="16">
        <f t="shared" si="90"/>
        <v>0.93593460397402373</v>
      </c>
      <c r="I1970" s="21">
        <v>1969</v>
      </c>
      <c r="J1970" s="28">
        <f t="shared" si="91"/>
        <v>20543.532268624815</v>
      </c>
      <c r="K1970" s="28">
        <f t="shared" si="92"/>
        <v>246.56552016252871</v>
      </c>
      <c r="L1970" s="34" t="e">
        <f>IF(ISNUMBER(INDEX('08W Project List'!$J:$J,MATCH('HFTD CPZ'!$B1970,'08W Project List'!$G:$G,0))),$K1970,#N/A)</f>
        <v>#N/A</v>
      </c>
      <c r="M1970" s="34" t="e">
        <f>IF(ISNUMBER(L1970),#N/A,IF(ISNUMBER(INDEX('Approved CPZ List'!$I:$I,MATCH('HFTD CPZ'!$B1970,'Approved CPZ List'!$B:$B,0))),$K1970,#N/A))</f>
        <v>#N/A</v>
      </c>
    </row>
    <row r="1971" spans="1:13" ht="15.75" x14ac:dyDescent="0.25">
      <c r="A1971" s="17">
        <v>4474</v>
      </c>
      <c r="B1971" s="16" t="s">
        <v>3875</v>
      </c>
      <c r="C1971" s="16">
        <v>182201104</v>
      </c>
      <c r="D1971" s="16" t="s">
        <v>3876</v>
      </c>
      <c r="E1971" s="16">
        <v>9.2080960917002486</v>
      </c>
      <c r="F1971" s="16">
        <v>139</v>
      </c>
      <c r="G1971" s="19">
        <v>9.7441685253857099E-3</v>
      </c>
      <c r="H1971" s="16">
        <f t="shared" si="90"/>
        <v>1.3544394250286136</v>
      </c>
      <c r="I1971" s="21">
        <v>1970</v>
      </c>
      <c r="J1971" s="28">
        <f t="shared" si="91"/>
        <v>20552.740364716516</v>
      </c>
      <c r="K1971" s="28">
        <f t="shared" si="92"/>
        <v>245.21108073750011</v>
      </c>
      <c r="L1971" s="34" t="e">
        <f>IF(ISNUMBER(INDEX('08W Project List'!$J:$J,MATCH('HFTD CPZ'!$B1971,'08W Project List'!$G:$G,0))),$K1971,#N/A)</f>
        <v>#N/A</v>
      </c>
      <c r="M1971" s="34" t="e">
        <f>IF(ISNUMBER(L1971),#N/A,IF(ISNUMBER(INDEX('Approved CPZ List'!$I:$I,MATCH('HFTD CPZ'!$B1971,'Approved CPZ List'!$B:$B,0))),$K1971,#N/A))</f>
        <v>#N/A</v>
      </c>
    </row>
    <row r="1972" spans="1:13" ht="15.75" x14ac:dyDescent="0.25">
      <c r="A1972" s="17">
        <v>9612</v>
      </c>
      <c r="B1972" s="16" t="s">
        <v>1088</v>
      </c>
      <c r="C1972" s="16">
        <v>152261107</v>
      </c>
      <c r="D1972" s="16" t="s">
        <v>1086</v>
      </c>
      <c r="E1972" s="16">
        <v>0.14076714763912493</v>
      </c>
      <c r="F1972" s="16">
        <v>4</v>
      </c>
      <c r="G1972" s="19">
        <v>9.7327016988855795E-3</v>
      </c>
      <c r="H1972" s="16">
        <f t="shared" si="90"/>
        <v>3.8930806795542318E-2</v>
      </c>
      <c r="I1972" s="21">
        <v>1971</v>
      </c>
      <c r="J1972" s="28">
        <f t="shared" si="91"/>
        <v>20552.881131864156</v>
      </c>
      <c r="K1972" s="28">
        <f t="shared" si="92"/>
        <v>245.17214993070456</v>
      </c>
      <c r="L1972" s="34" t="e">
        <f>IF(ISNUMBER(INDEX('08W Project List'!$J:$J,MATCH('HFTD CPZ'!$B1972,'08W Project List'!$G:$G,0))),$K1972,#N/A)</f>
        <v>#N/A</v>
      </c>
      <c r="M1972" s="34" t="e">
        <f>IF(ISNUMBER(L1972),#N/A,IF(ISNUMBER(INDEX('Approved CPZ List'!$I:$I,MATCH('HFTD CPZ'!$B1972,'Approved CPZ List'!$B:$B,0))),$K1972,#N/A))</f>
        <v>#N/A</v>
      </c>
    </row>
    <row r="1973" spans="1:13" ht="15.75" x14ac:dyDescent="0.25">
      <c r="A1973" s="17">
        <v>7259</v>
      </c>
      <c r="B1973" s="16" t="s">
        <v>3954</v>
      </c>
      <c r="C1973" s="16">
        <v>152591101</v>
      </c>
      <c r="D1973" s="16" t="s">
        <v>3949</v>
      </c>
      <c r="E1973" s="16">
        <v>1.295517656143145</v>
      </c>
      <c r="F1973" s="16">
        <v>21</v>
      </c>
      <c r="G1973" s="19">
        <v>9.69801610690222E-3</v>
      </c>
      <c r="H1973" s="16">
        <f t="shared" si="90"/>
        <v>0.20365833824494661</v>
      </c>
      <c r="I1973" s="21">
        <v>1972</v>
      </c>
      <c r="J1973" s="28">
        <f t="shared" si="91"/>
        <v>20554.176649520301</v>
      </c>
      <c r="K1973" s="28">
        <f t="shared" si="92"/>
        <v>244.96849159245963</v>
      </c>
      <c r="L1973" s="34" t="e">
        <f>IF(ISNUMBER(INDEX('08W Project List'!$J:$J,MATCH('HFTD CPZ'!$B1973,'08W Project List'!$G:$G,0))),$K1973,#N/A)</f>
        <v>#N/A</v>
      </c>
      <c r="M1973" s="34" t="e">
        <f>IF(ISNUMBER(L1973),#N/A,IF(ISNUMBER(INDEX('Approved CPZ List'!$I:$I,MATCH('HFTD CPZ'!$B1973,'Approved CPZ List'!$B:$B,0))),$K1973,#N/A))</f>
        <v>#N/A</v>
      </c>
    </row>
    <row r="1974" spans="1:13" ht="15.75" x14ac:dyDescent="0.25">
      <c r="A1974" s="17">
        <v>3486</v>
      </c>
      <c r="B1974" s="16" t="s">
        <v>1567</v>
      </c>
      <c r="C1974" s="16">
        <v>152031101</v>
      </c>
      <c r="D1974" s="16" t="s">
        <v>1568</v>
      </c>
      <c r="E1974" s="16">
        <v>11.790955253897389</v>
      </c>
      <c r="F1974" s="16">
        <v>159</v>
      </c>
      <c r="G1974" s="19">
        <v>9.6885327798431099E-3</v>
      </c>
      <c r="H1974" s="16">
        <f t="shared" si="90"/>
        <v>1.5404767119950544</v>
      </c>
      <c r="I1974" s="21">
        <v>1973</v>
      </c>
      <c r="J1974" s="28">
        <f t="shared" si="91"/>
        <v>20565.9676047742</v>
      </c>
      <c r="K1974" s="28">
        <f t="shared" si="92"/>
        <v>243.42801488046459</v>
      </c>
      <c r="L1974" s="34" t="e">
        <f>IF(ISNUMBER(INDEX('08W Project List'!$J:$J,MATCH('HFTD CPZ'!$B1974,'08W Project List'!$G:$G,0))),$K1974,#N/A)</f>
        <v>#N/A</v>
      </c>
      <c r="M1974" s="34" t="e">
        <f>IF(ISNUMBER(L1974),#N/A,IF(ISNUMBER(INDEX('Approved CPZ List'!$I:$I,MATCH('HFTD CPZ'!$B1974,'Approved CPZ List'!$B:$B,0))),$K1974,#N/A))</f>
        <v>#N/A</v>
      </c>
    </row>
    <row r="1975" spans="1:13" ht="15.75" x14ac:dyDescent="0.25">
      <c r="A1975" s="17">
        <v>6926</v>
      </c>
      <c r="B1975" s="16" t="s">
        <v>1222</v>
      </c>
      <c r="C1975" s="16">
        <v>152762101</v>
      </c>
      <c r="D1975" s="16" t="s">
        <v>1223</v>
      </c>
      <c r="E1975" s="16">
        <v>5.3305032737992732</v>
      </c>
      <c r="F1975" s="16">
        <v>46</v>
      </c>
      <c r="G1975" s="19">
        <v>9.6754263569324307E-3</v>
      </c>
      <c r="H1975" s="16">
        <f t="shared" si="90"/>
        <v>0.44506961241889181</v>
      </c>
      <c r="I1975" s="21">
        <v>1974</v>
      </c>
      <c r="J1975" s="28">
        <f t="shared" si="91"/>
        <v>20571.298108047999</v>
      </c>
      <c r="K1975" s="28">
        <f t="shared" si="92"/>
        <v>242.98294526804568</v>
      </c>
      <c r="L1975" s="34" t="e">
        <f>IF(ISNUMBER(INDEX('08W Project List'!$J:$J,MATCH('HFTD CPZ'!$B1975,'08W Project List'!$G:$G,0))),$K1975,#N/A)</f>
        <v>#N/A</v>
      </c>
      <c r="M1975" s="34" t="e">
        <f>IF(ISNUMBER(L1975),#N/A,IF(ISNUMBER(INDEX('Approved CPZ List'!$I:$I,MATCH('HFTD CPZ'!$B1975,'Approved CPZ List'!$B:$B,0))),$K1975,#N/A))</f>
        <v>#N/A</v>
      </c>
    </row>
    <row r="1976" spans="1:13" ht="15.75" x14ac:dyDescent="0.25">
      <c r="A1976" s="17">
        <v>4034</v>
      </c>
      <c r="B1976" s="16" t="s">
        <v>2603</v>
      </c>
      <c r="C1976" s="16">
        <v>254421103</v>
      </c>
      <c r="D1976" s="16" t="s">
        <v>2599</v>
      </c>
      <c r="E1976" s="16">
        <v>6.1605902709633558</v>
      </c>
      <c r="F1976" s="16">
        <v>19</v>
      </c>
      <c r="G1976" s="19">
        <v>9.6487748631600301E-3</v>
      </c>
      <c r="H1976" s="16">
        <f t="shared" si="90"/>
        <v>0.18332672240004058</v>
      </c>
      <c r="I1976" s="21">
        <v>1975</v>
      </c>
      <c r="J1976" s="28">
        <f t="shared" si="91"/>
        <v>20577.458698318962</v>
      </c>
      <c r="K1976" s="28">
        <f t="shared" si="92"/>
        <v>242.79961854564564</v>
      </c>
      <c r="L1976" s="34">
        <f>IF(ISNUMBER(INDEX('08W Project List'!$J:$J,MATCH('HFTD CPZ'!$B1976,'08W Project List'!$G:$G,0))),$K1976,#N/A)</f>
        <v>242.79961854564564</v>
      </c>
      <c r="M1976" s="34" t="e">
        <f>IF(ISNUMBER(L1976),#N/A,IF(ISNUMBER(INDEX('Approved CPZ List'!$I:$I,MATCH('HFTD CPZ'!$B1976,'Approved CPZ List'!$B:$B,0))),$K1976,#N/A))</f>
        <v>#N/A</v>
      </c>
    </row>
    <row r="1977" spans="1:13" ht="15.75" x14ac:dyDescent="0.25">
      <c r="A1977" s="17">
        <v>3547</v>
      </c>
      <c r="B1977" s="16" t="s">
        <v>3314</v>
      </c>
      <c r="C1977" s="16">
        <v>43321101</v>
      </c>
      <c r="D1977" s="16" t="s">
        <v>3313</v>
      </c>
      <c r="E1977" s="16">
        <v>0.29499978195430765</v>
      </c>
      <c r="F1977" s="16">
        <v>4</v>
      </c>
      <c r="G1977" s="19">
        <v>9.6291311476265594E-3</v>
      </c>
      <c r="H1977" s="16">
        <f t="shared" si="90"/>
        <v>3.8516524590506238E-2</v>
      </c>
      <c r="I1977" s="21">
        <v>1976</v>
      </c>
      <c r="J1977" s="28">
        <f t="shared" si="91"/>
        <v>20577.753698100918</v>
      </c>
      <c r="K1977" s="28">
        <f t="shared" si="92"/>
        <v>242.76110202105514</v>
      </c>
      <c r="L1977" s="34" t="e">
        <f>IF(ISNUMBER(INDEX('08W Project List'!$J:$J,MATCH('HFTD CPZ'!$B1977,'08W Project List'!$G:$G,0))),$K1977,#N/A)</f>
        <v>#N/A</v>
      </c>
      <c r="M1977" s="34" t="e">
        <f>IF(ISNUMBER(L1977),#N/A,IF(ISNUMBER(INDEX('Approved CPZ List'!$I:$I,MATCH('HFTD CPZ'!$B1977,'Approved CPZ List'!$B:$B,0))),$K1977,#N/A))</f>
        <v>#N/A</v>
      </c>
    </row>
    <row r="1978" spans="1:13" ht="15.75" x14ac:dyDescent="0.25">
      <c r="A1978" s="17">
        <v>2441</v>
      </c>
      <c r="B1978" s="16" t="s">
        <v>3765</v>
      </c>
      <c r="C1978" s="16">
        <v>43432103</v>
      </c>
      <c r="D1978" s="16" t="s">
        <v>3762</v>
      </c>
      <c r="E1978" s="16">
        <v>1.4315007712412926</v>
      </c>
      <c r="F1978" s="16">
        <v>28</v>
      </c>
      <c r="G1978" s="19">
        <v>9.6279475631604796E-3</v>
      </c>
      <c r="H1978" s="16">
        <f t="shared" si="90"/>
        <v>0.26958253176849345</v>
      </c>
      <c r="I1978" s="21">
        <v>1977</v>
      </c>
      <c r="J1978" s="28">
        <f t="shared" si="91"/>
        <v>20579.185198872161</v>
      </c>
      <c r="K1978" s="28">
        <f t="shared" si="92"/>
        <v>242.49151948928665</v>
      </c>
      <c r="L1978" s="34" t="e">
        <f>IF(ISNUMBER(INDEX('08W Project List'!$J:$J,MATCH('HFTD CPZ'!$B1978,'08W Project List'!$G:$G,0))),$K1978,#N/A)</f>
        <v>#N/A</v>
      </c>
      <c r="M1978" s="34" t="e">
        <f>IF(ISNUMBER(L1978),#N/A,IF(ISNUMBER(INDEX('Approved CPZ List'!$I:$I,MATCH('HFTD CPZ'!$B1978,'Approved CPZ List'!$B:$B,0))),$K1978,#N/A))</f>
        <v>#N/A</v>
      </c>
    </row>
    <row r="1979" spans="1:13" ht="15.75" x14ac:dyDescent="0.25">
      <c r="A1979" s="17">
        <v>5129</v>
      </c>
      <c r="B1979" s="16" t="s">
        <v>2552</v>
      </c>
      <c r="C1979" s="16">
        <v>192151131</v>
      </c>
      <c r="D1979" s="16" t="s">
        <v>2551</v>
      </c>
      <c r="E1979" s="16">
        <v>1.8735444971977313</v>
      </c>
      <c r="F1979" s="16">
        <v>34</v>
      </c>
      <c r="G1979" s="19">
        <v>9.5954217342928798E-3</v>
      </c>
      <c r="H1979" s="16">
        <f t="shared" si="90"/>
        <v>0.32624433896595789</v>
      </c>
      <c r="I1979" s="21">
        <v>1978</v>
      </c>
      <c r="J1979" s="28">
        <f t="shared" si="91"/>
        <v>20581.058743369358</v>
      </c>
      <c r="K1979" s="28">
        <f t="shared" si="92"/>
        <v>242.1652751503207</v>
      </c>
      <c r="L1979" s="34" t="e">
        <f>IF(ISNUMBER(INDEX('08W Project List'!$J:$J,MATCH('HFTD CPZ'!$B1979,'08W Project List'!$G:$G,0))),$K1979,#N/A)</f>
        <v>#N/A</v>
      </c>
      <c r="M1979" s="34" t="e">
        <f>IF(ISNUMBER(L1979),#N/A,IF(ISNUMBER(INDEX('Approved CPZ List'!$I:$I,MATCH('HFTD CPZ'!$B1979,'Approved CPZ List'!$B:$B,0))),$K1979,#N/A))</f>
        <v>#N/A</v>
      </c>
    </row>
    <row r="1980" spans="1:13" ht="15.75" x14ac:dyDescent="0.25">
      <c r="A1980" s="17">
        <v>2275</v>
      </c>
      <c r="B1980" s="16" t="s">
        <v>487</v>
      </c>
      <c r="C1980" s="16">
        <v>103081105</v>
      </c>
      <c r="D1980" s="16" t="s">
        <v>488</v>
      </c>
      <c r="E1980" s="16">
        <v>5.1707279527397638</v>
      </c>
      <c r="F1980" s="16">
        <v>50</v>
      </c>
      <c r="G1980" s="19">
        <v>9.5358581861294204E-3</v>
      </c>
      <c r="H1980" s="16">
        <f t="shared" si="90"/>
        <v>0.476792909306471</v>
      </c>
      <c r="I1980" s="21">
        <v>1979</v>
      </c>
      <c r="J1980" s="28">
        <f t="shared" si="91"/>
        <v>20586.229471322098</v>
      </c>
      <c r="K1980" s="28">
        <f t="shared" si="92"/>
        <v>241.68848224101421</v>
      </c>
      <c r="L1980" s="34" t="e">
        <f>IF(ISNUMBER(INDEX('08W Project List'!$J:$J,MATCH('HFTD CPZ'!$B1980,'08W Project List'!$G:$G,0))),$K1980,#N/A)</f>
        <v>#N/A</v>
      </c>
      <c r="M1980" s="34" t="e">
        <f>IF(ISNUMBER(L1980),#N/A,IF(ISNUMBER(INDEX('Approved CPZ List'!$I:$I,MATCH('HFTD CPZ'!$B1980,'Approved CPZ List'!$B:$B,0))),$K1980,#N/A))</f>
        <v>#N/A</v>
      </c>
    </row>
    <row r="1981" spans="1:13" ht="15.75" x14ac:dyDescent="0.25">
      <c r="A1981" s="17">
        <v>4445</v>
      </c>
      <c r="B1981" s="16" t="s">
        <v>3060</v>
      </c>
      <c r="C1981" s="16">
        <v>163751102</v>
      </c>
      <c r="D1981" s="16" t="s">
        <v>3053</v>
      </c>
      <c r="E1981" s="16">
        <v>2.0380229762832816</v>
      </c>
      <c r="F1981" s="16">
        <v>27</v>
      </c>
      <c r="G1981" s="19">
        <v>9.5319695661077002E-3</v>
      </c>
      <c r="H1981" s="16">
        <f t="shared" si="90"/>
        <v>0.2573631782849079</v>
      </c>
      <c r="I1981" s="21">
        <v>1980</v>
      </c>
      <c r="J1981" s="28">
        <f t="shared" si="91"/>
        <v>20588.267494298383</v>
      </c>
      <c r="K1981" s="28">
        <f t="shared" si="92"/>
        <v>241.43111906272929</v>
      </c>
      <c r="L1981" s="34" t="e">
        <f>IF(ISNUMBER(INDEX('08W Project List'!$J:$J,MATCH('HFTD CPZ'!$B1981,'08W Project List'!$G:$G,0))),$K1981,#N/A)</f>
        <v>#N/A</v>
      </c>
      <c r="M1981" s="34" t="e">
        <f>IF(ISNUMBER(L1981),#N/A,IF(ISNUMBER(INDEX('Approved CPZ List'!$I:$I,MATCH('HFTD CPZ'!$B1981,'Approved CPZ List'!$B:$B,0))),$K1981,#N/A))</f>
        <v>#N/A</v>
      </c>
    </row>
    <row r="1982" spans="1:13" ht="15.75" x14ac:dyDescent="0.25">
      <c r="A1982" s="17">
        <v>6213</v>
      </c>
      <c r="B1982" s="16" t="s">
        <v>1906</v>
      </c>
      <c r="C1982" s="16">
        <v>103441103</v>
      </c>
      <c r="D1982" s="16" t="s">
        <v>1903</v>
      </c>
      <c r="E1982" s="16">
        <v>0.72903425436836544</v>
      </c>
      <c r="F1982" s="16">
        <v>17</v>
      </c>
      <c r="G1982" s="19">
        <v>9.5301919310177008E-3</v>
      </c>
      <c r="H1982" s="16">
        <f t="shared" si="90"/>
        <v>0.16201326282730091</v>
      </c>
      <c r="I1982" s="21">
        <v>1981</v>
      </c>
      <c r="J1982" s="28">
        <f t="shared" si="91"/>
        <v>20588.996528552751</v>
      </c>
      <c r="K1982" s="28">
        <f t="shared" si="92"/>
        <v>241.26910579990201</v>
      </c>
      <c r="L1982" s="34" t="e">
        <f>IF(ISNUMBER(INDEX('08W Project List'!$J:$J,MATCH('HFTD CPZ'!$B1982,'08W Project List'!$G:$G,0))),$K1982,#N/A)</f>
        <v>#N/A</v>
      </c>
      <c r="M1982" s="34" t="e">
        <f>IF(ISNUMBER(L1982),#N/A,IF(ISNUMBER(INDEX('Approved CPZ List'!$I:$I,MATCH('HFTD CPZ'!$B1982,'Approved CPZ List'!$B:$B,0))),$K1982,#N/A))</f>
        <v>#N/A</v>
      </c>
    </row>
    <row r="1983" spans="1:13" ht="15.75" x14ac:dyDescent="0.25">
      <c r="A1983" s="17">
        <v>3085</v>
      </c>
      <c r="B1983" s="16" t="s">
        <v>3725</v>
      </c>
      <c r="C1983" s="16">
        <v>153652108</v>
      </c>
      <c r="D1983" s="16" t="s">
        <v>3726</v>
      </c>
      <c r="E1983" s="16">
        <v>5.6184866323333003</v>
      </c>
      <c r="F1983" s="16">
        <v>165</v>
      </c>
      <c r="G1983" s="19">
        <v>9.52828816423054E-3</v>
      </c>
      <c r="H1983" s="16">
        <f t="shared" si="90"/>
        <v>1.5721675470980392</v>
      </c>
      <c r="I1983" s="21">
        <v>1982</v>
      </c>
      <c r="J1983" s="28">
        <f t="shared" si="91"/>
        <v>20594.615015185085</v>
      </c>
      <c r="K1983" s="28">
        <f t="shared" si="92"/>
        <v>239.69693825280396</v>
      </c>
      <c r="L1983" s="34" t="e">
        <f>IF(ISNUMBER(INDEX('08W Project List'!$J:$J,MATCH('HFTD CPZ'!$B1983,'08W Project List'!$G:$G,0))),$K1983,#N/A)</f>
        <v>#N/A</v>
      </c>
      <c r="M1983" s="34" t="e">
        <f>IF(ISNUMBER(L1983),#N/A,IF(ISNUMBER(INDEX('Approved CPZ List'!$I:$I,MATCH('HFTD CPZ'!$B1983,'Approved CPZ List'!$B:$B,0))),$K1983,#N/A))</f>
        <v>#N/A</v>
      </c>
    </row>
    <row r="1984" spans="1:13" ht="15.75" x14ac:dyDescent="0.25">
      <c r="A1984" s="17">
        <v>9214</v>
      </c>
      <c r="B1984" s="16" t="s">
        <v>3568</v>
      </c>
      <c r="C1984" s="16">
        <v>42011108</v>
      </c>
      <c r="D1984" s="16" t="s">
        <v>3566</v>
      </c>
      <c r="E1984" s="16">
        <v>3.5686392339134305</v>
      </c>
      <c r="F1984" s="16">
        <v>26</v>
      </c>
      <c r="G1984" s="19">
        <v>9.4995535821730398E-3</v>
      </c>
      <c r="H1984" s="16">
        <f t="shared" si="90"/>
        <v>0.24698839313649903</v>
      </c>
      <c r="I1984" s="21">
        <v>1983</v>
      </c>
      <c r="J1984" s="28">
        <f t="shared" si="91"/>
        <v>20598.183654418997</v>
      </c>
      <c r="K1984" s="28">
        <f t="shared" si="92"/>
        <v>239.44994985966747</v>
      </c>
      <c r="L1984" s="34" t="e">
        <f>IF(ISNUMBER(INDEX('08W Project List'!$J:$J,MATCH('HFTD CPZ'!$B1984,'08W Project List'!$G:$G,0))),$K1984,#N/A)</f>
        <v>#N/A</v>
      </c>
      <c r="M1984" s="34" t="e">
        <f>IF(ISNUMBER(L1984),#N/A,IF(ISNUMBER(INDEX('Approved CPZ List'!$I:$I,MATCH('HFTD CPZ'!$B1984,'Approved CPZ List'!$B:$B,0))),$K1984,#N/A))</f>
        <v>#N/A</v>
      </c>
    </row>
    <row r="1985" spans="1:13" ht="15.75" x14ac:dyDescent="0.25">
      <c r="A1985" s="17">
        <v>10597</v>
      </c>
      <c r="B1985" s="16" t="s">
        <v>2415</v>
      </c>
      <c r="C1985" s="16">
        <v>42811113</v>
      </c>
      <c r="D1985" s="16" t="s">
        <v>2404</v>
      </c>
      <c r="E1985" s="16">
        <v>0.32729094185741764</v>
      </c>
      <c r="F1985" s="16">
        <v>4</v>
      </c>
      <c r="G1985" s="19">
        <v>9.4858431116995202E-3</v>
      </c>
      <c r="H1985" s="16">
        <f t="shared" si="90"/>
        <v>3.7943372446798081E-2</v>
      </c>
      <c r="I1985" s="21">
        <v>1984</v>
      </c>
      <c r="J1985" s="28">
        <f t="shared" si="91"/>
        <v>20598.510945360853</v>
      </c>
      <c r="K1985" s="28">
        <f t="shared" si="92"/>
        <v>239.41200648722068</v>
      </c>
      <c r="L1985" s="34" t="e">
        <f>IF(ISNUMBER(INDEX('08W Project List'!$J:$J,MATCH('HFTD CPZ'!$B1985,'08W Project List'!$G:$G,0))),$K1985,#N/A)</f>
        <v>#N/A</v>
      </c>
      <c r="M1985" s="34" t="e">
        <f>IF(ISNUMBER(L1985),#N/A,IF(ISNUMBER(INDEX('Approved CPZ List'!$I:$I,MATCH('HFTD CPZ'!$B1985,'Approved CPZ List'!$B:$B,0))),$K1985,#N/A))</f>
        <v>#N/A</v>
      </c>
    </row>
    <row r="1986" spans="1:13" ht="15.75" x14ac:dyDescent="0.25">
      <c r="A1986" s="17">
        <v>2882</v>
      </c>
      <c r="B1986" s="16" t="s">
        <v>4346</v>
      </c>
      <c r="C1986" s="16">
        <v>13912108</v>
      </c>
      <c r="D1986" s="16" t="s">
        <v>4347</v>
      </c>
      <c r="E1986" s="16">
        <v>0.19768814536961779</v>
      </c>
      <c r="F1986" s="16">
        <v>91</v>
      </c>
      <c r="G1986" s="19">
        <v>9.4638579948466001E-3</v>
      </c>
      <c r="H1986" s="16">
        <f t="shared" ref="H1986:H2049" si="93">IFERROR(G1986*F1986,0)</f>
        <v>0.86121107753104065</v>
      </c>
      <c r="I1986" s="21">
        <v>1985</v>
      </c>
      <c r="J1986" s="28">
        <f t="shared" si="91"/>
        <v>20598.708633506223</v>
      </c>
      <c r="K1986" s="28">
        <f t="shared" si="92"/>
        <v>238.55079540968964</v>
      </c>
      <c r="L1986" s="34" t="e">
        <f>IF(ISNUMBER(INDEX('08W Project List'!$J:$J,MATCH('HFTD CPZ'!$B1986,'08W Project List'!$G:$G,0))),$K1986,#N/A)</f>
        <v>#N/A</v>
      </c>
      <c r="M1986" s="34" t="e">
        <f>IF(ISNUMBER(L1986),#N/A,IF(ISNUMBER(INDEX('Approved CPZ List'!$I:$I,MATCH('HFTD CPZ'!$B1986,'Approved CPZ List'!$B:$B,0))),$K1986,#N/A))</f>
        <v>#N/A</v>
      </c>
    </row>
    <row r="1987" spans="1:13" ht="15.75" x14ac:dyDescent="0.25">
      <c r="A1987" s="17">
        <v>5172</v>
      </c>
      <c r="B1987" s="16" t="s">
        <v>2119</v>
      </c>
      <c r="C1987" s="16">
        <v>182082103</v>
      </c>
      <c r="D1987" s="16" t="s">
        <v>2120</v>
      </c>
      <c r="E1987" s="16">
        <v>1.0433737141622561</v>
      </c>
      <c r="F1987" s="16">
        <v>10</v>
      </c>
      <c r="G1987" s="19">
        <v>9.4489906078841293E-3</v>
      </c>
      <c r="H1987" s="16">
        <f t="shared" si="93"/>
        <v>9.4489906078841293E-2</v>
      </c>
      <c r="I1987" s="21">
        <v>1986</v>
      </c>
      <c r="J1987" s="28">
        <f t="shared" si="91"/>
        <v>20599.752007220384</v>
      </c>
      <c r="K1987" s="28">
        <f t="shared" si="92"/>
        <v>238.45630550361079</v>
      </c>
      <c r="L1987" s="34" t="e">
        <f>IF(ISNUMBER(INDEX('08W Project List'!$J:$J,MATCH('HFTD CPZ'!$B1987,'08W Project List'!$G:$G,0))),$K1987,#N/A)</f>
        <v>#N/A</v>
      </c>
      <c r="M1987" s="34" t="e">
        <f>IF(ISNUMBER(L1987),#N/A,IF(ISNUMBER(INDEX('Approved CPZ List'!$I:$I,MATCH('HFTD CPZ'!$B1987,'Approved CPZ List'!$B:$B,0))),$K1987,#N/A))</f>
        <v>#N/A</v>
      </c>
    </row>
    <row r="1988" spans="1:13" ht="15.75" x14ac:dyDescent="0.25">
      <c r="A1988" s="17">
        <v>1655</v>
      </c>
      <c r="B1988" s="16" t="s">
        <v>443</v>
      </c>
      <c r="C1988" s="16">
        <v>152481107</v>
      </c>
      <c r="D1988" s="16" t="s">
        <v>441</v>
      </c>
      <c r="E1988" s="16">
        <v>6.1162912110785141</v>
      </c>
      <c r="F1988" s="16">
        <v>117</v>
      </c>
      <c r="G1988" s="19">
        <v>9.4406371348538295E-3</v>
      </c>
      <c r="H1988" s="16">
        <f t="shared" si="93"/>
        <v>1.1045545447778979</v>
      </c>
      <c r="I1988" s="21">
        <v>1987</v>
      </c>
      <c r="J1988" s="28">
        <f t="shared" ref="J1988:J2051" si="94">J1987+E1988</f>
        <v>20605.868298431462</v>
      </c>
      <c r="K1988" s="28">
        <f t="shared" ref="K1988:K2051" si="95">K1987-H1988</f>
        <v>237.35175095883289</v>
      </c>
      <c r="L1988" s="34" t="e">
        <f>IF(ISNUMBER(INDEX('08W Project List'!$J:$J,MATCH('HFTD CPZ'!$B1988,'08W Project List'!$G:$G,0))),$K1988,#N/A)</f>
        <v>#N/A</v>
      </c>
      <c r="M1988" s="34" t="e">
        <f>IF(ISNUMBER(L1988),#N/A,IF(ISNUMBER(INDEX('Approved CPZ List'!$I:$I,MATCH('HFTD CPZ'!$B1988,'Approved CPZ List'!$B:$B,0))),$K1988,#N/A))</f>
        <v>#N/A</v>
      </c>
    </row>
    <row r="1989" spans="1:13" ht="15.75" x14ac:dyDescent="0.25">
      <c r="A1989" s="17">
        <v>3494</v>
      </c>
      <c r="B1989" s="16" t="s">
        <v>4318</v>
      </c>
      <c r="C1989" s="16">
        <v>42661104</v>
      </c>
      <c r="D1989" s="16" t="s">
        <v>4317</v>
      </c>
      <c r="E1989" s="16">
        <v>22.924947348220758</v>
      </c>
      <c r="F1989" s="16">
        <v>259</v>
      </c>
      <c r="G1989" s="19">
        <v>9.4239177086599298E-3</v>
      </c>
      <c r="H1989" s="16">
        <f t="shared" si="93"/>
        <v>2.440794686542922</v>
      </c>
      <c r="I1989" s="21">
        <v>1988</v>
      </c>
      <c r="J1989" s="28">
        <f t="shared" si="94"/>
        <v>20628.793245779681</v>
      </c>
      <c r="K1989" s="28">
        <f t="shared" si="95"/>
        <v>234.91095627228998</v>
      </c>
      <c r="L1989" s="34" t="e">
        <f>IF(ISNUMBER(INDEX('08W Project List'!$J:$J,MATCH('HFTD CPZ'!$B1989,'08W Project List'!$G:$G,0))),$K1989,#N/A)</f>
        <v>#N/A</v>
      </c>
      <c r="M1989" s="34" t="e">
        <f>IF(ISNUMBER(L1989),#N/A,IF(ISNUMBER(INDEX('Approved CPZ List'!$I:$I,MATCH('HFTD CPZ'!$B1989,'Approved CPZ List'!$B:$B,0))),$K1989,#N/A))</f>
        <v>#N/A</v>
      </c>
    </row>
    <row r="1990" spans="1:13" ht="15.75" x14ac:dyDescent="0.25">
      <c r="A1990" s="17">
        <v>7626</v>
      </c>
      <c r="B1990" s="16" t="s">
        <v>3304</v>
      </c>
      <c r="C1990" s="16">
        <v>182731102</v>
      </c>
      <c r="D1990" s="16" t="s">
        <v>3303</v>
      </c>
      <c r="E1990" s="16">
        <v>10.026004831784277</v>
      </c>
      <c r="F1990" s="16">
        <v>186</v>
      </c>
      <c r="G1990" s="19">
        <v>9.4083006012183699E-3</v>
      </c>
      <c r="H1990" s="16">
        <f t="shared" si="93"/>
        <v>1.7499439118266169</v>
      </c>
      <c r="I1990" s="21">
        <v>1989</v>
      </c>
      <c r="J1990" s="28">
        <f t="shared" si="94"/>
        <v>20638.819250611465</v>
      </c>
      <c r="K1990" s="28">
        <f t="shared" si="95"/>
        <v>233.16101236046336</v>
      </c>
      <c r="L1990" s="34" t="e">
        <f>IF(ISNUMBER(INDEX('08W Project List'!$J:$J,MATCH('HFTD CPZ'!$B1990,'08W Project List'!$G:$G,0))),$K1990,#N/A)</f>
        <v>#N/A</v>
      </c>
      <c r="M1990" s="34" t="e">
        <f>IF(ISNUMBER(L1990),#N/A,IF(ISNUMBER(INDEX('Approved CPZ List'!$I:$I,MATCH('HFTD CPZ'!$B1990,'Approved CPZ List'!$B:$B,0))),$K1990,#N/A))</f>
        <v>#N/A</v>
      </c>
    </row>
    <row r="1991" spans="1:13" ht="15.75" x14ac:dyDescent="0.25">
      <c r="A1991" s="17">
        <v>10686</v>
      </c>
      <c r="B1991" s="16" t="s">
        <v>1689</v>
      </c>
      <c r="C1991" s="16">
        <v>43211101</v>
      </c>
      <c r="D1991" s="16" t="s">
        <v>1685</v>
      </c>
      <c r="E1991" s="16">
        <v>0.15656666256124485</v>
      </c>
      <c r="F1991" s="16">
        <v>2</v>
      </c>
      <c r="G1991" s="19">
        <v>9.4016915351152492E-3</v>
      </c>
      <c r="H1991" s="16">
        <f t="shared" si="93"/>
        <v>1.8803383070230498E-2</v>
      </c>
      <c r="I1991" s="21">
        <v>1990</v>
      </c>
      <c r="J1991" s="28">
        <f t="shared" si="94"/>
        <v>20638.975817274026</v>
      </c>
      <c r="K1991" s="28">
        <f t="shared" si="95"/>
        <v>233.14220897739312</v>
      </c>
      <c r="L1991" s="34" t="e">
        <f>IF(ISNUMBER(INDEX('08W Project List'!$J:$J,MATCH('HFTD CPZ'!$B1991,'08W Project List'!$G:$G,0))),$K1991,#N/A)</f>
        <v>#N/A</v>
      </c>
      <c r="M1991" s="34" t="e">
        <f>IF(ISNUMBER(L1991),#N/A,IF(ISNUMBER(INDEX('Approved CPZ List'!$I:$I,MATCH('HFTD CPZ'!$B1991,'Approved CPZ List'!$B:$B,0))),$K1991,#N/A))</f>
        <v>#N/A</v>
      </c>
    </row>
    <row r="1992" spans="1:13" ht="15.75" x14ac:dyDescent="0.25">
      <c r="A1992" s="17">
        <v>7656</v>
      </c>
      <c r="B1992" s="16" t="s">
        <v>3033</v>
      </c>
      <c r="C1992" s="16">
        <v>42601102</v>
      </c>
      <c r="D1992" s="16" t="s">
        <v>3032</v>
      </c>
      <c r="E1992" s="16">
        <v>20.015364550602857</v>
      </c>
      <c r="F1992" s="16">
        <v>114</v>
      </c>
      <c r="G1992" s="19">
        <v>9.3006146397077404E-3</v>
      </c>
      <c r="H1992" s="16">
        <f t="shared" si="93"/>
        <v>1.0602700689266824</v>
      </c>
      <c r="I1992" s="21">
        <v>1991</v>
      </c>
      <c r="J1992" s="28">
        <f t="shared" si="94"/>
        <v>20658.991181824629</v>
      </c>
      <c r="K1992" s="28">
        <f t="shared" si="95"/>
        <v>232.08193890846644</v>
      </c>
      <c r="L1992" s="34" t="e">
        <f>IF(ISNUMBER(INDEX('08W Project List'!$J:$J,MATCH('HFTD CPZ'!$B1992,'08W Project List'!$G:$G,0))),$K1992,#N/A)</f>
        <v>#N/A</v>
      </c>
      <c r="M1992" s="34" t="e">
        <f>IF(ISNUMBER(L1992),#N/A,IF(ISNUMBER(INDEX('Approved CPZ List'!$I:$I,MATCH('HFTD CPZ'!$B1992,'Approved CPZ List'!$B:$B,0))),$K1992,#N/A))</f>
        <v>#N/A</v>
      </c>
    </row>
    <row r="1993" spans="1:13" ht="15.75" x14ac:dyDescent="0.25">
      <c r="A1993" s="17">
        <v>7863</v>
      </c>
      <c r="B1993" s="16" t="s">
        <v>3619</v>
      </c>
      <c r="C1993" s="16">
        <v>42151104</v>
      </c>
      <c r="D1993" s="16" t="s">
        <v>3614</v>
      </c>
      <c r="E1993" s="16">
        <v>9.3200558145211314</v>
      </c>
      <c r="F1993" s="16">
        <v>127</v>
      </c>
      <c r="G1993" s="19">
        <v>9.2364114135500899E-3</v>
      </c>
      <c r="H1993" s="16">
        <f t="shared" si="93"/>
        <v>1.1730242495208614</v>
      </c>
      <c r="I1993" s="21">
        <v>1992</v>
      </c>
      <c r="J1993" s="28">
        <f t="shared" si="94"/>
        <v>20668.311237639151</v>
      </c>
      <c r="K1993" s="28">
        <f t="shared" si="95"/>
        <v>230.90891465894558</v>
      </c>
      <c r="L1993" s="34" t="e">
        <f>IF(ISNUMBER(INDEX('08W Project List'!$J:$J,MATCH('HFTD CPZ'!$B1993,'08W Project List'!$G:$G,0))),$K1993,#N/A)</f>
        <v>#N/A</v>
      </c>
      <c r="M1993" s="34" t="e">
        <f>IF(ISNUMBER(L1993),#N/A,IF(ISNUMBER(INDEX('Approved CPZ List'!$I:$I,MATCH('HFTD CPZ'!$B1993,'Approved CPZ List'!$B:$B,0))),$K1993,#N/A))</f>
        <v>#N/A</v>
      </c>
    </row>
    <row r="1994" spans="1:13" ht="15.75" x14ac:dyDescent="0.25">
      <c r="A1994" s="17">
        <v>581</v>
      </c>
      <c r="B1994" s="16" t="s">
        <v>3134</v>
      </c>
      <c r="C1994" s="16">
        <v>43381101</v>
      </c>
      <c r="D1994" s="16" t="s">
        <v>3130</v>
      </c>
      <c r="E1994" s="16">
        <v>9.0096286821749523</v>
      </c>
      <c r="F1994" s="16">
        <v>77</v>
      </c>
      <c r="G1994" s="19">
        <v>9.2124603106071099E-3</v>
      </c>
      <c r="H1994" s="16">
        <f t="shared" si="93"/>
        <v>0.70935944391674743</v>
      </c>
      <c r="I1994" s="21">
        <v>1993</v>
      </c>
      <c r="J1994" s="28">
        <f t="shared" si="94"/>
        <v>20677.320866321326</v>
      </c>
      <c r="K1994" s="28">
        <f t="shared" si="95"/>
        <v>230.19955521502882</v>
      </c>
      <c r="L1994" s="34" t="e">
        <f>IF(ISNUMBER(INDEX('08W Project List'!$J:$J,MATCH('HFTD CPZ'!$B1994,'08W Project List'!$G:$G,0))),$K1994,#N/A)</f>
        <v>#N/A</v>
      </c>
      <c r="M1994" s="34" t="e">
        <f>IF(ISNUMBER(L1994),#N/A,IF(ISNUMBER(INDEX('Approved CPZ List'!$I:$I,MATCH('HFTD CPZ'!$B1994,'Approved CPZ List'!$B:$B,0))),$K1994,#N/A))</f>
        <v>#N/A</v>
      </c>
    </row>
    <row r="1995" spans="1:13" ht="15.75" x14ac:dyDescent="0.25">
      <c r="A1995" s="17">
        <v>9791</v>
      </c>
      <c r="B1995" s="16" t="s">
        <v>2123</v>
      </c>
      <c r="C1995" s="16">
        <v>182082103</v>
      </c>
      <c r="D1995" s="16" t="s">
        <v>2120</v>
      </c>
      <c r="E1995" s="16">
        <v>0.69372232025318203</v>
      </c>
      <c r="F1995" s="16">
        <v>12</v>
      </c>
      <c r="G1995" s="19">
        <v>9.1989864297506996E-3</v>
      </c>
      <c r="H1995" s="16">
        <f t="shared" si="93"/>
        <v>0.11038783715700839</v>
      </c>
      <c r="I1995" s="21">
        <v>1994</v>
      </c>
      <c r="J1995" s="28">
        <f t="shared" si="94"/>
        <v>20678.014588641581</v>
      </c>
      <c r="K1995" s="28">
        <f t="shared" si="95"/>
        <v>230.0891673778718</v>
      </c>
      <c r="L1995" s="34" t="e">
        <f>IF(ISNUMBER(INDEX('08W Project List'!$J:$J,MATCH('HFTD CPZ'!$B1995,'08W Project List'!$G:$G,0))),$K1995,#N/A)</f>
        <v>#N/A</v>
      </c>
      <c r="M1995" s="34" t="e">
        <f>IF(ISNUMBER(L1995),#N/A,IF(ISNUMBER(INDEX('Approved CPZ List'!$I:$I,MATCH('HFTD CPZ'!$B1995,'Approved CPZ List'!$B:$B,0))),$K1995,#N/A))</f>
        <v>#N/A</v>
      </c>
    </row>
    <row r="1996" spans="1:13" ht="15.75" x14ac:dyDescent="0.25">
      <c r="A1996" s="17">
        <v>9383</v>
      </c>
      <c r="B1996" s="16" t="s">
        <v>666</v>
      </c>
      <c r="C1996" s="16">
        <v>14091110</v>
      </c>
      <c r="D1996" s="16" t="s">
        <v>658</v>
      </c>
      <c r="E1996" s="16">
        <v>1.1114430738167681E-2</v>
      </c>
      <c r="F1996" s="16">
        <v>2</v>
      </c>
      <c r="G1996" s="19">
        <v>9.1966946082615506E-3</v>
      </c>
      <c r="H1996" s="16">
        <f t="shared" si="93"/>
        <v>1.8393389216523101E-2</v>
      </c>
      <c r="I1996" s="21">
        <v>1995</v>
      </c>
      <c r="J1996" s="28">
        <f t="shared" si="94"/>
        <v>20678.025703072319</v>
      </c>
      <c r="K1996" s="28">
        <f t="shared" si="95"/>
        <v>230.07077398865528</v>
      </c>
      <c r="L1996" s="34" t="e">
        <f>IF(ISNUMBER(INDEX('08W Project List'!$J:$J,MATCH('HFTD CPZ'!$B1996,'08W Project List'!$G:$G,0))),$K1996,#N/A)</f>
        <v>#N/A</v>
      </c>
      <c r="M1996" s="34" t="e">
        <f>IF(ISNUMBER(L1996),#N/A,IF(ISNUMBER(INDEX('Approved CPZ List'!$I:$I,MATCH('HFTD CPZ'!$B1996,'Approved CPZ List'!$B:$B,0))),$K1996,#N/A))</f>
        <v>#N/A</v>
      </c>
    </row>
    <row r="1997" spans="1:13" ht="15.75" x14ac:dyDescent="0.25">
      <c r="A1997" s="17">
        <v>5023</v>
      </c>
      <c r="B1997" s="16" t="s">
        <v>2219</v>
      </c>
      <c r="C1997" s="16">
        <v>103491102</v>
      </c>
      <c r="D1997" s="16" t="s">
        <v>2220</v>
      </c>
      <c r="E1997" s="16">
        <v>1.0183902050639961</v>
      </c>
      <c r="F1997" s="16">
        <v>169</v>
      </c>
      <c r="G1997" s="19">
        <v>9.1756169958904805E-3</v>
      </c>
      <c r="H1997" s="16">
        <f t="shared" si="93"/>
        <v>1.5506792723054912</v>
      </c>
      <c r="I1997" s="21">
        <v>1996</v>
      </c>
      <c r="J1997" s="28">
        <f t="shared" si="94"/>
        <v>20679.044093277382</v>
      </c>
      <c r="K1997" s="28">
        <f t="shared" si="95"/>
        <v>228.52009471634977</v>
      </c>
      <c r="L1997" s="34" t="e">
        <f>IF(ISNUMBER(INDEX('08W Project List'!$J:$J,MATCH('HFTD CPZ'!$B1997,'08W Project List'!$G:$G,0))),$K1997,#N/A)</f>
        <v>#N/A</v>
      </c>
      <c r="M1997" s="34" t="e">
        <f>IF(ISNUMBER(L1997),#N/A,IF(ISNUMBER(INDEX('Approved CPZ List'!$I:$I,MATCH('HFTD CPZ'!$B1997,'Approved CPZ List'!$B:$B,0))),$K1997,#N/A))</f>
        <v>#N/A</v>
      </c>
    </row>
    <row r="1998" spans="1:13" ht="15.75" x14ac:dyDescent="0.25">
      <c r="A1998" s="17">
        <v>7662</v>
      </c>
      <c r="B1998" s="16" t="s">
        <v>660</v>
      </c>
      <c r="C1998" s="16">
        <v>14091110</v>
      </c>
      <c r="D1998" s="16" t="s">
        <v>658</v>
      </c>
      <c r="E1998" s="16">
        <v>2.4008671831253636</v>
      </c>
      <c r="F1998" s="16">
        <v>33</v>
      </c>
      <c r="G1998" s="19">
        <v>9.1095987355039407E-3</v>
      </c>
      <c r="H1998" s="16">
        <f t="shared" si="93"/>
        <v>0.30061675827163004</v>
      </c>
      <c r="I1998" s="21">
        <v>1997</v>
      </c>
      <c r="J1998" s="28">
        <f t="shared" si="94"/>
        <v>20681.444960460507</v>
      </c>
      <c r="K1998" s="28">
        <f t="shared" si="95"/>
        <v>228.21947795807816</v>
      </c>
      <c r="L1998" s="34" t="e">
        <f>IF(ISNUMBER(INDEX('08W Project List'!$J:$J,MATCH('HFTD CPZ'!$B1998,'08W Project List'!$G:$G,0))),$K1998,#N/A)</f>
        <v>#N/A</v>
      </c>
      <c r="M1998" s="34" t="e">
        <f>IF(ISNUMBER(L1998),#N/A,IF(ISNUMBER(INDEX('Approved CPZ List'!$I:$I,MATCH('HFTD CPZ'!$B1998,'Approved CPZ List'!$B:$B,0))),$K1998,#N/A))</f>
        <v>#N/A</v>
      </c>
    </row>
    <row r="1999" spans="1:13" ht="15.75" x14ac:dyDescent="0.25">
      <c r="A1999" s="17">
        <v>6717</v>
      </c>
      <c r="B1999" s="16" t="s">
        <v>2559</v>
      </c>
      <c r="C1999" s="16">
        <v>192151132</v>
      </c>
      <c r="D1999" s="16" t="s">
        <v>2558</v>
      </c>
      <c r="E1999" s="16">
        <v>0.96986133124230578</v>
      </c>
      <c r="F1999" s="16">
        <v>27</v>
      </c>
      <c r="G1999" s="19">
        <v>9.0946845795232597E-3</v>
      </c>
      <c r="H1999" s="16">
        <f t="shared" si="93"/>
        <v>0.24555648364712801</v>
      </c>
      <c r="I1999" s="21">
        <v>1998</v>
      </c>
      <c r="J1999" s="28">
        <f t="shared" si="94"/>
        <v>20682.41482179175</v>
      </c>
      <c r="K1999" s="28">
        <f t="shared" si="95"/>
        <v>227.97392147443102</v>
      </c>
      <c r="L1999" s="34" t="e">
        <f>IF(ISNUMBER(INDEX('08W Project List'!$J:$J,MATCH('HFTD CPZ'!$B1999,'08W Project List'!$G:$G,0))),$K1999,#N/A)</f>
        <v>#N/A</v>
      </c>
      <c r="M1999" s="34" t="e">
        <f>IF(ISNUMBER(L1999),#N/A,IF(ISNUMBER(INDEX('Approved CPZ List'!$I:$I,MATCH('HFTD CPZ'!$B1999,'Approved CPZ List'!$B:$B,0))),$K1999,#N/A))</f>
        <v>#N/A</v>
      </c>
    </row>
    <row r="2000" spans="1:13" ht="15.75" x14ac:dyDescent="0.25">
      <c r="A2000" s="17">
        <v>10</v>
      </c>
      <c r="B2000" s="16" t="s">
        <v>1948</v>
      </c>
      <c r="C2000" s="16">
        <v>43311102</v>
      </c>
      <c r="D2000" s="16" t="s">
        <v>1944</v>
      </c>
      <c r="E2000" s="16">
        <v>9.7315112335888756</v>
      </c>
      <c r="F2000" s="16">
        <v>124</v>
      </c>
      <c r="G2000" s="19">
        <v>9.0594735712638506E-3</v>
      </c>
      <c r="H2000" s="16">
        <f t="shared" si="93"/>
        <v>1.1233747228367175</v>
      </c>
      <c r="I2000" s="21">
        <v>1999</v>
      </c>
      <c r="J2000" s="28">
        <f t="shared" si="94"/>
        <v>20692.146333025339</v>
      </c>
      <c r="K2000" s="28">
        <f t="shared" si="95"/>
        <v>226.85054675159429</v>
      </c>
      <c r="L2000" s="34">
        <f>IF(ISNUMBER(INDEX('08W Project List'!$J:$J,MATCH('HFTD CPZ'!$B2000,'08W Project List'!$G:$G,0))),$K2000,#N/A)</f>
        <v>226.85054675159429</v>
      </c>
      <c r="M2000" s="34" t="e">
        <f>IF(ISNUMBER(L2000),#N/A,IF(ISNUMBER(INDEX('Approved CPZ List'!$I:$I,MATCH('HFTD CPZ'!$B2000,'Approved CPZ List'!$B:$B,0))),$K2000,#N/A))</f>
        <v>#N/A</v>
      </c>
    </row>
    <row r="2001" spans="1:13" ht="15.75" x14ac:dyDescent="0.25">
      <c r="A2001" s="17">
        <v>5170</v>
      </c>
      <c r="B2001" s="16" t="s">
        <v>1237</v>
      </c>
      <c r="C2001" s="16">
        <v>152762102</v>
      </c>
      <c r="D2001" s="16" t="s">
        <v>1235</v>
      </c>
      <c r="E2001" s="16">
        <v>7.8218531034747665</v>
      </c>
      <c r="F2001" s="16">
        <v>80</v>
      </c>
      <c r="G2001" s="19">
        <v>9.0446486820982396E-3</v>
      </c>
      <c r="H2001" s="16">
        <f t="shared" si="93"/>
        <v>0.7235718945678592</v>
      </c>
      <c r="I2001" s="21">
        <v>2000</v>
      </c>
      <c r="J2001" s="28">
        <f t="shared" si="94"/>
        <v>20699.968186128815</v>
      </c>
      <c r="K2001" s="28">
        <f t="shared" si="95"/>
        <v>226.12697485702643</v>
      </c>
      <c r="L2001" s="34" t="e">
        <f>IF(ISNUMBER(INDEX('08W Project List'!$J:$J,MATCH('HFTD CPZ'!$B2001,'08W Project List'!$G:$G,0))),$K2001,#N/A)</f>
        <v>#N/A</v>
      </c>
      <c r="M2001" s="34" t="e">
        <f>IF(ISNUMBER(L2001),#N/A,IF(ISNUMBER(INDEX('Approved CPZ List'!$I:$I,MATCH('HFTD CPZ'!$B2001,'Approved CPZ List'!$B:$B,0))),$K2001,#N/A))</f>
        <v>#N/A</v>
      </c>
    </row>
    <row r="2002" spans="1:13" ht="15.75" x14ac:dyDescent="0.25">
      <c r="A2002" s="17">
        <v>8963</v>
      </c>
      <c r="B2002" s="16" t="s">
        <v>2306</v>
      </c>
      <c r="C2002" s="16">
        <v>42091101</v>
      </c>
      <c r="D2002" s="16" t="s">
        <v>2303</v>
      </c>
      <c r="E2002" s="16">
        <v>6.6910160672600999E-2</v>
      </c>
      <c r="F2002" s="16">
        <v>5</v>
      </c>
      <c r="G2002" s="19">
        <v>9.0170616434178293E-3</v>
      </c>
      <c r="H2002" s="16">
        <f t="shared" si="93"/>
        <v>4.5085308217089143E-2</v>
      </c>
      <c r="I2002" s="21">
        <v>2001</v>
      </c>
      <c r="J2002" s="28">
        <f t="shared" si="94"/>
        <v>20700.035096289488</v>
      </c>
      <c r="K2002" s="28">
        <f t="shared" si="95"/>
        <v>226.08188954880933</v>
      </c>
      <c r="L2002" s="34" t="e">
        <f>IF(ISNUMBER(INDEX('08W Project List'!$J:$J,MATCH('HFTD CPZ'!$B2002,'08W Project List'!$G:$G,0))),$K2002,#N/A)</f>
        <v>#N/A</v>
      </c>
      <c r="M2002" s="34" t="e">
        <f>IF(ISNUMBER(L2002),#N/A,IF(ISNUMBER(INDEX('Approved CPZ List'!$I:$I,MATCH('HFTD CPZ'!$B2002,'Approved CPZ List'!$B:$B,0))),$K2002,#N/A))</f>
        <v>#N/A</v>
      </c>
    </row>
    <row r="2003" spans="1:13" ht="15.75" x14ac:dyDescent="0.25">
      <c r="A2003" s="17">
        <v>10053</v>
      </c>
      <c r="B2003" s="16" t="s">
        <v>3360</v>
      </c>
      <c r="C2003" s="16">
        <v>83692104</v>
      </c>
      <c r="D2003" s="16" t="s">
        <v>3352</v>
      </c>
      <c r="E2003" s="16">
        <v>3.4688712956135426</v>
      </c>
      <c r="F2003" s="16">
        <v>33</v>
      </c>
      <c r="G2003" s="19">
        <v>8.9942579608076004E-3</v>
      </c>
      <c r="H2003" s="16">
        <f t="shared" si="93"/>
        <v>0.29681051270665082</v>
      </c>
      <c r="I2003" s="21">
        <v>2002</v>
      </c>
      <c r="J2003" s="28">
        <f t="shared" si="94"/>
        <v>20703.5039675851</v>
      </c>
      <c r="K2003" s="28">
        <f t="shared" si="95"/>
        <v>225.78507903610267</v>
      </c>
      <c r="L2003" s="34" t="e">
        <f>IF(ISNUMBER(INDEX('08W Project List'!$J:$J,MATCH('HFTD CPZ'!$B2003,'08W Project List'!$G:$G,0))),$K2003,#N/A)</f>
        <v>#N/A</v>
      </c>
      <c r="M2003" s="34" t="e">
        <f>IF(ISNUMBER(L2003),#N/A,IF(ISNUMBER(INDEX('Approved CPZ List'!$I:$I,MATCH('HFTD CPZ'!$B2003,'Approved CPZ List'!$B:$B,0))),$K2003,#N/A))</f>
        <v>#N/A</v>
      </c>
    </row>
    <row r="2004" spans="1:13" ht="15.75" x14ac:dyDescent="0.25">
      <c r="A2004" s="17">
        <v>8505</v>
      </c>
      <c r="B2004" s="16" t="s">
        <v>2554</v>
      </c>
      <c r="C2004" s="16">
        <v>192151131</v>
      </c>
      <c r="D2004" s="16" t="s">
        <v>2551</v>
      </c>
      <c r="E2004" s="16">
        <v>4.1346443328808578</v>
      </c>
      <c r="F2004" s="16">
        <v>51</v>
      </c>
      <c r="G2004" s="19">
        <v>8.9933553870250506E-3</v>
      </c>
      <c r="H2004" s="16">
        <f t="shared" si="93"/>
        <v>0.45866112473827758</v>
      </c>
      <c r="I2004" s="21">
        <v>2003</v>
      </c>
      <c r="J2004" s="28">
        <f t="shared" si="94"/>
        <v>20707.638611917981</v>
      </c>
      <c r="K2004" s="28">
        <f t="shared" si="95"/>
        <v>225.32641791136439</v>
      </c>
      <c r="L2004" s="34" t="e">
        <f>IF(ISNUMBER(INDEX('08W Project List'!$J:$J,MATCH('HFTD CPZ'!$B2004,'08W Project List'!$G:$G,0))),$K2004,#N/A)</f>
        <v>#N/A</v>
      </c>
      <c r="M2004" s="34" t="e">
        <f>IF(ISNUMBER(L2004),#N/A,IF(ISNUMBER(INDEX('Approved CPZ List'!$I:$I,MATCH('HFTD CPZ'!$B2004,'Approved CPZ List'!$B:$B,0))),$K2004,#N/A))</f>
        <v>#N/A</v>
      </c>
    </row>
    <row r="2005" spans="1:13" ht="15.75" x14ac:dyDescent="0.25">
      <c r="A2005" s="17">
        <v>283</v>
      </c>
      <c r="B2005" s="16" t="s">
        <v>3541</v>
      </c>
      <c r="C2005" s="16">
        <v>42011104</v>
      </c>
      <c r="D2005" s="16" t="s">
        <v>3539</v>
      </c>
      <c r="E2005" s="16">
        <v>8.5660529263862646</v>
      </c>
      <c r="F2005" s="16">
        <v>162</v>
      </c>
      <c r="G2005" s="19">
        <v>8.9568439357976797E-3</v>
      </c>
      <c r="H2005" s="16">
        <f t="shared" si="93"/>
        <v>1.4510087175992241</v>
      </c>
      <c r="I2005" s="21">
        <v>2004</v>
      </c>
      <c r="J2005" s="28">
        <f t="shared" si="94"/>
        <v>20716.204664844368</v>
      </c>
      <c r="K2005" s="28">
        <f t="shared" si="95"/>
        <v>223.87540919376517</v>
      </c>
      <c r="L2005" s="34" t="e">
        <f>IF(ISNUMBER(INDEX('08W Project List'!$J:$J,MATCH('HFTD CPZ'!$B2005,'08W Project List'!$G:$G,0))),$K2005,#N/A)</f>
        <v>#N/A</v>
      </c>
      <c r="M2005" s="34" t="e">
        <f>IF(ISNUMBER(L2005),#N/A,IF(ISNUMBER(INDEX('Approved CPZ List'!$I:$I,MATCH('HFTD CPZ'!$B2005,'Approved CPZ List'!$B:$B,0))),$K2005,#N/A))</f>
        <v>#N/A</v>
      </c>
    </row>
    <row r="2006" spans="1:13" ht="15.75" x14ac:dyDescent="0.25">
      <c r="A2006" s="17">
        <v>9446</v>
      </c>
      <c r="B2006" s="16" t="s">
        <v>1165</v>
      </c>
      <c r="C2006" s="16">
        <v>158031101</v>
      </c>
      <c r="D2006" s="16" t="s">
        <v>1163</v>
      </c>
      <c r="E2006" s="16">
        <v>1.0878779849154692</v>
      </c>
      <c r="F2006" s="16">
        <v>21</v>
      </c>
      <c r="G2006" s="19">
        <v>8.9564549385737005E-3</v>
      </c>
      <c r="H2006" s="16">
        <f t="shared" si="93"/>
        <v>0.1880855537100477</v>
      </c>
      <c r="I2006" s="21">
        <v>2005</v>
      </c>
      <c r="J2006" s="28">
        <f t="shared" si="94"/>
        <v>20717.292542829284</v>
      </c>
      <c r="K2006" s="28">
        <f t="shared" si="95"/>
        <v>223.68732364005513</v>
      </c>
      <c r="L2006" s="34" t="e">
        <f>IF(ISNUMBER(INDEX('08W Project List'!$J:$J,MATCH('HFTD CPZ'!$B2006,'08W Project List'!$G:$G,0))),$K2006,#N/A)</f>
        <v>#N/A</v>
      </c>
      <c r="M2006" s="34" t="e">
        <f>IF(ISNUMBER(L2006),#N/A,IF(ISNUMBER(INDEX('Approved CPZ List'!$I:$I,MATCH('HFTD CPZ'!$B2006,'Approved CPZ List'!$B:$B,0))),$K2006,#N/A))</f>
        <v>#N/A</v>
      </c>
    </row>
    <row r="2007" spans="1:13" ht="15.75" x14ac:dyDescent="0.25">
      <c r="A2007" s="17">
        <v>1636</v>
      </c>
      <c r="B2007" s="16" t="s">
        <v>2079</v>
      </c>
      <c r="C2007" s="16">
        <v>182151101</v>
      </c>
      <c r="D2007" s="16" t="s">
        <v>2080</v>
      </c>
      <c r="E2007" s="16">
        <v>2.6192831538005219</v>
      </c>
      <c r="F2007" s="16">
        <v>26</v>
      </c>
      <c r="G2007" s="19">
        <v>8.9146746979194402E-3</v>
      </c>
      <c r="H2007" s="16">
        <f t="shared" si="93"/>
        <v>0.23178154214590543</v>
      </c>
      <c r="I2007" s="21">
        <v>2006</v>
      </c>
      <c r="J2007" s="28">
        <f t="shared" si="94"/>
        <v>20719.911825983083</v>
      </c>
      <c r="K2007" s="28">
        <f t="shared" si="95"/>
        <v>223.45554209790922</v>
      </c>
      <c r="L2007" s="34" t="e">
        <f>IF(ISNUMBER(INDEX('08W Project List'!$J:$J,MATCH('HFTD CPZ'!$B2007,'08W Project List'!$G:$G,0))),$K2007,#N/A)</f>
        <v>#N/A</v>
      </c>
      <c r="M2007" s="34" t="e">
        <f>IF(ISNUMBER(L2007),#N/A,IF(ISNUMBER(INDEX('Approved CPZ List'!$I:$I,MATCH('HFTD CPZ'!$B2007,'Approved CPZ List'!$B:$B,0))),$K2007,#N/A))</f>
        <v>#N/A</v>
      </c>
    </row>
    <row r="2008" spans="1:13" ht="15.75" x14ac:dyDescent="0.25">
      <c r="A2008" s="17">
        <v>8007</v>
      </c>
      <c r="B2008" s="16" t="s">
        <v>3462</v>
      </c>
      <c r="C2008" s="16">
        <v>183181101</v>
      </c>
      <c r="D2008" s="16" t="s">
        <v>3460</v>
      </c>
      <c r="E2008" s="16">
        <v>18.367799307296831</v>
      </c>
      <c r="F2008" s="16">
        <v>140</v>
      </c>
      <c r="G2008" s="19">
        <v>8.8999448875251193E-3</v>
      </c>
      <c r="H2008" s="16">
        <f t="shared" si="93"/>
        <v>1.2459922842535167</v>
      </c>
      <c r="I2008" s="21">
        <v>2007</v>
      </c>
      <c r="J2008" s="28">
        <f t="shared" si="94"/>
        <v>20738.279625290379</v>
      </c>
      <c r="K2008" s="28">
        <f t="shared" si="95"/>
        <v>222.20954981365571</v>
      </c>
      <c r="L2008" s="34" t="e">
        <f>IF(ISNUMBER(INDEX('08W Project List'!$J:$J,MATCH('HFTD CPZ'!$B2008,'08W Project List'!$G:$G,0))),$K2008,#N/A)</f>
        <v>#N/A</v>
      </c>
      <c r="M2008" s="34" t="e">
        <f>IF(ISNUMBER(L2008),#N/A,IF(ISNUMBER(INDEX('Approved CPZ List'!$I:$I,MATCH('HFTD CPZ'!$B2008,'Approved CPZ List'!$B:$B,0))),$K2008,#N/A))</f>
        <v>#N/A</v>
      </c>
    </row>
    <row r="2009" spans="1:13" ht="15.75" x14ac:dyDescent="0.25">
      <c r="A2009" s="17">
        <v>4827</v>
      </c>
      <c r="B2009" s="16" t="s">
        <v>151</v>
      </c>
      <c r="C2009" s="16">
        <v>182541103</v>
      </c>
      <c r="D2009" s="16" t="s">
        <v>143</v>
      </c>
      <c r="E2009" s="16">
        <v>0.93649491674886265</v>
      </c>
      <c r="F2009" s="16">
        <v>41</v>
      </c>
      <c r="G2009" s="19">
        <v>8.8690237916718793E-3</v>
      </c>
      <c r="H2009" s="16">
        <f t="shared" si="93"/>
        <v>0.36362997545854703</v>
      </c>
      <c r="I2009" s="21">
        <v>2008</v>
      </c>
      <c r="J2009" s="28">
        <f t="shared" si="94"/>
        <v>20739.216120207129</v>
      </c>
      <c r="K2009" s="28">
        <f t="shared" si="95"/>
        <v>221.84591983819718</v>
      </c>
      <c r="L2009" s="34" t="e">
        <f>IF(ISNUMBER(INDEX('08W Project List'!$J:$J,MATCH('HFTD CPZ'!$B2009,'08W Project List'!$G:$G,0))),$K2009,#N/A)</f>
        <v>#N/A</v>
      </c>
      <c r="M2009" s="34" t="e">
        <f>IF(ISNUMBER(L2009),#N/A,IF(ISNUMBER(INDEX('Approved CPZ List'!$I:$I,MATCH('HFTD CPZ'!$B2009,'Approved CPZ List'!$B:$B,0))),$K2009,#N/A))</f>
        <v>#N/A</v>
      </c>
    </row>
    <row r="2010" spans="1:13" ht="15.75" x14ac:dyDescent="0.25">
      <c r="A2010" s="17">
        <v>6300</v>
      </c>
      <c r="B2010" s="16" t="s">
        <v>1109</v>
      </c>
      <c r="C2010" s="16">
        <v>152321101</v>
      </c>
      <c r="D2010" s="16" t="s">
        <v>1110</v>
      </c>
      <c r="E2010" s="16">
        <v>16.201313139973958</v>
      </c>
      <c r="F2010" s="16">
        <v>121</v>
      </c>
      <c r="G2010" s="19">
        <v>8.8618642882179102E-3</v>
      </c>
      <c r="H2010" s="16">
        <f t="shared" si="93"/>
        <v>1.072285578874367</v>
      </c>
      <c r="I2010" s="21">
        <v>2009</v>
      </c>
      <c r="J2010" s="28">
        <f t="shared" si="94"/>
        <v>20755.417433347102</v>
      </c>
      <c r="K2010" s="28">
        <f t="shared" si="95"/>
        <v>220.77363425932282</v>
      </c>
      <c r="L2010" s="34" t="e">
        <f>IF(ISNUMBER(INDEX('08W Project List'!$J:$J,MATCH('HFTD CPZ'!$B2010,'08W Project List'!$G:$G,0))),$K2010,#N/A)</f>
        <v>#N/A</v>
      </c>
      <c r="M2010" s="34" t="e">
        <f>IF(ISNUMBER(L2010),#N/A,IF(ISNUMBER(INDEX('Approved CPZ List'!$I:$I,MATCH('HFTD CPZ'!$B2010,'Approved CPZ List'!$B:$B,0))),$K2010,#N/A))</f>
        <v>#N/A</v>
      </c>
    </row>
    <row r="2011" spans="1:13" ht="15.75" x14ac:dyDescent="0.25">
      <c r="A2011" s="17">
        <v>7254</v>
      </c>
      <c r="B2011" s="16" t="s">
        <v>25</v>
      </c>
      <c r="C2011" s="16">
        <v>152101101</v>
      </c>
      <c r="D2011" s="16" t="s">
        <v>19</v>
      </c>
      <c r="E2011" s="16">
        <v>4.1490947932397697</v>
      </c>
      <c r="F2011" s="16">
        <v>49</v>
      </c>
      <c r="G2011" s="19">
        <v>8.8541015381864707E-3</v>
      </c>
      <c r="H2011" s="16">
        <f t="shared" si="93"/>
        <v>0.43385097537113704</v>
      </c>
      <c r="I2011" s="21">
        <v>2010</v>
      </c>
      <c r="J2011" s="28">
        <f t="shared" si="94"/>
        <v>20759.566528140342</v>
      </c>
      <c r="K2011" s="28">
        <f t="shared" si="95"/>
        <v>220.33978328395168</v>
      </c>
      <c r="L2011" s="34">
        <f>IF(ISNUMBER(INDEX('08W Project List'!$J:$J,MATCH('HFTD CPZ'!$B2011,'08W Project List'!$G:$G,0))),$K2011,#N/A)</f>
        <v>220.33978328395168</v>
      </c>
      <c r="M2011" s="34" t="e">
        <f>IF(ISNUMBER(L2011),#N/A,IF(ISNUMBER(INDEX('Approved CPZ List'!$I:$I,MATCH('HFTD CPZ'!$B2011,'Approved CPZ List'!$B:$B,0))),$K2011,#N/A))</f>
        <v>#N/A</v>
      </c>
    </row>
    <row r="2012" spans="1:13" ht="15.75" x14ac:dyDescent="0.25">
      <c r="A2012" s="17">
        <v>2986</v>
      </c>
      <c r="B2012" s="16" t="s">
        <v>3058</v>
      </c>
      <c r="C2012" s="16">
        <v>163751102</v>
      </c>
      <c r="D2012" s="16" t="s">
        <v>3053</v>
      </c>
      <c r="E2012" s="16">
        <v>7.8787961614781237</v>
      </c>
      <c r="F2012" s="16">
        <v>77</v>
      </c>
      <c r="G2012" s="19">
        <v>8.8444535465487303E-3</v>
      </c>
      <c r="H2012" s="16">
        <f t="shared" si="93"/>
        <v>0.68102292308425227</v>
      </c>
      <c r="I2012" s="21">
        <v>2011</v>
      </c>
      <c r="J2012" s="28">
        <f t="shared" si="94"/>
        <v>20767.445324301822</v>
      </c>
      <c r="K2012" s="28">
        <f t="shared" si="95"/>
        <v>219.65876036086743</v>
      </c>
      <c r="L2012" s="34" t="e">
        <f>IF(ISNUMBER(INDEX('08W Project List'!$J:$J,MATCH('HFTD CPZ'!$B2012,'08W Project List'!$G:$G,0))),$K2012,#N/A)</f>
        <v>#N/A</v>
      </c>
      <c r="M2012" s="34" t="e">
        <f>IF(ISNUMBER(L2012),#N/A,IF(ISNUMBER(INDEX('Approved CPZ List'!$I:$I,MATCH('HFTD CPZ'!$B2012,'Approved CPZ List'!$B:$B,0))),$K2012,#N/A))</f>
        <v>#N/A</v>
      </c>
    </row>
    <row r="2013" spans="1:13" ht="15.75" x14ac:dyDescent="0.25">
      <c r="A2013" s="17">
        <v>8230</v>
      </c>
      <c r="B2013" s="16" t="s">
        <v>3481</v>
      </c>
      <c r="C2013" s="16">
        <v>182631102</v>
      </c>
      <c r="D2013" s="16" t="s">
        <v>3480</v>
      </c>
      <c r="E2013" s="16">
        <v>0.23781889707455933</v>
      </c>
      <c r="F2013" s="16">
        <v>5</v>
      </c>
      <c r="G2013" s="19">
        <v>8.8376586573301694E-3</v>
      </c>
      <c r="H2013" s="16">
        <f t="shared" si="93"/>
        <v>4.4188293286650845E-2</v>
      </c>
      <c r="I2013" s="21">
        <v>2012</v>
      </c>
      <c r="J2013" s="28">
        <f t="shared" si="94"/>
        <v>20767.683143198898</v>
      </c>
      <c r="K2013" s="28">
        <f t="shared" si="95"/>
        <v>219.61457206758078</v>
      </c>
      <c r="L2013" s="34" t="e">
        <f>IF(ISNUMBER(INDEX('08W Project List'!$J:$J,MATCH('HFTD CPZ'!$B2013,'08W Project List'!$G:$G,0))),$K2013,#N/A)</f>
        <v>#N/A</v>
      </c>
      <c r="M2013" s="34" t="e">
        <f>IF(ISNUMBER(L2013),#N/A,IF(ISNUMBER(INDEX('Approved CPZ List'!$I:$I,MATCH('HFTD CPZ'!$B2013,'Approved CPZ List'!$B:$B,0))),$K2013,#N/A))</f>
        <v>#N/A</v>
      </c>
    </row>
    <row r="2014" spans="1:13" ht="15.75" x14ac:dyDescent="0.25">
      <c r="A2014" s="17">
        <v>1189</v>
      </c>
      <c r="B2014" s="16" t="s">
        <v>2992</v>
      </c>
      <c r="C2014" s="16">
        <v>163781705</v>
      </c>
      <c r="D2014" s="16" t="s">
        <v>2987</v>
      </c>
      <c r="E2014" s="16">
        <v>0.38763968093140211</v>
      </c>
      <c r="F2014" s="16">
        <v>43</v>
      </c>
      <c r="G2014" s="19">
        <v>8.8330717756568405E-3</v>
      </c>
      <c r="H2014" s="16">
        <f t="shared" si="93"/>
        <v>0.37982208635324416</v>
      </c>
      <c r="I2014" s="21">
        <v>2013</v>
      </c>
      <c r="J2014" s="28">
        <f t="shared" si="94"/>
        <v>20768.070782879829</v>
      </c>
      <c r="K2014" s="28">
        <f t="shared" si="95"/>
        <v>219.23474998122754</v>
      </c>
      <c r="L2014" s="34" t="e">
        <f>IF(ISNUMBER(INDEX('08W Project List'!$J:$J,MATCH('HFTD CPZ'!$B2014,'08W Project List'!$G:$G,0))),$K2014,#N/A)</f>
        <v>#N/A</v>
      </c>
      <c r="M2014" s="34" t="e">
        <f>IF(ISNUMBER(L2014),#N/A,IF(ISNUMBER(INDEX('Approved CPZ List'!$I:$I,MATCH('HFTD CPZ'!$B2014,'Approved CPZ List'!$B:$B,0))),$K2014,#N/A))</f>
        <v>#N/A</v>
      </c>
    </row>
    <row r="2015" spans="1:13" ht="15.75" x14ac:dyDescent="0.25">
      <c r="A2015" s="17">
        <v>299</v>
      </c>
      <c r="B2015" s="16" t="s">
        <v>2392</v>
      </c>
      <c r="C2015" s="16">
        <v>42811111</v>
      </c>
      <c r="D2015" s="16" t="s">
        <v>2381</v>
      </c>
      <c r="E2015" s="16">
        <v>10.466202412296148</v>
      </c>
      <c r="F2015" s="16">
        <v>97</v>
      </c>
      <c r="G2015" s="19">
        <v>8.7917929728126808E-3</v>
      </c>
      <c r="H2015" s="16">
        <f t="shared" si="93"/>
        <v>0.85280391836282998</v>
      </c>
      <c r="I2015" s="21">
        <v>2014</v>
      </c>
      <c r="J2015" s="28">
        <f t="shared" si="94"/>
        <v>20778.536985292125</v>
      </c>
      <c r="K2015" s="28">
        <f t="shared" si="95"/>
        <v>218.3819460628647</v>
      </c>
      <c r="L2015" s="34" t="e">
        <f>IF(ISNUMBER(INDEX('08W Project List'!$J:$J,MATCH('HFTD CPZ'!$B2015,'08W Project List'!$G:$G,0))),$K2015,#N/A)</f>
        <v>#N/A</v>
      </c>
      <c r="M2015" s="34" t="e">
        <f>IF(ISNUMBER(L2015),#N/A,IF(ISNUMBER(INDEX('Approved CPZ List'!$I:$I,MATCH('HFTD CPZ'!$B2015,'Approved CPZ List'!$B:$B,0))),$K2015,#N/A))</f>
        <v>#N/A</v>
      </c>
    </row>
    <row r="2016" spans="1:13" ht="15.75" x14ac:dyDescent="0.25">
      <c r="A2016" s="17">
        <v>8131</v>
      </c>
      <c r="B2016" s="16" t="s">
        <v>1688</v>
      </c>
      <c r="C2016" s="16">
        <v>43211101</v>
      </c>
      <c r="D2016" s="16" t="s">
        <v>1685</v>
      </c>
      <c r="E2016" s="16">
        <v>0.40005159625353515</v>
      </c>
      <c r="F2016" s="16">
        <v>7</v>
      </c>
      <c r="G2016" s="19">
        <v>8.7460397959950795E-3</v>
      </c>
      <c r="H2016" s="16">
        <f t="shared" si="93"/>
        <v>6.1222278571965556E-2</v>
      </c>
      <c r="I2016" s="21">
        <v>2015</v>
      </c>
      <c r="J2016" s="28">
        <f t="shared" si="94"/>
        <v>20778.937036888379</v>
      </c>
      <c r="K2016" s="28">
        <f t="shared" si="95"/>
        <v>218.32072378429274</v>
      </c>
      <c r="L2016" s="34" t="e">
        <f>IF(ISNUMBER(INDEX('08W Project List'!$J:$J,MATCH('HFTD CPZ'!$B2016,'08W Project List'!$G:$G,0))),$K2016,#N/A)</f>
        <v>#N/A</v>
      </c>
      <c r="M2016" s="34" t="e">
        <f>IF(ISNUMBER(L2016),#N/A,IF(ISNUMBER(INDEX('Approved CPZ List'!$I:$I,MATCH('HFTD CPZ'!$B2016,'Approved CPZ List'!$B:$B,0))),$K2016,#N/A))</f>
        <v>#N/A</v>
      </c>
    </row>
    <row r="2017" spans="1:13" ht="15.75" x14ac:dyDescent="0.25">
      <c r="A2017" s="17">
        <v>3395</v>
      </c>
      <c r="B2017" s="16" t="s">
        <v>353</v>
      </c>
      <c r="C2017" s="16">
        <v>42261101</v>
      </c>
      <c r="D2017" s="16" t="s">
        <v>349</v>
      </c>
      <c r="E2017" s="16">
        <v>6.6893257995097573</v>
      </c>
      <c r="F2017" s="16">
        <v>53</v>
      </c>
      <c r="G2017" s="19">
        <v>8.7024510421614999E-3</v>
      </c>
      <c r="H2017" s="16">
        <f t="shared" si="93"/>
        <v>0.46122990523455948</v>
      </c>
      <c r="I2017" s="21">
        <v>2016</v>
      </c>
      <c r="J2017" s="28">
        <f t="shared" si="94"/>
        <v>20785.62636268789</v>
      </c>
      <c r="K2017" s="28">
        <f t="shared" si="95"/>
        <v>217.85949387905819</v>
      </c>
      <c r="L2017" s="34" t="e">
        <f>IF(ISNUMBER(INDEX('08W Project List'!$J:$J,MATCH('HFTD CPZ'!$B2017,'08W Project List'!$G:$G,0))),$K2017,#N/A)</f>
        <v>#N/A</v>
      </c>
      <c r="M2017" s="34" t="e">
        <f>IF(ISNUMBER(L2017),#N/A,IF(ISNUMBER(INDEX('Approved CPZ List'!$I:$I,MATCH('HFTD CPZ'!$B2017,'Approved CPZ List'!$B:$B,0))),$K2017,#N/A))</f>
        <v>#N/A</v>
      </c>
    </row>
    <row r="2018" spans="1:13" ht="15.75" x14ac:dyDescent="0.25">
      <c r="A2018" s="17">
        <v>6220</v>
      </c>
      <c r="B2018" s="16" t="s">
        <v>1968</v>
      </c>
      <c r="C2018" s="16">
        <v>43371102</v>
      </c>
      <c r="D2018" s="16" t="s">
        <v>1964</v>
      </c>
      <c r="E2018" s="16">
        <v>7.146741087368054E-2</v>
      </c>
      <c r="F2018" s="16">
        <v>55</v>
      </c>
      <c r="G2018" s="19">
        <v>8.7004877143516193E-3</v>
      </c>
      <c r="H2018" s="16">
        <f t="shared" si="93"/>
        <v>0.47852682428933907</v>
      </c>
      <c r="I2018" s="21">
        <v>2017</v>
      </c>
      <c r="J2018" s="28">
        <f t="shared" si="94"/>
        <v>20785.697830098765</v>
      </c>
      <c r="K2018" s="28">
        <f t="shared" si="95"/>
        <v>217.38096705476886</v>
      </c>
      <c r="L2018" s="34" t="e">
        <f>IF(ISNUMBER(INDEX('08W Project List'!$J:$J,MATCH('HFTD CPZ'!$B2018,'08W Project List'!$G:$G,0))),$K2018,#N/A)</f>
        <v>#N/A</v>
      </c>
      <c r="M2018" s="34" t="e">
        <f>IF(ISNUMBER(L2018),#N/A,IF(ISNUMBER(INDEX('Approved CPZ List'!$I:$I,MATCH('HFTD CPZ'!$B2018,'Approved CPZ List'!$B:$B,0))),$K2018,#N/A))</f>
        <v>#N/A</v>
      </c>
    </row>
    <row r="2019" spans="1:13" ht="15.75" x14ac:dyDescent="0.25">
      <c r="A2019" s="17">
        <v>8104</v>
      </c>
      <c r="B2019" s="16" t="s">
        <v>2387</v>
      </c>
      <c r="C2019" s="16">
        <v>42811111</v>
      </c>
      <c r="D2019" s="16" t="s">
        <v>2381</v>
      </c>
      <c r="E2019" s="16">
        <v>2.1367079734775141</v>
      </c>
      <c r="F2019" s="16">
        <v>20</v>
      </c>
      <c r="G2019" s="19">
        <v>8.6845731323277001E-3</v>
      </c>
      <c r="H2019" s="16">
        <f t="shared" si="93"/>
        <v>0.173691462646554</v>
      </c>
      <c r="I2019" s="21">
        <v>2018</v>
      </c>
      <c r="J2019" s="28">
        <f t="shared" si="94"/>
        <v>20787.834538072242</v>
      </c>
      <c r="K2019" s="28">
        <f t="shared" si="95"/>
        <v>217.2072755921223</v>
      </c>
      <c r="L2019" s="34" t="e">
        <f>IF(ISNUMBER(INDEX('08W Project List'!$J:$J,MATCH('HFTD CPZ'!$B2019,'08W Project List'!$G:$G,0))),$K2019,#N/A)</f>
        <v>#N/A</v>
      </c>
      <c r="M2019" s="34" t="e">
        <f>IF(ISNUMBER(L2019),#N/A,IF(ISNUMBER(INDEX('Approved CPZ List'!$I:$I,MATCH('HFTD CPZ'!$B2019,'Approved CPZ List'!$B:$B,0))),$K2019,#N/A))</f>
        <v>#N/A</v>
      </c>
    </row>
    <row r="2020" spans="1:13" ht="15.75" x14ac:dyDescent="0.25">
      <c r="A2020" s="17">
        <v>5024</v>
      </c>
      <c r="B2020" s="16" t="s">
        <v>2406</v>
      </c>
      <c r="C2020" s="16">
        <v>42811113</v>
      </c>
      <c r="D2020" s="16" t="s">
        <v>2404</v>
      </c>
      <c r="E2020" s="16">
        <v>1.9627821843382225</v>
      </c>
      <c r="F2020" s="16">
        <v>28</v>
      </c>
      <c r="G2020" s="19">
        <v>8.6778866373399405E-3</v>
      </c>
      <c r="H2020" s="16">
        <f t="shared" si="93"/>
        <v>0.24298082584551833</v>
      </c>
      <c r="I2020" s="21">
        <v>2019</v>
      </c>
      <c r="J2020" s="28">
        <f t="shared" si="94"/>
        <v>20789.797320256581</v>
      </c>
      <c r="K2020" s="28">
        <f t="shared" si="95"/>
        <v>216.96429476627679</v>
      </c>
      <c r="L2020" s="34" t="e">
        <f>IF(ISNUMBER(INDEX('08W Project List'!$J:$J,MATCH('HFTD CPZ'!$B2020,'08W Project List'!$G:$G,0))),$K2020,#N/A)</f>
        <v>#N/A</v>
      </c>
      <c r="M2020" s="34" t="e">
        <f>IF(ISNUMBER(L2020),#N/A,IF(ISNUMBER(INDEX('Approved CPZ List'!$I:$I,MATCH('HFTD CPZ'!$B2020,'Approved CPZ List'!$B:$B,0))),$K2020,#N/A))</f>
        <v>#N/A</v>
      </c>
    </row>
    <row r="2021" spans="1:13" ht="15.75" x14ac:dyDescent="0.25">
      <c r="A2021" s="17">
        <v>2418</v>
      </c>
      <c r="B2021" s="16" t="s">
        <v>788</v>
      </c>
      <c r="C2021" s="16">
        <v>42141101</v>
      </c>
      <c r="D2021" s="16" t="s">
        <v>789</v>
      </c>
      <c r="E2021" s="16">
        <v>7.5748971336242388</v>
      </c>
      <c r="F2021" s="16">
        <v>189</v>
      </c>
      <c r="G2021" s="19">
        <v>8.6777206230646796E-3</v>
      </c>
      <c r="H2021" s="16">
        <f t="shared" si="93"/>
        <v>1.6400891977592245</v>
      </c>
      <c r="I2021" s="21">
        <v>2020</v>
      </c>
      <c r="J2021" s="28">
        <f t="shared" si="94"/>
        <v>20797.372217390206</v>
      </c>
      <c r="K2021" s="28">
        <f t="shared" si="95"/>
        <v>215.32420556851756</v>
      </c>
      <c r="L2021" s="34" t="e">
        <f>IF(ISNUMBER(INDEX('08W Project List'!$J:$J,MATCH('HFTD CPZ'!$B2021,'08W Project List'!$G:$G,0))),$K2021,#N/A)</f>
        <v>#N/A</v>
      </c>
      <c r="M2021" s="34" t="e">
        <f>IF(ISNUMBER(L2021),#N/A,IF(ISNUMBER(INDEX('Approved CPZ List'!$I:$I,MATCH('HFTD CPZ'!$B2021,'Approved CPZ List'!$B:$B,0))),$K2021,#N/A))</f>
        <v>#N/A</v>
      </c>
    </row>
    <row r="2022" spans="1:13" ht="15.75" x14ac:dyDescent="0.25">
      <c r="A2022" s="17">
        <v>6344</v>
      </c>
      <c r="B2022" s="16" t="s">
        <v>4268</v>
      </c>
      <c r="C2022" s="16">
        <v>163201102</v>
      </c>
      <c r="D2022" s="16" t="s">
        <v>4269</v>
      </c>
      <c r="E2022" s="16">
        <v>15.666509530438844</v>
      </c>
      <c r="F2022" s="16">
        <v>146</v>
      </c>
      <c r="G2022" s="19">
        <v>8.6648123527886794E-3</v>
      </c>
      <c r="H2022" s="16">
        <f t="shared" si="93"/>
        <v>1.2650626035071473</v>
      </c>
      <c r="I2022" s="21">
        <v>2021</v>
      </c>
      <c r="J2022" s="28">
        <f t="shared" si="94"/>
        <v>20813.038726920644</v>
      </c>
      <c r="K2022" s="28">
        <f t="shared" si="95"/>
        <v>214.05914296501041</v>
      </c>
      <c r="L2022" s="34" t="e">
        <f>IF(ISNUMBER(INDEX('08W Project List'!$J:$J,MATCH('HFTD CPZ'!$B2022,'08W Project List'!$G:$G,0))),$K2022,#N/A)</f>
        <v>#N/A</v>
      </c>
      <c r="M2022" s="34" t="e">
        <f>IF(ISNUMBER(L2022),#N/A,IF(ISNUMBER(INDEX('Approved CPZ List'!$I:$I,MATCH('HFTD CPZ'!$B2022,'Approved CPZ List'!$B:$B,0))),$K2022,#N/A))</f>
        <v>#N/A</v>
      </c>
    </row>
    <row r="2023" spans="1:13" ht="15.75" x14ac:dyDescent="0.25">
      <c r="A2023" s="17">
        <v>147</v>
      </c>
      <c r="B2023" s="16" t="s">
        <v>3706</v>
      </c>
      <c r="C2023" s="16">
        <v>152431102</v>
      </c>
      <c r="D2023" s="16" t="s">
        <v>3707</v>
      </c>
      <c r="E2023" s="16">
        <v>10.468444049408328</v>
      </c>
      <c r="F2023" s="16">
        <v>88</v>
      </c>
      <c r="G2023" s="19">
        <v>8.6413772473648408E-3</v>
      </c>
      <c r="H2023" s="16">
        <f t="shared" si="93"/>
        <v>0.76044119776810604</v>
      </c>
      <c r="I2023" s="21">
        <v>2022</v>
      </c>
      <c r="J2023" s="28">
        <f t="shared" si="94"/>
        <v>20823.507170970053</v>
      </c>
      <c r="K2023" s="28">
        <f t="shared" si="95"/>
        <v>213.29870176724231</v>
      </c>
      <c r="L2023" s="34" t="e">
        <f>IF(ISNUMBER(INDEX('08W Project List'!$J:$J,MATCH('HFTD CPZ'!$B2023,'08W Project List'!$G:$G,0))),$K2023,#N/A)</f>
        <v>#N/A</v>
      </c>
      <c r="M2023" s="34" t="e">
        <f>IF(ISNUMBER(L2023),#N/A,IF(ISNUMBER(INDEX('Approved CPZ List'!$I:$I,MATCH('HFTD CPZ'!$B2023,'Approved CPZ List'!$B:$B,0))),$K2023,#N/A))</f>
        <v>#N/A</v>
      </c>
    </row>
    <row r="2024" spans="1:13" ht="15.75" x14ac:dyDescent="0.25">
      <c r="A2024" s="17">
        <v>8652</v>
      </c>
      <c r="B2024" s="16" t="s">
        <v>2134</v>
      </c>
      <c r="C2024" s="16">
        <v>82161102</v>
      </c>
      <c r="D2024" s="16" t="s">
        <v>2133</v>
      </c>
      <c r="E2024" s="16">
        <v>9.355843081733313E-2</v>
      </c>
      <c r="F2024" s="16">
        <v>14</v>
      </c>
      <c r="G2024" s="19">
        <v>8.6107908569479502E-3</v>
      </c>
      <c r="H2024" s="16">
        <f t="shared" si="93"/>
        <v>0.1205510719972713</v>
      </c>
      <c r="I2024" s="21">
        <v>2023</v>
      </c>
      <c r="J2024" s="28">
        <f t="shared" si="94"/>
        <v>20823.60072940087</v>
      </c>
      <c r="K2024" s="28">
        <f t="shared" si="95"/>
        <v>213.17815069524502</v>
      </c>
      <c r="L2024" s="34" t="e">
        <f>IF(ISNUMBER(INDEX('08W Project List'!$J:$J,MATCH('HFTD CPZ'!$B2024,'08W Project List'!$G:$G,0))),$K2024,#N/A)</f>
        <v>#N/A</v>
      </c>
      <c r="M2024" s="34" t="e">
        <f>IF(ISNUMBER(L2024),#N/A,IF(ISNUMBER(INDEX('Approved CPZ List'!$I:$I,MATCH('HFTD CPZ'!$B2024,'Approved CPZ List'!$B:$B,0))),$K2024,#N/A))</f>
        <v>#N/A</v>
      </c>
    </row>
    <row r="2025" spans="1:13" ht="15.75" x14ac:dyDescent="0.25">
      <c r="A2025" s="17">
        <v>10013</v>
      </c>
      <c r="B2025" s="16" t="s">
        <v>1591</v>
      </c>
      <c r="C2025" s="16">
        <v>83192101</v>
      </c>
      <c r="D2025" s="16" t="s">
        <v>1584</v>
      </c>
      <c r="E2025" s="16">
        <v>1.9040456232690803</v>
      </c>
      <c r="F2025" s="16">
        <v>19</v>
      </c>
      <c r="G2025" s="19">
        <v>8.5861556094971002E-3</v>
      </c>
      <c r="H2025" s="16">
        <f t="shared" si="93"/>
        <v>0.16313695658044491</v>
      </c>
      <c r="I2025" s="21">
        <v>2024</v>
      </c>
      <c r="J2025" s="28">
        <f t="shared" si="94"/>
        <v>20825.504775024139</v>
      </c>
      <c r="K2025" s="28">
        <f t="shared" si="95"/>
        <v>213.01501373866458</v>
      </c>
      <c r="L2025" s="34" t="e">
        <f>IF(ISNUMBER(INDEX('08W Project List'!$J:$J,MATCH('HFTD CPZ'!$B2025,'08W Project List'!$G:$G,0))),$K2025,#N/A)</f>
        <v>#N/A</v>
      </c>
      <c r="M2025" s="34" t="e">
        <f>IF(ISNUMBER(L2025),#N/A,IF(ISNUMBER(INDEX('Approved CPZ List'!$I:$I,MATCH('HFTD CPZ'!$B2025,'Approved CPZ List'!$B:$B,0))),$K2025,#N/A))</f>
        <v>#N/A</v>
      </c>
    </row>
    <row r="2026" spans="1:13" ht="15.75" x14ac:dyDescent="0.25">
      <c r="A2026" s="17">
        <v>3970</v>
      </c>
      <c r="B2026" s="16" t="s">
        <v>3185</v>
      </c>
      <c r="C2026" s="16">
        <v>43291105</v>
      </c>
      <c r="D2026" s="16" t="s">
        <v>3186</v>
      </c>
      <c r="E2026" s="16">
        <v>2.7803897278596583</v>
      </c>
      <c r="F2026" s="16">
        <v>107</v>
      </c>
      <c r="G2026" s="19">
        <v>8.5796941298036198E-3</v>
      </c>
      <c r="H2026" s="16">
        <f t="shared" si="93"/>
        <v>0.91802727188898736</v>
      </c>
      <c r="I2026" s="21">
        <v>2025</v>
      </c>
      <c r="J2026" s="28">
        <f t="shared" si="94"/>
        <v>20828.285164752</v>
      </c>
      <c r="K2026" s="28">
        <f t="shared" si="95"/>
        <v>212.0969864667756</v>
      </c>
      <c r="L2026" s="34" t="e">
        <f>IF(ISNUMBER(INDEX('08W Project List'!$J:$J,MATCH('HFTD CPZ'!$B2026,'08W Project List'!$G:$G,0))),$K2026,#N/A)</f>
        <v>#N/A</v>
      </c>
      <c r="M2026" s="34" t="e">
        <f>IF(ISNUMBER(L2026),#N/A,IF(ISNUMBER(INDEX('Approved CPZ List'!$I:$I,MATCH('HFTD CPZ'!$B2026,'Approved CPZ List'!$B:$B,0))),$K2026,#N/A))</f>
        <v>#N/A</v>
      </c>
    </row>
    <row r="2027" spans="1:13" ht="15.75" x14ac:dyDescent="0.25">
      <c r="A2027" s="17">
        <v>5419</v>
      </c>
      <c r="B2027" s="16" t="s">
        <v>2308</v>
      </c>
      <c r="C2027" s="16">
        <v>42091101</v>
      </c>
      <c r="D2027" s="16" t="s">
        <v>2303</v>
      </c>
      <c r="E2027" s="16">
        <v>1.8698505348162398</v>
      </c>
      <c r="F2027" s="16">
        <v>22</v>
      </c>
      <c r="G2027" s="19">
        <v>8.5571992191763608E-3</v>
      </c>
      <c r="H2027" s="16">
        <f t="shared" si="93"/>
        <v>0.18825838282187993</v>
      </c>
      <c r="I2027" s="21">
        <v>2026</v>
      </c>
      <c r="J2027" s="28">
        <f t="shared" si="94"/>
        <v>20830.155015286815</v>
      </c>
      <c r="K2027" s="28">
        <f t="shared" si="95"/>
        <v>211.90872808395372</v>
      </c>
      <c r="L2027" s="34" t="e">
        <f>IF(ISNUMBER(INDEX('08W Project List'!$J:$J,MATCH('HFTD CPZ'!$B2027,'08W Project List'!$G:$G,0))),$K2027,#N/A)</f>
        <v>#N/A</v>
      </c>
      <c r="M2027" s="34" t="e">
        <f>IF(ISNUMBER(L2027),#N/A,IF(ISNUMBER(INDEX('Approved CPZ List'!$I:$I,MATCH('HFTD CPZ'!$B2027,'Approved CPZ List'!$B:$B,0))),$K2027,#N/A))</f>
        <v>#N/A</v>
      </c>
    </row>
    <row r="2028" spans="1:13" ht="15.75" x14ac:dyDescent="0.25">
      <c r="A2028" s="17">
        <v>3836</v>
      </c>
      <c r="B2028" s="16" t="s">
        <v>3214</v>
      </c>
      <c r="C2028" s="16">
        <v>182971101</v>
      </c>
      <c r="D2028" s="16" t="s">
        <v>3212</v>
      </c>
      <c r="E2028" s="16">
        <v>3.677824045775115</v>
      </c>
      <c r="F2028" s="16">
        <v>32</v>
      </c>
      <c r="G2028" s="19">
        <v>8.5314683704253505E-3</v>
      </c>
      <c r="H2028" s="16">
        <f t="shared" si="93"/>
        <v>0.27300698785361122</v>
      </c>
      <c r="I2028" s="21">
        <v>2027</v>
      </c>
      <c r="J2028" s="28">
        <f t="shared" si="94"/>
        <v>20833.83283933259</v>
      </c>
      <c r="K2028" s="28">
        <f t="shared" si="95"/>
        <v>211.6357210961001</v>
      </c>
      <c r="L2028" s="34" t="e">
        <f>IF(ISNUMBER(INDEX('08W Project List'!$J:$J,MATCH('HFTD CPZ'!$B2028,'08W Project List'!$G:$G,0))),$K2028,#N/A)</f>
        <v>#N/A</v>
      </c>
      <c r="M2028" s="34" t="e">
        <f>IF(ISNUMBER(L2028),#N/A,IF(ISNUMBER(INDEX('Approved CPZ List'!$I:$I,MATCH('HFTD CPZ'!$B2028,'Approved CPZ List'!$B:$B,0))),$K2028,#N/A))</f>
        <v>#N/A</v>
      </c>
    </row>
    <row r="2029" spans="1:13" ht="15.75" x14ac:dyDescent="0.25">
      <c r="A2029" s="17">
        <v>589</v>
      </c>
      <c r="B2029" s="16" t="s">
        <v>1231</v>
      </c>
      <c r="C2029" s="16">
        <v>152762101</v>
      </c>
      <c r="D2029" s="16" t="s">
        <v>1223</v>
      </c>
      <c r="E2029" s="16">
        <v>25.248149587886886</v>
      </c>
      <c r="F2029" s="16">
        <v>309</v>
      </c>
      <c r="G2029" s="19">
        <v>8.5288550220799699E-3</v>
      </c>
      <c r="H2029" s="16">
        <f t="shared" si="93"/>
        <v>2.6354162018227107</v>
      </c>
      <c r="I2029" s="21">
        <v>2028</v>
      </c>
      <c r="J2029" s="28">
        <f t="shared" si="94"/>
        <v>20859.080988920476</v>
      </c>
      <c r="K2029" s="28">
        <f t="shared" si="95"/>
        <v>209.00030489427738</v>
      </c>
      <c r="L2029" s="34" t="e">
        <f>IF(ISNUMBER(INDEX('08W Project List'!$J:$J,MATCH('HFTD CPZ'!$B2029,'08W Project List'!$G:$G,0))),$K2029,#N/A)</f>
        <v>#N/A</v>
      </c>
      <c r="M2029" s="34" t="e">
        <f>IF(ISNUMBER(L2029),#N/A,IF(ISNUMBER(INDEX('Approved CPZ List'!$I:$I,MATCH('HFTD CPZ'!$B2029,'Approved CPZ List'!$B:$B,0))),$K2029,#N/A))</f>
        <v>#N/A</v>
      </c>
    </row>
    <row r="2030" spans="1:13" ht="15.75" x14ac:dyDescent="0.25">
      <c r="A2030" s="17">
        <v>7704</v>
      </c>
      <c r="B2030" s="16" t="s">
        <v>1558</v>
      </c>
      <c r="C2030" s="16">
        <v>182581107</v>
      </c>
      <c r="D2030" s="16" t="s">
        <v>1559</v>
      </c>
      <c r="E2030" s="16">
        <v>0.91990479030891859</v>
      </c>
      <c r="F2030" s="16">
        <v>28</v>
      </c>
      <c r="G2030" s="19">
        <v>8.5282092456703696E-3</v>
      </c>
      <c r="H2030" s="16">
        <f t="shared" si="93"/>
        <v>0.23878985887877036</v>
      </c>
      <c r="I2030" s="21">
        <v>2029</v>
      </c>
      <c r="J2030" s="28">
        <f t="shared" si="94"/>
        <v>20860.000893710785</v>
      </c>
      <c r="K2030" s="28">
        <f t="shared" si="95"/>
        <v>208.76151503539862</v>
      </c>
      <c r="L2030" s="34" t="e">
        <f>IF(ISNUMBER(INDEX('08W Project List'!$J:$J,MATCH('HFTD CPZ'!$B2030,'08W Project List'!$G:$G,0))),$K2030,#N/A)</f>
        <v>#N/A</v>
      </c>
      <c r="M2030" s="34" t="e">
        <f>IF(ISNUMBER(L2030),#N/A,IF(ISNUMBER(INDEX('Approved CPZ List'!$I:$I,MATCH('HFTD CPZ'!$B2030,'Approved CPZ List'!$B:$B,0))),$K2030,#N/A))</f>
        <v>#N/A</v>
      </c>
    </row>
    <row r="2031" spans="1:13" ht="15.75" x14ac:dyDescent="0.25">
      <c r="A2031" s="17">
        <v>10273</v>
      </c>
      <c r="B2031" s="16" t="s">
        <v>3137</v>
      </c>
      <c r="C2031" s="16">
        <v>43381101</v>
      </c>
      <c r="D2031" s="16" t="s">
        <v>3130</v>
      </c>
      <c r="E2031" s="16">
        <v>2.8659517517175761</v>
      </c>
      <c r="F2031" s="16">
        <v>12</v>
      </c>
      <c r="G2031" s="19">
        <v>8.5180093911465093E-3</v>
      </c>
      <c r="H2031" s="16">
        <f t="shared" si="93"/>
        <v>0.1022161126937581</v>
      </c>
      <c r="I2031" s="21">
        <v>2030</v>
      </c>
      <c r="J2031" s="28">
        <f t="shared" si="94"/>
        <v>20862.866845462504</v>
      </c>
      <c r="K2031" s="28">
        <f t="shared" si="95"/>
        <v>208.65929892270486</v>
      </c>
      <c r="L2031" s="34" t="e">
        <f>IF(ISNUMBER(INDEX('08W Project List'!$J:$J,MATCH('HFTD CPZ'!$B2031,'08W Project List'!$G:$G,0))),$K2031,#N/A)</f>
        <v>#N/A</v>
      </c>
      <c r="M2031" s="34" t="e">
        <f>IF(ISNUMBER(L2031),#N/A,IF(ISNUMBER(INDEX('Approved CPZ List'!$I:$I,MATCH('HFTD CPZ'!$B2031,'Approved CPZ List'!$B:$B,0))),$K2031,#N/A))</f>
        <v>#N/A</v>
      </c>
    </row>
    <row r="2032" spans="1:13" ht="15.75" x14ac:dyDescent="0.25">
      <c r="A2032" s="17">
        <v>327</v>
      </c>
      <c r="B2032" s="16" t="s">
        <v>999</v>
      </c>
      <c r="C2032" s="16">
        <v>163351704</v>
      </c>
      <c r="D2032" s="16" t="s">
        <v>996</v>
      </c>
      <c r="E2032" s="16">
        <v>10.464253285985768</v>
      </c>
      <c r="F2032" s="16">
        <v>107</v>
      </c>
      <c r="G2032" s="19">
        <v>8.4951773640367205E-3</v>
      </c>
      <c r="H2032" s="16">
        <f t="shared" si="93"/>
        <v>0.90898397795192909</v>
      </c>
      <c r="I2032" s="21">
        <v>2031</v>
      </c>
      <c r="J2032" s="28">
        <f t="shared" si="94"/>
        <v>20873.331098748491</v>
      </c>
      <c r="K2032" s="28">
        <f t="shared" si="95"/>
        <v>207.75031494475294</v>
      </c>
      <c r="L2032" s="34" t="e">
        <f>IF(ISNUMBER(INDEX('08W Project List'!$J:$J,MATCH('HFTD CPZ'!$B2032,'08W Project List'!$G:$G,0))),$K2032,#N/A)</f>
        <v>#N/A</v>
      </c>
      <c r="M2032" s="34" t="e">
        <f>IF(ISNUMBER(L2032),#N/A,IF(ISNUMBER(INDEX('Approved CPZ List'!$I:$I,MATCH('HFTD CPZ'!$B2032,'Approved CPZ List'!$B:$B,0))),$K2032,#N/A))</f>
        <v>#N/A</v>
      </c>
    </row>
    <row r="2033" spans="1:13" ht="15.75" x14ac:dyDescent="0.25">
      <c r="A2033" s="17">
        <v>7937</v>
      </c>
      <c r="B2033" s="16" t="s">
        <v>723</v>
      </c>
      <c r="C2033" s="16">
        <v>103091102</v>
      </c>
      <c r="D2033" s="16" t="s">
        <v>722</v>
      </c>
      <c r="E2033" s="16">
        <v>10.887089117913238</v>
      </c>
      <c r="F2033" s="16">
        <v>90</v>
      </c>
      <c r="G2033" s="19">
        <v>8.4896892783506601E-3</v>
      </c>
      <c r="H2033" s="16">
        <f t="shared" si="93"/>
        <v>0.76407203505155941</v>
      </c>
      <c r="I2033" s="21">
        <v>2032</v>
      </c>
      <c r="J2033" s="28">
        <f t="shared" si="94"/>
        <v>20884.218187866405</v>
      </c>
      <c r="K2033" s="28">
        <f t="shared" si="95"/>
        <v>206.98624290970139</v>
      </c>
      <c r="L2033" s="34" t="e">
        <f>IF(ISNUMBER(INDEX('08W Project List'!$J:$J,MATCH('HFTD CPZ'!$B2033,'08W Project List'!$G:$G,0))),$K2033,#N/A)</f>
        <v>#N/A</v>
      </c>
      <c r="M2033" s="34" t="e">
        <f>IF(ISNUMBER(L2033),#N/A,IF(ISNUMBER(INDEX('Approved CPZ List'!$I:$I,MATCH('HFTD CPZ'!$B2033,'Approved CPZ List'!$B:$B,0))),$K2033,#N/A))</f>
        <v>#N/A</v>
      </c>
    </row>
    <row r="2034" spans="1:13" ht="15.75" x14ac:dyDescent="0.25">
      <c r="A2034" s="17">
        <v>4769</v>
      </c>
      <c r="B2034" s="16" t="s">
        <v>4431</v>
      </c>
      <c r="C2034" s="16">
        <v>102911107</v>
      </c>
      <c r="D2034" s="16" t="s">
        <v>4424</v>
      </c>
      <c r="E2034" s="16">
        <v>1.2618869697656432</v>
      </c>
      <c r="F2034" s="16">
        <v>199</v>
      </c>
      <c r="G2034" s="19">
        <v>8.4762588223083607E-3</v>
      </c>
      <c r="H2034" s="16">
        <f t="shared" si="93"/>
        <v>1.6867755056393638</v>
      </c>
      <c r="I2034" s="21">
        <v>2033</v>
      </c>
      <c r="J2034" s="28">
        <f t="shared" si="94"/>
        <v>20885.48007483617</v>
      </c>
      <c r="K2034" s="28">
        <f t="shared" si="95"/>
        <v>205.29946740406203</v>
      </c>
      <c r="L2034" s="34" t="e">
        <f>IF(ISNUMBER(INDEX('08W Project List'!$J:$J,MATCH('HFTD CPZ'!$B2034,'08W Project List'!$G:$G,0))),$K2034,#N/A)</f>
        <v>#N/A</v>
      </c>
      <c r="M2034" s="34" t="e">
        <f>IF(ISNUMBER(L2034),#N/A,IF(ISNUMBER(INDEX('Approved CPZ List'!$I:$I,MATCH('HFTD CPZ'!$B2034,'Approved CPZ List'!$B:$B,0))),$K2034,#N/A))</f>
        <v>#N/A</v>
      </c>
    </row>
    <row r="2035" spans="1:13" ht="15.75" x14ac:dyDescent="0.25">
      <c r="A2035" s="17">
        <v>7564</v>
      </c>
      <c r="B2035" s="16" t="s">
        <v>859</v>
      </c>
      <c r="C2035" s="16">
        <v>152471101</v>
      </c>
      <c r="D2035" s="16" t="s">
        <v>856</v>
      </c>
      <c r="E2035" s="16">
        <v>4.9588224556058114</v>
      </c>
      <c r="F2035" s="16">
        <v>51</v>
      </c>
      <c r="G2035" s="19">
        <v>8.4670298786183196E-3</v>
      </c>
      <c r="H2035" s="16">
        <f t="shared" si="93"/>
        <v>0.43181852380953428</v>
      </c>
      <c r="I2035" s="21">
        <v>2034</v>
      </c>
      <c r="J2035" s="28">
        <f t="shared" si="94"/>
        <v>20890.438897291777</v>
      </c>
      <c r="K2035" s="28">
        <f t="shared" si="95"/>
        <v>204.86764888025249</v>
      </c>
      <c r="L2035" s="34" t="e">
        <f>IF(ISNUMBER(INDEX('08W Project List'!$J:$J,MATCH('HFTD CPZ'!$B2035,'08W Project List'!$G:$G,0))),$K2035,#N/A)</f>
        <v>#N/A</v>
      </c>
      <c r="M2035" s="34" t="e">
        <f>IF(ISNUMBER(L2035),#N/A,IF(ISNUMBER(INDEX('Approved CPZ List'!$I:$I,MATCH('HFTD CPZ'!$B2035,'Approved CPZ List'!$B:$B,0))),$K2035,#N/A))</f>
        <v>#N/A</v>
      </c>
    </row>
    <row r="2036" spans="1:13" ht="15.75" x14ac:dyDescent="0.25">
      <c r="A2036" s="17">
        <v>2536</v>
      </c>
      <c r="B2036" s="16" t="s">
        <v>1657</v>
      </c>
      <c r="C2036" s="16">
        <v>152241101</v>
      </c>
      <c r="D2036" s="16" t="s">
        <v>1653</v>
      </c>
      <c r="E2036" s="16">
        <v>17.181074364119141</v>
      </c>
      <c r="F2036" s="16">
        <v>231</v>
      </c>
      <c r="G2036" s="19">
        <v>8.4421913590241194E-3</v>
      </c>
      <c r="H2036" s="16">
        <f t="shared" si="93"/>
        <v>1.9501462039345716</v>
      </c>
      <c r="I2036" s="21">
        <v>2035</v>
      </c>
      <c r="J2036" s="28">
        <f t="shared" si="94"/>
        <v>20907.619971655895</v>
      </c>
      <c r="K2036" s="28">
        <f t="shared" si="95"/>
        <v>202.91750267631792</v>
      </c>
      <c r="L2036" s="34" t="e">
        <f>IF(ISNUMBER(INDEX('08W Project List'!$J:$J,MATCH('HFTD CPZ'!$B2036,'08W Project List'!$G:$G,0))),$K2036,#N/A)</f>
        <v>#N/A</v>
      </c>
      <c r="M2036" s="34" t="e">
        <f>IF(ISNUMBER(L2036),#N/A,IF(ISNUMBER(INDEX('Approved CPZ List'!$I:$I,MATCH('HFTD CPZ'!$B2036,'Approved CPZ List'!$B:$B,0))),$K2036,#N/A))</f>
        <v>#N/A</v>
      </c>
    </row>
    <row r="2037" spans="1:13" ht="15.75" x14ac:dyDescent="0.25">
      <c r="A2037" s="17">
        <v>2174</v>
      </c>
      <c r="B2037" s="16" t="s">
        <v>1065</v>
      </c>
      <c r="C2037" s="16">
        <v>152261104</v>
      </c>
      <c r="D2037" s="16" t="s">
        <v>1064</v>
      </c>
      <c r="E2037" s="16">
        <v>5.6226284112625544</v>
      </c>
      <c r="F2037" s="16">
        <v>127</v>
      </c>
      <c r="G2037" s="19">
        <v>8.3930366382790299E-3</v>
      </c>
      <c r="H2037" s="16">
        <f t="shared" si="93"/>
        <v>1.0659156530614369</v>
      </c>
      <c r="I2037" s="21">
        <v>2036</v>
      </c>
      <c r="J2037" s="28">
        <f t="shared" si="94"/>
        <v>20913.242600067158</v>
      </c>
      <c r="K2037" s="28">
        <f t="shared" si="95"/>
        <v>201.85158702325649</v>
      </c>
      <c r="L2037" s="34" t="e">
        <f>IF(ISNUMBER(INDEX('08W Project List'!$J:$J,MATCH('HFTD CPZ'!$B2037,'08W Project List'!$G:$G,0))),$K2037,#N/A)</f>
        <v>#N/A</v>
      </c>
      <c r="M2037" s="34" t="e">
        <f>IF(ISNUMBER(L2037),#N/A,IF(ISNUMBER(INDEX('Approved CPZ List'!$I:$I,MATCH('HFTD CPZ'!$B2037,'Approved CPZ List'!$B:$B,0))),$K2037,#N/A))</f>
        <v>#N/A</v>
      </c>
    </row>
    <row r="2038" spans="1:13" ht="15.75" x14ac:dyDescent="0.25">
      <c r="A2038" s="17">
        <v>4975</v>
      </c>
      <c r="B2038" s="16" t="s">
        <v>1224</v>
      </c>
      <c r="C2038" s="16">
        <v>152762101</v>
      </c>
      <c r="D2038" s="16" t="s">
        <v>1223</v>
      </c>
      <c r="E2038" s="16">
        <v>9.1293752021393413</v>
      </c>
      <c r="F2038" s="16">
        <v>102</v>
      </c>
      <c r="G2038" s="19">
        <v>8.3743360540257106E-3</v>
      </c>
      <c r="H2038" s="16">
        <f t="shared" si="93"/>
        <v>0.85418227751062248</v>
      </c>
      <c r="I2038" s="21">
        <v>2037</v>
      </c>
      <c r="J2038" s="28">
        <f t="shared" si="94"/>
        <v>20922.3719752693</v>
      </c>
      <c r="K2038" s="28">
        <f t="shared" si="95"/>
        <v>200.99740474574585</v>
      </c>
      <c r="L2038" s="34" t="e">
        <f>IF(ISNUMBER(INDEX('08W Project List'!$J:$J,MATCH('HFTD CPZ'!$B2038,'08W Project List'!$G:$G,0))),$K2038,#N/A)</f>
        <v>#N/A</v>
      </c>
      <c r="M2038" s="34" t="e">
        <f>IF(ISNUMBER(L2038),#N/A,IF(ISNUMBER(INDEX('Approved CPZ List'!$I:$I,MATCH('HFTD CPZ'!$B2038,'Approved CPZ List'!$B:$B,0))),$K2038,#N/A))</f>
        <v>#N/A</v>
      </c>
    </row>
    <row r="2039" spans="1:13" ht="15.75" x14ac:dyDescent="0.25">
      <c r="A2039" s="17">
        <v>7088</v>
      </c>
      <c r="B2039" s="16" t="s">
        <v>3683</v>
      </c>
      <c r="C2039" s="16">
        <v>42491102</v>
      </c>
      <c r="D2039" s="16" t="s">
        <v>3681</v>
      </c>
      <c r="E2039" s="16">
        <v>1.1618132649772654</v>
      </c>
      <c r="F2039" s="16">
        <v>8</v>
      </c>
      <c r="G2039" s="19">
        <v>8.34732071736498E-3</v>
      </c>
      <c r="H2039" s="16">
        <f t="shared" si="93"/>
        <v>6.677856573891984E-2</v>
      </c>
      <c r="I2039" s="21">
        <v>2038</v>
      </c>
      <c r="J2039" s="28">
        <f t="shared" si="94"/>
        <v>20923.533788534278</v>
      </c>
      <c r="K2039" s="28">
        <f t="shared" si="95"/>
        <v>200.93062618000693</v>
      </c>
      <c r="L2039" s="34" t="e">
        <f>IF(ISNUMBER(INDEX('08W Project List'!$J:$J,MATCH('HFTD CPZ'!$B2039,'08W Project List'!$G:$G,0))),$K2039,#N/A)</f>
        <v>#N/A</v>
      </c>
      <c r="M2039" s="34" t="e">
        <f>IF(ISNUMBER(L2039),#N/A,IF(ISNUMBER(INDEX('Approved CPZ List'!$I:$I,MATCH('HFTD CPZ'!$B2039,'Approved CPZ List'!$B:$B,0))),$K2039,#N/A))</f>
        <v>#N/A</v>
      </c>
    </row>
    <row r="2040" spans="1:13" ht="15.75" x14ac:dyDescent="0.25">
      <c r="A2040" s="17">
        <v>4510</v>
      </c>
      <c r="B2040" s="16" t="s">
        <v>597</v>
      </c>
      <c r="C2040" s="16">
        <v>83622105</v>
      </c>
      <c r="D2040" s="16" t="s">
        <v>590</v>
      </c>
      <c r="E2040" s="16">
        <v>2.1760493355188251</v>
      </c>
      <c r="F2040" s="16">
        <v>26</v>
      </c>
      <c r="G2040" s="19">
        <v>8.3234851567321102E-3</v>
      </c>
      <c r="H2040" s="16">
        <f t="shared" si="93"/>
        <v>0.21641061407503487</v>
      </c>
      <c r="I2040" s="21">
        <v>2039</v>
      </c>
      <c r="J2040" s="28">
        <f t="shared" si="94"/>
        <v>20925.709837869796</v>
      </c>
      <c r="K2040" s="28">
        <f t="shared" si="95"/>
        <v>200.71421556593188</v>
      </c>
      <c r="L2040" s="34" t="e">
        <f>IF(ISNUMBER(INDEX('08W Project List'!$J:$J,MATCH('HFTD CPZ'!$B2040,'08W Project List'!$G:$G,0))),$K2040,#N/A)</f>
        <v>#N/A</v>
      </c>
      <c r="M2040" s="34" t="e">
        <f>IF(ISNUMBER(L2040),#N/A,IF(ISNUMBER(INDEX('Approved CPZ List'!$I:$I,MATCH('HFTD CPZ'!$B2040,'Approved CPZ List'!$B:$B,0))),$K2040,#N/A))</f>
        <v>#N/A</v>
      </c>
    </row>
    <row r="2041" spans="1:13" ht="15.75" x14ac:dyDescent="0.25">
      <c r="A2041" s="17">
        <v>7509</v>
      </c>
      <c r="B2041" s="16" t="s">
        <v>4283</v>
      </c>
      <c r="C2041" s="16">
        <v>162671103</v>
      </c>
      <c r="D2041" s="16" t="s">
        <v>4284</v>
      </c>
      <c r="E2041" s="16">
        <v>0.92354379158709754</v>
      </c>
      <c r="F2041" s="16">
        <v>39</v>
      </c>
      <c r="G2041" s="19">
        <v>8.2937382811419606E-3</v>
      </c>
      <c r="H2041" s="16">
        <f t="shared" si="93"/>
        <v>0.32345579296453647</v>
      </c>
      <c r="I2041" s="21">
        <v>2040</v>
      </c>
      <c r="J2041" s="28">
        <f t="shared" si="94"/>
        <v>20926.633381661384</v>
      </c>
      <c r="K2041" s="28">
        <f t="shared" si="95"/>
        <v>200.39075977296736</v>
      </c>
      <c r="L2041" s="34" t="e">
        <f>IF(ISNUMBER(INDEX('08W Project List'!$J:$J,MATCH('HFTD CPZ'!$B2041,'08W Project List'!$G:$G,0))),$K2041,#N/A)</f>
        <v>#N/A</v>
      </c>
      <c r="M2041" s="34" t="e">
        <f>IF(ISNUMBER(L2041),#N/A,IF(ISNUMBER(INDEX('Approved CPZ List'!$I:$I,MATCH('HFTD CPZ'!$B2041,'Approved CPZ List'!$B:$B,0))),$K2041,#N/A))</f>
        <v>#N/A</v>
      </c>
    </row>
    <row r="2042" spans="1:13" ht="15.75" x14ac:dyDescent="0.25">
      <c r="A2042" s="17">
        <v>2971</v>
      </c>
      <c r="B2042" s="16" t="s">
        <v>671</v>
      </c>
      <c r="C2042" s="16">
        <v>14091111</v>
      </c>
      <c r="D2042" s="16" t="s">
        <v>669</v>
      </c>
      <c r="E2042" s="16">
        <v>5.6660005399526172</v>
      </c>
      <c r="F2042" s="16">
        <v>80</v>
      </c>
      <c r="G2042" s="19">
        <v>8.2358044148445192E-3</v>
      </c>
      <c r="H2042" s="16">
        <f t="shared" si="93"/>
        <v>0.65886435318756154</v>
      </c>
      <c r="I2042" s="21">
        <v>2041</v>
      </c>
      <c r="J2042" s="28">
        <f t="shared" si="94"/>
        <v>20932.299382201338</v>
      </c>
      <c r="K2042" s="28">
        <f t="shared" si="95"/>
        <v>199.73189541977979</v>
      </c>
      <c r="L2042" s="34" t="e">
        <f>IF(ISNUMBER(INDEX('08W Project List'!$J:$J,MATCH('HFTD CPZ'!$B2042,'08W Project List'!$G:$G,0))),$K2042,#N/A)</f>
        <v>#N/A</v>
      </c>
      <c r="M2042" s="34" t="e">
        <f>IF(ISNUMBER(L2042),#N/A,IF(ISNUMBER(INDEX('Approved CPZ List'!$I:$I,MATCH('HFTD CPZ'!$B2042,'Approved CPZ List'!$B:$B,0))),$K2042,#N/A))</f>
        <v>#N/A</v>
      </c>
    </row>
    <row r="2043" spans="1:13" ht="15.75" x14ac:dyDescent="0.25">
      <c r="A2043" s="17">
        <v>143</v>
      </c>
      <c r="B2043" s="16" t="s">
        <v>3239</v>
      </c>
      <c r="C2043" s="16">
        <v>163761703</v>
      </c>
      <c r="D2043" s="16" t="s">
        <v>3232</v>
      </c>
      <c r="E2043" s="16">
        <v>15.757079941624548</v>
      </c>
      <c r="F2043" s="16">
        <v>216</v>
      </c>
      <c r="G2043" s="19">
        <v>8.1629841993436404E-3</v>
      </c>
      <c r="H2043" s="16">
        <f t="shared" si="93"/>
        <v>1.7632045870582262</v>
      </c>
      <c r="I2043" s="21">
        <v>2042</v>
      </c>
      <c r="J2043" s="28">
        <f t="shared" si="94"/>
        <v>20948.056462142962</v>
      </c>
      <c r="K2043" s="28">
        <f t="shared" si="95"/>
        <v>197.96869083272156</v>
      </c>
      <c r="L2043" s="34" t="e">
        <f>IF(ISNUMBER(INDEX('08W Project List'!$J:$J,MATCH('HFTD CPZ'!$B2043,'08W Project List'!$G:$G,0))),$K2043,#N/A)</f>
        <v>#N/A</v>
      </c>
      <c r="M2043" s="34" t="e">
        <f>IF(ISNUMBER(L2043),#N/A,IF(ISNUMBER(INDEX('Approved CPZ List'!$I:$I,MATCH('HFTD CPZ'!$B2043,'Approved CPZ List'!$B:$B,0))),$K2043,#N/A))</f>
        <v>#N/A</v>
      </c>
    </row>
    <row r="2044" spans="1:13" ht="15.75" x14ac:dyDescent="0.25">
      <c r="A2044" s="17">
        <v>1117</v>
      </c>
      <c r="B2044" s="16" t="s">
        <v>2464</v>
      </c>
      <c r="C2044" s="16">
        <v>83242104</v>
      </c>
      <c r="D2044" s="16" t="s">
        <v>2465</v>
      </c>
      <c r="E2044" s="16">
        <v>6.4134619713258543</v>
      </c>
      <c r="F2044" s="16">
        <v>84</v>
      </c>
      <c r="G2044" s="19">
        <v>8.1313715935189199E-3</v>
      </c>
      <c r="H2044" s="16">
        <f t="shared" si="93"/>
        <v>0.6830352138555893</v>
      </c>
      <c r="I2044" s="21">
        <v>2043</v>
      </c>
      <c r="J2044" s="28">
        <f t="shared" si="94"/>
        <v>20954.469924114288</v>
      </c>
      <c r="K2044" s="28">
        <f t="shared" si="95"/>
        <v>197.28565561886597</v>
      </c>
      <c r="L2044" s="34" t="e">
        <f>IF(ISNUMBER(INDEX('08W Project List'!$J:$J,MATCH('HFTD CPZ'!$B2044,'08W Project List'!$G:$G,0))),$K2044,#N/A)</f>
        <v>#N/A</v>
      </c>
      <c r="M2044" s="34" t="e">
        <f>IF(ISNUMBER(L2044),#N/A,IF(ISNUMBER(INDEX('Approved CPZ List'!$I:$I,MATCH('HFTD CPZ'!$B2044,'Approved CPZ List'!$B:$B,0))),$K2044,#N/A))</f>
        <v>#N/A</v>
      </c>
    </row>
    <row r="2045" spans="1:13" ht="15.75" x14ac:dyDescent="0.25">
      <c r="A2045" s="17">
        <v>3526</v>
      </c>
      <c r="B2045" s="16" t="s">
        <v>3766</v>
      </c>
      <c r="C2045" s="16">
        <v>43432103</v>
      </c>
      <c r="D2045" s="16" t="s">
        <v>3762</v>
      </c>
      <c r="E2045" s="16">
        <v>6.5094492580732748</v>
      </c>
      <c r="F2045" s="16">
        <v>51</v>
      </c>
      <c r="G2045" s="19">
        <v>8.0330136194583304E-3</v>
      </c>
      <c r="H2045" s="16">
        <f t="shared" si="93"/>
        <v>0.40968369459237486</v>
      </c>
      <c r="I2045" s="21">
        <v>2044</v>
      </c>
      <c r="J2045" s="28">
        <f t="shared" si="94"/>
        <v>20960.97937337236</v>
      </c>
      <c r="K2045" s="28">
        <f t="shared" si="95"/>
        <v>196.87597192427359</v>
      </c>
      <c r="L2045" s="34" t="e">
        <f>IF(ISNUMBER(INDEX('08W Project List'!$J:$J,MATCH('HFTD CPZ'!$B2045,'08W Project List'!$G:$G,0))),$K2045,#N/A)</f>
        <v>#N/A</v>
      </c>
      <c r="M2045" s="34" t="e">
        <f>IF(ISNUMBER(L2045),#N/A,IF(ISNUMBER(INDEX('Approved CPZ List'!$I:$I,MATCH('HFTD CPZ'!$B2045,'Approved CPZ List'!$B:$B,0))),$K2045,#N/A))</f>
        <v>#N/A</v>
      </c>
    </row>
    <row r="2046" spans="1:13" ht="15.75" x14ac:dyDescent="0.25">
      <c r="A2046" s="17">
        <v>7263</v>
      </c>
      <c r="B2046" s="16" t="s">
        <v>1334</v>
      </c>
      <c r="C2046" s="16">
        <v>152181101</v>
      </c>
      <c r="D2046" s="16" t="s">
        <v>1333</v>
      </c>
      <c r="E2046" s="16">
        <v>5.7350293223418891</v>
      </c>
      <c r="F2046" s="16">
        <v>51</v>
      </c>
      <c r="G2046" s="19">
        <v>8.0276299575977508E-3</v>
      </c>
      <c r="H2046" s="16">
        <f t="shared" si="93"/>
        <v>0.40940912783748529</v>
      </c>
      <c r="I2046" s="21">
        <v>2045</v>
      </c>
      <c r="J2046" s="28">
        <f t="shared" si="94"/>
        <v>20966.714402694703</v>
      </c>
      <c r="K2046" s="28">
        <f t="shared" si="95"/>
        <v>196.46656279643611</v>
      </c>
      <c r="L2046" s="34" t="e">
        <f>IF(ISNUMBER(INDEX('08W Project List'!$J:$J,MATCH('HFTD CPZ'!$B2046,'08W Project List'!$G:$G,0))),$K2046,#N/A)</f>
        <v>#N/A</v>
      </c>
      <c r="M2046" s="34" t="e">
        <f>IF(ISNUMBER(L2046),#N/A,IF(ISNUMBER(INDEX('Approved CPZ List'!$I:$I,MATCH('HFTD CPZ'!$B2046,'Approved CPZ List'!$B:$B,0))),$K2046,#N/A))</f>
        <v>#N/A</v>
      </c>
    </row>
    <row r="2047" spans="1:13" ht="15.75" x14ac:dyDescent="0.25">
      <c r="A2047" s="17">
        <v>4807</v>
      </c>
      <c r="B2047" s="16" t="s">
        <v>3094</v>
      </c>
      <c r="C2047" s="16">
        <v>152461103</v>
      </c>
      <c r="D2047" s="16" t="s">
        <v>3095</v>
      </c>
      <c r="E2047" s="16">
        <v>4.0445811429295833E-2</v>
      </c>
      <c r="F2047" s="16">
        <v>84</v>
      </c>
      <c r="G2047" s="19">
        <v>8.01838766175921E-3</v>
      </c>
      <c r="H2047" s="16">
        <f t="shared" si="93"/>
        <v>0.67354456358777359</v>
      </c>
      <c r="I2047" s="21">
        <v>2046</v>
      </c>
      <c r="J2047" s="28">
        <f t="shared" si="94"/>
        <v>20966.754848506131</v>
      </c>
      <c r="K2047" s="28">
        <f t="shared" si="95"/>
        <v>195.79301823284834</v>
      </c>
      <c r="L2047" s="34" t="e">
        <f>IF(ISNUMBER(INDEX('08W Project List'!$J:$J,MATCH('HFTD CPZ'!$B2047,'08W Project List'!$G:$G,0))),$K2047,#N/A)</f>
        <v>#N/A</v>
      </c>
      <c r="M2047" s="34" t="e">
        <f>IF(ISNUMBER(L2047),#N/A,IF(ISNUMBER(INDEX('Approved CPZ List'!$I:$I,MATCH('HFTD CPZ'!$B2047,'Approved CPZ List'!$B:$B,0))),$K2047,#N/A))</f>
        <v>#N/A</v>
      </c>
    </row>
    <row r="2048" spans="1:13" ht="15.75" x14ac:dyDescent="0.25">
      <c r="A2048" s="17">
        <v>7786</v>
      </c>
      <c r="B2048" s="16" t="s">
        <v>4119</v>
      </c>
      <c r="C2048" s="16">
        <v>42871101</v>
      </c>
      <c r="D2048" s="16" t="s">
        <v>4114</v>
      </c>
      <c r="E2048" s="16">
        <v>2.3539403407853512</v>
      </c>
      <c r="F2048" s="16">
        <v>17</v>
      </c>
      <c r="G2048" s="19">
        <v>7.9953178439956894E-3</v>
      </c>
      <c r="H2048" s="16">
        <f t="shared" si="93"/>
        <v>0.13592040334792671</v>
      </c>
      <c r="I2048" s="21">
        <v>2047</v>
      </c>
      <c r="J2048" s="28">
        <f t="shared" si="94"/>
        <v>20969.108788846916</v>
      </c>
      <c r="K2048" s="28">
        <f t="shared" si="95"/>
        <v>195.6570978295004</v>
      </c>
      <c r="L2048" s="34" t="e">
        <f>IF(ISNUMBER(INDEX('08W Project List'!$J:$J,MATCH('HFTD CPZ'!$B2048,'08W Project List'!$G:$G,0))),$K2048,#N/A)</f>
        <v>#N/A</v>
      </c>
      <c r="M2048" s="34" t="e">
        <f>IF(ISNUMBER(L2048),#N/A,IF(ISNUMBER(INDEX('Approved CPZ List'!$I:$I,MATCH('HFTD CPZ'!$B2048,'Approved CPZ List'!$B:$B,0))),$K2048,#N/A))</f>
        <v>#N/A</v>
      </c>
    </row>
    <row r="2049" spans="1:13" ht="15.75" x14ac:dyDescent="0.25">
      <c r="A2049" s="17">
        <v>797</v>
      </c>
      <c r="B2049" s="16" t="s">
        <v>1122</v>
      </c>
      <c r="C2049" s="16">
        <v>43071101</v>
      </c>
      <c r="D2049" s="16" t="s">
        <v>1113</v>
      </c>
      <c r="E2049" s="16">
        <v>3.1203148217925047</v>
      </c>
      <c r="F2049" s="16">
        <v>191</v>
      </c>
      <c r="G2049" s="19">
        <v>7.9930108646246497E-3</v>
      </c>
      <c r="H2049" s="16">
        <f t="shared" si="93"/>
        <v>1.5266650751433082</v>
      </c>
      <c r="I2049" s="21">
        <v>2048</v>
      </c>
      <c r="J2049" s="28">
        <f t="shared" si="94"/>
        <v>20972.229103668709</v>
      </c>
      <c r="K2049" s="28">
        <f t="shared" si="95"/>
        <v>194.13043275435709</v>
      </c>
      <c r="L2049" s="34">
        <f>IF(ISNUMBER(INDEX('08W Project List'!$J:$J,MATCH('HFTD CPZ'!$B2049,'08W Project List'!$G:$G,0))),$K2049,#N/A)</f>
        <v>194.13043275435709</v>
      </c>
      <c r="M2049" s="34" t="e">
        <f>IF(ISNUMBER(L2049),#N/A,IF(ISNUMBER(INDEX('Approved CPZ List'!$I:$I,MATCH('HFTD CPZ'!$B2049,'Approved CPZ List'!$B:$B,0))),$K2049,#N/A))</f>
        <v>#N/A</v>
      </c>
    </row>
    <row r="2050" spans="1:13" ht="15.75" x14ac:dyDescent="0.25">
      <c r="A2050" s="17">
        <v>1103</v>
      </c>
      <c r="B2050" s="16" t="s">
        <v>1812</v>
      </c>
      <c r="C2050" s="16">
        <v>192401101</v>
      </c>
      <c r="D2050" s="16" t="s">
        <v>1806</v>
      </c>
      <c r="E2050" s="16">
        <v>23.228979900919949</v>
      </c>
      <c r="F2050" s="16">
        <v>440</v>
      </c>
      <c r="G2050" s="19">
        <v>7.9103673665624694E-3</v>
      </c>
      <c r="H2050" s="16">
        <f t="shared" ref="H2050:H2113" si="96">IFERROR(G2050*F2050,0)</f>
        <v>3.4805616412874865</v>
      </c>
      <c r="I2050" s="21">
        <v>2049</v>
      </c>
      <c r="J2050" s="28">
        <f t="shared" si="94"/>
        <v>20995.458083569629</v>
      </c>
      <c r="K2050" s="28">
        <f t="shared" si="95"/>
        <v>190.64987111306959</v>
      </c>
      <c r="L2050" s="34" t="e">
        <f>IF(ISNUMBER(INDEX('08W Project List'!$J:$J,MATCH('HFTD CPZ'!$B2050,'08W Project List'!$G:$G,0))),$K2050,#N/A)</f>
        <v>#N/A</v>
      </c>
      <c r="M2050" s="34" t="e">
        <f>IF(ISNUMBER(L2050),#N/A,IF(ISNUMBER(INDEX('Approved CPZ List'!$I:$I,MATCH('HFTD CPZ'!$B2050,'Approved CPZ List'!$B:$B,0))),$K2050,#N/A))</f>
        <v>#N/A</v>
      </c>
    </row>
    <row r="2051" spans="1:13" ht="15.75" x14ac:dyDescent="0.25">
      <c r="A2051" s="17">
        <v>8668</v>
      </c>
      <c r="B2051" s="16" t="s">
        <v>297</v>
      </c>
      <c r="C2051" s="16">
        <v>82841102</v>
      </c>
      <c r="D2051" s="16" t="s">
        <v>296</v>
      </c>
      <c r="E2051" s="16">
        <v>13.317734183473211</v>
      </c>
      <c r="F2051" s="16">
        <v>88</v>
      </c>
      <c r="G2051" s="19">
        <v>7.8989549469020703E-3</v>
      </c>
      <c r="H2051" s="16">
        <f t="shared" si="96"/>
        <v>0.69510803532738219</v>
      </c>
      <c r="I2051" s="21">
        <v>2050</v>
      </c>
      <c r="J2051" s="28">
        <f t="shared" si="94"/>
        <v>21008.775817753103</v>
      </c>
      <c r="K2051" s="28">
        <f t="shared" si="95"/>
        <v>189.9547630777422</v>
      </c>
      <c r="L2051" s="34" t="e">
        <f>IF(ISNUMBER(INDEX('08W Project List'!$J:$J,MATCH('HFTD CPZ'!$B2051,'08W Project List'!$G:$G,0))),$K2051,#N/A)</f>
        <v>#N/A</v>
      </c>
      <c r="M2051" s="34" t="e">
        <f>IF(ISNUMBER(L2051),#N/A,IF(ISNUMBER(INDEX('Approved CPZ List'!$I:$I,MATCH('HFTD CPZ'!$B2051,'Approved CPZ List'!$B:$B,0))),$K2051,#N/A))</f>
        <v>#N/A</v>
      </c>
    </row>
    <row r="2052" spans="1:13" ht="15.75" x14ac:dyDescent="0.25">
      <c r="A2052" s="17">
        <v>7844</v>
      </c>
      <c r="B2052" s="16" t="s">
        <v>1251</v>
      </c>
      <c r="C2052" s="16">
        <v>42981101</v>
      </c>
      <c r="D2052" s="16" t="s">
        <v>1252</v>
      </c>
      <c r="E2052" s="16">
        <v>15.67858173689509</v>
      </c>
      <c r="F2052" s="16">
        <v>120</v>
      </c>
      <c r="G2052" s="19">
        <v>7.8965938328302808E-3</v>
      </c>
      <c r="H2052" s="16">
        <f t="shared" si="96"/>
        <v>0.94759125993963367</v>
      </c>
      <c r="I2052" s="21">
        <v>2051</v>
      </c>
      <c r="J2052" s="28">
        <f t="shared" ref="J2052:J2115" si="97">J2051+E2052</f>
        <v>21024.454399489998</v>
      </c>
      <c r="K2052" s="28">
        <f t="shared" ref="K2052:K2115" si="98">K2051-H2052</f>
        <v>189.00717181780257</v>
      </c>
      <c r="L2052" s="34" t="e">
        <f>IF(ISNUMBER(INDEX('08W Project List'!$J:$J,MATCH('HFTD CPZ'!$B2052,'08W Project List'!$G:$G,0))),$K2052,#N/A)</f>
        <v>#N/A</v>
      </c>
      <c r="M2052" s="34" t="e">
        <f>IF(ISNUMBER(L2052),#N/A,IF(ISNUMBER(INDEX('Approved CPZ List'!$I:$I,MATCH('HFTD CPZ'!$B2052,'Approved CPZ List'!$B:$B,0))),$K2052,#N/A))</f>
        <v>#N/A</v>
      </c>
    </row>
    <row r="2053" spans="1:13" ht="15.75" x14ac:dyDescent="0.25">
      <c r="A2053" s="17">
        <v>2387</v>
      </c>
      <c r="B2053" s="16" t="s">
        <v>1660</v>
      </c>
      <c r="C2053" s="16">
        <v>152241102</v>
      </c>
      <c r="D2053" s="16" t="s">
        <v>1659</v>
      </c>
      <c r="E2053" s="16">
        <v>30.681190150588066</v>
      </c>
      <c r="F2053" s="16">
        <v>346</v>
      </c>
      <c r="G2053" s="19">
        <v>7.8879525341243092E-3</v>
      </c>
      <c r="H2053" s="16">
        <f t="shared" si="96"/>
        <v>2.729231576807011</v>
      </c>
      <c r="I2053" s="21">
        <v>2052</v>
      </c>
      <c r="J2053" s="28">
        <f t="shared" si="97"/>
        <v>21055.135589640588</v>
      </c>
      <c r="K2053" s="28">
        <f t="shared" si="98"/>
        <v>186.27794024099555</v>
      </c>
      <c r="L2053" s="34" t="e">
        <f>IF(ISNUMBER(INDEX('08W Project List'!$J:$J,MATCH('HFTD CPZ'!$B2053,'08W Project List'!$G:$G,0))),$K2053,#N/A)</f>
        <v>#N/A</v>
      </c>
      <c r="M2053" s="34" t="e">
        <f>IF(ISNUMBER(L2053),#N/A,IF(ISNUMBER(INDEX('Approved CPZ List'!$I:$I,MATCH('HFTD CPZ'!$B2053,'Approved CPZ List'!$B:$B,0))),$K2053,#N/A))</f>
        <v>#N/A</v>
      </c>
    </row>
    <row r="2054" spans="1:13" ht="15.75" x14ac:dyDescent="0.25">
      <c r="A2054" s="17">
        <v>1085</v>
      </c>
      <c r="B2054" s="16" t="s">
        <v>2447</v>
      </c>
      <c r="C2054" s="16">
        <v>13801101</v>
      </c>
      <c r="D2054" s="16" t="s">
        <v>2443</v>
      </c>
      <c r="E2054" s="16">
        <v>8.4595409366012433</v>
      </c>
      <c r="F2054" s="16">
        <v>92</v>
      </c>
      <c r="G2054" s="19">
        <v>7.8811409431632298E-3</v>
      </c>
      <c r="H2054" s="16">
        <f t="shared" si="96"/>
        <v>0.72506496677101717</v>
      </c>
      <c r="I2054" s="21">
        <v>2053</v>
      </c>
      <c r="J2054" s="28">
        <f t="shared" si="97"/>
        <v>21063.595130577189</v>
      </c>
      <c r="K2054" s="28">
        <f t="shared" si="98"/>
        <v>185.55287527422453</v>
      </c>
      <c r="L2054" s="34" t="e">
        <f>IF(ISNUMBER(INDEX('08W Project List'!$J:$J,MATCH('HFTD CPZ'!$B2054,'08W Project List'!$G:$G,0))),$K2054,#N/A)</f>
        <v>#N/A</v>
      </c>
      <c r="M2054" s="34" t="e">
        <f>IF(ISNUMBER(L2054),#N/A,IF(ISNUMBER(INDEX('Approved CPZ List'!$I:$I,MATCH('HFTD CPZ'!$B2054,'Approved CPZ List'!$B:$B,0))),$K2054,#N/A))</f>
        <v>#N/A</v>
      </c>
    </row>
    <row r="2055" spans="1:13" ht="15.75" x14ac:dyDescent="0.25">
      <c r="A2055" s="17">
        <v>6726</v>
      </c>
      <c r="B2055" s="16" t="s">
        <v>2198</v>
      </c>
      <c r="C2055" s="16">
        <v>163011102</v>
      </c>
      <c r="D2055" s="16" t="s">
        <v>2199</v>
      </c>
      <c r="E2055" s="16">
        <v>0.11857968172717091</v>
      </c>
      <c r="F2055" s="16">
        <v>45</v>
      </c>
      <c r="G2055" s="19">
        <v>7.8638180680931698E-3</v>
      </c>
      <c r="H2055" s="16">
        <f t="shared" si="96"/>
        <v>0.35387181306419263</v>
      </c>
      <c r="I2055" s="21">
        <v>2054</v>
      </c>
      <c r="J2055" s="28">
        <f t="shared" si="97"/>
        <v>21063.713710258915</v>
      </c>
      <c r="K2055" s="28">
        <f t="shared" si="98"/>
        <v>185.19900346116034</v>
      </c>
      <c r="L2055" s="34" t="e">
        <f>IF(ISNUMBER(INDEX('08W Project List'!$J:$J,MATCH('HFTD CPZ'!$B2055,'08W Project List'!$G:$G,0))),$K2055,#N/A)</f>
        <v>#N/A</v>
      </c>
      <c r="M2055" s="34" t="e">
        <f>IF(ISNUMBER(L2055),#N/A,IF(ISNUMBER(INDEX('Approved CPZ List'!$I:$I,MATCH('HFTD CPZ'!$B2055,'Approved CPZ List'!$B:$B,0))),$K2055,#N/A))</f>
        <v>#N/A</v>
      </c>
    </row>
    <row r="2056" spans="1:13" ht="15.75" x14ac:dyDescent="0.25">
      <c r="A2056" s="17">
        <v>1984</v>
      </c>
      <c r="B2056" s="16" t="s">
        <v>1643</v>
      </c>
      <c r="C2056" s="16">
        <v>24101103</v>
      </c>
      <c r="D2056" s="16" t="s">
        <v>1637</v>
      </c>
      <c r="E2056" s="16">
        <v>15.567907158765507</v>
      </c>
      <c r="F2056" s="16">
        <v>150</v>
      </c>
      <c r="G2056" s="19">
        <v>7.8448213061737201E-3</v>
      </c>
      <c r="H2056" s="16">
        <f t="shared" si="96"/>
        <v>1.176723195926058</v>
      </c>
      <c r="I2056" s="21">
        <v>2055</v>
      </c>
      <c r="J2056" s="28">
        <f t="shared" si="97"/>
        <v>21079.281617417681</v>
      </c>
      <c r="K2056" s="28">
        <f t="shared" si="98"/>
        <v>184.02228026523429</v>
      </c>
      <c r="L2056" s="34">
        <f>IF(ISNUMBER(INDEX('08W Project List'!$J:$J,MATCH('HFTD CPZ'!$B2056,'08W Project List'!$G:$G,0))),$K2056,#N/A)</f>
        <v>184.02228026523429</v>
      </c>
      <c r="M2056" s="34" t="e">
        <f>IF(ISNUMBER(L2056),#N/A,IF(ISNUMBER(INDEX('Approved CPZ List'!$I:$I,MATCH('HFTD CPZ'!$B2056,'Approved CPZ List'!$B:$B,0))),$K2056,#N/A))</f>
        <v>#N/A</v>
      </c>
    </row>
    <row r="2057" spans="1:13" ht="15.75" x14ac:dyDescent="0.25">
      <c r="A2057" s="17">
        <v>2299</v>
      </c>
      <c r="B2057" s="16" t="s">
        <v>4203</v>
      </c>
      <c r="C2057" s="16">
        <v>14502107</v>
      </c>
      <c r="D2057" s="16" t="s">
        <v>4201</v>
      </c>
      <c r="E2057" s="16">
        <v>1.9079235082370976</v>
      </c>
      <c r="F2057" s="16">
        <v>111</v>
      </c>
      <c r="G2057" s="19">
        <v>7.7954771161979101E-3</v>
      </c>
      <c r="H2057" s="16">
        <f t="shared" si="96"/>
        <v>0.86529795989796798</v>
      </c>
      <c r="I2057" s="21">
        <v>2056</v>
      </c>
      <c r="J2057" s="28">
        <f t="shared" si="97"/>
        <v>21081.189540925916</v>
      </c>
      <c r="K2057" s="28">
        <f t="shared" si="98"/>
        <v>183.15698230533633</v>
      </c>
      <c r="L2057" s="34" t="e">
        <f>IF(ISNUMBER(INDEX('08W Project List'!$J:$J,MATCH('HFTD CPZ'!$B2057,'08W Project List'!$G:$G,0))),$K2057,#N/A)</f>
        <v>#N/A</v>
      </c>
      <c r="M2057" s="34" t="e">
        <f>IF(ISNUMBER(L2057),#N/A,IF(ISNUMBER(INDEX('Approved CPZ List'!$I:$I,MATCH('HFTD CPZ'!$B2057,'Approved CPZ List'!$B:$B,0))),$K2057,#N/A))</f>
        <v>#N/A</v>
      </c>
    </row>
    <row r="2058" spans="1:13" ht="15.75" x14ac:dyDescent="0.25">
      <c r="A2058" s="17">
        <v>9627</v>
      </c>
      <c r="B2058" s="16" t="s">
        <v>3129</v>
      </c>
      <c r="C2058" s="16">
        <v>43381101</v>
      </c>
      <c r="D2058" s="16" t="s">
        <v>3130</v>
      </c>
      <c r="E2058" s="16">
        <v>3.4995442884234742</v>
      </c>
      <c r="F2058" s="16">
        <v>37</v>
      </c>
      <c r="G2058" s="19">
        <v>7.7720380804172998E-3</v>
      </c>
      <c r="H2058" s="16">
        <f t="shared" si="96"/>
        <v>0.28756540897544008</v>
      </c>
      <c r="I2058" s="21">
        <v>2057</v>
      </c>
      <c r="J2058" s="28">
        <f t="shared" si="97"/>
        <v>21084.689085214341</v>
      </c>
      <c r="K2058" s="28">
        <f t="shared" si="98"/>
        <v>182.86941689636089</v>
      </c>
      <c r="L2058" s="34" t="e">
        <f>IF(ISNUMBER(INDEX('08W Project List'!$J:$J,MATCH('HFTD CPZ'!$B2058,'08W Project List'!$G:$G,0))),$K2058,#N/A)</f>
        <v>#N/A</v>
      </c>
      <c r="M2058" s="34" t="e">
        <f>IF(ISNUMBER(L2058),#N/A,IF(ISNUMBER(INDEX('Approved CPZ List'!$I:$I,MATCH('HFTD CPZ'!$B2058,'Approved CPZ List'!$B:$B,0))),$K2058,#N/A))</f>
        <v>#N/A</v>
      </c>
    </row>
    <row r="2059" spans="1:13" ht="15.75" x14ac:dyDescent="0.25">
      <c r="A2059" s="17">
        <v>2765</v>
      </c>
      <c r="B2059" s="16" t="s">
        <v>1338</v>
      </c>
      <c r="C2059" s="16">
        <v>152181101</v>
      </c>
      <c r="D2059" s="16" t="s">
        <v>1333</v>
      </c>
      <c r="E2059" s="16">
        <v>9.1110951947955243</v>
      </c>
      <c r="F2059" s="16">
        <v>110</v>
      </c>
      <c r="G2059" s="19">
        <v>7.7431089031759701E-3</v>
      </c>
      <c r="H2059" s="16">
        <f t="shared" si="96"/>
        <v>0.85174197934935669</v>
      </c>
      <c r="I2059" s="21">
        <v>2058</v>
      </c>
      <c r="J2059" s="28">
        <f t="shared" si="97"/>
        <v>21093.800180409136</v>
      </c>
      <c r="K2059" s="28">
        <f t="shared" si="98"/>
        <v>182.01767491701153</v>
      </c>
      <c r="L2059" s="34" t="e">
        <f>IF(ISNUMBER(INDEX('08W Project List'!$J:$J,MATCH('HFTD CPZ'!$B2059,'08W Project List'!$G:$G,0))),$K2059,#N/A)</f>
        <v>#N/A</v>
      </c>
      <c r="M2059" s="34" t="e">
        <f>IF(ISNUMBER(L2059),#N/A,IF(ISNUMBER(INDEX('Approved CPZ List'!$I:$I,MATCH('HFTD CPZ'!$B2059,'Approved CPZ List'!$B:$B,0))),$K2059,#N/A))</f>
        <v>#N/A</v>
      </c>
    </row>
    <row r="2060" spans="1:13" ht="15.75" x14ac:dyDescent="0.25">
      <c r="A2060" s="17">
        <v>4087</v>
      </c>
      <c r="B2060" s="16" t="s">
        <v>474</v>
      </c>
      <c r="C2060" s="16">
        <v>103311101</v>
      </c>
      <c r="D2060" s="16" t="s">
        <v>473</v>
      </c>
      <c r="E2060" s="16">
        <v>18.021458856297325</v>
      </c>
      <c r="F2060" s="16">
        <v>144</v>
      </c>
      <c r="G2060" s="19">
        <v>7.7101170928867398E-3</v>
      </c>
      <c r="H2060" s="16">
        <f t="shared" si="96"/>
        <v>1.1102568613756905</v>
      </c>
      <c r="I2060" s="21">
        <v>2059</v>
      </c>
      <c r="J2060" s="28">
        <f t="shared" si="97"/>
        <v>21111.821639265432</v>
      </c>
      <c r="K2060" s="28">
        <f t="shared" si="98"/>
        <v>180.90741805563584</v>
      </c>
      <c r="L2060" s="34" t="e">
        <f>IF(ISNUMBER(INDEX('08W Project List'!$J:$J,MATCH('HFTD CPZ'!$B2060,'08W Project List'!$G:$G,0))),$K2060,#N/A)</f>
        <v>#N/A</v>
      </c>
      <c r="M2060" s="34" t="e">
        <f>IF(ISNUMBER(L2060),#N/A,IF(ISNUMBER(INDEX('Approved CPZ List'!$I:$I,MATCH('HFTD CPZ'!$B2060,'Approved CPZ List'!$B:$B,0))),$K2060,#N/A))</f>
        <v>#N/A</v>
      </c>
    </row>
    <row r="2061" spans="1:13" ht="15.75" x14ac:dyDescent="0.25">
      <c r="A2061" s="17">
        <v>8844</v>
      </c>
      <c r="B2061" s="16" t="s">
        <v>2277</v>
      </c>
      <c r="C2061" s="16">
        <v>43141101</v>
      </c>
      <c r="D2061" s="16" t="s">
        <v>2268</v>
      </c>
      <c r="E2061" s="16">
        <v>1.3814430667352642</v>
      </c>
      <c r="F2061" s="16">
        <v>18</v>
      </c>
      <c r="G2061" s="19">
        <v>7.6984259841238701E-3</v>
      </c>
      <c r="H2061" s="16">
        <f t="shared" si="96"/>
        <v>0.13857166771422966</v>
      </c>
      <c r="I2061" s="21">
        <v>2060</v>
      </c>
      <c r="J2061" s="28">
        <f t="shared" si="97"/>
        <v>21113.203082332166</v>
      </c>
      <c r="K2061" s="28">
        <f t="shared" si="98"/>
        <v>180.76884638792163</v>
      </c>
      <c r="L2061" s="34" t="e">
        <f>IF(ISNUMBER(INDEX('08W Project List'!$J:$J,MATCH('HFTD CPZ'!$B2061,'08W Project List'!$G:$G,0))),$K2061,#N/A)</f>
        <v>#N/A</v>
      </c>
      <c r="M2061" s="34" t="e">
        <f>IF(ISNUMBER(L2061),#N/A,IF(ISNUMBER(INDEX('Approved CPZ List'!$I:$I,MATCH('HFTD CPZ'!$B2061,'Approved CPZ List'!$B:$B,0))),$K2061,#N/A))</f>
        <v>#N/A</v>
      </c>
    </row>
    <row r="2062" spans="1:13" ht="15.75" x14ac:dyDescent="0.25">
      <c r="A2062" s="17">
        <v>3083</v>
      </c>
      <c r="B2062" s="16" t="s">
        <v>2411</v>
      </c>
      <c r="C2062" s="16">
        <v>42811113</v>
      </c>
      <c r="D2062" s="16" t="s">
        <v>2404</v>
      </c>
      <c r="E2062" s="16">
        <v>2.7765668379943631</v>
      </c>
      <c r="F2062" s="16">
        <v>29</v>
      </c>
      <c r="G2062" s="19">
        <v>7.6924167237300001E-3</v>
      </c>
      <c r="H2062" s="16">
        <f t="shared" si="96"/>
        <v>0.22308008498817</v>
      </c>
      <c r="I2062" s="21">
        <v>2061</v>
      </c>
      <c r="J2062" s="28">
        <f t="shared" si="97"/>
        <v>21115.97964917016</v>
      </c>
      <c r="K2062" s="28">
        <f t="shared" si="98"/>
        <v>180.54576630293346</v>
      </c>
      <c r="L2062" s="34" t="e">
        <f>IF(ISNUMBER(INDEX('08W Project List'!$J:$J,MATCH('HFTD CPZ'!$B2062,'08W Project List'!$G:$G,0))),$K2062,#N/A)</f>
        <v>#N/A</v>
      </c>
      <c r="M2062" s="34" t="e">
        <f>IF(ISNUMBER(L2062),#N/A,IF(ISNUMBER(INDEX('Approved CPZ List'!$I:$I,MATCH('HFTD CPZ'!$B2062,'Approved CPZ List'!$B:$B,0))),$K2062,#N/A))</f>
        <v>#N/A</v>
      </c>
    </row>
    <row r="2063" spans="1:13" ht="15.75" x14ac:dyDescent="0.25">
      <c r="A2063" s="17">
        <v>7740</v>
      </c>
      <c r="B2063" s="16" t="s">
        <v>3146</v>
      </c>
      <c r="C2063" s="16">
        <v>82931101</v>
      </c>
      <c r="D2063" s="16" t="s">
        <v>3142</v>
      </c>
      <c r="E2063" s="16">
        <v>6.867652615411</v>
      </c>
      <c r="F2063" s="16">
        <v>64</v>
      </c>
      <c r="G2063" s="19">
        <v>7.6624226279837599E-3</v>
      </c>
      <c r="H2063" s="16">
        <f t="shared" si="96"/>
        <v>0.49039504819096064</v>
      </c>
      <c r="I2063" s="21">
        <v>2062</v>
      </c>
      <c r="J2063" s="28">
        <f t="shared" si="97"/>
        <v>21122.847301785572</v>
      </c>
      <c r="K2063" s="28">
        <f t="shared" si="98"/>
        <v>180.05537125474251</v>
      </c>
      <c r="L2063" s="34" t="e">
        <f>IF(ISNUMBER(INDEX('08W Project List'!$J:$J,MATCH('HFTD CPZ'!$B2063,'08W Project List'!$G:$G,0))),$K2063,#N/A)</f>
        <v>#N/A</v>
      </c>
      <c r="M2063" s="34" t="e">
        <f>IF(ISNUMBER(L2063),#N/A,IF(ISNUMBER(INDEX('Approved CPZ List'!$I:$I,MATCH('HFTD CPZ'!$B2063,'Approved CPZ List'!$B:$B,0))),$K2063,#N/A))</f>
        <v>#N/A</v>
      </c>
    </row>
    <row r="2064" spans="1:13" ht="15.75" x14ac:dyDescent="0.25">
      <c r="A2064" s="17">
        <v>898</v>
      </c>
      <c r="B2064" s="16" t="s">
        <v>930</v>
      </c>
      <c r="C2064" s="16">
        <v>42271105</v>
      </c>
      <c r="D2064" s="16" t="s">
        <v>927</v>
      </c>
      <c r="E2064" s="16">
        <v>4.8380967313943817</v>
      </c>
      <c r="F2064" s="16">
        <v>114</v>
      </c>
      <c r="G2064" s="19">
        <v>7.6261058223307896E-3</v>
      </c>
      <c r="H2064" s="16">
        <f t="shared" si="96"/>
        <v>0.86937606374570997</v>
      </c>
      <c r="I2064" s="21">
        <v>2063</v>
      </c>
      <c r="J2064" s="28">
        <f t="shared" si="97"/>
        <v>21127.685398516966</v>
      </c>
      <c r="K2064" s="28">
        <f t="shared" si="98"/>
        <v>179.18599519099681</v>
      </c>
      <c r="L2064" s="34" t="e">
        <f>IF(ISNUMBER(INDEX('08W Project List'!$J:$J,MATCH('HFTD CPZ'!$B2064,'08W Project List'!$G:$G,0))),$K2064,#N/A)</f>
        <v>#N/A</v>
      </c>
      <c r="M2064" s="34" t="e">
        <f>IF(ISNUMBER(L2064),#N/A,IF(ISNUMBER(INDEX('Approved CPZ List'!$I:$I,MATCH('HFTD CPZ'!$B2064,'Approved CPZ List'!$B:$B,0))),$K2064,#N/A))</f>
        <v>#N/A</v>
      </c>
    </row>
    <row r="2065" spans="1:13" ht="15.75" x14ac:dyDescent="0.25">
      <c r="A2065" s="17">
        <v>3027</v>
      </c>
      <c r="B2065" s="16" t="s">
        <v>3031</v>
      </c>
      <c r="C2065" s="16">
        <v>42601102</v>
      </c>
      <c r="D2065" s="16" t="s">
        <v>3032</v>
      </c>
      <c r="E2065" s="16">
        <v>32.002202693230828</v>
      </c>
      <c r="F2065" s="16">
        <v>245</v>
      </c>
      <c r="G2065" s="19">
        <v>7.6242459852826298E-3</v>
      </c>
      <c r="H2065" s="16">
        <f t="shared" si="96"/>
        <v>1.8679402663942444</v>
      </c>
      <c r="I2065" s="21">
        <v>2064</v>
      </c>
      <c r="J2065" s="28">
        <f t="shared" si="97"/>
        <v>21159.687601210197</v>
      </c>
      <c r="K2065" s="28">
        <f t="shared" si="98"/>
        <v>177.31805492460256</v>
      </c>
      <c r="L2065" s="34" t="e">
        <f>IF(ISNUMBER(INDEX('08W Project List'!$J:$J,MATCH('HFTD CPZ'!$B2065,'08W Project List'!$G:$G,0))),$K2065,#N/A)</f>
        <v>#N/A</v>
      </c>
      <c r="M2065" s="34" t="e">
        <f>IF(ISNUMBER(L2065),#N/A,IF(ISNUMBER(INDEX('Approved CPZ List'!$I:$I,MATCH('HFTD CPZ'!$B2065,'Approved CPZ List'!$B:$B,0))),$K2065,#N/A))</f>
        <v>#N/A</v>
      </c>
    </row>
    <row r="2066" spans="1:13" ht="15.75" x14ac:dyDescent="0.25">
      <c r="A2066" s="17">
        <v>10504</v>
      </c>
      <c r="B2066" s="16" t="s">
        <v>1918</v>
      </c>
      <c r="C2066" s="16">
        <v>103221101</v>
      </c>
      <c r="D2066" s="16" t="s">
        <v>1917</v>
      </c>
      <c r="E2066" s="16">
        <v>0.61495324376917404</v>
      </c>
      <c r="F2066" s="16">
        <v>4</v>
      </c>
      <c r="G2066" s="19">
        <v>7.6072844428521401E-3</v>
      </c>
      <c r="H2066" s="16">
        <f t="shared" si="96"/>
        <v>3.042913777140856E-2</v>
      </c>
      <c r="I2066" s="21">
        <v>2065</v>
      </c>
      <c r="J2066" s="28">
        <f t="shared" si="97"/>
        <v>21160.302554453967</v>
      </c>
      <c r="K2066" s="28">
        <f t="shared" si="98"/>
        <v>177.28762578683114</v>
      </c>
      <c r="L2066" s="34" t="e">
        <f>IF(ISNUMBER(INDEX('08W Project List'!$J:$J,MATCH('HFTD CPZ'!$B2066,'08W Project List'!$G:$G,0))),$K2066,#N/A)</f>
        <v>#N/A</v>
      </c>
      <c r="M2066" s="34" t="e">
        <f>IF(ISNUMBER(L2066),#N/A,IF(ISNUMBER(INDEX('Approved CPZ List'!$I:$I,MATCH('HFTD CPZ'!$B2066,'Approved CPZ List'!$B:$B,0))),$K2066,#N/A))</f>
        <v>#N/A</v>
      </c>
    </row>
    <row r="2067" spans="1:13" ht="15.75" x14ac:dyDescent="0.25">
      <c r="A2067" s="17">
        <v>2446</v>
      </c>
      <c r="B2067" s="16" t="s">
        <v>1331</v>
      </c>
      <c r="C2067" s="16">
        <v>182951102</v>
      </c>
      <c r="D2067" s="16" t="s">
        <v>1329</v>
      </c>
      <c r="E2067" s="16">
        <v>2.2391544689886822</v>
      </c>
      <c r="F2067" s="16">
        <v>66</v>
      </c>
      <c r="G2067" s="19">
        <v>7.6059794005505802E-3</v>
      </c>
      <c r="H2067" s="16">
        <f t="shared" si="96"/>
        <v>0.50199464043633835</v>
      </c>
      <c r="I2067" s="21">
        <v>2066</v>
      </c>
      <c r="J2067" s="28">
        <f t="shared" si="97"/>
        <v>21162.541708922956</v>
      </c>
      <c r="K2067" s="28">
        <f t="shared" si="98"/>
        <v>176.78563114639479</v>
      </c>
      <c r="L2067" s="34" t="e">
        <f>IF(ISNUMBER(INDEX('08W Project List'!$J:$J,MATCH('HFTD CPZ'!$B2067,'08W Project List'!$G:$G,0))),$K2067,#N/A)</f>
        <v>#N/A</v>
      </c>
      <c r="M2067" s="34" t="e">
        <f>IF(ISNUMBER(L2067),#N/A,IF(ISNUMBER(INDEX('Approved CPZ List'!$I:$I,MATCH('HFTD CPZ'!$B2067,'Approved CPZ List'!$B:$B,0))),$K2067,#N/A))</f>
        <v>#N/A</v>
      </c>
    </row>
    <row r="2068" spans="1:13" ht="15.75" x14ac:dyDescent="0.25">
      <c r="A2068" s="17">
        <v>4588</v>
      </c>
      <c r="B2068" s="16" t="s">
        <v>834</v>
      </c>
      <c r="C2068" s="16">
        <v>254432102</v>
      </c>
      <c r="D2068" s="16" t="s">
        <v>827</v>
      </c>
      <c r="E2068" s="16">
        <v>1.977998685689049</v>
      </c>
      <c r="F2068" s="16">
        <v>23</v>
      </c>
      <c r="G2068" s="19">
        <v>7.6053384653583297E-3</v>
      </c>
      <c r="H2068" s="16">
        <f t="shared" si="96"/>
        <v>0.17492278470324157</v>
      </c>
      <c r="I2068" s="21">
        <v>2067</v>
      </c>
      <c r="J2068" s="28">
        <f t="shared" si="97"/>
        <v>21164.519707608644</v>
      </c>
      <c r="K2068" s="28">
        <f t="shared" si="98"/>
        <v>176.61070836169154</v>
      </c>
      <c r="L2068" s="34" t="e">
        <f>IF(ISNUMBER(INDEX('08W Project List'!$J:$J,MATCH('HFTD CPZ'!$B2068,'08W Project List'!$G:$G,0))),$K2068,#N/A)</f>
        <v>#N/A</v>
      </c>
      <c r="M2068" s="34" t="e">
        <f>IF(ISNUMBER(L2068),#N/A,IF(ISNUMBER(INDEX('Approved CPZ List'!$I:$I,MATCH('HFTD CPZ'!$B2068,'Approved CPZ List'!$B:$B,0))),$K2068,#N/A))</f>
        <v>#N/A</v>
      </c>
    </row>
    <row r="2069" spans="1:13" ht="15.75" x14ac:dyDescent="0.25">
      <c r="A2069" s="17">
        <v>8714</v>
      </c>
      <c r="B2069" s="16" t="s">
        <v>2789</v>
      </c>
      <c r="C2069" s="16">
        <v>182941101</v>
      </c>
      <c r="D2069" s="16" t="s">
        <v>2786</v>
      </c>
      <c r="E2069" s="16">
        <v>6.4436844487454321</v>
      </c>
      <c r="F2069" s="16">
        <v>54</v>
      </c>
      <c r="G2069" s="19">
        <v>7.5954473910765296E-3</v>
      </c>
      <c r="H2069" s="16">
        <f t="shared" si="96"/>
        <v>0.41015415911813258</v>
      </c>
      <c r="I2069" s="21">
        <v>2068</v>
      </c>
      <c r="J2069" s="28">
        <f t="shared" si="97"/>
        <v>21170.963392057391</v>
      </c>
      <c r="K2069" s="28">
        <f t="shared" si="98"/>
        <v>176.20055420257341</v>
      </c>
      <c r="L2069" s="34" t="e">
        <f>IF(ISNUMBER(INDEX('08W Project List'!$J:$J,MATCH('HFTD CPZ'!$B2069,'08W Project List'!$G:$G,0))),$K2069,#N/A)</f>
        <v>#N/A</v>
      </c>
      <c r="M2069" s="34" t="e">
        <f>IF(ISNUMBER(L2069),#N/A,IF(ISNUMBER(INDEX('Approved CPZ List'!$I:$I,MATCH('HFTD CPZ'!$B2069,'Approved CPZ List'!$B:$B,0))),$K2069,#N/A))</f>
        <v>#N/A</v>
      </c>
    </row>
    <row r="2070" spans="1:13" ht="15.75" x14ac:dyDescent="0.25">
      <c r="A2070" s="17">
        <v>9866</v>
      </c>
      <c r="B2070" s="16" t="s">
        <v>1117</v>
      </c>
      <c r="C2070" s="16">
        <v>43071101</v>
      </c>
      <c r="D2070" s="16" t="s">
        <v>1113</v>
      </c>
      <c r="E2070" s="16">
        <v>4.4381233998277132</v>
      </c>
      <c r="F2070" s="16">
        <v>39</v>
      </c>
      <c r="G2070" s="19">
        <v>7.5606092644183703E-3</v>
      </c>
      <c r="H2070" s="16">
        <f t="shared" si="96"/>
        <v>0.29486376131231645</v>
      </c>
      <c r="I2070" s="21">
        <v>2069</v>
      </c>
      <c r="J2070" s="28">
        <f t="shared" si="97"/>
        <v>21175.401515457219</v>
      </c>
      <c r="K2070" s="28">
        <f t="shared" si="98"/>
        <v>175.9056904412611</v>
      </c>
      <c r="L2070" s="34" t="e">
        <f>IF(ISNUMBER(INDEX('08W Project List'!$J:$J,MATCH('HFTD CPZ'!$B2070,'08W Project List'!$G:$G,0))),$K2070,#N/A)</f>
        <v>#N/A</v>
      </c>
      <c r="M2070" s="34" t="e">
        <f>IF(ISNUMBER(L2070),#N/A,IF(ISNUMBER(INDEX('Approved CPZ List'!$I:$I,MATCH('HFTD CPZ'!$B2070,'Approved CPZ List'!$B:$B,0))),$K2070,#N/A))</f>
        <v>#N/A</v>
      </c>
    </row>
    <row r="2071" spans="1:13" ht="15.75" x14ac:dyDescent="0.25">
      <c r="A2071" s="17">
        <v>723</v>
      </c>
      <c r="B2071" s="16" t="s">
        <v>306</v>
      </c>
      <c r="C2071" s="16">
        <v>82841102</v>
      </c>
      <c r="D2071" s="16" t="s">
        <v>296</v>
      </c>
      <c r="E2071" s="16">
        <v>5.9027380147279116</v>
      </c>
      <c r="F2071" s="16">
        <v>63</v>
      </c>
      <c r="G2071" s="19">
        <v>7.5561699416436898E-3</v>
      </c>
      <c r="H2071" s="16">
        <f t="shared" si="96"/>
        <v>0.47603870632355244</v>
      </c>
      <c r="I2071" s="21">
        <v>2070</v>
      </c>
      <c r="J2071" s="28">
        <f t="shared" si="97"/>
        <v>21181.304253471946</v>
      </c>
      <c r="K2071" s="28">
        <f t="shared" si="98"/>
        <v>175.42965173493755</v>
      </c>
      <c r="L2071" s="34" t="e">
        <f>IF(ISNUMBER(INDEX('08W Project List'!$J:$J,MATCH('HFTD CPZ'!$B2071,'08W Project List'!$G:$G,0))),$K2071,#N/A)</f>
        <v>#N/A</v>
      </c>
      <c r="M2071" s="34" t="e">
        <f>IF(ISNUMBER(L2071),#N/A,IF(ISNUMBER(INDEX('Approved CPZ List'!$I:$I,MATCH('HFTD CPZ'!$B2071,'Approved CPZ List'!$B:$B,0))),$K2071,#N/A))</f>
        <v>#N/A</v>
      </c>
    </row>
    <row r="2072" spans="1:13" ht="15.75" x14ac:dyDescent="0.25">
      <c r="A2072" s="17">
        <v>5272</v>
      </c>
      <c r="B2072" s="16" t="s">
        <v>2560</v>
      </c>
      <c r="C2072" s="16">
        <v>192151133</v>
      </c>
      <c r="D2072" s="16" t="s">
        <v>2561</v>
      </c>
      <c r="E2072" s="16">
        <v>3.162988504355519</v>
      </c>
      <c r="F2072" s="16">
        <v>92</v>
      </c>
      <c r="G2072" s="19">
        <v>7.53384676542197E-3</v>
      </c>
      <c r="H2072" s="16">
        <f t="shared" si="96"/>
        <v>0.6931139024188212</v>
      </c>
      <c r="I2072" s="21">
        <v>2071</v>
      </c>
      <c r="J2072" s="28">
        <f t="shared" si="97"/>
        <v>21184.467241976301</v>
      </c>
      <c r="K2072" s="28">
        <f t="shared" si="98"/>
        <v>174.73653783251874</v>
      </c>
      <c r="L2072" s="34" t="e">
        <f>IF(ISNUMBER(INDEX('08W Project List'!$J:$J,MATCH('HFTD CPZ'!$B2072,'08W Project List'!$G:$G,0))),$K2072,#N/A)</f>
        <v>#N/A</v>
      </c>
      <c r="M2072" s="34" t="e">
        <f>IF(ISNUMBER(L2072),#N/A,IF(ISNUMBER(INDEX('Approved CPZ List'!$I:$I,MATCH('HFTD CPZ'!$B2072,'Approved CPZ List'!$B:$B,0))),$K2072,#N/A))</f>
        <v>#N/A</v>
      </c>
    </row>
    <row r="2073" spans="1:13" ht="15.75" x14ac:dyDescent="0.25">
      <c r="A2073" s="17">
        <v>6817</v>
      </c>
      <c r="B2073" s="16" t="s">
        <v>1644</v>
      </c>
      <c r="C2073" s="16">
        <v>24101103</v>
      </c>
      <c r="D2073" s="16" t="s">
        <v>1637</v>
      </c>
      <c r="E2073" s="16">
        <v>8.2989266546540712</v>
      </c>
      <c r="F2073" s="16">
        <v>99</v>
      </c>
      <c r="G2073" s="19">
        <v>7.52923004191078E-3</v>
      </c>
      <c r="H2073" s="16">
        <f t="shared" si="96"/>
        <v>0.74539377414916719</v>
      </c>
      <c r="I2073" s="21">
        <v>2072</v>
      </c>
      <c r="J2073" s="28">
        <f t="shared" si="97"/>
        <v>21192.766168630955</v>
      </c>
      <c r="K2073" s="28">
        <f t="shared" si="98"/>
        <v>173.99114405836957</v>
      </c>
      <c r="L2073" s="34" t="e">
        <f>IF(ISNUMBER(INDEX('08W Project List'!$J:$J,MATCH('HFTD CPZ'!$B2073,'08W Project List'!$G:$G,0))),$K2073,#N/A)</f>
        <v>#N/A</v>
      </c>
      <c r="M2073" s="34" t="e">
        <f>IF(ISNUMBER(L2073),#N/A,IF(ISNUMBER(INDEX('Approved CPZ List'!$I:$I,MATCH('HFTD CPZ'!$B2073,'Approved CPZ List'!$B:$B,0))),$K2073,#N/A))</f>
        <v>#N/A</v>
      </c>
    </row>
    <row r="2074" spans="1:13" ht="15.75" x14ac:dyDescent="0.25">
      <c r="A2074" s="17">
        <v>9735</v>
      </c>
      <c r="B2074" s="16" t="s">
        <v>1192</v>
      </c>
      <c r="C2074" s="16">
        <v>192381103</v>
      </c>
      <c r="D2074" s="16" t="s">
        <v>1193</v>
      </c>
      <c r="E2074" s="16">
        <v>2.288330185711442</v>
      </c>
      <c r="F2074" s="16">
        <v>23</v>
      </c>
      <c r="G2074" s="19">
        <v>7.5204278914595499E-3</v>
      </c>
      <c r="H2074" s="16">
        <f t="shared" si="96"/>
        <v>0.17296984150356964</v>
      </c>
      <c r="I2074" s="21">
        <v>2073</v>
      </c>
      <c r="J2074" s="28">
        <f t="shared" si="97"/>
        <v>21195.054498816666</v>
      </c>
      <c r="K2074" s="28">
        <f t="shared" si="98"/>
        <v>173.818174216866</v>
      </c>
      <c r="L2074" s="34" t="e">
        <f>IF(ISNUMBER(INDEX('08W Project List'!$J:$J,MATCH('HFTD CPZ'!$B2074,'08W Project List'!$G:$G,0))),$K2074,#N/A)</f>
        <v>#N/A</v>
      </c>
      <c r="M2074" s="34" t="e">
        <f>IF(ISNUMBER(L2074),#N/A,IF(ISNUMBER(INDEX('Approved CPZ List'!$I:$I,MATCH('HFTD CPZ'!$B2074,'Approved CPZ List'!$B:$B,0))),$K2074,#N/A))</f>
        <v>#N/A</v>
      </c>
    </row>
    <row r="2075" spans="1:13" ht="15.75" x14ac:dyDescent="0.25">
      <c r="A2075" s="17">
        <v>803</v>
      </c>
      <c r="B2075" s="16" t="s">
        <v>1091</v>
      </c>
      <c r="C2075" s="16">
        <v>152261107</v>
      </c>
      <c r="D2075" s="16" t="s">
        <v>1086</v>
      </c>
      <c r="E2075" s="16">
        <v>0</v>
      </c>
      <c r="F2075" s="16">
        <v>51</v>
      </c>
      <c r="G2075" s="19">
        <v>7.4949363039503603E-3</v>
      </c>
      <c r="H2075" s="16">
        <f t="shared" si="96"/>
        <v>0.38224175150146839</v>
      </c>
      <c r="I2075" s="21">
        <v>2074</v>
      </c>
      <c r="J2075" s="28">
        <f t="shared" si="97"/>
        <v>21195.054498816666</v>
      </c>
      <c r="K2075" s="28">
        <f t="shared" si="98"/>
        <v>173.43593246536452</v>
      </c>
      <c r="L2075" s="34" t="e">
        <f>IF(ISNUMBER(INDEX('08W Project List'!$J:$J,MATCH('HFTD CPZ'!$B2075,'08W Project List'!$G:$G,0))),$K2075,#N/A)</f>
        <v>#N/A</v>
      </c>
      <c r="M2075" s="34" t="e">
        <f>IF(ISNUMBER(L2075),#N/A,IF(ISNUMBER(INDEX('Approved CPZ List'!$I:$I,MATCH('HFTD CPZ'!$B2075,'Approved CPZ List'!$B:$B,0))),$K2075,#N/A))</f>
        <v>#N/A</v>
      </c>
    </row>
    <row r="2076" spans="1:13" ht="15.75" x14ac:dyDescent="0.25">
      <c r="A2076" s="17">
        <v>2229</v>
      </c>
      <c r="B2076" s="16" t="s">
        <v>1227</v>
      </c>
      <c r="C2076" s="16">
        <v>152762101</v>
      </c>
      <c r="D2076" s="16" t="s">
        <v>1223</v>
      </c>
      <c r="E2076" s="16">
        <v>3.129016933801871</v>
      </c>
      <c r="F2076" s="16">
        <v>46</v>
      </c>
      <c r="G2076" s="19">
        <v>7.4941383621218403E-3</v>
      </c>
      <c r="H2076" s="16">
        <f t="shared" si="96"/>
        <v>0.34473036465760465</v>
      </c>
      <c r="I2076" s="21">
        <v>2075</v>
      </c>
      <c r="J2076" s="28">
        <f t="shared" si="97"/>
        <v>21198.183515750468</v>
      </c>
      <c r="K2076" s="28">
        <f t="shared" si="98"/>
        <v>173.09120210070691</v>
      </c>
      <c r="L2076" s="34" t="e">
        <f>IF(ISNUMBER(INDEX('08W Project List'!$J:$J,MATCH('HFTD CPZ'!$B2076,'08W Project List'!$G:$G,0))),$K2076,#N/A)</f>
        <v>#N/A</v>
      </c>
      <c r="M2076" s="34" t="e">
        <f>IF(ISNUMBER(L2076),#N/A,IF(ISNUMBER(INDEX('Approved CPZ List'!$I:$I,MATCH('HFTD CPZ'!$B2076,'Approved CPZ List'!$B:$B,0))),$K2076,#N/A))</f>
        <v>#N/A</v>
      </c>
    </row>
    <row r="2077" spans="1:13" ht="15.75" x14ac:dyDescent="0.25">
      <c r="A2077" s="17">
        <v>5945</v>
      </c>
      <c r="B2077" s="16" t="s">
        <v>3633</v>
      </c>
      <c r="C2077" s="16">
        <v>42151111</v>
      </c>
      <c r="D2077" s="16" t="s">
        <v>3630</v>
      </c>
      <c r="E2077" s="16">
        <v>4.7171491130127654</v>
      </c>
      <c r="F2077" s="16">
        <v>72</v>
      </c>
      <c r="G2077" s="19">
        <v>7.4839578035072298E-3</v>
      </c>
      <c r="H2077" s="16">
        <f t="shared" si="96"/>
        <v>0.53884496185252051</v>
      </c>
      <c r="I2077" s="21">
        <v>2076</v>
      </c>
      <c r="J2077" s="28">
        <f t="shared" si="97"/>
        <v>21202.900664863482</v>
      </c>
      <c r="K2077" s="28">
        <f t="shared" si="98"/>
        <v>172.55235713885438</v>
      </c>
      <c r="L2077" s="34" t="e">
        <f>IF(ISNUMBER(INDEX('08W Project List'!$J:$J,MATCH('HFTD CPZ'!$B2077,'08W Project List'!$G:$G,0))),$K2077,#N/A)</f>
        <v>#N/A</v>
      </c>
      <c r="M2077" s="34" t="e">
        <f>IF(ISNUMBER(L2077),#N/A,IF(ISNUMBER(INDEX('Approved CPZ List'!$I:$I,MATCH('HFTD CPZ'!$B2077,'Approved CPZ List'!$B:$B,0))),$K2077,#N/A))</f>
        <v>#N/A</v>
      </c>
    </row>
    <row r="2078" spans="1:13" ht="15.75" x14ac:dyDescent="0.25">
      <c r="A2078" s="17">
        <v>726</v>
      </c>
      <c r="B2078" s="16" t="s">
        <v>1083</v>
      </c>
      <c r="C2078" s="16">
        <v>152261106</v>
      </c>
      <c r="D2078" s="16" t="s">
        <v>1073</v>
      </c>
      <c r="E2078" s="16">
        <v>17.140796987087757</v>
      </c>
      <c r="F2078" s="16">
        <v>207</v>
      </c>
      <c r="G2078" s="19">
        <v>7.4761479222414202E-3</v>
      </c>
      <c r="H2078" s="16">
        <f t="shared" si="96"/>
        <v>1.547562619903974</v>
      </c>
      <c r="I2078" s="21">
        <v>2077</v>
      </c>
      <c r="J2078" s="28">
        <f t="shared" si="97"/>
        <v>21220.041461850571</v>
      </c>
      <c r="K2078" s="28">
        <f t="shared" si="98"/>
        <v>171.0047945189504</v>
      </c>
      <c r="L2078" s="34" t="e">
        <f>IF(ISNUMBER(INDEX('08W Project List'!$J:$J,MATCH('HFTD CPZ'!$B2078,'08W Project List'!$G:$G,0))),$K2078,#N/A)</f>
        <v>#N/A</v>
      </c>
      <c r="M2078" s="34" t="e">
        <f>IF(ISNUMBER(L2078),#N/A,IF(ISNUMBER(INDEX('Approved CPZ List'!$I:$I,MATCH('HFTD CPZ'!$B2078,'Approved CPZ List'!$B:$B,0))),$K2078,#N/A))</f>
        <v>#N/A</v>
      </c>
    </row>
    <row r="2079" spans="1:13" ht="15.75" x14ac:dyDescent="0.25">
      <c r="A2079" s="17">
        <v>353</v>
      </c>
      <c r="B2079" s="16" t="s">
        <v>975</v>
      </c>
      <c r="C2079" s="16">
        <v>163351702</v>
      </c>
      <c r="D2079" s="16" t="s">
        <v>976</v>
      </c>
      <c r="E2079" s="16">
        <v>8.5922679783011198</v>
      </c>
      <c r="F2079" s="16">
        <v>138</v>
      </c>
      <c r="G2079" s="19">
        <v>7.3787521627644596E-3</v>
      </c>
      <c r="H2079" s="16">
        <f t="shared" si="96"/>
        <v>1.0182677984614954</v>
      </c>
      <c r="I2079" s="21">
        <v>2078</v>
      </c>
      <c r="J2079" s="28">
        <f t="shared" si="97"/>
        <v>21228.633729828871</v>
      </c>
      <c r="K2079" s="28">
        <f t="shared" si="98"/>
        <v>169.98652672048891</v>
      </c>
      <c r="L2079" s="34" t="e">
        <f>IF(ISNUMBER(INDEX('08W Project List'!$J:$J,MATCH('HFTD CPZ'!$B2079,'08W Project List'!$G:$G,0))),$K2079,#N/A)</f>
        <v>#N/A</v>
      </c>
      <c r="M2079" s="34" t="e">
        <f>IF(ISNUMBER(L2079),#N/A,IF(ISNUMBER(INDEX('Approved CPZ List'!$I:$I,MATCH('HFTD CPZ'!$B2079,'Approved CPZ List'!$B:$B,0))),$K2079,#N/A))</f>
        <v>#N/A</v>
      </c>
    </row>
    <row r="2080" spans="1:13" ht="15.75" x14ac:dyDescent="0.25">
      <c r="A2080" s="17">
        <v>1231</v>
      </c>
      <c r="B2080" s="16" t="s">
        <v>3263</v>
      </c>
      <c r="C2080" s="16">
        <v>103541103</v>
      </c>
      <c r="D2080" s="16" t="s">
        <v>3262</v>
      </c>
      <c r="E2080" s="16">
        <v>0.10233908340545494</v>
      </c>
      <c r="F2080" s="16">
        <v>261</v>
      </c>
      <c r="G2080" s="19">
        <v>7.31717026564516E-3</v>
      </c>
      <c r="H2080" s="16">
        <f t="shared" si="96"/>
        <v>1.9097814393333867</v>
      </c>
      <c r="I2080" s="21">
        <v>2079</v>
      </c>
      <c r="J2080" s="28">
        <f t="shared" si="97"/>
        <v>21228.736068912276</v>
      </c>
      <c r="K2080" s="28">
        <f t="shared" si="98"/>
        <v>168.07674528115552</v>
      </c>
      <c r="L2080" s="34" t="e">
        <f>IF(ISNUMBER(INDEX('08W Project List'!$J:$J,MATCH('HFTD CPZ'!$B2080,'08W Project List'!$G:$G,0))),$K2080,#N/A)</f>
        <v>#N/A</v>
      </c>
      <c r="M2080" s="34" t="e">
        <f>IF(ISNUMBER(L2080),#N/A,IF(ISNUMBER(INDEX('Approved CPZ List'!$I:$I,MATCH('HFTD CPZ'!$B2080,'Approved CPZ List'!$B:$B,0))),$K2080,#N/A))</f>
        <v>#N/A</v>
      </c>
    </row>
    <row r="2081" spans="1:13" ht="15.75" x14ac:dyDescent="0.25">
      <c r="A2081" s="17">
        <v>10001</v>
      </c>
      <c r="B2081" s="16" t="s">
        <v>2835</v>
      </c>
      <c r="C2081" s="16">
        <v>253671103</v>
      </c>
      <c r="D2081" s="16" t="s">
        <v>2833</v>
      </c>
      <c r="E2081" s="16">
        <v>9.9443035744126167</v>
      </c>
      <c r="F2081" s="16">
        <v>57</v>
      </c>
      <c r="G2081" s="19">
        <v>7.3003485473792E-3</v>
      </c>
      <c r="H2081" s="16">
        <f t="shared" si="96"/>
        <v>0.41611986720061439</v>
      </c>
      <c r="I2081" s="21">
        <v>2080</v>
      </c>
      <c r="J2081" s="28">
        <f t="shared" si="97"/>
        <v>21238.680372486688</v>
      </c>
      <c r="K2081" s="28">
        <f t="shared" si="98"/>
        <v>167.6606254139549</v>
      </c>
      <c r="L2081" s="34" t="e">
        <f>IF(ISNUMBER(INDEX('08W Project List'!$J:$J,MATCH('HFTD CPZ'!$B2081,'08W Project List'!$G:$G,0))),$K2081,#N/A)</f>
        <v>#N/A</v>
      </c>
      <c r="M2081" s="34" t="e">
        <f>IF(ISNUMBER(L2081),#N/A,IF(ISNUMBER(INDEX('Approved CPZ List'!$I:$I,MATCH('HFTD CPZ'!$B2081,'Approved CPZ List'!$B:$B,0))),$K2081,#N/A))</f>
        <v>#N/A</v>
      </c>
    </row>
    <row r="2082" spans="1:13" ht="15.75" x14ac:dyDescent="0.25">
      <c r="A2082" s="17">
        <v>9426</v>
      </c>
      <c r="B2082" s="16" t="s">
        <v>1588</v>
      </c>
      <c r="C2082" s="16">
        <v>83192101</v>
      </c>
      <c r="D2082" s="16" t="s">
        <v>1584</v>
      </c>
      <c r="E2082" s="16">
        <v>0.98732160814552516</v>
      </c>
      <c r="F2082" s="16">
        <v>30</v>
      </c>
      <c r="G2082" s="19">
        <v>7.2900889420595104E-3</v>
      </c>
      <c r="H2082" s="16">
        <f t="shared" si="96"/>
        <v>0.2187026682617853</v>
      </c>
      <c r="I2082" s="21">
        <v>2081</v>
      </c>
      <c r="J2082" s="28">
        <f t="shared" si="97"/>
        <v>21239.667694094835</v>
      </c>
      <c r="K2082" s="28">
        <f t="shared" si="98"/>
        <v>167.44192274569312</v>
      </c>
      <c r="L2082" s="34" t="e">
        <f>IF(ISNUMBER(INDEX('08W Project List'!$J:$J,MATCH('HFTD CPZ'!$B2082,'08W Project List'!$G:$G,0))),$K2082,#N/A)</f>
        <v>#N/A</v>
      </c>
      <c r="M2082" s="34" t="e">
        <f>IF(ISNUMBER(L2082),#N/A,IF(ISNUMBER(INDEX('Approved CPZ List'!$I:$I,MATCH('HFTD CPZ'!$B2082,'Approved CPZ List'!$B:$B,0))),$K2082,#N/A))</f>
        <v>#N/A</v>
      </c>
    </row>
    <row r="2083" spans="1:13" ht="15.75" x14ac:dyDescent="0.25">
      <c r="A2083" s="17">
        <v>1700</v>
      </c>
      <c r="B2083" s="16" t="s">
        <v>2150</v>
      </c>
      <c r="C2083" s="16">
        <v>43351106</v>
      </c>
      <c r="D2083" s="16" t="s">
        <v>2143</v>
      </c>
      <c r="E2083" s="16">
        <v>2.1492393327367245</v>
      </c>
      <c r="F2083" s="16">
        <v>51</v>
      </c>
      <c r="G2083" s="19">
        <v>7.2690590230315702E-3</v>
      </c>
      <c r="H2083" s="16">
        <f t="shared" si="96"/>
        <v>0.37072201017461009</v>
      </c>
      <c r="I2083" s="21">
        <v>2082</v>
      </c>
      <c r="J2083" s="28">
        <f t="shared" si="97"/>
        <v>21241.81693342757</v>
      </c>
      <c r="K2083" s="28">
        <f t="shared" si="98"/>
        <v>167.07120073551852</v>
      </c>
      <c r="L2083" s="34" t="e">
        <f>IF(ISNUMBER(INDEX('08W Project List'!$J:$J,MATCH('HFTD CPZ'!$B2083,'08W Project List'!$G:$G,0))),$K2083,#N/A)</f>
        <v>#N/A</v>
      </c>
      <c r="M2083" s="34" t="e">
        <f>IF(ISNUMBER(L2083),#N/A,IF(ISNUMBER(INDEX('Approved CPZ List'!$I:$I,MATCH('HFTD CPZ'!$B2083,'Approved CPZ List'!$B:$B,0))),$K2083,#N/A))</f>
        <v>#N/A</v>
      </c>
    </row>
    <row r="2084" spans="1:13" ht="15.75" x14ac:dyDescent="0.25">
      <c r="A2084" s="17">
        <v>2002</v>
      </c>
      <c r="B2084" s="16" t="s">
        <v>1796</v>
      </c>
      <c r="C2084" s="16">
        <v>182492105</v>
      </c>
      <c r="D2084" s="16" t="s">
        <v>1797</v>
      </c>
      <c r="E2084" s="16">
        <v>44.419512997160851</v>
      </c>
      <c r="F2084" s="16">
        <v>280</v>
      </c>
      <c r="G2084" s="19">
        <v>7.2679486908669398E-3</v>
      </c>
      <c r="H2084" s="16">
        <f t="shared" si="96"/>
        <v>2.0350256334427432</v>
      </c>
      <c r="I2084" s="21">
        <v>2083</v>
      </c>
      <c r="J2084" s="28">
        <f t="shared" si="97"/>
        <v>21286.236446424729</v>
      </c>
      <c r="K2084" s="28">
        <f t="shared" si="98"/>
        <v>165.03617510207576</v>
      </c>
      <c r="L2084" s="34" t="e">
        <f>IF(ISNUMBER(INDEX('08W Project List'!$J:$J,MATCH('HFTD CPZ'!$B2084,'08W Project List'!$G:$G,0))),$K2084,#N/A)</f>
        <v>#N/A</v>
      </c>
      <c r="M2084" s="34" t="e">
        <f>IF(ISNUMBER(L2084),#N/A,IF(ISNUMBER(INDEX('Approved CPZ List'!$I:$I,MATCH('HFTD CPZ'!$B2084,'Approved CPZ List'!$B:$B,0))),$K2084,#N/A))</f>
        <v>#N/A</v>
      </c>
    </row>
    <row r="2085" spans="1:13" ht="15.75" x14ac:dyDescent="0.25">
      <c r="A2085" s="17">
        <v>2867</v>
      </c>
      <c r="B2085" s="16" t="s">
        <v>2412</v>
      </c>
      <c r="C2085" s="16">
        <v>42811113</v>
      </c>
      <c r="D2085" s="16" t="s">
        <v>2404</v>
      </c>
      <c r="E2085" s="16">
        <v>10.043717637326228</v>
      </c>
      <c r="F2085" s="16">
        <v>101</v>
      </c>
      <c r="G2085" s="19">
        <v>7.2159252548071899E-3</v>
      </c>
      <c r="H2085" s="16">
        <f t="shared" si="96"/>
        <v>0.72880845073552614</v>
      </c>
      <c r="I2085" s="21">
        <v>2084</v>
      </c>
      <c r="J2085" s="28">
        <f t="shared" si="97"/>
        <v>21296.280164062056</v>
      </c>
      <c r="K2085" s="28">
        <f t="shared" si="98"/>
        <v>164.30736665134023</v>
      </c>
      <c r="L2085" s="34" t="e">
        <f>IF(ISNUMBER(INDEX('08W Project List'!$J:$J,MATCH('HFTD CPZ'!$B2085,'08W Project List'!$G:$G,0))),$K2085,#N/A)</f>
        <v>#N/A</v>
      </c>
      <c r="M2085" s="34" t="e">
        <f>IF(ISNUMBER(L2085),#N/A,IF(ISNUMBER(INDEX('Approved CPZ List'!$I:$I,MATCH('HFTD CPZ'!$B2085,'Approved CPZ List'!$B:$B,0))),$K2085,#N/A))</f>
        <v>#N/A</v>
      </c>
    </row>
    <row r="2086" spans="1:13" ht="15.75" x14ac:dyDescent="0.25">
      <c r="A2086" s="17">
        <v>7311</v>
      </c>
      <c r="B2086" s="16" t="s">
        <v>2117</v>
      </c>
      <c r="C2086" s="16">
        <v>182082102</v>
      </c>
      <c r="D2086" s="16" t="s">
        <v>2116</v>
      </c>
      <c r="E2086" s="16">
        <v>3.3295066839782228</v>
      </c>
      <c r="F2086" s="16">
        <v>26</v>
      </c>
      <c r="G2086" s="19">
        <v>7.2140649849259204E-3</v>
      </c>
      <c r="H2086" s="16">
        <f t="shared" si="96"/>
        <v>0.18756568960807393</v>
      </c>
      <c r="I2086" s="21">
        <v>2085</v>
      </c>
      <c r="J2086" s="28">
        <f t="shared" si="97"/>
        <v>21299.609670746035</v>
      </c>
      <c r="K2086" s="28">
        <f t="shared" si="98"/>
        <v>164.11980096173215</v>
      </c>
      <c r="L2086" s="34" t="e">
        <f>IF(ISNUMBER(INDEX('08W Project List'!$J:$J,MATCH('HFTD CPZ'!$B2086,'08W Project List'!$G:$G,0))),$K2086,#N/A)</f>
        <v>#N/A</v>
      </c>
      <c r="M2086" s="34" t="e">
        <f>IF(ISNUMBER(L2086),#N/A,IF(ISNUMBER(INDEX('Approved CPZ List'!$I:$I,MATCH('HFTD CPZ'!$B2086,'Approved CPZ List'!$B:$B,0))),$K2086,#N/A))</f>
        <v>#N/A</v>
      </c>
    </row>
    <row r="2087" spans="1:13" ht="15.75" x14ac:dyDescent="0.25">
      <c r="A2087" s="17">
        <v>1213</v>
      </c>
      <c r="B2087" s="16" t="s">
        <v>4379</v>
      </c>
      <c r="C2087" s="16">
        <v>43021102</v>
      </c>
      <c r="D2087" s="16" t="s">
        <v>4378</v>
      </c>
      <c r="E2087" s="16">
        <v>8.5849847923750779</v>
      </c>
      <c r="F2087" s="16">
        <v>104</v>
      </c>
      <c r="G2087" s="19">
        <v>7.1840857930150397E-3</v>
      </c>
      <c r="H2087" s="16">
        <f t="shared" si="96"/>
        <v>0.74714492247356412</v>
      </c>
      <c r="I2087" s="21">
        <v>2086</v>
      </c>
      <c r="J2087" s="28">
        <f t="shared" si="97"/>
        <v>21308.194655538409</v>
      </c>
      <c r="K2087" s="28">
        <f t="shared" si="98"/>
        <v>163.3726560392586</v>
      </c>
      <c r="L2087" s="34" t="e">
        <f>IF(ISNUMBER(INDEX('08W Project List'!$J:$J,MATCH('HFTD CPZ'!$B2087,'08W Project List'!$G:$G,0))),$K2087,#N/A)</f>
        <v>#N/A</v>
      </c>
      <c r="M2087" s="34" t="e">
        <f>IF(ISNUMBER(L2087),#N/A,IF(ISNUMBER(INDEX('Approved CPZ List'!$I:$I,MATCH('HFTD CPZ'!$B2087,'Approved CPZ List'!$B:$B,0))),$K2087,#N/A))</f>
        <v>#N/A</v>
      </c>
    </row>
    <row r="2088" spans="1:13" ht="15.75" x14ac:dyDescent="0.25">
      <c r="A2088" s="17">
        <v>2384</v>
      </c>
      <c r="B2088" s="16" t="s">
        <v>361</v>
      </c>
      <c r="C2088" s="16">
        <v>152301102</v>
      </c>
      <c r="D2088" s="16" t="s">
        <v>362</v>
      </c>
      <c r="E2088" s="16">
        <v>34.010926328003727</v>
      </c>
      <c r="F2088" s="16">
        <v>337</v>
      </c>
      <c r="G2088" s="19">
        <v>7.1701787691935501E-3</v>
      </c>
      <c r="H2088" s="16">
        <f t="shared" si="96"/>
        <v>2.4163502452182266</v>
      </c>
      <c r="I2088" s="21">
        <v>2087</v>
      </c>
      <c r="J2088" s="28">
        <f t="shared" si="97"/>
        <v>21342.205581866412</v>
      </c>
      <c r="K2088" s="28">
        <f t="shared" si="98"/>
        <v>160.95630579404036</v>
      </c>
      <c r="L2088" s="34" t="e">
        <f>IF(ISNUMBER(INDEX('08W Project List'!$J:$J,MATCH('HFTD CPZ'!$B2088,'08W Project List'!$G:$G,0))),$K2088,#N/A)</f>
        <v>#N/A</v>
      </c>
      <c r="M2088" s="34" t="e">
        <f>IF(ISNUMBER(L2088),#N/A,IF(ISNUMBER(INDEX('Approved CPZ List'!$I:$I,MATCH('HFTD CPZ'!$B2088,'Approved CPZ List'!$B:$B,0))),$K2088,#N/A))</f>
        <v>#N/A</v>
      </c>
    </row>
    <row r="2089" spans="1:13" ht="15.75" x14ac:dyDescent="0.25">
      <c r="A2089" s="17">
        <v>324</v>
      </c>
      <c r="B2089" s="16" t="s">
        <v>3106</v>
      </c>
      <c r="C2089" s="16">
        <v>153081110</v>
      </c>
      <c r="D2089" s="16" t="s">
        <v>3104</v>
      </c>
      <c r="E2089" s="16">
        <v>10.637401460528217</v>
      </c>
      <c r="F2089" s="16">
        <v>133</v>
      </c>
      <c r="G2089" s="19">
        <v>7.1239110133161599E-3</v>
      </c>
      <c r="H2089" s="16">
        <f t="shared" si="96"/>
        <v>0.94748016477104924</v>
      </c>
      <c r="I2089" s="21">
        <v>2088</v>
      </c>
      <c r="J2089" s="28">
        <f t="shared" si="97"/>
        <v>21352.84298332694</v>
      </c>
      <c r="K2089" s="28">
        <f t="shared" si="98"/>
        <v>160.00882562926932</v>
      </c>
      <c r="L2089" s="34" t="e">
        <f>IF(ISNUMBER(INDEX('08W Project List'!$J:$J,MATCH('HFTD CPZ'!$B2089,'08W Project List'!$G:$G,0))),$K2089,#N/A)</f>
        <v>#N/A</v>
      </c>
      <c r="M2089" s="34" t="e">
        <f>IF(ISNUMBER(L2089),#N/A,IF(ISNUMBER(INDEX('Approved CPZ List'!$I:$I,MATCH('HFTD CPZ'!$B2089,'Approved CPZ List'!$B:$B,0))),$K2089,#N/A))</f>
        <v>#N/A</v>
      </c>
    </row>
    <row r="2090" spans="1:13" ht="15.75" x14ac:dyDescent="0.25">
      <c r="A2090" s="17">
        <v>9849</v>
      </c>
      <c r="B2090" s="16" t="s">
        <v>1325</v>
      </c>
      <c r="C2090" s="16">
        <v>182951101</v>
      </c>
      <c r="D2090" s="16" t="s">
        <v>1321</v>
      </c>
      <c r="E2090" s="16">
        <v>0.17623204752440211</v>
      </c>
      <c r="F2090" s="16">
        <v>5</v>
      </c>
      <c r="G2090" s="19">
        <v>7.0957196361197596E-3</v>
      </c>
      <c r="H2090" s="16">
        <f t="shared" si="96"/>
        <v>3.54785981805988E-2</v>
      </c>
      <c r="I2090" s="21">
        <v>2089</v>
      </c>
      <c r="J2090" s="28">
        <f t="shared" si="97"/>
        <v>21353.019215374465</v>
      </c>
      <c r="K2090" s="28">
        <f t="shared" si="98"/>
        <v>159.97334703108874</v>
      </c>
      <c r="L2090" s="34" t="e">
        <f>IF(ISNUMBER(INDEX('08W Project List'!$J:$J,MATCH('HFTD CPZ'!$B2090,'08W Project List'!$G:$G,0))),$K2090,#N/A)</f>
        <v>#N/A</v>
      </c>
      <c r="M2090" s="34" t="e">
        <f>IF(ISNUMBER(L2090),#N/A,IF(ISNUMBER(INDEX('Approved CPZ List'!$I:$I,MATCH('HFTD CPZ'!$B2090,'Approved CPZ List'!$B:$B,0))),$K2090,#N/A))</f>
        <v>#N/A</v>
      </c>
    </row>
    <row r="2091" spans="1:13" ht="15.75" x14ac:dyDescent="0.25">
      <c r="A2091" s="17">
        <v>3510</v>
      </c>
      <c r="B2091" s="16" t="s">
        <v>2380</v>
      </c>
      <c r="C2091" s="16">
        <v>42811111</v>
      </c>
      <c r="D2091" s="16" t="s">
        <v>2381</v>
      </c>
      <c r="E2091" s="16">
        <v>8.4064170431333753</v>
      </c>
      <c r="F2091" s="16">
        <v>96</v>
      </c>
      <c r="G2091" s="19">
        <v>7.0376331594401501E-3</v>
      </c>
      <c r="H2091" s="16">
        <f t="shared" si="96"/>
        <v>0.67561278330625441</v>
      </c>
      <c r="I2091" s="21">
        <v>2090</v>
      </c>
      <c r="J2091" s="28">
        <f t="shared" si="97"/>
        <v>21361.425632417599</v>
      </c>
      <c r="K2091" s="28">
        <f t="shared" si="98"/>
        <v>159.29773424778247</v>
      </c>
      <c r="L2091" s="34" t="e">
        <f>IF(ISNUMBER(INDEX('08W Project List'!$J:$J,MATCH('HFTD CPZ'!$B2091,'08W Project List'!$G:$G,0))),$K2091,#N/A)</f>
        <v>#N/A</v>
      </c>
      <c r="M2091" s="34" t="e">
        <f>IF(ISNUMBER(L2091),#N/A,IF(ISNUMBER(INDEX('Approved CPZ List'!$I:$I,MATCH('HFTD CPZ'!$B2091,'Approved CPZ List'!$B:$B,0))),$K2091,#N/A))</f>
        <v>#N/A</v>
      </c>
    </row>
    <row r="2092" spans="1:13" ht="15.75" x14ac:dyDescent="0.25">
      <c r="A2092" s="17">
        <v>1551</v>
      </c>
      <c r="B2092" s="16" t="s">
        <v>636</v>
      </c>
      <c r="C2092" s="16">
        <v>192291121</v>
      </c>
      <c r="D2092" s="16" t="s">
        <v>633</v>
      </c>
      <c r="E2092" s="16">
        <v>10.626132725097326</v>
      </c>
      <c r="F2092" s="16">
        <v>138</v>
      </c>
      <c r="G2092" s="19">
        <v>7.0374278467448901E-3</v>
      </c>
      <c r="H2092" s="16">
        <f t="shared" si="96"/>
        <v>0.97116504285079486</v>
      </c>
      <c r="I2092" s="21">
        <v>2091</v>
      </c>
      <c r="J2092" s="28">
        <f t="shared" si="97"/>
        <v>21372.051765142696</v>
      </c>
      <c r="K2092" s="28">
        <f t="shared" si="98"/>
        <v>158.32656920493167</v>
      </c>
      <c r="L2092" s="34" t="e">
        <f>IF(ISNUMBER(INDEX('08W Project List'!$J:$J,MATCH('HFTD CPZ'!$B2092,'08W Project List'!$G:$G,0))),$K2092,#N/A)</f>
        <v>#N/A</v>
      </c>
      <c r="M2092" s="34" t="e">
        <f>IF(ISNUMBER(L2092),#N/A,IF(ISNUMBER(INDEX('Approved CPZ List'!$I:$I,MATCH('HFTD CPZ'!$B2092,'Approved CPZ List'!$B:$B,0))),$K2092,#N/A))</f>
        <v>#N/A</v>
      </c>
    </row>
    <row r="2093" spans="1:13" ht="15.75" x14ac:dyDescent="0.25">
      <c r="A2093" s="17">
        <v>4560</v>
      </c>
      <c r="B2093" s="16" t="s">
        <v>830</v>
      </c>
      <c r="C2093" s="16">
        <v>254432102</v>
      </c>
      <c r="D2093" s="16" t="s">
        <v>827</v>
      </c>
      <c r="E2093" s="16">
        <v>9.6645885282773154</v>
      </c>
      <c r="F2093" s="16">
        <v>90</v>
      </c>
      <c r="G2093" s="19">
        <v>6.9895721172517997E-3</v>
      </c>
      <c r="H2093" s="16">
        <f t="shared" si="96"/>
        <v>0.62906149055266203</v>
      </c>
      <c r="I2093" s="21">
        <v>2092</v>
      </c>
      <c r="J2093" s="28">
        <f t="shared" si="97"/>
        <v>21381.716353670974</v>
      </c>
      <c r="K2093" s="28">
        <f t="shared" si="98"/>
        <v>157.69750771437901</v>
      </c>
      <c r="L2093" s="34" t="e">
        <f>IF(ISNUMBER(INDEX('08W Project List'!$J:$J,MATCH('HFTD CPZ'!$B2093,'08W Project List'!$G:$G,0))),$K2093,#N/A)</f>
        <v>#N/A</v>
      </c>
      <c r="M2093" s="34" t="e">
        <f>IF(ISNUMBER(L2093),#N/A,IF(ISNUMBER(INDEX('Approved CPZ List'!$I:$I,MATCH('HFTD CPZ'!$B2093,'Approved CPZ List'!$B:$B,0))),$K2093,#N/A))</f>
        <v>#N/A</v>
      </c>
    </row>
    <row r="2094" spans="1:13" ht="15.75" x14ac:dyDescent="0.25">
      <c r="A2094" s="17">
        <v>6442</v>
      </c>
      <c r="B2094" s="16" t="s">
        <v>3071</v>
      </c>
      <c r="C2094" s="16">
        <v>103721101</v>
      </c>
      <c r="D2094" s="16" t="s">
        <v>3068</v>
      </c>
      <c r="E2094" s="16">
        <v>0.64382643920221871</v>
      </c>
      <c r="F2094" s="16">
        <v>91</v>
      </c>
      <c r="G2094" s="19">
        <v>6.9850261953036197E-3</v>
      </c>
      <c r="H2094" s="16">
        <f t="shared" si="96"/>
        <v>0.63563738377262935</v>
      </c>
      <c r="I2094" s="21">
        <v>2093</v>
      </c>
      <c r="J2094" s="28">
        <f t="shared" si="97"/>
        <v>21382.360180110176</v>
      </c>
      <c r="K2094" s="28">
        <f t="shared" si="98"/>
        <v>157.06187033060638</v>
      </c>
      <c r="L2094" s="34" t="e">
        <f>IF(ISNUMBER(INDEX('08W Project List'!$J:$J,MATCH('HFTD CPZ'!$B2094,'08W Project List'!$G:$G,0))),$K2094,#N/A)</f>
        <v>#N/A</v>
      </c>
      <c r="M2094" s="34" t="e">
        <f>IF(ISNUMBER(L2094),#N/A,IF(ISNUMBER(INDEX('Approved CPZ List'!$I:$I,MATCH('HFTD CPZ'!$B2094,'Approved CPZ List'!$B:$B,0))),$K2094,#N/A))</f>
        <v>#N/A</v>
      </c>
    </row>
    <row r="2095" spans="1:13" ht="15.75" x14ac:dyDescent="0.25">
      <c r="A2095" s="17">
        <v>8877</v>
      </c>
      <c r="B2095" s="16" t="s">
        <v>4325</v>
      </c>
      <c r="C2095" s="16">
        <v>192171101</v>
      </c>
      <c r="D2095" s="16" t="s">
        <v>4324</v>
      </c>
      <c r="E2095" s="16">
        <v>2.6250524383947793</v>
      </c>
      <c r="F2095" s="16">
        <v>18</v>
      </c>
      <c r="G2095" s="19">
        <v>6.9827999462539602E-3</v>
      </c>
      <c r="H2095" s="16">
        <f t="shared" si="96"/>
        <v>0.12569039903257129</v>
      </c>
      <c r="I2095" s="21">
        <v>2094</v>
      </c>
      <c r="J2095" s="28">
        <f t="shared" si="97"/>
        <v>21384.98523254857</v>
      </c>
      <c r="K2095" s="28">
        <f t="shared" si="98"/>
        <v>156.9361799315738</v>
      </c>
      <c r="L2095" s="34" t="e">
        <f>IF(ISNUMBER(INDEX('08W Project List'!$J:$J,MATCH('HFTD CPZ'!$B2095,'08W Project List'!$G:$G,0))),$K2095,#N/A)</f>
        <v>#N/A</v>
      </c>
      <c r="M2095" s="34" t="e">
        <f>IF(ISNUMBER(L2095),#N/A,IF(ISNUMBER(INDEX('Approved CPZ List'!$I:$I,MATCH('HFTD CPZ'!$B2095,'Approved CPZ List'!$B:$B,0))),$K2095,#N/A))</f>
        <v>#N/A</v>
      </c>
    </row>
    <row r="2096" spans="1:13" ht="15.75" x14ac:dyDescent="0.25">
      <c r="A2096" s="17">
        <v>9559</v>
      </c>
      <c r="B2096" s="16" t="s">
        <v>3847</v>
      </c>
      <c r="C2096" s="16">
        <v>42721103</v>
      </c>
      <c r="D2096" s="16" t="s">
        <v>3846</v>
      </c>
      <c r="E2096" s="16">
        <v>0.19453963831527468</v>
      </c>
      <c r="F2096" s="16">
        <v>14</v>
      </c>
      <c r="G2096" s="19">
        <v>6.9584785289197697E-3</v>
      </c>
      <c r="H2096" s="16">
        <f t="shared" si="96"/>
        <v>9.7418699404876768E-2</v>
      </c>
      <c r="I2096" s="21">
        <v>2095</v>
      </c>
      <c r="J2096" s="28">
        <f t="shared" si="97"/>
        <v>21385.179772186886</v>
      </c>
      <c r="K2096" s="28">
        <f t="shared" si="98"/>
        <v>156.83876123216893</v>
      </c>
      <c r="L2096" s="34" t="e">
        <f>IF(ISNUMBER(INDEX('08W Project List'!$J:$J,MATCH('HFTD CPZ'!$B2096,'08W Project List'!$G:$G,0))),$K2096,#N/A)</f>
        <v>#N/A</v>
      </c>
      <c r="M2096" s="34" t="e">
        <f>IF(ISNUMBER(L2096),#N/A,IF(ISNUMBER(INDEX('Approved CPZ List'!$I:$I,MATCH('HFTD CPZ'!$B2096,'Approved CPZ List'!$B:$B,0))),$K2096,#N/A))</f>
        <v>#N/A</v>
      </c>
    </row>
    <row r="2097" spans="1:13" ht="15.75" x14ac:dyDescent="0.25">
      <c r="A2097" s="17">
        <v>2326</v>
      </c>
      <c r="B2097" s="16" t="s">
        <v>418</v>
      </c>
      <c r="C2097" s="16">
        <v>152481105</v>
      </c>
      <c r="D2097" s="16" t="s">
        <v>415</v>
      </c>
      <c r="E2097" s="16">
        <v>34.573815624904476</v>
      </c>
      <c r="F2097" s="16">
        <v>373</v>
      </c>
      <c r="G2097" s="19">
        <v>6.9513000399203401E-3</v>
      </c>
      <c r="H2097" s="16">
        <f t="shared" si="96"/>
        <v>2.5928349148902869</v>
      </c>
      <c r="I2097" s="21">
        <v>2096</v>
      </c>
      <c r="J2097" s="28">
        <f t="shared" si="97"/>
        <v>21419.753587811792</v>
      </c>
      <c r="K2097" s="28">
        <f t="shared" si="98"/>
        <v>154.24592631727865</v>
      </c>
      <c r="L2097" s="34" t="e">
        <f>IF(ISNUMBER(INDEX('08W Project List'!$J:$J,MATCH('HFTD CPZ'!$B2097,'08W Project List'!$G:$G,0))),$K2097,#N/A)</f>
        <v>#N/A</v>
      </c>
      <c r="M2097" s="34" t="e">
        <f>IF(ISNUMBER(L2097),#N/A,IF(ISNUMBER(INDEX('Approved CPZ List'!$I:$I,MATCH('HFTD CPZ'!$B2097,'Approved CPZ List'!$B:$B,0))),$K2097,#N/A))</f>
        <v>#N/A</v>
      </c>
    </row>
    <row r="2098" spans="1:13" ht="15.75" x14ac:dyDescent="0.25">
      <c r="A2098" s="17">
        <v>7797</v>
      </c>
      <c r="B2098" s="16" t="s">
        <v>3677</v>
      </c>
      <c r="C2098" s="16">
        <v>42491101</v>
      </c>
      <c r="D2098" s="16" t="s">
        <v>3678</v>
      </c>
      <c r="E2098" s="16">
        <v>0.49661641755480418</v>
      </c>
      <c r="F2098" s="16">
        <v>5</v>
      </c>
      <c r="G2098" s="19">
        <v>6.9273910545395697E-3</v>
      </c>
      <c r="H2098" s="16">
        <f t="shared" si="96"/>
        <v>3.4636955272697847E-2</v>
      </c>
      <c r="I2098" s="21">
        <v>2097</v>
      </c>
      <c r="J2098" s="28">
        <f t="shared" si="97"/>
        <v>21420.250204229345</v>
      </c>
      <c r="K2098" s="28">
        <f t="shared" si="98"/>
        <v>154.21128936200594</v>
      </c>
      <c r="L2098" s="34" t="e">
        <f>IF(ISNUMBER(INDEX('08W Project List'!$J:$J,MATCH('HFTD CPZ'!$B2098,'08W Project List'!$G:$G,0))),$K2098,#N/A)</f>
        <v>#N/A</v>
      </c>
      <c r="M2098" s="34" t="e">
        <f>IF(ISNUMBER(L2098),#N/A,IF(ISNUMBER(INDEX('Approved CPZ List'!$I:$I,MATCH('HFTD CPZ'!$B2098,'Approved CPZ List'!$B:$B,0))),$K2098,#N/A))</f>
        <v>#N/A</v>
      </c>
    </row>
    <row r="2099" spans="1:13" ht="15.75" x14ac:dyDescent="0.25">
      <c r="A2099" s="17">
        <v>1778</v>
      </c>
      <c r="B2099" s="16" t="s">
        <v>4256</v>
      </c>
      <c r="C2099" s="16">
        <v>152491102</v>
      </c>
      <c r="D2099" s="16" t="s">
        <v>4255</v>
      </c>
      <c r="E2099" s="16">
        <v>2.7460933426140954</v>
      </c>
      <c r="F2099" s="16">
        <v>30</v>
      </c>
      <c r="G2099" s="19">
        <v>6.9044934332570303E-3</v>
      </c>
      <c r="H2099" s="16">
        <f t="shared" si="96"/>
        <v>0.20713480299771092</v>
      </c>
      <c r="I2099" s="21">
        <v>2098</v>
      </c>
      <c r="J2099" s="28">
        <f t="shared" si="97"/>
        <v>21422.996297571961</v>
      </c>
      <c r="K2099" s="28">
        <f t="shared" si="98"/>
        <v>154.00415455900824</v>
      </c>
      <c r="L2099" s="34" t="e">
        <f>IF(ISNUMBER(INDEX('08W Project List'!$J:$J,MATCH('HFTD CPZ'!$B2099,'08W Project List'!$G:$G,0))),$K2099,#N/A)</f>
        <v>#N/A</v>
      </c>
      <c r="M2099" s="34" t="e">
        <f>IF(ISNUMBER(L2099),#N/A,IF(ISNUMBER(INDEX('Approved CPZ List'!$I:$I,MATCH('HFTD CPZ'!$B2099,'Approved CPZ List'!$B:$B,0))),$K2099,#N/A))</f>
        <v>#N/A</v>
      </c>
    </row>
    <row r="2100" spans="1:13" ht="15.75" x14ac:dyDescent="0.25">
      <c r="A2100" s="17">
        <v>2962</v>
      </c>
      <c r="B2100" s="16" t="s">
        <v>1000</v>
      </c>
      <c r="C2100" s="16">
        <v>163351704</v>
      </c>
      <c r="D2100" s="16" t="s">
        <v>996</v>
      </c>
      <c r="E2100" s="16">
        <v>9.7146350900292724</v>
      </c>
      <c r="F2100" s="16">
        <v>93</v>
      </c>
      <c r="G2100" s="19">
        <v>6.8943950981039696E-3</v>
      </c>
      <c r="H2100" s="16">
        <f t="shared" si="96"/>
        <v>0.64117874412366915</v>
      </c>
      <c r="I2100" s="21">
        <v>2099</v>
      </c>
      <c r="J2100" s="28">
        <f t="shared" si="97"/>
        <v>21432.71093266199</v>
      </c>
      <c r="K2100" s="28">
        <f t="shared" si="98"/>
        <v>153.36297581488458</v>
      </c>
      <c r="L2100" s="34" t="e">
        <f>IF(ISNUMBER(INDEX('08W Project List'!$J:$J,MATCH('HFTD CPZ'!$B2100,'08W Project List'!$G:$G,0))),$K2100,#N/A)</f>
        <v>#N/A</v>
      </c>
      <c r="M2100" s="34" t="e">
        <f>IF(ISNUMBER(L2100),#N/A,IF(ISNUMBER(INDEX('Approved CPZ List'!$I:$I,MATCH('HFTD CPZ'!$B2100,'Approved CPZ List'!$B:$B,0))),$K2100,#N/A))</f>
        <v>#N/A</v>
      </c>
    </row>
    <row r="2101" spans="1:13" ht="15.75" x14ac:dyDescent="0.25">
      <c r="A2101" s="17">
        <v>5429</v>
      </c>
      <c r="B2101" s="16" t="s">
        <v>2305</v>
      </c>
      <c r="C2101" s="16">
        <v>42091101</v>
      </c>
      <c r="D2101" s="16" t="s">
        <v>2303</v>
      </c>
      <c r="E2101" s="16">
        <v>2.1149857182787013</v>
      </c>
      <c r="F2101" s="16">
        <v>123</v>
      </c>
      <c r="G2101" s="19">
        <v>6.8367022417450797E-3</v>
      </c>
      <c r="H2101" s="16">
        <f t="shared" si="96"/>
        <v>0.84091437573464478</v>
      </c>
      <c r="I2101" s="21">
        <v>2100</v>
      </c>
      <c r="J2101" s="28">
        <f t="shared" si="97"/>
        <v>21434.825918380269</v>
      </c>
      <c r="K2101" s="28">
        <f t="shared" si="98"/>
        <v>152.52206143914992</v>
      </c>
      <c r="L2101" s="34" t="e">
        <f>IF(ISNUMBER(INDEX('08W Project List'!$J:$J,MATCH('HFTD CPZ'!$B2101,'08W Project List'!$G:$G,0))),$K2101,#N/A)</f>
        <v>#N/A</v>
      </c>
      <c r="M2101" s="34" t="e">
        <f>IF(ISNUMBER(L2101),#N/A,IF(ISNUMBER(INDEX('Approved CPZ List'!$I:$I,MATCH('HFTD CPZ'!$B2101,'Approved CPZ List'!$B:$B,0))),$K2101,#N/A))</f>
        <v>#N/A</v>
      </c>
    </row>
    <row r="2102" spans="1:13" ht="15.75" x14ac:dyDescent="0.25">
      <c r="A2102" s="17">
        <v>8011</v>
      </c>
      <c r="B2102" s="16" t="s">
        <v>1827</v>
      </c>
      <c r="C2102" s="16">
        <v>152571101</v>
      </c>
      <c r="D2102" s="16" t="s">
        <v>1824</v>
      </c>
      <c r="E2102" s="16">
        <v>0.5763638394978533</v>
      </c>
      <c r="F2102" s="16">
        <v>21</v>
      </c>
      <c r="G2102" s="19">
        <v>6.8336891754637603E-3</v>
      </c>
      <c r="H2102" s="16">
        <f t="shared" si="96"/>
        <v>0.14350747268473896</v>
      </c>
      <c r="I2102" s="21">
        <v>2101</v>
      </c>
      <c r="J2102" s="28">
        <f t="shared" si="97"/>
        <v>21435.402282219766</v>
      </c>
      <c r="K2102" s="28">
        <f t="shared" si="98"/>
        <v>152.37855396646518</v>
      </c>
      <c r="L2102" s="34" t="e">
        <f>IF(ISNUMBER(INDEX('08W Project List'!$J:$J,MATCH('HFTD CPZ'!$B2102,'08W Project List'!$G:$G,0))),$K2102,#N/A)</f>
        <v>#N/A</v>
      </c>
      <c r="M2102" s="34" t="e">
        <f>IF(ISNUMBER(L2102),#N/A,IF(ISNUMBER(INDEX('Approved CPZ List'!$I:$I,MATCH('HFTD CPZ'!$B2102,'Approved CPZ List'!$B:$B,0))),$K2102,#N/A))</f>
        <v>#N/A</v>
      </c>
    </row>
    <row r="2103" spans="1:13" ht="15.75" x14ac:dyDescent="0.25">
      <c r="A2103" s="17">
        <v>7095</v>
      </c>
      <c r="B2103" s="16" t="s">
        <v>3195</v>
      </c>
      <c r="C2103" s="16">
        <v>43292102</v>
      </c>
      <c r="D2103" s="16" t="s">
        <v>3193</v>
      </c>
      <c r="E2103" s="16">
        <v>0.46131586114118894</v>
      </c>
      <c r="F2103" s="16">
        <v>118</v>
      </c>
      <c r="G2103" s="19">
        <v>6.8234211329665602E-3</v>
      </c>
      <c r="H2103" s="16">
        <f t="shared" si="96"/>
        <v>0.80516369369005414</v>
      </c>
      <c r="I2103" s="21">
        <v>2102</v>
      </c>
      <c r="J2103" s="28">
        <f t="shared" si="97"/>
        <v>21435.863598080909</v>
      </c>
      <c r="K2103" s="28">
        <f t="shared" si="98"/>
        <v>151.57339027277513</v>
      </c>
      <c r="L2103" s="34" t="e">
        <f>IF(ISNUMBER(INDEX('08W Project List'!$J:$J,MATCH('HFTD CPZ'!$B2103,'08W Project List'!$G:$G,0))),$K2103,#N/A)</f>
        <v>#N/A</v>
      </c>
      <c r="M2103" s="34" t="e">
        <f>IF(ISNUMBER(L2103),#N/A,IF(ISNUMBER(INDEX('Approved CPZ List'!$I:$I,MATCH('HFTD CPZ'!$B2103,'Approved CPZ List'!$B:$B,0))),$K2103,#N/A))</f>
        <v>#N/A</v>
      </c>
    </row>
    <row r="2104" spans="1:13" ht="15.75" x14ac:dyDescent="0.25">
      <c r="A2104" s="17">
        <v>8240</v>
      </c>
      <c r="B2104" s="16" t="s">
        <v>4387</v>
      </c>
      <c r="C2104" s="16">
        <v>24251101</v>
      </c>
      <c r="D2104" s="16" t="s">
        <v>4383</v>
      </c>
      <c r="E2104" s="16">
        <v>0.59765755147675204</v>
      </c>
      <c r="F2104" s="16">
        <v>9</v>
      </c>
      <c r="G2104" s="19">
        <v>6.7792332448386797E-3</v>
      </c>
      <c r="H2104" s="16">
        <f t="shared" si="96"/>
        <v>6.1013099203548117E-2</v>
      </c>
      <c r="I2104" s="21">
        <v>2103</v>
      </c>
      <c r="J2104" s="28">
        <f t="shared" si="97"/>
        <v>21436.461255632385</v>
      </c>
      <c r="K2104" s="28">
        <f t="shared" si="98"/>
        <v>151.51237717357159</v>
      </c>
      <c r="L2104" s="34" t="e">
        <f>IF(ISNUMBER(INDEX('08W Project List'!$J:$J,MATCH('HFTD CPZ'!$B2104,'08W Project List'!$G:$G,0))),$K2104,#N/A)</f>
        <v>#N/A</v>
      </c>
      <c r="M2104" s="34" t="e">
        <f>IF(ISNUMBER(L2104),#N/A,IF(ISNUMBER(INDEX('Approved CPZ List'!$I:$I,MATCH('HFTD CPZ'!$B2104,'Approved CPZ List'!$B:$B,0))),$K2104,#N/A))</f>
        <v>#N/A</v>
      </c>
    </row>
    <row r="2105" spans="1:13" ht="15.75" x14ac:dyDescent="0.25">
      <c r="A2105" s="17">
        <v>3848</v>
      </c>
      <c r="B2105" s="16" t="s">
        <v>3293</v>
      </c>
      <c r="C2105" s="16">
        <v>252341112</v>
      </c>
      <c r="D2105" s="16" t="s">
        <v>3292</v>
      </c>
      <c r="E2105" s="16">
        <v>0.96576949225159736</v>
      </c>
      <c r="F2105" s="16">
        <v>234</v>
      </c>
      <c r="G2105" s="19">
        <v>6.7641694446041603E-3</v>
      </c>
      <c r="H2105" s="16">
        <f t="shared" si="96"/>
        <v>1.5828156500373736</v>
      </c>
      <c r="I2105" s="21">
        <v>2104</v>
      </c>
      <c r="J2105" s="28">
        <f t="shared" si="97"/>
        <v>21437.427025124634</v>
      </c>
      <c r="K2105" s="28">
        <f t="shared" si="98"/>
        <v>149.92956152353423</v>
      </c>
      <c r="L2105" s="34" t="e">
        <f>IF(ISNUMBER(INDEX('08W Project List'!$J:$J,MATCH('HFTD CPZ'!$B2105,'08W Project List'!$G:$G,0))),$K2105,#N/A)</f>
        <v>#N/A</v>
      </c>
      <c r="M2105" s="34" t="e">
        <f>IF(ISNUMBER(L2105),#N/A,IF(ISNUMBER(INDEX('Approved CPZ List'!$I:$I,MATCH('HFTD CPZ'!$B2105,'Approved CPZ List'!$B:$B,0))),$K2105,#N/A))</f>
        <v>#N/A</v>
      </c>
    </row>
    <row r="2106" spans="1:13" ht="15.75" x14ac:dyDescent="0.25">
      <c r="A2106" s="17">
        <v>4429</v>
      </c>
      <c r="B2106" s="16" t="s">
        <v>3853</v>
      </c>
      <c r="C2106" s="16">
        <v>42721105</v>
      </c>
      <c r="D2106" s="16" t="s">
        <v>3854</v>
      </c>
      <c r="E2106" s="16">
        <v>6.4666220100517091E-2</v>
      </c>
      <c r="F2106" s="16">
        <v>197</v>
      </c>
      <c r="G2106" s="19">
        <v>6.7556328834506999E-3</v>
      </c>
      <c r="H2106" s="16">
        <f t="shared" si="96"/>
        <v>1.3308596780397879</v>
      </c>
      <c r="I2106" s="21">
        <v>2105</v>
      </c>
      <c r="J2106" s="28">
        <f t="shared" si="97"/>
        <v>21437.491691344734</v>
      </c>
      <c r="K2106" s="28">
        <f t="shared" si="98"/>
        <v>148.59870184549445</v>
      </c>
      <c r="L2106" s="34" t="e">
        <f>IF(ISNUMBER(INDEX('08W Project List'!$J:$J,MATCH('HFTD CPZ'!$B2106,'08W Project List'!$G:$G,0))),$K2106,#N/A)</f>
        <v>#N/A</v>
      </c>
      <c r="M2106" s="34" t="e">
        <f>IF(ISNUMBER(L2106),#N/A,IF(ISNUMBER(INDEX('Approved CPZ List'!$I:$I,MATCH('HFTD CPZ'!$B2106,'Approved CPZ List'!$B:$B,0))),$K2106,#N/A))</f>
        <v>#N/A</v>
      </c>
    </row>
    <row r="2107" spans="1:13" ht="15.75" x14ac:dyDescent="0.25">
      <c r="A2107" s="17">
        <v>1588</v>
      </c>
      <c r="B2107" s="16" t="s">
        <v>899</v>
      </c>
      <c r="C2107" s="16">
        <v>162991103</v>
      </c>
      <c r="D2107" s="16" t="s">
        <v>896</v>
      </c>
      <c r="E2107" s="16">
        <v>4.8165092334936048</v>
      </c>
      <c r="F2107" s="16">
        <v>97</v>
      </c>
      <c r="G2107" s="19">
        <v>6.7466727814692803E-3</v>
      </c>
      <c r="H2107" s="16">
        <f t="shared" si="96"/>
        <v>0.65442725980252014</v>
      </c>
      <c r="I2107" s="21">
        <v>2106</v>
      </c>
      <c r="J2107" s="28">
        <f t="shared" si="97"/>
        <v>21442.308200578227</v>
      </c>
      <c r="K2107" s="28">
        <f t="shared" si="98"/>
        <v>147.94427458569191</v>
      </c>
      <c r="L2107" s="34" t="e">
        <f>IF(ISNUMBER(INDEX('08W Project List'!$J:$J,MATCH('HFTD CPZ'!$B2107,'08W Project List'!$G:$G,0))),$K2107,#N/A)</f>
        <v>#N/A</v>
      </c>
      <c r="M2107" s="34" t="e">
        <f>IF(ISNUMBER(L2107),#N/A,IF(ISNUMBER(INDEX('Approved CPZ List'!$I:$I,MATCH('HFTD CPZ'!$B2107,'Approved CPZ List'!$B:$B,0))),$K2107,#N/A))</f>
        <v>#N/A</v>
      </c>
    </row>
    <row r="2108" spans="1:13" ht="15.75" x14ac:dyDescent="0.25">
      <c r="A2108" s="17">
        <v>6984</v>
      </c>
      <c r="B2108" s="16" t="s">
        <v>1472</v>
      </c>
      <c r="C2108" s="16">
        <v>182331101</v>
      </c>
      <c r="D2108" s="16" t="s">
        <v>1470</v>
      </c>
      <c r="E2108" s="16">
        <v>0.42309225752953511</v>
      </c>
      <c r="F2108" s="16">
        <v>9</v>
      </c>
      <c r="G2108" s="19">
        <v>6.7421212281865402E-3</v>
      </c>
      <c r="H2108" s="16">
        <f t="shared" si="96"/>
        <v>6.0679091053678864E-2</v>
      </c>
      <c r="I2108" s="21">
        <v>2107</v>
      </c>
      <c r="J2108" s="28">
        <f t="shared" si="97"/>
        <v>21442.731292835757</v>
      </c>
      <c r="K2108" s="28">
        <f t="shared" si="98"/>
        <v>147.88359549463823</v>
      </c>
      <c r="L2108" s="34" t="e">
        <f>IF(ISNUMBER(INDEX('08W Project List'!$J:$J,MATCH('HFTD CPZ'!$B2108,'08W Project List'!$G:$G,0))),$K2108,#N/A)</f>
        <v>#N/A</v>
      </c>
      <c r="M2108" s="34" t="e">
        <f>IF(ISNUMBER(L2108),#N/A,IF(ISNUMBER(INDEX('Approved CPZ List'!$I:$I,MATCH('HFTD CPZ'!$B2108,'Approved CPZ List'!$B:$B,0))),$K2108,#N/A))</f>
        <v>#N/A</v>
      </c>
    </row>
    <row r="2109" spans="1:13" ht="15.75" x14ac:dyDescent="0.25">
      <c r="A2109" s="17">
        <v>8546</v>
      </c>
      <c r="B2109" s="16" t="s">
        <v>3874</v>
      </c>
      <c r="C2109" s="16">
        <v>182201102</v>
      </c>
      <c r="D2109" s="16" t="s">
        <v>3873</v>
      </c>
      <c r="E2109" s="16">
        <v>2.0919755662925792</v>
      </c>
      <c r="F2109" s="16">
        <v>53</v>
      </c>
      <c r="G2109" s="19">
        <v>6.7321152338397803E-3</v>
      </c>
      <c r="H2109" s="16">
        <f t="shared" si="96"/>
        <v>0.35680210739350837</v>
      </c>
      <c r="I2109" s="21">
        <v>2108</v>
      </c>
      <c r="J2109" s="28">
        <f t="shared" si="97"/>
        <v>21444.823268402048</v>
      </c>
      <c r="K2109" s="28">
        <f t="shared" si="98"/>
        <v>147.52679338724471</v>
      </c>
      <c r="L2109" s="34" t="e">
        <f>IF(ISNUMBER(INDEX('08W Project List'!$J:$J,MATCH('HFTD CPZ'!$B2109,'08W Project List'!$G:$G,0))),$K2109,#N/A)</f>
        <v>#N/A</v>
      </c>
      <c r="M2109" s="34" t="e">
        <f>IF(ISNUMBER(L2109),#N/A,IF(ISNUMBER(INDEX('Approved CPZ List'!$I:$I,MATCH('HFTD CPZ'!$B2109,'Approved CPZ List'!$B:$B,0))),$K2109,#N/A))</f>
        <v>#N/A</v>
      </c>
    </row>
    <row r="2110" spans="1:13" ht="15.75" x14ac:dyDescent="0.25">
      <c r="A2110" s="17">
        <v>9813</v>
      </c>
      <c r="B2110" s="16" t="s">
        <v>352</v>
      </c>
      <c r="C2110" s="16">
        <v>42261101</v>
      </c>
      <c r="D2110" s="16" t="s">
        <v>349</v>
      </c>
      <c r="E2110" s="16">
        <v>4.5289298603830268</v>
      </c>
      <c r="F2110" s="16">
        <v>16</v>
      </c>
      <c r="G2110" s="19">
        <v>6.7010043865348796E-3</v>
      </c>
      <c r="H2110" s="16">
        <f t="shared" si="96"/>
        <v>0.10721607018455807</v>
      </c>
      <c r="I2110" s="21">
        <v>2109</v>
      </c>
      <c r="J2110" s="28">
        <f t="shared" si="97"/>
        <v>21449.35219826243</v>
      </c>
      <c r="K2110" s="28">
        <f t="shared" si="98"/>
        <v>147.41957731706015</v>
      </c>
      <c r="L2110" s="34" t="e">
        <f>IF(ISNUMBER(INDEX('08W Project List'!$J:$J,MATCH('HFTD CPZ'!$B2110,'08W Project List'!$G:$G,0))),$K2110,#N/A)</f>
        <v>#N/A</v>
      </c>
      <c r="M2110" s="34" t="e">
        <f>IF(ISNUMBER(L2110),#N/A,IF(ISNUMBER(INDEX('Approved CPZ List'!$I:$I,MATCH('HFTD CPZ'!$B2110,'Approved CPZ List'!$B:$B,0))),$K2110,#N/A))</f>
        <v>#N/A</v>
      </c>
    </row>
    <row r="2111" spans="1:13" ht="15.75" x14ac:dyDescent="0.25">
      <c r="A2111" s="17">
        <v>8495</v>
      </c>
      <c r="B2111" s="16" t="s">
        <v>2952</v>
      </c>
      <c r="C2111" s="16">
        <v>152561105</v>
      </c>
      <c r="D2111" s="16" t="s">
        <v>2945</v>
      </c>
      <c r="E2111" s="16">
        <v>0</v>
      </c>
      <c r="F2111" s="16">
        <v>127</v>
      </c>
      <c r="G2111" s="19">
        <v>6.6812758003533396E-3</v>
      </c>
      <c r="H2111" s="16">
        <f t="shared" si="96"/>
        <v>0.84852202664487408</v>
      </c>
      <c r="I2111" s="21">
        <v>2110</v>
      </c>
      <c r="J2111" s="28">
        <f t="shared" si="97"/>
        <v>21449.35219826243</v>
      </c>
      <c r="K2111" s="28">
        <f t="shared" si="98"/>
        <v>146.57105529041527</v>
      </c>
      <c r="L2111" s="34" t="e">
        <f>IF(ISNUMBER(INDEX('08W Project List'!$J:$J,MATCH('HFTD CPZ'!$B2111,'08W Project List'!$G:$G,0))),$K2111,#N/A)</f>
        <v>#N/A</v>
      </c>
      <c r="M2111" s="34" t="e">
        <f>IF(ISNUMBER(L2111),#N/A,IF(ISNUMBER(INDEX('Approved CPZ List'!$I:$I,MATCH('HFTD CPZ'!$B2111,'Approved CPZ List'!$B:$B,0))),$K2111,#N/A))</f>
        <v>#N/A</v>
      </c>
    </row>
    <row r="2112" spans="1:13" ht="15.75" x14ac:dyDescent="0.25">
      <c r="A2112" s="17">
        <v>533</v>
      </c>
      <c r="B2112" s="16" t="s">
        <v>1784</v>
      </c>
      <c r="C2112" s="16">
        <v>43361104</v>
      </c>
      <c r="D2112" s="16" t="s">
        <v>1785</v>
      </c>
      <c r="E2112" s="16">
        <v>1.1825065616212926</v>
      </c>
      <c r="F2112" s="16">
        <v>72</v>
      </c>
      <c r="G2112" s="19">
        <v>6.6626739207699803E-3</v>
      </c>
      <c r="H2112" s="16">
        <f t="shared" si="96"/>
        <v>0.47971252229543859</v>
      </c>
      <c r="I2112" s="21">
        <v>2111</v>
      </c>
      <c r="J2112" s="28">
        <f t="shared" si="97"/>
        <v>21450.534704824051</v>
      </c>
      <c r="K2112" s="28">
        <f t="shared" si="98"/>
        <v>146.09134276811983</v>
      </c>
      <c r="L2112" s="34" t="e">
        <f>IF(ISNUMBER(INDEX('08W Project List'!$J:$J,MATCH('HFTD CPZ'!$B2112,'08W Project List'!$G:$G,0))),$K2112,#N/A)</f>
        <v>#N/A</v>
      </c>
      <c r="M2112" s="34" t="e">
        <f>IF(ISNUMBER(L2112),#N/A,IF(ISNUMBER(INDEX('Approved CPZ List'!$I:$I,MATCH('HFTD CPZ'!$B2112,'Approved CPZ List'!$B:$B,0))),$K2112,#N/A))</f>
        <v>#N/A</v>
      </c>
    </row>
    <row r="2113" spans="1:13" ht="15.75" x14ac:dyDescent="0.25">
      <c r="A2113" s="17">
        <v>6908</v>
      </c>
      <c r="B2113" s="16" t="s">
        <v>2247</v>
      </c>
      <c r="C2113" s="16">
        <v>24131103</v>
      </c>
      <c r="D2113" s="16" t="s">
        <v>2245</v>
      </c>
      <c r="E2113" s="16">
        <v>24.738676986088564</v>
      </c>
      <c r="F2113" s="16">
        <v>228</v>
      </c>
      <c r="G2113" s="19">
        <v>6.6372045028970702E-3</v>
      </c>
      <c r="H2113" s="16">
        <f t="shared" si="96"/>
        <v>1.5132826266605319</v>
      </c>
      <c r="I2113" s="21">
        <v>2112</v>
      </c>
      <c r="J2113" s="28">
        <f t="shared" si="97"/>
        <v>21475.273381810141</v>
      </c>
      <c r="K2113" s="28">
        <f t="shared" si="98"/>
        <v>144.5780601414593</v>
      </c>
      <c r="L2113" s="34" t="e">
        <f>IF(ISNUMBER(INDEX('08W Project List'!$J:$J,MATCH('HFTD CPZ'!$B2113,'08W Project List'!$G:$G,0))),$K2113,#N/A)</f>
        <v>#N/A</v>
      </c>
      <c r="M2113" s="34" t="e">
        <f>IF(ISNUMBER(L2113),#N/A,IF(ISNUMBER(INDEX('Approved CPZ List'!$I:$I,MATCH('HFTD CPZ'!$B2113,'Approved CPZ List'!$B:$B,0))),$K2113,#N/A))</f>
        <v>#N/A</v>
      </c>
    </row>
    <row r="2114" spans="1:13" ht="15.75" x14ac:dyDescent="0.25">
      <c r="A2114" s="17">
        <v>1455</v>
      </c>
      <c r="B2114" s="16" t="s">
        <v>1997</v>
      </c>
      <c r="C2114" s="16">
        <v>42991105</v>
      </c>
      <c r="D2114" s="16" t="s">
        <v>1994</v>
      </c>
      <c r="E2114" s="16">
        <v>1.5346461243951399</v>
      </c>
      <c r="F2114" s="16">
        <v>78</v>
      </c>
      <c r="G2114" s="19">
        <v>6.6274365314099703E-3</v>
      </c>
      <c r="H2114" s="16">
        <f t="shared" ref="H2114:H2177" si="99">IFERROR(G2114*F2114,0)</f>
        <v>0.51694004944997773</v>
      </c>
      <c r="I2114" s="21">
        <v>2113</v>
      </c>
      <c r="J2114" s="28">
        <f t="shared" si="97"/>
        <v>21476.808027934534</v>
      </c>
      <c r="K2114" s="28">
        <f t="shared" si="98"/>
        <v>144.06112009200933</v>
      </c>
      <c r="L2114" s="34" t="e">
        <f>IF(ISNUMBER(INDEX('08W Project List'!$J:$J,MATCH('HFTD CPZ'!$B2114,'08W Project List'!$G:$G,0))),$K2114,#N/A)</f>
        <v>#N/A</v>
      </c>
      <c r="M2114" s="34" t="e">
        <f>IF(ISNUMBER(L2114),#N/A,IF(ISNUMBER(INDEX('Approved CPZ List'!$I:$I,MATCH('HFTD CPZ'!$B2114,'Approved CPZ List'!$B:$B,0))),$K2114,#N/A))</f>
        <v>#N/A</v>
      </c>
    </row>
    <row r="2115" spans="1:13" ht="15.75" x14ac:dyDescent="0.25">
      <c r="A2115" s="17">
        <v>2184</v>
      </c>
      <c r="B2115" s="16" t="s">
        <v>1539</v>
      </c>
      <c r="C2115" s="16">
        <v>42891102</v>
      </c>
      <c r="D2115" s="16" t="s">
        <v>1530</v>
      </c>
      <c r="E2115" s="16">
        <v>0.11076929857644624</v>
      </c>
      <c r="F2115" s="16">
        <v>71</v>
      </c>
      <c r="G2115" s="19">
        <v>6.62707316373748E-3</v>
      </c>
      <c r="H2115" s="16">
        <f t="shared" si="99"/>
        <v>0.4705221946253611</v>
      </c>
      <c r="I2115" s="21">
        <v>2114</v>
      </c>
      <c r="J2115" s="28">
        <f t="shared" si="97"/>
        <v>21476.918797233109</v>
      </c>
      <c r="K2115" s="28">
        <f t="shared" si="98"/>
        <v>143.59059789738396</v>
      </c>
      <c r="L2115" s="34" t="e">
        <f>IF(ISNUMBER(INDEX('08W Project List'!$J:$J,MATCH('HFTD CPZ'!$B2115,'08W Project List'!$G:$G,0))),$K2115,#N/A)</f>
        <v>#N/A</v>
      </c>
      <c r="M2115" s="34" t="e">
        <f>IF(ISNUMBER(L2115),#N/A,IF(ISNUMBER(INDEX('Approved CPZ List'!$I:$I,MATCH('HFTD CPZ'!$B2115,'Approved CPZ List'!$B:$B,0))),$K2115,#N/A))</f>
        <v>#N/A</v>
      </c>
    </row>
    <row r="2116" spans="1:13" ht="15.75" x14ac:dyDescent="0.25">
      <c r="A2116" s="17">
        <v>2865</v>
      </c>
      <c r="B2116" s="16" t="s">
        <v>2364</v>
      </c>
      <c r="C2116" s="16">
        <v>42571102</v>
      </c>
      <c r="D2116" s="16" t="s">
        <v>2359</v>
      </c>
      <c r="E2116" s="16">
        <v>1.5085427313004847</v>
      </c>
      <c r="F2116" s="16">
        <v>77</v>
      </c>
      <c r="G2116" s="19">
        <v>6.6172148294159202E-3</v>
      </c>
      <c r="H2116" s="16">
        <f t="shared" si="99"/>
        <v>0.50952554186502585</v>
      </c>
      <c r="I2116" s="21">
        <v>2115</v>
      </c>
      <c r="J2116" s="28">
        <f t="shared" ref="J2116:J2179" si="100">J2115+E2116</f>
        <v>21478.427339964408</v>
      </c>
      <c r="K2116" s="28">
        <f t="shared" ref="K2116:K2179" si="101">K2115-H2116</f>
        <v>143.08107235551893</v>
      </c>
      <c r="L2116" s="34" t="e">
        <f>IF(ISNUMBER(INDEX('08W Project List'!$J:$J,MATCH('HFTD CPZ'!$B2116,'08W Project List'!$G:$G,0))),$K2116,#N/A)</f>
        <v>#N/A</v>
      </c>
      <c r="M2116" s="34" t="e">
        <f>IF(ISNUMBER(L2116),#N/A,IF(ISNUMBER(INDEX('Approved CPZ List'!$I:$I,MATCH('HFTD CPZ'!$B2116,'Approved CPZ List'!$B:$B,0))),$K2116,#N/A))</f>
        <v>#N/A</v>
      </c>
    </row>
    <row r="2117" spans="1:13" ht="15.75" x14ac:dyDescent="0.25">
      <c r="A2117" s="17">
        <v>2057</v>
      </c>
      <c r="B2117" s="16" t="s">
        <v>3732</v>
      </c>
      <c r="C2117" s="16">
        <v>153652109</v>
      </c>
      <c r="D2117" s="16" t="s">
        <v>3733</v>
      </c>
      <c r="E2117" s="16">
        <v>22.436471944126602</v>
      </c>
      <c r="F2117" s="16">
        <v>239</v>
      </c>
      <c r="G2117" s="19">
        <v>6.6098585380398901E-3</v>
      </c>
      <c r="H2117" s="16">
        <f t="shared" si="99"/>
        <v>1.5797561905915338</v>
      </c>
      <c r="I2117" s="21">
        <v>2116</v>
      </c>
      <c r="J2117" s="28">
        <f t="shared" si="100"/>
        <v>21500.863811908534</v>
      </c>
      <c r="K2117" s="28">
        <f t="shared" si="101"/>
        <v>141.5013161649274</v>
      </c>
      <c r="L2117" s="34" t="e">
        <f>IF(ISNUMBER(INDEX('08W Project List'!$J:$J,MATCH('HFTD CPZ'!$B2117,'08W Project List'!$G:$G,0))),$K2117,#N/A)</f>
        <v>#N/A</v>
      </c>
      <c r="M2117" s="34" t="e">
        <f>IF(ISNUMBER(L2117),#N/A,IF(ISNUMBER(INDEX('Approved CPZ List'!$I:$I,MATCH('HFTD CPZ'!$B2117,'Approved CPZ List'!$B:$B,0))),$K2117,#N/A))</f>
        <v>#N/A</v>
      </c>
    </row>
    <row r="2118" spans="1:13" ht="15.75" x14ac:dyDescent="0.25">
      <c r="A2118" s="17">
        <v>10095</v>
      </c>
      <c r="B2118" s="16" t="s">
        <v>3772</v>
      </c>
      <c r="C2118" s="16">
        <v>43432104</v>
      </c>
      <c r="D2118" s="16" t="s">
        <v>3769</v>
      </c>
      <c r="E2118" s="16">
        <v>1.0111210558354693</v>
      </c>
      <c r="F2118" s="16">
        <v>13</v>
      </c>
      <c r="G2118" s="19">
        <v>6.5603683880312699E-3</v>
      </c>
      <c r="H2118" s="16">
        <f t="shared" si="99"/>
        <v>8.5284789044406506E-2</v>
      </c>
      <c r="I2118" s="21">
        <v>2117</v>
      </c>
      <c r="J2118" s="28">
        <f t="shared" si="100"/>
        <v>21501.874932964369</v>
      </c>
      <c r="K2118" s="28">
        <f t="shared" si="101"/>
        <v>141.41603137588299</v>
      </c>
      <c r="L2118" s="34" t="e">
        <f>IF(ISNUMBER(INDEX('08W Project List'!$J:$J,MATCH('HFTD CPZ'!$B2118,'08W Project List'!$G:$G,0))),$K2118,#N/A)</f>
        <v>#N/A</v>
      </c>
      <c r="M2118" s="34" t="e">
        <f>IF(ISNUMBER(L2118),#N/A,IF(ISNUMBER(INDEX('Approved CPZ List'!$I:$I,MATCH('HFTD CPZ'!$B2118,'Approved CPZ List'!$B:$B,0))),$K2118,#N/A))</f>
        <v>#N/A</v>
      </c>
    </row>
    <row r="2119" spans="1:13" ht="15.75" x14ac:dyDescent="0.25">
      <c r="A2119" s="17">
        <v>6812</v>
      </c>
      <c r="B2119" s="16" t="s">
        <v>802</v>
      </c>
      <c r="C2119" s="16">
        <v>42821101</v>
      </c>
      <c r="D2119" s="16" t="s">
        <v>800</v>
      </c>
      <c r="E2119" s="16">
        <v>0.26230327262339714</v>
      </c>
      <c r="F2119" s="16">
        <v>13</v>
      </c>
      <c r="G2119" s="19">
        <v>6.5355656123649002E-3</v>
      </c>
      <c r="H2119" s="16">
        <f t="shared" si="99"/>
        <v>8.4962352960743698E-2</v>
      </c>
      <c r="I2119" s="21">
        <v>2118</v>
      </c>
      <c r="J2119" s="28">
        <f t="shared" si="100"/>
        <v>21502.137236236991</v>
      </c>
      <c r="K2119" s="28">
        <f t="shared" si="101"/>
        <v>141.33106902292226</v>
      </c>
      <c r="L2119" s="34" t="e">
        <f>IF(ISNUMBER(INDEX('08W Project List'!$J:$J,MATCH('HFTD CPZ'!$B2119,'08W Project List'!$G:$G,0))),$K2119,#N/A)</f>
        <v>#N/A</v>
      </c>
      <c r="M2119" s="34" t="e">
        <f>IF(ISNUMBER(L2119),#N/A,IF(ISNUMBER(INDEX('Approved CPZ List'!$I:$I,MATCH('HFTD CPZ'!$B2119,'Approved CPZ List'!$B:$B,0))),$K2119,#N/A))</f>
        <v>#N/A</v>
      </c>
    </row>
    <row r="2120" spans="1:13" ht="15.75" x14ac:dyDescent="0.25">
      <c r="A2120" s="17">
        <v>891</v>
      </c>
      <c r="B2120" s="16" t="s">
        <v>4030</v>
      </c>
      <c r="C2120" s="16">
        <v>183052108</v>
      </c>
      <c r="D2120" s="16" t="s">
        <v>4029</v>
      </c>
      <c r="E2120" s="16">
        <v>2.0152277515632568</v>
      </c>
      <c r="F2120" s="16">
        <v>150</v>
      </c>
      <c r="G2120" s="19">
        <v>6.52930918902712E-3</v>
      </c>
      <c r="H2120" s="16">
        <f t="shared" si="99"/>
        <v>0.97939637835406801</v>
      </c>
      <c r="I2120" s="21">
        <v>2119</v>
      </c>
      <c r="J2120" s="28">
        <f t="shared" si="100"/>
        <v>21504.152463988554</v>
      </c>
      <c r="K2120" s="28">
        <f t="shared" si="101"/>
        <v>140.3516726445682</v>
      </c>
      <c r="L2120" s="34" t="e">
        <f>IF(ISNUMBER(INDEX('08W Project List'!$J:$J,MATCH('HFTD CPZ'!$B2120,'08W Project List'!$G:$G,0))),$K2120,#N/A)</f>
        <v>#N/A</v>
      </c>
      <c r="M2120" s="34" t="e">
        <f>IF(ISNUMBER(L2120),#N/A,IF(ISNUMBER(INDEX('Approved CPZ List'!$I:$I,MATCH('HFTD CPZ'!$B2120,'Approved CPZ List'!$B:$B,0))),$K2120,#N/A))</f>
        <v>#N/A</v>
      </c>
    </row>
    <row r="2121" spans="1:13" ht="15.75" x14ac:dyDescent="0.25">
      <c r="A2121" s="17">
        <v>851</v>
      </c>
      <c r="B2121" s="16" t="s">
        <v>1765</v>
      </c>
      <c r="C2121" s="16">
        <v>152691110</v>
      </c>
      <c r="D2121" s="16" t="s">
        <v>1762</v>
      </c>
      <c r="E2121" s="16">
        <v>1.0502015798934616</v>
      </c>
      <c r="F2121" s="16">
        <v>99</v>
      </c>
      <c r="G2121" s="19">
        <v>6.52858932137071E-3</v>
      </c>
      <c r="H2121" s="16">
        <f t="shared" si="99"/>
        <v>0.64633034281570034</v>
      </c>
      <c r="I2121" s="21">
        <v>2120</v>
      </c>
      <c r="J2121" s="28">
        <f t="shared" si="100"/>
        <v>21505.202665568446</v>
      </c>
      <c r="K2121" s="28">
        <f t="shared" si="101"/>
        <v>139.70534230175249</v>
      </c>
      <c r="L2121" s="34" t="e">
        <f>IF(ISNUMBER(INDEX('08W Project List'!$J:$J,MATCH('HFTD CPZ'!$B2121,'08W Project List'!$G:$G,0))),$K2121,#N/A)</f>
        <v>#N/A</v>
      </c>
      <c r="M2121" s="34" t="e">
        <f>IF(ISNUMBER(L2121),#N/A,IF(ISNUMBER(INDEX('Approved CPZ List'!$I:$I,MATCH('HFTD CPZ'!$B2121,'Approved CPZ List'!$B:$B,0))),$K2121,#N/A))</f>
        <v>#N/A</v>
      </c>
    </row>
    <row r="2122" spans="1:13" ht="15.75" x14ac:dyDescent="0.25">
      <c r="A2122" s="17">
        <v>10050</v>
      </c>
      <c r="B2122" s="16" t="s">
        <v>2325</v>
      </c>
      <c r="C2122" s="16">
        <v>42091102</v>
      </c>
      <c r="D2122" s="16" t="s">
        <v>2313</v>
      </c>
      <c r="E2122" s="16">
        <v>0.70422346084576137</v>
      </c>
      <c r="F2122" s="16">
        <v>5</v>
      </c>
      <c r="G2122" s="19">
        <v>6.5228062443256699E-3</v>
      </c>
      <c r="H2122" s="16">
        <f t="shared" si="99"/>
        <v>3.2614031221628349E-2</v>
      </c>
      <c r="I2122" s="21">
        <v>2121</v>
      </c>
      <c r="J2122" s="28">
        <f t="shared" si="100"/>
        <v>21505.906889029291</v>
      </c>
      <c r="K2122" s="28">
        <f t="shared" si="101"/>
        <v>139.67272827053085</v>
      </c>
      <c r="L2122" s="34" t="e">
        <f>IF(ISNUMBER(INDEX('08W Project List'!$J:$J,MATCH('HFTD CPZ'!$B2122,'08W Project List'!$G:$G,0))),$K2122,#N/A)</f>
        <v>#N/A</v>
      </c>
      <c r="M2122" s="34" t="e">
        <f>IF(ISNUMBER(L2122),#N/A,IF(ISNUMBER(INDEX('Approved CPZ List'!$I:$I,MATCH('HFTD CPZ'!$B2122,'Approved CPZ List'!$B:$B,0))),$K2122,#N/A))</f>
        <v>#N/A</v>
      </c>
    </row>
    <row r="2123" spans="1:13" ht="15.75" x14ac:dyDescent="0.25">
      <c r="A2123" s="17">
        <v>1904</v>
      </c>
      <c r="B2123" s="16" t="s">
        <v>3856</v>
      </c>
      <c r="C2123" s="16">
        <v>42721105</v>
      </c>
      <c r="D2123" s="16" t="s">
        <v>3854</v>
      </c>
      <c r="E2123" s="16">
        <v>2.3529495940172778</v>
      </c>
      <c r="F2123" s="16">
        <v>63</v>
      </c>
      <c r="G2123" s="19">
        <v>6.5163936220895601E-3</v>
      </c>
      <c r="H2123" s="16">
        <f t="shared" si="99"/>
        <v>0.41053279819164229</v>
      </c>
      <c r="I2123" s="21">
        <v>2122</v>
      </c>
      <c r="J2123" s="28">
        <f t="shared" si="100"/>
        <v>21508.259838623308</v>
      </c>
      <c r="K2123" s="28">
        <f t="shared" si="101"/>
        <v>139.26219547233922</v>
      </c>
      <c r="L2123" s="34" t="e">
        <f>IF(ISNUMBER(INDEX('08W Project List'!$J:$J,MATCH('HFTD CPZ'!$B2123,'08W Project List'!$G:$G,0))),$K2123,#N/A)</f>
        <v>#N/A</v>
      </c>
      <c r="M2123" s="34" t="e">
        <f>IF(ISNUMBER(L2123),#N/A,IF(ISNUMBER(INDEX('Approved CPZ List'!$I:$I,MATCH('HFTD CPZ'!$B2123,'Approved CPZ List'!$B:$B,0))),$K2123,#N/A))</f>
        <v>#N/A</v>
      </c>
    </row>
    <row r="2124" spans="1:13" ht="15.75" x14ac:dyDescent="0.25">
      <c r="A2124" s="17">
        <v>4884</v>
      </c>
      <c r="B2124" s="16" t="s">
        <v>3116</v>
      </c>
      <c r="C2124" s="16">
        <v>153081112</v>
      </c>
      <c r="D2124" s="16" t="s">
        <v>3114</v>
      </c>
      <c r="E2124" s="16">
        <v>8.512969057158422</v>
      </c>
      <c r="F2124" s="16">
        <v>117</v>
      </c>
      <c r="G2124" s="19">
        <v>6.5148067200905997E-3</v>
      </c>
      <c r="H2124" s="16">
        <f t="shared" si="99"/>
        <v>0.76223238625060019</v>
      </c>
      <c r="I2124" s="21">
        <v>2123</v>
      </c>
      <c r="J2124" s="28">
        <f t="shared" si="100"/>
        <v>21516.772807680467</v>
      </c>
      <c r="K2124" s="28">
        <f t="shared" si="101"/>
        <v>138.49996308608863</v>
      </c>
      <c r="L2124" s="34">
        <f>IF(ISNUMBER(INDEX('08W Project List'!$J:$J,MATCH('HFTD CPZ'!$B2124,'08W Project List'!$G:$G,0))),$K2124,#N/A)</f>
        <v>138.49996308608863</v>
      </c>
      <c r="M2124" s="34" t="e">
        <f>IF(ISNUMBER(L2124),#N/A,IF(ISNUMBER(INDEX('Approved CPZ List'!$I:$I,MATCH('HFTD CPZ'!$B2124,'Approved CPZ List'!$B:$B,0))),$K2124,#N/A))</f>
        <v>#N/A</v>
      </c>
    </row>
    <row r="2125" spans="1:13" ht="15.75" x14ac:dyDescent="0.25">
      <c r="A2125" s="17">
        <v>3571</v>
      </c>
      <c r="B2125" s="16" t="s">
        <v>2609</v>
      </c>
      <c r="C2125" s="16">
        <v>254421103</v>
      </c>
      <c r="D2125" s="16" t="s">
        <v>2599</v>
      </c>
      <c r="E2125" s="16">
        <v>4.7207175587437789</v>
      </c>
      <c r="F2125" s="16">
        <v>61</v>
      </c>
      <c r="G2125" s="19">
        <v>6.51449046869581E-3</v>
      </c>
      <c r="H2125" s="16">
        <f t="shared" si="99"/>
        <v>0.39738391859044442</v>
      </c>
      <c r="I2125" s="21">
        <v>2124</v>
      </c>
      <c r="J2125" s="28">
        <f t="shared" si="100"/>
        <v>21521.49352523921</v>
      </c>
      <c r="K2125" s="28">
        <f t="shared" si="101"/>
        <v>138.10257916749819</v>
      </c>
      <c r="L2125" s="34" t="e">
        <f>IF(ISNUMBER(INDEX('08W Project List'!$J:$J,MATCH('HFTD CPZ'!$B2125,'08W Project List'!$G:$G,0))),$K2125,#N/A)</f>
        <v>#N/A</v>
      </c>
      <c r="M2125" s="34" t="e">
        <f>IF(ISNUMBER(L2125),#N/A,IF(ISNUMBER(INDEX('Approved CPZ List'!$I:$I,MATCH('HFTD CPZ'!$B2125,'Approved CPZ List'!$B:$B,0))),$K2125,#N/A))</f>
        <v>#N/A</v>
      </c>
    </row>
    <row r="2126" spans="1:13" ht="15.75" x14ac:dyDescent="0.25">
      <c r="A2126" s="17">
        <v>2586</v>
      </c>
      <c r="B2126" s="16" t="s">
        <v>4225</v>
      </c>
      <c r="C2126" s="16">
        <v>102541102</v>
      </c>
      <c r="D2126" s="16" t="s">
        <v>4224</v>
      </c>
      <c r="E2126" s="16">
        <v>8.2955160284405842</v>
      </c>
      <c r="F2126" s="16">
        <v>95</v>
      </c>
      <c r="G2126" s="19">
        <v>6.5125358184360896E-3</v>
      </c>
      <c r="H2126" s="16">
        <f t="shared" si="99"/>
        <v>0.61869090275142846</v>
      </c>
      <c r="I2126" s="21">
        <v>2125</v>
      </c>
      <c r="J2126" s="28">
        <f t="shared" si="100"/>
        <v>21529.78904126765</v>
      </c>
      <c r="K2126" s="28">
        <f t="shared" si="101"/>
        <v>137.48388826474675</v>
      </c>
      <c r="L2126" s="34" t="e">
        <f>IF(ISNUMBER(INDEX('08W Project List'!$J:$J,MATCH('HFTD CPZ'!$B2126,'08W Project List'!$G:$G,0))),$K2126,#N/A)</f>
        <v>#N/A</v>
      </c>
      <c r="M2126" s="34" t="e">
        <f>IF(ISNUMBER(L2126),#N/A,IF(ISNUMBER(INDEX('Approved CPZ List'!$I:$I,MATCH('HFTD CPZ'!$B2126,'Approved CPZ List'!$B:$B,0))),$K2126,#N/A))</f>
        <v>#N/A</v>
      </c>
    </row>
    <row r="2127" spans="1:13" ht="15.75" x14ac:dyDescent="0.25">
      <c r="A2127" s="17">
        <v>5574</v>
      </c>
      <c r="B2127" s="16" t="s">
        <v>2862</v>
      </c>
      <c r="C2127" s="16">
        <v>102831104</v>
      </c>
      <c r="D2127" s="16" t="s">
        <v>2852</v>
      </c>
      <c r="E2127" s="16">
        <v>4.6853723085448475</v>
      </c>
      <c r="F2127" s="16">
        <v>66</v>
      </c>
      <c r="G2127" s="19">
        <v>6.4968241065286904E-3</v>
      </c>
      <c r="H2127" s="16">
        <f t="shared" si="99"/>
        <v>0.42879039103089356</v>
      </c>
      <c r="I2127" s="21">
        <v>2126</v>
      </c>
      <c r="J2127" s="28">
        <f t="shared" si="100"/>
        <v>21534.474413576194</v>
      </c>
      <c r="K2127" s="28">
        <f t="shared" si="101"/>
        <v>137.05509787371585</v>
      </c>
      <c r="L2127" s="34" t="e">
        <f>IF(ISNUMBER(INDEX('08W Project List'!$J:$J,MATCH('HFTD CPZ'!$B2127,'08W Project List'!$G:$G,0))),$K2127,#N/A)</f>
        <v>#N/A</v>
      </c>
      <c r="M2127" s="34" t="e">
        <f>IF(ISNUMBER(L2127),#N/A,IF(ISNUMBER(INDEX('Approved CPZ List'!$I:$I,MATCH('HFTD CPZ'!$B2127,'Approved CPZ List'!$B:$B,0))),$K2127,#N/A))</f>
        <v>#N/A</v>
      </c>
    </row>
    <row r="2128" spans="1:13" ht="15.75" x14ac:dyDescent="0.25">
      <c r="A2128" s="17">
        <v>3679</v>
      </c>
      <c r="B2128" s="16" t="s">
        <v>3967</v>
      </c>
      <c r="C2128" s="16">
        <v>14241101</v>
      </c>
      <c r="D2128" s="16" t="s">
        <v>3962</v>
      </c>
      <c r="E2128" s="16">
        <v>5.9239132523609257</v>
      </c>
      <c r="F2128" s="16">
        <v>66</v>
      </c>
      <c r="G2128" s="19">
        <v>6.4881171603359596E-3</v>
      </c>
      <c r="H2128" s="16">
        <f t="shared" si="99"/>
        <v>0.42821573258217333</v>
      </c>
      <c r="I2128" s="21">
        <v>2127</v>
      </c>
      <c r="J2128" s="28">
        <f t="shared" si="100"/>
        <v>21540.398326828556</v>
      </c>
      <c r="K2128" s="28">
        <f t="shared" si="101"/>
        <v>136.62688214113368</v>
      </c>
      <c r="L2128" s="34" t="e">
        <f>IF(ISNUMBER(INDEX('08W Project List'!$J:$J,MATCH('HFTD CPZ'!$B2128,'08W Project List'!$G:$G,0))),$K2128,#N/A)</f>
        <v>#N/A</v>
      </c>
      <c r="M2128" s="34" t="e">
        <f>IF(ISNUMBER(L2128),#N/A,IF(ISNUMBER(INDEX('Approved CPZ List'!$I:$I,MATCH('HFTD CPZ'!$B2128,'Approved CPZ List'!$B:$B,0))),$K2128,#N/A))</f>
        <v>#N/A</v>
      </c>
    </row>
    <row r="2129" spans="1:13" ht="15.75" x14ac:dyDescent="0.25">
      <c r="A2129" s="17">
        <v>3379</v>
      </c>
      <c r="B2129" s="16" t="s">
        <v>1519</v>
      </c>
      <c r="C2129" s="16">
        <v>42891101</v>
      </c>
      <c r="D2129" s="16" t="s">
        <v>1516</v>
      </c>
      <c r="E2129" s="16">
        <v>0.62784499297589802</v>
      </c>
      <c r="F2129" s="16">
        <v>79</v>
      </c>
      <c r="G2129" s="19">
        <v>6.4828038269086697E-3</v>
      </c>
      <c r="H2129" s="16">
        <f t="shared" si="99"/>
        <v>0.51214150232578493</v>
      </c>
      <c r="I2129" s="21">
        <v>2128</v>
      </c>
      <c r="J2129" s="28">
        <f t="shared" si="100"/>
        <v>21541.02617182153</v>
      </c>
      <c r="K2129" s="28">
        <f t="shared" si="101"/>
        <v>136.11474063880789</v>
      </c>
      <c r="L2129" s="34" t="e">
        <f>IF(ISNUMBER(INDEX('08W Project List'!$J:$J,MATCH('HFTD CPZ'!$B2129,'08W Project List'!$G:$G,0))),$K2129,#N/A)</f>
        <v>#N/A</v>
      </c>
      <c r="M2129" s="34" t="e">
        <f>IF(ISNUMBER(L2129),#N/A,IF(ISNUMBER(INDEX('Approved CPZ List'!$I:$I,MATCH('HFTD CPZ'!$B2129,'Approved CPZ List'!$B:$B,0))),$K2129,#N/A))</f>
        <v>#N/A</v>
      </c>
    </row>
    <row r="2130" spans="1:13" ht="15.75" x14ac:dyDescent="0.25">
      <c r="A2130" s="17">
        <v>5354</v>
      </c>
      <c r="B2130" s="16" t="s">
        <v>1381</v>
      </c>
      <c r="C2130" s="16">
        <v>42851121</v>
      </c>
      <c r="D2130" s="16" t="s">
        <v>1374</v>
      </c>
      <c r="E2130" s="16">
        <v>5.0624916891098195</v>
      </c>
      <c r="F2130" s="16">
        <v>31</v>
      </c>
      <c r="G2130" s="19">
        <v>6.4599132425729802E-3</v>
      </c>
      <c r="H2130" s="16">
        <f t="shared" si="99"/>
        <v>0.20025731051976239</v>
      </c>
      <c r="I2130" s="21">
        <v>2129</v>
      </c>
      <c r="J2130" s="28">
        <f t="shared" si="100"/>
        <v>21546.08866351064</v>
      </c>
      <c r="K2130" s="28">
        <f t="shared" si="101"/>
        <v>135.91448332828813</v>
      </c>
      <c r="L2130" s="34" t="e">
        <f>IF(ISNUMBER(INDEX('08W Project List'!$J:$J,MATCH('HFTD CPZ'!$B2130,'08W Project List'!$G:$G,0))),$K2130,#N/A)</f>
        <v>#N/A</v>
      </c>
      <c r="M2130" s="34" t="e">
        <f>IF(ISNUMBER(L2130),#N/A,IF(ISNUMBER(INDEX('Approved CPZ List'!$I:$I,MATCH('HFTD CPZ'!$B2130,'Approved CPZ List'!$B:$B,0))),$K2130,#N/A))</f>
        <v>#N/A</v>
      </c>
    </row>
    <row r="2131" spans="1:13" ht="15.75" x14ac:dyDescent="0.25">
      <c r="A2131" s="17">
        <v>1701</v>
      </c>
      <c r="B2131" s="16" t="s">
        <v>509</v>
      </c>
      <c r="C2131" s="16">
        <v>162211101</v>
      </c>
      <c r="D2131" s="16" t="s">
        <v>504</v>
      </c>
      <c r="E2131" s="16">
        <v>6.1525650374493601</v>
      </c>
      <c r="F2131" s="16">
        <v>92</v>
      </c>
      <c r="G2131" s="19">
        <v>6.4477342954102996E-3</v>
      </c>
      <c r="H2131" s="16">
        <f t="shared" si="99"/>
        <v>0.59319155517774758</v>
      </c>
      <c r="I2131" s="21">
        <v>2130</v>
      </c>
      <c r="J2131" s="28">
        <f t="shared" si="100"/>
        <v>21552.24122854809</v>
      </c>
      <c r="K2131" s="28">
        <f t="shared" si="101"/>
        <v>135.32129177311037</v>
      </c>
      <c r="L2131" s="34" t="e">
        <f>IF(ISNUMBER(INDEX('08W Project List'!$J:$J,MATCH('HFTD CPZ'!$B2131,'08W Project List'!$G:$G,0))),$K2131,#N/A)</f>
        <v>#N/A</v>
      </c>
      <c r="M2131" s="34" t="e">
        <f>IF(ISNUMBER(L2131),#N/A,IF(ISNUMBER(INDEX('Approved CPZ List'!$I:$I,MATCH('HFTD CPZ'!$B2131,'Approved CPZ List'!$B:$B,0))),$K2131,#N/A))</f>
        <v>#N/A</v>
      </c>
    </row>
    <row r="2132" spans="1:13" ht="15.75" x14ac:dyDescent="0.25">
      <c r="A2132" s="17">
        <v>3076</v>
      </c>
      <c r="B2132" s="16" t="s">
        <v>3117</v>
      </c>
      <c r="C2132" s="16">
        <v>153082106</v>
      </c>
      <c r="D2132" s="16" t="s">
        <v>3118</v>
      </c>
      <c r="E2132" s="16">
        <v>49.498871370804096</v>
      </c>
      <c r="F2132" s="16">
        <v>462</v>
      </c>
      <c r="G2132" s="19">
        <v>6.4469162005552604E-3</v>
      </c>
      <c r="H2132" s="16">
        <f t="shared" si="99"/>
        <v>2.9784752846565303</v>
      </c>
      <c r="I2132" s="21">
        <v>2131</v>
      </c>
      <c r="J2132" s="28">
        <f t="shared" si="100"/>
        <v>21601.740099918894</v>
      </c>
      <c r="K2132" s="28">
        <f t="shared" si="101"/>
        <v>132.34281648845385</v>
      </c>
      <c r="L2132" s="34">
        <f>IF(ISNUMBER(INDEX('08W Project List'!$J:$J,MATCH('HFTD CPZ'!$B2132,'08W Project List'!$G:$G,0))),$K2132,#N/A)</f>
        <v>132.34281648845385</v>
      </c>
      <c r="M2132" s="34" t="e">
        <f>IF(ISNUMBER(L2132),#N/A,IF(ISNUMBER(INDEX('Approved CPZ List'!$I:$I,MATCH('HFTD CPZ'!$B2132,'Approved CPZ List'!$B:$B,0))),$K2132,#N/A))</f>
        <v>#N/A</v>
      </c>
    </row>
    <row r="2133" spans="1:13" ht="15.75" x14ac:dyDescent="0.25">
      <c r="A2133" s="17">
        <v>6813</v>
      </c>
      <c r="B2133" s="16" t="s">
        <v>657</v>
      </c>
      <c r="C2133" s="16">
        <v>14091110</v>
      </c>
      <c r="D2133" s="16" t="s">
        <v>658</v>
      </c>
      <c r="E2133" s="16">
        <v>5.489003998563474</v>
      </c>
      <c r="F2133" s="16">
        <v>53</v>
      </c>
      <c r="G2133" s="19">
        <v>6.4309632263521103E-3</v>
      </c>
      <c r="H2133" s="16">
        <f t="shared" si="99"/>
        <v>0.34084105099666184</v>
      </c>
      <c r="I2133" s="21">
        <v>2132</v>
      </c>
      <c r="J2133" s="28">
        <f t="shared" si="100"/>
        <v>21607.229103917456</v>
      </c>
      <c r="K2133" s="28">
        <f t="shared" si="101"/>
        <v>132.00197543745719</v>
      </c>
      <c r="L2133" s="34" t="e">
        <f>IF(ISNUMBER(INDEX('08W Project List'!$J:$J,MATCH('HFTD CPZ'!$B2133,'08W Project List'!$G:$G,0))),$K2133,#N/A)</f>
        <v>#N/A</v>
      </c>
      <c r="M2133" s="34" t="e">
        <f>IF(ISNUMBER(L2133),#N/A,IF(ISNUMBER(INDEX('Approved CPZ List'!$I:$I,MATCH('HFTD CPZ'!$B2133,'Approved CPZ List'!$B:$B,0))),$K2133,#N/A))</f>
        <v>#N/A</v>
      </c>
    </row>
    <row r="2134" spans="1:13" ht="15.75" x14ac:dyDescent="0.25">
      <c r="A2134" s="17">
        <v>7135</v>
      </c>
      <c r="B2134" s="16" t="s">
        <v>2372</v>
      </c>
      <c r="C2134" s="16">
        <v>42571102</v>
      </c>
      <c r="D2134" s="16" t="s">
        <v>2359</v>
      </c>
      <c r="E2134" s="16">
        <v>1.4422369887204287</v>
      </c>
      <c r="F2134" s="16">
        <v>18</v>
      </c>
      <c r="G2134" s="19">
        <v>6.4269514196489599E-3</v>
      </c>
      <c r="H2134" s="16">
        <f t="shared" si="99"/>
        <v>0.11568512555368128</v>
      </c>
      <c r="I2134" s="21">
        <v>2133</v>
      </c>
      <c r="J2134" s="28">
        <f t="shared" si="100"/>
        <v>21608.671340906178</v>
      </c>
      <c r="K2134" s="28">
        <f t="shared" si="101"/>
        <v>131.88629031190351</v>
      </c>
      <c r="L2134" s="34" t="e">
        <f>IF(ISNUMBER(INDEX('08W Project List'!$J:$J,MATCH('HFTD CPZ'!$B2134,'08W Project List'!$G:$G,0))),$K2134,#N/A)</f>
        <v>#N/A</v>
      </c>
      <c r="M2134" s="34" t="e">
        <f>IF(ISNUMBER(L2134),#N/A,IF(ISNUMBER(INDEX('Approved CPZ List'!$I:$I,MATCH('HFTD CPZ'!$B2134,'Approved CPZ List'!$B:$B,0))),$K2134,#N/A))</f>
        <v>#N/A</v>
      </c>
    </row>
    <row r="2135" spans="1:13" ht="15.75" x14ac:dyDescent="0.25">
      <c r="A2135" s="17">
        <v>8349</v>
      </c>
      <c r="B2135" s="16" t="s">
        <v>453</v>
      </c>
      <c r="C2135" s="16">
        <v>152481110</v>
      </c>
      <c r="D2135" s="16" t="s">
        <v>447</v>
      </c>
      <c r="E2135" s="16">
        <v>3.4177472988151649E-3</v>
      </c>
      <c r="F2135" s="16">
        <v>26</v>
      </c>
      <c r="G2135" s="19">
        <v>6.4174244736114302E-3</v>
      </c>
      <c r="H2135" s="16">
        <f t="shared" si="99"/>
        <v>0.1668530363138972</v>
      </c>
      <c r="I2135" s="21">
        <v>2134</v>
      </c>
      <c r="J2135" s="28">
        <f t="shared" si="100"/>
        <v>21608.674758653477</v>
      </c>
      <c r="K2135" s="28">
        <f t="shared" si="101"/>
        <v>131.7194372755896</v>
      </c>
      <c r="L2135" s="34">
        <f>IF(ISNUMBER(INDEX('08W Project List'!$J:$J,MATCH('HFTD CPZ'!$B2135,'08W Project List'!$G:$G,0))),$K2135,#N/A)</f>
        <v>131.7194372755896</v>
      </c>
      <c r="M2135" s="34" t="e">
        <f>IF(ISNUMBER(L2135),#N/A,IF(ISNUMBER(INDEX('Approved CPZ List'!$I:$I,MATCH('HFTD CPZ'!$B2135,'Approved CPZ List'!$B:$B,0))),$K2135,#N/A))</f>
        <v>#N/A</v>
      </c>
    </row>
    <row r="2136" spans="1:13" ht="15.75" x14ac:dyDescent="0.25">
      <c r="A2136" s="17">
        <v>3244</v>
      </c>
      <c r="B2136" s="16" t="s">
        <v>3113</v>
      </c>
      <c r="C2136" s="16">
        <v>153081112</v>
      </c>
      <c r="D2136" s="16" t="s">
        <v>3114</v>
      </c>
      <c r="E2136" s="16">
        <v>12.912546150064635</v>
      </c>
      <c r="F2136" s="16">
        <v>151</v>
      </c>
      <c r="G2136" s="19">
        <v>6.4118114066581203E-3</v>
      </c>
      <c r="H2136" s="16">
        <f t="shared" si="99"/>
        <v>0.9681835224053762</v>
      </c>
      <c r="I2136" s="21">
        <v>2135</v>
      </c>
      <c r="J2136" s="28">
        <f t="shared" si="100"/>
        <v>21621.587304803543</v>
      </c>
      <c r="K2136" s="28">
        <f t="shared" si="101"/>
        <v>130.75125375318422</v>
      </c>
      <c r="L2136" s="34" t="e">
        <f>IF(ISNUMBER(INDEX('08W Project List'!$J:$J,MATCH('HFTD CPZ'!$B2136,'08W Project List'!$G:$G,0))),$K2136,#N/A)</f>
        <v>#N/A</v>
      </c>
      <c r="M2136" s="34" t="e">
        <f>IF(ISNUMBER(L2136),#N/A,IF(ISNUMBER(INDEX('Approved CPZ List'!$I:$I,MATCH('HFTD CPZ'!$B2136,'Approved CPZ List'!$B:$B,0))),$K2136,#N/A))</f>
        <v>#N/A</v>
      </c>
    </row>
    <row r="2137" spans="1:13" ht="15.75" x14ac:dyDescent="0.25">
      <c r="A2137" s="17">
        <v>3409</v>
      </c>
      <c r="B2137" s="16" t="s">
        <v>3054</v>
      </c>
      <c r="C2137" s="16">
        <v>163751102</v>
      </c>
      <c r="D2137" s="16" t="s">
        <v>3053</v>
      </c>
      <c r="E2137" s="16">
        <v>16.543765102826288</v>
      </c>
      <c r="F2137" s="16">
        <v>172</v>
      </c>
      <c r="G2137" s="19">
        <v>6.39986327962441E-3</v>
      </c>
      <c r="H2137" s="16">
        <f t="shared" si="99"/>
        <v>1.1007764840953984</v>
      </c>
      <c r="I2137" s="21">
        <v>2136</v>
      </c>
      <c r="J2137" s="28">
        <f t="shared" si="100"/>
        <v>21638.131069906369</v>
      </c>
      <c r="K2137" s="28">
        <f t="shared" si="101"/>
        <v>129.65047726908881</v>
      </c>
      <c r="L2137" s="34" t="e">
        <f>IF(ISNUMBER(INDEX('08W Project List'!$J:$J,MATCH('HFTD CPZ'!$B2137,'08W Project List'!$G:$G,0))),$K2137,#N/A)</f>
        <v>#N/A</v>
      </c>
      <c r="M2137" s="34" t="e">
        <f>IF(ISNUMBER(L2137),#N/A,IF(ISNUMBER(INDEX('Approved CPZ List'!$I:$I,MATCH('HFTD CPZ'!$B2137,'Approved CPZ List'!$B:$B,0))),$K2137,#N/A))</f>
        <v>#N/A</v>
      </c>
    </row>
    <row r="2138" spans="1:13" ht="15.75" x14ac:dyDescent="0.25">
      <c r="A2138" s="17">
        <v>9640</v>
      </c>
      <c r="B2138" s="16" t="s">
        <v>2720</v>
      </c>
      <c r="C2138" s="16">
        <v>42291101</v>
      </c>
      <c r="D2138" s="16" t="s">
        <v>2714</v>
      </c>
      <c r="E2138" s="16">
        <v>1.0738225426065195</v>
      </c>
      <c r="F2138" s="16">
        <v>40</v>
      </c>
      <c r="G2138" s="19">
        <v>6.36220414355247E-3</v>
      </c>
      <c r="H2138" s="16">
        <f t="shared" si="99"/>
        <v>0.25448816574209882</v>
      </c>
      <c r="I2138" s="21">
        <v>2137</v>
      </c>
      <c r="J2138" s="28">
        <f t="shared" si="100"/>
        <v>21639.204892448975</v>
      </c>
      <c r="K2138" s="28">
        <f t="shared" si="101"/>
        <v>129.39598910334672</v>
      </c>
      <c r="L2138" s="34" t="e">
        <f>IF(ISNUMBER(INDEX('08W Project List'!$J:$J,MATCH('HFTD CPZ'!$B2138,'08W Project List'!$G:$G,0))),$K2138,#N/A)</f>
        <v>#N/A</v>
      </c>
      <c r="M2138" s="34" t="e">
        <f>IF(ISNUMBER(L2138),#N/A,IF(ISNUMBER(INDEX('Approved CPZ List'!$I:$I,MATCH('HFTD CPZ'!$B2138,'Approved CPZ List'!$B:$B,0))),$K2138,#N/A))</f>
        <v>#N/A</v>
      </c>
    </row>
    <row r="2139" spans="1:13" ht="15.75" x14ac:dyDescent="0.25">
      <c r="A2139" s="17">
        <v>5813</v>
      </c>
      <c r="B2139" s="16" t="s">
        <v>2999</v>
      </c>
      <c r="C2139" s="16">
        <v>183071101</v>
      </c>
      <c r="D2139" s="16" t="s">
        <v>2998</v>
      </c>
      <c r="E2139" s="16">
        <v>2.538953231600789</v>
      </c>
      <c r="F2139" s="16">
        <v>27</v>
      </c>
      <c r="G2139" s="19">
        <v>6.2535883738123899E-3</v>
      </c>
      <c r="H2139" s="16">
        <f t="shared" si="99"/>
        <v>0.16884688609293452</v>
      </c>
      <c r="I2139" s="21">
        <v>2138</v>
      </c>
      <c r="J2139" s="28">
        <f t="shared" si="100"/>
        <v>21641.743845680576</v>
      </c>
      <c r="K2139" s="28">
        <f t="shared" si="101"/>
        <v>129.2271422172538</v>
      </c>
      <c r="L2139" s="34" t="e">
        <f>IF(ISNUMBER(INDEX('08W Project List'!$J:$J,MATCH('HFTD CPZ'!$B2139,'08W Project List'!$G:$G,0))),$K2139,#N/A)</f>
        <v>#N/A</v>
      </c>
      <c r="M2139" s="34" t="e">
        <f>IF(ISNUMBER(L2139),#N/A,IF(ISNUMBER(INDEX('Approved CPZ List'!$I:$I,MATCH('HFTD CPZ'!$B2139,'Approved CPZ List'!$B:$B,0))),$K2139,#N/A))</f>
        <v>#N/A</v>
      </c>
    </row>
    <row r="2140" spans="1:13" ht="15.75" x14ac:dyDescent="0.25">
      <c r="A2140" s="17">
        <v>5598</v>
      </c>
      <c r="B2140" s="16" t="s">
        <v>1421</v>
      </c>
      <c r="C2140" s="16">
        <v>163451702</v>
      </c>
      <c r="D2140" s="16" t="s">
        <v>1414</v>
      </c>
      <c r="E2140" s="16">
        <v>0.33641530999773339</v>
      </c>
      <c r="F2140" s="16">
        <v>29</v>
      </c>
      <c r="G2140" s="19">
        <v>6.24826773718405E-3</v>
      </c>
      <c r="H2140" s="16">
        <f t="shared" si="99"/>
        <v>0.18119976437833746</v>
      </c>
      <c r="I2140" s="21">
        <v>2139</v>
      </c>
      <c r="J2140" s="28">
        <f t="shared" si="100"/>
        <v>21642.080260990573</v>
      </c>
      <c r="K2140" s="28">
        <f t="shared" si="101"/>
        <v>129.04594245287547</v>
      </c>
      <c r="L2140" s="34" t="e">
        <f>IF(ISNUMBER(INDEX('08W Project List'!$J:$J,MATCH('HFTD CPZ'!$B2140,'08W Project List'!$G:$G,0))),$K2140,#N/A)</f>
        <v>#N/A</v>
      </c>
      <c r="M2140" s="34" t="e">
        <f>IF(ISNUMBER(L2140),#N/A,IF(ISNUMBER(INDEX('Approved CPZ List'!$I:$I,MATCH('HFTD CPZ'!$B2140,'Approved CPZ List'!$B:$B,0))),$K2140,#N/A))</f>
        <v>#N/A</v>
      </c>
    </row>
    <row r="2141" spans="1:13" ht="15.75" x14ac:dyDescent="0.25">
      <c r="A2141" s="17">
        <v>7823</v>
      </c>
      <c r="B2141" s="16" t="s">
        <v>1344</v>
      </c>
      <c r="C2141" s="16">
        <v>42761101</v>
      </c>
      <c r="D2141" s="16" t="s">
        <v>1343</v>
      </c>
      <c r="E2141" s="16">
        <v>10.02693161970895</v>
      </c>
      <c r="F2141" s="16">
        <v>68</v>
      </c>
      <c r="G2141" s="19">
        <v>6.2346972384128199E-3</v>
      </c>
      <c r="H2141" s="16">
        <f t="shared" si="99"/>
        <v>0.42395941221207173</v>
      </c>
      <c r="I2141" s="21">
        <v>2140</v>
      </c>
      <c r="J2141" s="28">
        <f t="shared" si="100"/>
        <v>21652.107192610281</v>
      </c>
      <c r="K2141" s="28">
        <f t="shared" si="101"/>
        <v>128.62198304066339</v>
      </c>
      <c r="L2141" s="34">
        <f>IF(ISNUMBER(INDEX('08W Project List'!$J:$J,MATCH('HFTD CPZ'!$B2141,'08W Project List'!$G:$G,0))),$K2141,#N/A)</f>
        <v>128.62198304066339</v>
      </c>
      <c r="M2141" s="34" t="e">
        <f>IF(ISNUMBER(L2141),#N/A,IF(ISNUMBER(INDEX('Approved CPZ List'!$I:$I,MATCH('HFTD CPZ'!$B2141,'Approved CPZ List'!$B:$B,0))),$K2141,#N/A))</f>
        <v>#N/A</v>
      </c>
    </row>
    <row r="2142" spans="1:13" ht="15.75" x14ac:dyDescent="0.25">
      <c r="A2142" s="17">
        <v>3839</v>
      </c>
      <c r="B2142" s="16" t="s">
        <v>2868</v>
      </c>
      <c r="C2142" s="16">
        <v>102831105</v>
      </c>
      <c r="D2142" s="16" t="s">
        <v>2867</v>
      </c>
      <c r="E2142" s="16">
        <v>15.080803520559726</v>
      </c>
      <c r="F2142" s="16">
        <v>233</v>
      </c>
      <c r="G2142" s="19">
        <v>6.2243294229232101E-3</v>
      </c>
      <c r="H2142" s="16">
        <f t="shared" si="99"/>
        <v>1.450268755541108</v>
      </c>
      <c r="I2142" s="21">
        <v>2141</v>
      </c>
      <c r="J2142" s="28">
        <f t="shared" si="100"/>
        <v>21667.18799613084</v>
      </c>
      <c r="K2142" s="28">
        <f t="shared" si="101"/>
        <v>127.17171428512229</v>
      </c>
      <c r="L2142" s="34" t="e">
        <f>IF(ISNUMBER(INDEX('08W Project List'!$J:$J,MATCH('HFTD CPZ'!$B2142,'08W Project List'!$G:$G,0))),$K2142,#N/A)</f>
        <v>#N/A</v>
      </c>
      <c r="M2142" s="34" t="e">
        <f>IF(ISNUMBER(L2142),#N/A,IF(ISNUMBER(INDEX('Approved CPZ List'!$I:$I,MATCH('HFTD CPZ'!$B2142,'Approved CPZ List'!$B:$B,0))),$K2142,#N/A))</f>
        <v>#N/A</v>
      </c>
    </row>
    <row r="2143" spans="1:13" ht="15.75" x14ac:dyDescent="0.25">
      <c r="A2143" s="17">
        <v>955</v>
      </c>
      <c r="B2143" s="16" t="s">
        <v>3910</v>
      </c>
      <c r="C2143" s="16">
        <v>162821701</v>
      </c>
      <c r="D2143" s="16" t="s">
        <v>3907</v>
      </c>
      <c r="E2143" s="16">
        <v>10.307572528216843</v>
      </c>
      <c r="F2143" s="16">
        <v>95</v>
      </c>
      <c r="G2143" s="19">
        <v>6.2158528295076796E-3</v>
      </c>
      <c r="H2143" s="16">
        <f t="shared" si="99"/>
        <v>0.5905060188032295</v>
      </c>
      <c r="I2143" s="21">
        <v>2142</v>
      </c>
      <c r="J2143" s="28">
        <f t="shared" si="100"/>
        <v>21677.495568659058</v>
      </c>
      <c r="K2143" s="28">
        <f t="shared" si="101"/>
        <v>126.58120826631907</v>
      </c>
      <c r="L2143" s="34" t="e">
        <f>IF(ISNUMBER(INDEX('08W Project List'!$J:$J,MATCH('HFTD CPZ'!$B2143,'08W Project List'!$G:$G,0))),$K2143,#N/A)</f>
        <v>#N/A</v>
      </c>
      <c r="M2143" s="34" t="e">
        <f>IF(ISNUMBER(L2143),#N/A,IF(ISNUMBER(INDEX('Approved CPZ List'!$I:$I,MATCH('HFTD CPZ'!$B2143,'Approved CPZ List'!$B:$B,0))),$K2143,#N/A))</f>
        <v>#N/A</v>
      </c>
    </row>
    <row r="2144" spans="1:13" ht="15.75" x14ac:dyDescent="0.25">
      <c r="A2144" s="17">
        <v>165</v>
      </c>
      <c r="B2144" s="16" t="s">
        <v>699</v>
      </c>
      <c r="C2144" s="16">
        <v>103201101</v>
      </c>
      <c r="D2144" s="16" t="s">
        <v>697</v>
      </c>
      <c r="E2144" s="16">
        <v>12.232186501000497</v>
      </c>
      <c r="F2144" s="16">
        <v>66</v>
      </c>
      <c r="G2144" s="19">
        <v>6.2047767401570897E-3</v>
      </c>
      <c r="H2144" s="16">
        <f t="shared" si="99"/>
        <v>0.40951526485036793</v>
      </c>
      <c r="I2144" s="21">
        <v>2143</v>
      </c>
      <c r="J2144" s="28">
        <f t="shared" si="100"/>
        <v>21689.72775516006</v>
      </c>
      <c r="K2144" s="28">
        <f t="shared" si="101"/>
        <v>126.1716930014687</v>
      </c>
      <c r="L2144" s="34" t="e">
        <f>IF(ISNUMBER(INDEX('08W Project List'!$J:$J,MATCH('HFTD CPZ'!$B2144,'08W Project List'!$G:$G,0))),$K2144,#N/A)</f>
        <v>#N/A</v>
      </c>
      <c r="M2144" s="34" t="e">
        <f>IF(ISNUMBER(L2144),#N/A,IF(ISNUMBER(INDEX('Approved CPZ List'!$I:$I,MATCH('HFTD CPZ'!$B2144,'Approved CPZ List'!$B:$B,0))),$K2144,#N/A))</f>
        <v>#N/A</v>
      </c>
    </row>
    <row r="2145" spans="1:13" ht="15.75" x14ac:dyDescent="0.25">
      <c r="A2145" s="17">
        <v>2120</v>
      </c>
      <c r="B2145" s="16" t="s">
        <v>397</v>
      </c>
      <c r="C2145" s="16">
        <v>152481103</v>
      </c>
      <c r="D2145" s="16" t="s">
        <v>392</v>
      </c>
      <c r="E2145" s="16">
        <v>17.747259940771038</v>
      </c>
      <c r="F2145" s="16">
        <v>201</v>
      </c>
      <c r="G2145" s="19">
        <v>6.2036144330445001E-3</v>
      </c>
      <c r="H2145" s="16">
        <f t="shared" si="99"/>
        <v>1.2469265010419446</v>
      </c>
      <c r="I2145" s="21">
        <v>2144</v>
      </c>
      <c r="J2145" s="28">
        <f t="shared" si="100"/>
        <v>21707.47501510083</v>
      </c>
      <c r="K2145" s="28">
        <f t="shared" si="101"/>
        <v>124.92476650042676</v>
      </c>
      <c r="L2145" s="34">
        <f>IF(ISNUMBER(INDEX('08W Project List'!$J:$J,MATCH('HFTD CPZ'!$B2145,'08W Project List'!$G:$G,0))),$K2145,#N/A)</f>
        <v>124.92476650042676</v>
      </c>
      <c r="M2145" s="34" t="e">
        <f>IF(ISNUMBER(L2145),#N/A,IF(ISNUMBER(INDEX('Approved CPZ List'!$I:$I,MATCH('HFTD CPZ'!$B2145,'Approved CPZ List'!$B:$B,0))),$K2145,#N/A))</f>
        <v>#N/A</v>
      </c>
    </row>
    <row r="2146" spans="1:13" ht="15.75" x14ac:dyDescent="0.25">
      <c r="A2146" s="17">
        <v>4607</v>
      </c>
      <c r="B2146" s="16" t="s">
        <v>3669</v>
      </c>
      <c r="C2146" s="16">
        <v>83371107</v>
      </c>
      <c r="D2146" s="16" t="s">
        <v>3668</v>
      </c>
      <c r="E2146" s="16">
        <v>11.14256326657228</v>
      </c>
      <c r="F2146" s="16">
        <v>104</v>
      </c>
      <c r="G2146" s="19">
        <v>6.1926578929552504E-3</v>
      </c>
      <c r="H2146" s="16">
        <f t="shared" si="99"/>
        <v>0.64403642086734603</v>
      </c>
      <c r="I2146" s="21">
        <v>2145</v>
      </c>
      <c r="J2146" s="28">
        <f t="shared" si="100"/>
        <v>21718.617578367401</v>
      </c>
      <c r="K2146" s="28">
        <f t="shared" si="101"/>
        <v>124.2807300795594</v>
      </c>
      <c r="L2146" s="34" t="e">
        <f>IF(ISNUMBER(INDEX('08W Project List'!$J:$J,MATCH('HFTD CPZ'!$B2146,'08W Project List'!$G:$G,0))),$K2146,#N/A)</f>
        <v>#N/A</v>
      </c>
      <c r="M2146" s="34" t="e">
        <f>IF(ISNUMBER(L2146),#N/A,IF(ISNUMBER(INDEX('Approved CPZ List'!$I:$I,MATCH('HFTD CPZ'!$B2146,'Approved CPZ List'!$B:$B,0))),$K2146,#N/A))</f>
        <v>#N/A</v>
      </c>
    </row>
    <row r="2147" spans="1:13" ht="15.75" x14ac:dyDescent="0.25">
      <c r="A2147" s="17">
        <v>1564</v>
      </c>
      <c r="B2147" s="16" t="s">
        <v>3475</v>
      </c>
      <c r="C2147" s="16">
        <v>182631101</v>
      </c>
      <c r="D2147" s="16" t="s">
        <v>3476</v>
      </c>
      <c r="E2147" s="16">
        <v>2.0578600569890866</v>
      </c>
      <c r="F2147" s="16">
        <v>67</v>
      </c>
      <c r="G2147" s="19">
        <v>6.1552148689414301E-3</v>
      </c>
      <c r="H2147" s="16">
        <f t="shared" si="99"/>
        <v>0.41239939621907584</v>
      </c>
      <c r="I2147" s="21">
        <v>2146</v>
      </c>
      <c r="J2147" s="28">
        <f t="shared" si="100"/>
        <v>21720.67543842439</v>
      </c>
      <c r="K2147" s="28">
        <f t="shared" si="101"/>
        <v>123.86833068334033</v>
      </c>
      <c r="L2147" s="34" t="e">
        <f>IF(ISNUMBER(INDEX('08W Project List'!$J:$J,MATCH('HFTD CPZ'!$B2147,'08W Project List'!$G:$G,0))),$K2147,#N/A)</f>
        <v>#N/A</v>
      </c>
      <c r="M2147" s="34" t="e">
        <f>IF(ISNUMBER(L2147),#N/A,IF(ISNUMBER(INDEX('Approved CPZ List'!$I:$I,MATCH('HFTD CPZ'!$B2147,'Approved CPZ List'!$B:$B,0))),$K2147,#N/A))</f>
        <v>#N/A</v>
      </c>
    </row>
    <row r="2148" spans="1:13" ht="15.75" x14ac:dyDescent="0.25">
      <c r="A2148" s="17">
        <v>4427</v>
      </c>
      <c r="B2148" s="16" t="s">
        <v>3111</v>
      </c>
      <c r="C2148" s="16">
        <v>153081111</v>
      </c>
      <c r="D2148" s="16" t="s">
        <v>3109</v>
      </c>
      <c r="E2148" s="16">
        <v>9.4809055728131124</v>
      </c>
      <c r="F2148" s="16">
        <v>163</v>
      </c>
      <c r="G2148" s="19">
        <v>6.1345264314606801E-3</v>
      </c>
      <c r="H2148" s="16">
        <f t="shared" si="99"/>
        <v>0.99992780832809081</v>
      </c>
      <c r="I2148" s="21">
        <v>2147</v>
      </c>
      <c r="J2148" s="28">
        <f t="shared" si="100"/>
        <v>21730.156343997205</v>
      </c>
      <c r="K2148" s="28">
        <f t="shared" si="101"/>
        <v>122.86840287501224</v>
      </c>
      <c r="L2148" s="34" t="e">
        <f>IF(ISNUMBER(INDEX('08W Project List'!$J:$J,MATCH('HFTD CPZ'!$B2148,'08W Project List'!$G:$G,0))),$K2148,#N/A)</f>
        <v>#N/A</v>
      </c>
      <c r="M2148" s="34" t="e">
        <f>IF(ISNUMBER(L2148),#N/A,IF(ISNUMBER(INDEX('Approved CPZ List'!$I:$I,MATCH('HFTD CPZ'!$B2148,'Approved CPZ List'!$B:$B,0))),$K2148,#N/A))</f>
        <v>#N/A</v>
      </c>
    </row>
    <row r="2149" spans="1:13" ht="15.75" x14ac:dyDescent="0.25">
      <c r="A2149" s="17">
        <v>9649</v>
      </c>
      <c r="B2149" s="16" t="s">
        <v>2109</v>
      </c>
      <c r="C2149" s="16">
        <v>82021107</v>
      </c>
      <c r="D2149" s="16" t="s">
        <v>2103</v>
      </c>
      <c r="E2149" s="16">
        <v>8.6744393330218159</v>
      </c>
      <c r="F2149" s="16">
        <v>61</v>
      </c>
      <c r="G2149" s="19">
        <v>6.1262545073137104E-3</v>
      </c>
      <c r="H2149" s="16">
        <f t="shared" si="99"/>
        <v>0.37370152494613634</v>
      </c>
      <c r="I2149" s="21">
        <v>2148</v>
      </c>
      <c r="J2149" s="28">
        <f t="shared" si="100"/>
        <v>21738.830783330228</v>
      </c>
      <c r="K2149" s="28">
        <f t="shared" si="101"/>
        <v>122.49470135006609</v>
      </c>
      <c r="L2149" s="34" t="e">
        <f>IF(ISNUMBER(INDEX('08W Project List'!$J:$J,MATCH('HFTD CPZ'!$B2149,'08W Project List'!$G:$G,0))),$K2149,#N/A)</f>
        <v>#N/A</v>
      </c>
      <c r="M2149" s="34" t="e">
        <f>IF(ISNUMBER(L2149),#N/A,IF(ISNUMBER(INDEX('Approved CPZ List'!$I:$I,MATCH('HFTD CPZ'!$B2149,'Approved CPZ List'!$B:$B,0))),$K2149,#N/A))</f>
        <v>#N/A</v>
      </c>
    </row>
    <row r="2150" spans="1:13" ht="15.75" x14ac:dyDescent="0.25">
      <c r="A2150" s="17">
        <v>3992</v>
      </c>
      <c r="B2150" s="16" t="s">
        <v>4223</v>
      </c>
      <c r="C2150" s="16">
        <v>102541102</v>
      </c>
      <c r="D2150" s="16" t="s">
        <v>4224</v>
      </c>
      <c r="E2150" s="16">
        <v>7.2593240126496585</v>
      </c>
      <c r="F2150" s="16">
        <v>80</v>
      </c>
      <c r="G2150" s="19">
        <v>6.1143911156397298E-3</v>
      </c>
      <c r="H2150" s="16">
        <f t="shared" si="99"/>
        <v>0.4891512892511784</v>
      </c>
      <c r="I2150" s="21">
        <v>2149</v>
      </c>
      <c r="J2150" s="28">
        <f t="shared" si="100"/>
        <v>21746.090107342876</v>
      </c>
      <c r="K2150" s="28">
        <f t="shared" si="101"/>
        <v>122.00555006081491</v>
      </c>
      <c r="L2150" s="34" t="e">
        <f>IF(ISNUMBER(INDEX('08W Project List'!$J:$J,MATCH('HFTD CPZ'!$B2150,'08W Project List'!$G:$G,0))),$K2150,#N/A)</f>
        <v>#N/A</v>
      </c>
      <c r="M2150" s="34" t="e">
        <f>IF(ISNUMBER(L2150),#N/A,IF(ISNUMBER(INDEX('Approved CPZ List'!$I:$I,MATCH('HFTD CPZ'!$B2150,'Approved CPZ List'!$B:$B,0))),$K2150,#N/A))</f>
        <v>#N/A</v>
      </c>
    </row>
    <row r="2151" spans="1:13" ht="15.75" x14ac:dyDescent="0.25">
      <c r="A2151" s="17">
        <v>4576</v>
      </c>
      <c r="B2151" s="16" t="s">
        <v>4158</v>
      </c>
      <c r="C2151" s="16">
        <v>14341106</v>
      </c>
      <c r="D2151" s="16" t="s">
        <v>4157</v>
      </c>
      <c r="E2151" s="16">
        <v>3.7553068704654442</v>
      </c>
      <c r="F2151" s="16">
        <v>50</v>
      </c>
      <c r="G2151" s="19">
        <v>6.0781272289878903E-3</v>
      </c>
      <c r="H2151" s="16">
        <f t="shared" si="99"/>
        <v>0.30390636144939454</v>
      </c>
      <c r="I2151" s="21">
        <v>2150</v>
      </c>
      <c r="J2151" s="28">
        <f t="shared" si="100"/>
        <v>21749.845414213341</v>
      </c>
      <c r="K2151" s="28">
        <f t="shared" si="101"/>
        <v>121.70164369936552</v>
      </c>
      <c r="L2151" s="34" t="e">
        <f>IF(ISNUMBER(INDEX('08W Project List'!$J:$J,MATCH('HFTD CPZ'!$B2151,'08W Project List'!$G:$G,0))),$K2151,#N/A)</f>
        <v>#N/A</v>
      </c>
      <c r="M2151" s="34" t="e">
        <f>IF(ISNUMBER(L2151),#N/A,IF(ISNUMBER(INDEX('Approved CPZ List'!$I:$I,MATCH('HFTD CPZ'!$B2151,'Approved CPZ List'!$B:$B,0))),$K2151,#N/A))</f>
        <v>#N/A</v>
      </c>
    </row>
    <row r="2152" spans="1:13" ht="15.75" x14ac:dyDescent="0.25">
      <c r="A2152" s="17">
        <v>10363</v>
      </c>
      <c r="B2152" s="16" t="s">
        <v>3471</v>
      </c>
      <c r="C2152" s="16">
        <v>13111114</v>
      </c>
      <c r="D2152" s="16" t="s">
        <v>3469</v>
      </c>
      <c r="E2152" s="16">
        <v>0.36194363252177186</v>
      </c>
      <c r="F2152" s="16">
        <v>5</v>
      </c>
      <c r="G2152" s="19">
        <v>6.0671207332353202E-3</v>
      </c>
      <c r="H2152" s="16">
        <f t="shared" si="99"/>
        <v>3.0335603666176603E-2</v>
      </c>
      <c r="I2152" s="21">
        <v>2151</v>
      </c>
      <c r="J2152" s="28">
        <f t="shared" si="100"/>
        <v>21750.207357845862</v>
      </c>
      <c r="K2152" s="28">
        <f t="shared" si="101"/>
        <v>121.67130809569935</v>
      </c>
      <c r="L2152" s="34" t="e">
        <f>IF(ISNUMBER(INDEX('08W Project List'!$J:$J,MATCH('HFTD CPZ'!$B2152,'08W Project List'!$G:$G,0))),$K2152,#N/A)</f>
        <v>#N/A</v>
      </c>
      <c r="M2152" s="34" t="e">
        <f>IF(ISNUMBER(L2152),#N/A,IF(ISNUMBER(INDEX('Approved CPZ List'!$I:$I,MATCH('HFTD CPZ'!$B2152,'Approved CPZ List'!$B:$B,0))),$K2152,#N/A))</f>
        <v>#N/A</v>
      </c>
    </row>
    <row r="2153" spans="1:13" ht="15.75" x14ac:dyDescent="0.25">
      <c r="A2153" s="17">
        <v>7007</v>
      </c>
      <c r="B2153" s="16" t="s">
        <v>2778</v>
      </c>
      <c r="C2153" s="16">
        <v>103031102</v>
      </c>
      <c r="D2153" s="16" t="s">
        <v>2771</v>
      </c>
      <c r="E2153" s="16">
        <v>15.64882608070522</v>
      </c>
      <c r="F2153" s="16">
        <v>103</v>
      </c>
      <c r="G2153" s="19">
        <v>6.0348537499312904E-3</v>
      </c>
      <c r="H2153" s="16">
        <f t="shared" si="99"/>
        <v>0.62158993624292291</v>
      </c>
      <c r="I2153" s="21">
        <v>2152</v>
      </c>
      <c r="J2153" s="28">
        <f t="shared" si="100"/>
        <v>21765.856183926568</v>
      </c>
      <c r="K2153" s="28">
        <f t="shared" si="101"/>
        <v>121.04971815945642</v>
      </c>
      <c r="L2153" s="34" t="e">
        <f>IF(ISNUMBER(INDEX('08W Project List'!$J:$J,MATCH('HFTD CPZ'!$B2153,'08W Project List'!$G:$G,0))),$K2153,#N/A)</f>
        <v>#N/A</v>
      </c>
      <c r="M2153" s="34" t="e">
        <f>IF(ISNUMBER(L2153),#N/A,IF(ISNUMBER(INDEX('Approved CPZ List'!$I:$I,MATCH('HFTD CPZ'!$B2153,'Approved CPZ List'!$B:$B,0))),$K2153,#N/A))</f>
        <v>#N/A</v>
      </c>
    </row>
    <row r="2154" spans="1:13" ht="15.75" x14ac:dyDescent="0.25">
      <c r="A2154" s="17">
        <v>3531</v>
      </c>
      <c r="B2154" s="16" t="s">
        <v>1649</v>
      </c>
      <c r="C2154" s="16">
        <v>24101103</v>
      </c>
      <c r="D2154" s="16" t="s">
        <v>1637</v>
      </c>
      <c r="E2154" s="16">
        <v>0.86172423830453693</v>
      </c>
      <c r="F2154" s="16">
        <v>68</v>
      </c>
      <c r="G2154" s="19">
        <v>6.0009058748584296E-3</v>
      </c>
      <c r="H2154" s="16">
        <f t="shared" si="99"/>
        <v>0.40806159949037324</v>
      </c>
      <c r="I2154" s="21">
        <v>2153</v>
      </c>
      <c r="J2154" s="28">
        <f t="shared" si="100"/>
        <v>21766.717908164872</v>
      </c>
      <c r="K2154" s="28">
        <f t="shared" si="101"/>
        <v>120.64165655996605</v>
      </c>
      <c r="L2154" s="34" t="e">
        <f>IF(ISNUMBER(INDEX('08W Project List'!$J:$J,MATCH('HFTD CPZ'!$B2154,'08W Project List'!$G:$G,0))),$K2154,#N/A)</f>
        <v>#N/A</v>
      </c>
      <c r="M2154" s="34" t="e">
        <f>IF(ISNUMBER(L2154),#N/A,IF(ISNUMBER(INDEX('Approved CPZ List'!$I:$I,MATCH('HFTD CPZ'!$B2154,'Approved CPZ List'!$B:$B,0))),$K2154,#N/A))</f>
        <v>#N/A</v>
      </c>
    </row>
    <row r="2155" spans="1:13" ht="15.75" x14ac:dyDescent="0.25">
      <c r="A2155" s="17">
        <v>9344</v>
      </c>
      <c r="B2155" s="16" t="s">
        <v>1624</v>
      </c>
      <c r="C2155" s="16">
        <v>24101101</v>
      </c>
      <c r="D2155" s="16" t="s">
        <v>1620</v>
      </c>
      <c r="E2155" s="16">
        <v>0.84830756170716592</v>
      </c>
      <c r="F2155" s="16">
        <v>9</v>
      </c>
      <c r="G2155" s="19">
        <v>6.0007581621623002E-3</v>
      </c>
      <c r="H2155" s="16">
        <f t="shared" si="99"/>
        <v>5.4006823459460701E-2</v>
      </c>
      <c r="I2155" s="21">
        <v>2154</v>
      </c>
      <c r="J2155" s="28">
        <f t="shared" si="100"/>
        <v>21767.56621572658</v>
      </c>
      <c r="K2155" s="28">
        <f t="shared" si="101"/>
        <v>120.58764973650659</v>
      </c>
      <c r="L2155" s="34" t="e">
        <f>IF(ISNUMBER(INDEX('08W Project List'!$J:$J,MATCH('HFTD CPZ'!$B2155,'08W Project List'!$G:$G,0))),$K2155,#N/A)</f>
        <v>#N/A</v>
      </c>
      <c r="M2155" s="34" t="e">
        <f>IF(ISNUMBER(L2155),#N/A,IF(ISNUMBER(INDEX('Approved CPZ List'!$I:$I,MATCH('HFTD CPZ'!$B2155,'Approved CPZ List'!$B:$B,0))),$K2155,#N/A))</f>
        <v>#N/A</v>
      </c>
    </row>
    <row r="2156" spans="1:13" ht="15.75" x14ac:dyDescent="0.25">
      <c r="A2156" s="17">
        <v>10526</v>
      </c>
      <c r="B2156" s="16" t="s">
        <v>3627</v>
      </c>
      <c r="C2156" s="16">
        <v>42151108</v>
      </c>
      <c r="D2156" s="16" t="s">
        <v>3628</v>
      </c>
      <c r="E2156" s="16">
        <v>0.13619104031609572</v>
      </c>
      <c r="F2156" s="16">
        <v>4</v>
      </c>
      <c r="G2156" s="19">
        <v>5.9942861672134997E-3</v>
      </c>
      <c r="H2156" s="16">
        <f t="shared" si="99"/>
        <v>2.3977144668853999E-2</v>
      </c>
      <c r="I2156" s="21">
        <v>2155</v>
      </c>
      <c r="J2156" s="28">
        <f t="shared" si="100"/>
        <v>21767.702406766897</v>
      </c>
      <c r="K2156" s="28">
        <f t="shared" si="101"/>
        <v>120.56367259183774</v>
      </c>
      <c r="L2156" s="34" t="e">
        <f>IF(ISNUMBER(INDEX('08W Project List'!$J:$J,MATCH('HFTD CPZ'!$B2156,'08W Project List'!$G:$G,0))),$K2156,#N/A)</f>
        <v>#N/A</v>
      </c>
      <c r="M2156" s="34" t="e">
        <f>IF(ISNUMBER(L2156),#N/A,IF(ISNUMBER(INDEX('Approved CPZ List'!$I:$I,MATCH('HFTD CPZ'!$B2156,'Approved CPZ List'!$B:$B,0))),$K2156,#N/A))</f>
        <v>#N/A</v>
      </c>
    </row>
    <row r="2157" spans="1:13" ht="15.75" x14ac:dyDescent="0.25">
      <c r="A2157" s="17">
        <v>3796</v>
      </c>
      <c r="B2157" s="16" t="s">
        <v>615</v>
      </c>
      <c r="C2157" s="16">
        <v>83622106</v>
      </c>
      <c r="D2157" s="16" t="s">
        <v>611</v>
      </c>
      <c r="E2157" s="16">
        <v>15.647694147248725</v>
      </c>
      <c r="F2157" s="16">
        <v>145</v>
      </c>
      <c r="G2157" s="19">
        <v>5.9295057628716997E-3</v>
      </c>
      <c r="H2157" s="16">
        <f t="shared" si="99"/>
        <v>0.85977833561639649</v>
      </c>
      <c r="I2157" s="21">
        <v>2156</v>
      </c>
      <c r="J2157" s="28">
        <f t="shared" si="100"/>
        <v>21783.350100914147</v>
      </c>
      <c r="K2157" s="28">
        <f t="shared" si="101"/>
        <v>119.70389425622135</v>
      </c>
      <c r="L2157" s="34" t="e">
        <f>IF(ISNUMBER(INDEX('08W Project List'!$J:$J,MATCH('HFTD CPZ'!$B2157,'08W Project List'!$G:$G,0))),$K2157,#N/A)</f>
        <v>#N/A</v>
      </c>
      <c r="M2157" s="34" t="e">
        <f>IF(ISNUMBER(L2157),#N/A,IF(ISNUMBER(INDEX('Approved CPZ List'!$I:$I,MATCH('HFTD CPZ'!$B2157,'Approved CPZ List'!$B:$B,0))),$K2157,#N/A))</f>
        <v>#N/A</v>
      </c>
    </row>
    <row r="2158" spans="1:13" ht="15.75" x14ac:dyDescent="0.25">
      <c r="A2158" s="17">
        <v>2601</v>
      </c>
      <c r="B2158" s="16" t="s">
        <v>427</v>
      </c>
      <c r="C2158" s="16">
        <v>152481106</v>
      </c>
      <c r="D2158" s="16" t="s">
        <v>428</v>
      </c>
      <c r="E2158" s="16">
        <v>9.826149954111683</v>
      </c>
      <c r="F2158" s="16">
        <v>123</v>
      </c>
      <c r="G2158" s="19">
        <v>5.9168682059369399E-3</v>
      </c>
      <c r="H2158" s="16">
        <f t="shared" si="99"/>
        <v>0.72777478933024364</v>
      </c>
      <c r="I2158" s="21">
        <v>2157</v>
      </c>
      <c r="J2158" s="28">
        <f t="shared" si="100"/>
        <v>21793.176250868259</v>
      </c>
      <c r="K2158" s="28">
        <f t="shared" si="101"/>
        <v>118.97611946689111</v>
      </c>
      <c r="L2158" s="34" t="e">
        <f>IF(ISNUMBER(INDEX('08W Project List'!$J:$J,MATCH('HFTD CPZ'!$B2158,'08W Project List'!$G:$G,0))),$K2158,#N/A)</f>
        <v>#N/A</v>
      </c>
      <c r="M2158" s="34" t="e">
        <f>IF(ISNUMBER(L2158),#N/A,IF(ISNUMBER(INDEX('Approved CPZ List'!$I:$I,MATCH('HFTD CPZ'!$B2158,'Approved CPZ List'!$B:$B,0))),$K2158,#N/A))</f>
        <v>#N/A</v>
      </c>
    </row>
    <row r="2159" spans="1:13" ht="15.75" x14ac:dyDescent="0.25">
      <c r="A2159" s="17">
        <v>2204</v>
      </c>
      <c r="B2159" s="16" t="s">
        <v>2604</v>
      </c>
      <c r="C2159" s="16">
        <v>254421103</v>
      </c>
      <c r="D2159" s="16" t="s">
        <v>2599</v>
      </c>
      <c r="E2159" s="16">
        <v>9.3162382375265373</v>
      </c>
      <c r="F2159" s="16">
        <v>104</v>
      </c>
      <c r="G2159" s="19">
        <v>5.9093066294797197E-3</v>
      </c>
      <c r="H2159" s="16">
        <f t="shared" si="99"/>
        <v>0.6145678894658908</v>
      </c>
      <c r="I2159" s="21">
        <v>2158</v>
      </c>
      <c r="J2159" s="28">
        <f t="shared" si="100"/>
        <v>21802.492489105785</v>
      </c>
      <c r="K2159" s="28">
        <f t="shared" si="101"/>
        <v>118.36155157742522</v>
      </c>
      <c r="L2159" s="34" t="e">
        <f>IF(ISNUMBER(INDEX('08W Project List'!$J:$J,MATCH('HFTD CPZ'!$B2159,'08W Project List'!$G:$G,0))),$K2159,#N/A)</f>
        <v>#N/A</v>
      </c>
      <c r="M2159" s="34" t="e">
        <f>IF(ISNUMBER(L2159),#N/A,IF(ISNUMBER(INDEX('Approved CPZ List'!$I:$I,MATCH('HFTD CPZ'!$B2159,'Approved CPZ List'!$B:$B,0))),$K2159,#N/A))</f>
        <v>#N/A</v>
      </c>
    </row>
    <row r="2160" spans="1:13" ht="15.75" x14ac:dyDescent="0.25">
      <c r="A2160" s="17">
        <v>2618</v>
      </c>
      <c r="B2160" s="16" t="s">
        <v>130</v>
      </c>
      <c r="C2160" s="16">
        <v>253801101</v>
      </c>
      <c r="D2160" s="16" t="s">
        <v>131</v>
      </c>
      <c r="E2160" s="16">
        <v>0.21503125480522808</v>
      </c>
      <c r="F2160" s="16">
        <v>66</v>
      </c>
      <c r="G2160" s="19">
        <v>5.9064461936286202E-3</v>
      </c>
      <c r="H2160" s="16">
        <f t="shared" si="99"/>
        <v>0.38982544877948894</v>
      </c>
      <c r="I2160" s="21">
        <v>2159</v>
      </c>
      <c r="J2160" s="28">
        <f t="shared" si="100"/>
        <v>21802.707520360589</v>
      </c>
      <c r="K2160" s="28">
        <f t="shared" si="101"/>
        <v>117.97172612864573</v>
      </c>
      <c r="L2160" s="34" t="e">
        <f>IF(ISNUMBER(INDEX('08W Project List'!$J:$J,MATCH('HFTD CPZ'!$B2160,'08W Project List'!$G:$G,0))),$K2160,#N/A)</f>
        <v>#N/A</v>
      </c>
      <c r="M2160" s="34" t="e">
        <f>IF(ISNUMBER(L2160),#N/A,IF(ISNUMBER(INDEX('Approved CPZ List'!$I:$I,MATCH('HFTD CPZ'!$B2160,'Approved CPZ List'!$B:$B,0))),$K2160,#N/A))</f>
        <v>#N/A</v>
      </c>
    </row>
    <row r="2161" spans="1:13" ht="15.75" x14ac:dyDescent="0.25">
      <c r="A2161" s="17">
        <v>6041</v>
      </c>
      <c r="B2161" s="16" t="s">
        <v>627</v>
      </c>
      <c r="C2161" s="16">
        <v>83622106</v>
      </c>
      <c r="D2161" s="16" t="s">
        <v>611</v>
      </c>
      <c r="E2161" s="16">
        <v>2.3657968533801741</v>
      </c>
      <c r="F2161" s="16">
        <v>55</v>
      </c>
      <c r="G2161" s="19">
        <v>5.9058374865478304E-3</v>
      </c>
      <c r="H2161" s="16">
        <f t="shared" si="99"/>
        <v>0.32482106176013065</v>
      </c>
      <c r="I2161" s="21">
        <v>2160</v>
      </c>
      <c r="J2161" s="28">
        <f t="shared" si="100"/>
        <v>21805.07331721397</v>
      </c>
      <c r="K2161" s="28">
        <f t="shared" si="101"/>
        <v>117.64690506688559</v>
      </c>
      <c r="L2161" s="34" t="e">
        <f>IF(ISNUMBER(INDEX('08W Project List'!$J:$J,MATCH('HFTD CPZ'!$B2161,'08W Project List'!$G:$G,0))),$K2161,#N/A)</f>
        <v>#N/A</v>
      </c>
      <c r="M2161" s="34" t="e">
        <f>IF(ISNUMBER(L2161),#N/A,IF(ISNUMBER(INDEX('Approved CPZ List'!$I:$I,MATCH('HFTD CPZ'!$B2161,'Approved CPZ List'!$B:$B,0))),$K2161,#N/A))</f>
        <v>#N/A</v>
      </c>
    </row>
    <row r="2162" spans="1:13" ht="15.75" x14ac:dyDescent="0.25">
      <c r="A2162" s="17">
        <v>1981</v>
      </c>
      <c r="B2162" s="16" t="s">
        <v>928</v>
      </c>
      <c r="C2162" s="16">
        <v>42271105</v>
      </c>
      <c r="D2162" s="16" t="s">
        <v>927</v>
      </c>
      <c r="E2162" s="16">
        <v>1.5008996614656804</v>
      </c>
      <c r="F2162" s="16">
        <v>173</v>
      </c>
      <c r="G2162" s="19">
        <v>5.8817009441489397E-3</v>
      </c>
      <c r="H2162" s="16">
        <f t="shared" si="99"/>
        <v>1.0175342633377666</v>
      </c>
      <c r="I2162" s="21">
        <v>2161</v>
      </c>
      <c r="J2162" s="28">
        <f t="shared" si="100"/>
        <v>21806.574216875437</v>
      </c>
      <c r="K2162" s="28">
        <f t="shared" si="101"/>
        <v>116.62937080354783</v>
      </c>
      <c r="L2162" s="34" t="e">
        <f>IF(ISNUMBER(INDEX('08W Project List'!$J:$J,MATCH('HFTD CPZ'!$B2162,'08W Project List'!$G:$G,0))),$K2162,#N/A)</f>
        <v>#N/A</v>
      </c>
      <c r="M2162" s="34" t="e">
        <f>IF(ISNUMBER(L2162),#N/A,IF(ISNUMBER(INDEX('Approved CPZ List'!$I:$I,MATCH('HFTD CPZ'!$B2162,'Approved CPZ List'!$B:$B,0))),$K2162,#N/A))</f>
        <v>#N/A</v>
      </c>
    </row>
    <row r="2163" spans="1:13" ht="15.75" x14ac:dyDescent="0.25">
      <c r="A2163" s="17">
        <v>519</v>
      </c>
      <c r="B2163" s="16" t="s">
        <v>3136</v>
      </c>
      <c r="C2163" s="16">
        <v>43381101</v>
      </c>
      <c r="D2163" s="16" t="s">
        <v>3130</v>
      </c>
      <c r="E2163" s="16">
        <v>10.39007437024798</v>
      </c>
      <c r="F2163" s="16">
        <v>88</v>
      </c>
      <c r="G2163" s="19">
        <v>5.8506057963960204E-3</v>
      </c>
      <c r="H2163" s="16">
        <f t="shared" si="99"/>
        <v>0.51485331008284985</v>
      </c>
      <c r="I2163" s="21">
        <v>2162</v>
      </c>
      <c r="J2163" s="28">
        <f t="shared" si="100"/>
        <v>21816.964291245684</v>
      </c>
      <c r="K2163" s="28">
        <f t="shared" si="101"/>
        <v>116.11451749346497</v>
      </c>
      <c r="L2163" s="34" t="e">
        <f>IF(ISNUMBER(INDEX('08W Project List'!$J:$J,MATCH('HFTD CPZ'!$B2163,'08W Project List'!$G:$G,0))),$K2163,#N/A)</f>
        <v>#N/A</v>
      </c>
      <c r="M2163" s="34" t="e">
        <f>IF(ISNUMBER(L2163),#N/A,IF(ISNUMBER(INDEX('Approved CPZ List'!$I:$I,MATCH('HFTD CPZ'!$B2163,'Approved CPZ List'!$B:$B,0))),$K2163,#N/A))</f>
        <v>#N/A</v>
      </c>
    </row>
    <row r="2164" spans="1:13" ht="15.75" x14ac:dyDescent="0.25">
      <c r="A2164" s="17">
        <v>2535</v>
      </c>
      <c r="B2164" s="16" t="s">
        <v>912</v>
      </c>
      <c r="C2164" s="16">
        <v>42271102</v>
      </c>
      <c r="D2164" s="16" t="s">
        <v>907</v>
      </c>
      <c r="E2164" s="16">
        <v>0.4657903802110957</v>
      </c>
      <c r="F2164" s="16">
        <v>26</v>
      </c>
      <c r="G2164" s="19">
        <v>5.8121823079316697E-3</v>
      </c>
      <c r="H2164" s="16">
        <f t="shared" si="99"/>
        <v>0.15111674000622341</v>
      </c>
      <c r="I2164" s="21">
        <v>2163</v>
      </c>
      <c r="J2164" s="28">
        <f t="shared" si="100"/>
        <v>21817.430081625895</v>
      </c>
      <c r="K2164" s="28">
        <f t="shared" si="101"/>
        <v>115.96340075345876</v>
      </c>
      <c r="L2164" s="34" t="e">
        <f>IF(ISNUMBER(INDEX('08W Project List'!$J:$J,MATCH('HFTD CPZ'!$B2164,'08W Project List'!$G:$G,0))),$K2164,#N/A)</f>
        <v>#N/A</v>
      </c>
      <c r="M2164" s="34" t="e">
        <f>IF(ISNUMBER(L2164),#N/A,IF(ISNUMBER(INDEX('Approved CPZ List'!$I:$I,MATCH('HFTD CPZ'!$B2164,'Approved CPZ List'!$B:$B,0))),$K2164,#N/A))</f>
        <v>#N/A</v>
      </c>
    </row>
    <row r="2165" spans="1:13" ht="15.75" x14ac:dyDescent="0.25">
      <c r="A2165" s="17">
        <v>698</v>
      </c>
      <c r="B2165" s="16" t="s">
        <v>3299</v>
      </c>
      <c r="C2165" s="16">
        <v>182731101</v>
      </c>
      <c r="D2165" s="16" t="s">
        <v>3300</v>
      </c>
      <c r="E2165" s="16">
        <v>21.877724201882476</v>
      </c>
      <c r="F2165" s="16">
        <v>238</v>
      </c>
      <c r="G2165" s="19">
        <v>5.7671433403145298E-3</v>
      </c>
      <c r="H2165" s="16">
        <f t="shared" si="99"/>
        <v>1.372580114994858</v>
      </c>
      <c r="I2165" s="21">
        <v>2164</v>
      </c>
      <c r="J2165" s="28">
        <f t="shared" si="100"/>
        <v>21839.307805827779</v>
      </c>
      <c r="K2165" s="28">
        <f t="shared" si="101"/>
        <v>114.5908206384639</v>
      </c>
      <c r="L2165" s="34" t="e">
        <f>IF(ISNUMBER(INDEX('08W Project List'!$J:$J,MATCH('HFTD CPZ'!$B2165,'08W Project List'!$G:$G,0))),$K2165,#N/A)</f>
        <v>#N/A</v>
      </c>
      <c r="M2165" s="34" t="e">
        <f>IF(ISNUMBER(L2165),#N/A,IF(ISNUMBER(INDEX('Approved CPZ List'!$I:$I,MATCH('HFTD CPZ'!$B2165,'Approved CPZ List'!$B:$B,0))),$K2165,#N/A))</f>
        <v>#N/A</v>
      </c>
    </row>
    <row r="2166" spans="1:13" ht="15.75" x14ac:dyDescent="0.25">
      <c r="A2166" s="17">
        <v>4296</v>
      </c>
      <c r="B2166" s="16" t="s">
        <v>2475</v>
      </c>
      <c r="C2166" s="16">
        <v>83242105</v>
      </c>
      <c r="D2166" s="16" t="s">
        <v>2467</v>
      </c>
      <c r="E2166" s="16">
        <v>0.45836243623979489</v>
      </c>
      <c r="F2166" s="16">
        <v>98</v>
      </c>
      <c r="G2166" s="19">
        <v>5.7504464664555098E-3</v>
      </c>
      <c r="H2166" s="16">
        <f t="shared" si="99"/>
        <v>0.56354375371263998</v>
      </c>
      <c r="I2166" s="21">
        <v>2165</v>
      </c>
      <c r="J2166" s="28">
        <f t="shared" si="100"/>
        <v>21839.766168264017</v>
      </c>
      <c r="K2166" s="28">
        <f t="shared" si="101"/>
        <v>114.02727688475126</v>
      </c>
      <c r="L2166" s="34" t="e">
        <f>IF(ISNUMBER(INDEX('08W Project List'!$J:$J,MATCH('HFTD CPZ'!$B2166,'08W Project List'!$G:$G,0))),$K2166,#N/A)</f>
        <v>#N/A</v>
      </c>
      <c r="M2166" s="34" t="e">
        <f>IF(ISNUMBER(L2166),#N/A,IF(ISNUMBER(INDEX('Approved CPZ List'!$I:$I,MATCH('HFTD CPZ'!$B2166,'Approved CPZ List'!$B:$B,0))),$K2166,#N/A))</f>
        <v>#N/A</v>
      </c>
    </row>
    <row r="2167" spans="1:13" ht="15.75" x14ac:dyDescent="0.25">
      <c r="A2167" s="17">
        <v>875</v>
      </c>
      <c r="B2167" s="16" t="s">
        <v>1467</v>
      </c>
      <c r="C2167" s="16">
        <v>42561107</v>
      </c>
      <c r="D2167" s="16" t="s">
        <v>1465</v>
      </c>
      <c r="E2167" s="16">
        <v>6.7585974300909255</v>
      </c>
      <c r="F2167" s="16">
        <v>98</v>
      </c>
      <c r="G2167" s="19">
        <v>5.7453926155074404E-3</v>
      </c>
      <c r="H2167" s="16">
        <f t="shared" si="99"/>
        <v>0.56304847631972921</v>
      </c>
      <c r="I2167" s="21">
        <v>2166</v>
      </c>
      <c r="J2167" s="28">
        <f t="shared" si="100"/>
        <v>21846.524765694106</v>
      </c>
      <c r="K2167" s="28">
        <f t="shared" si="101"/>
        <v>113.46422840843152</v>
      </c>
      <c r="L2167" s="34" t="e">
        <f>IF(ISNUMBER(INDEX('08W Project List'!$J:$J,MATCH('HFTD CPZ'!$B2167,'08W Project List'!$G:$G,0))),$K2167,#N/A)</f>
        <v>#N/A</v>
      </c>
      <c r="M2167" s="34" t="e">
        <f>IF(ISNUMBER(L2167),#N/A,IF(ISNUMBER(INDEX('Approved CPZ List'!$I:$I,MATCH('HFTD CPZ'!$B2167,'Approved CPZ List'!$B:$B,0))),$K2167,#N/A))</f>
        <v>#N/A</v>
      </c>
    </row>
    <row r="2168" spans="1:13" ht="15.75" x14ac:dyDescent="0.25">
      <c r="A2168" s="17">
        <v>2839</v>
      </c>
      <c r="B2168" s="16" t="s">
        <v>591</v>
      </c>
      <c r="C2168" s="16">
        <v>83622105</v>
      </c>
      <c r="D2168" s="16" t="s">
        <v>590</v>
      </c>
      <c r="E2168" s="16">
        <v>8.3915437068208192</v>
      </c>
      <c r="F2168" s="16">
        <v>95</v>
      </c>
      <c r="G2168" s="19">
        <v>5.7046226713074501E-3</v>
      </c>
      <c r="H2168" s="16">
        <f t="shared" si="99"/>
        <v>0.54193915377420776</v>
      </c>
      <c r="I2168" s="21">
        <v>2167</v>
      </c>
      <c r="J2168" s="28">
        <f t="shared" si="100"/>
        <v>21854.916309400927</v>
      </c>
      <c r="K2168" s="28">
        <f t="shared" si="101"/>
        <v>112.92228925465731</v>
      </c>
      <c r="L2168" s="34" t="e">
        <f>IF(ISNUMBER(INDEX('08W Project List'!$J:$J,MATCH('HFTD CPZ'!$B2168,'08W Project List'!$G:$G,0))),$K2168,#N/A)</f>
        <v>#N/A</v>
      </c>
      <c r="M2168" s="34" t="e">
        <f>IF(ISNUMBER(L2168),#N/A,IF(ISNUMBER(INDEX('Approved CPZ List'!$I:$I,MATCH('HFTD CPZ'!$B2168,'Approved CPZ List'!$B:$B,0))),$K2168,#N/A))</f>
        <v>#N/A</v>
      </c>
    </row>
    <row r="2169" spans="1:13" ht="15.75" x14ac:dyDescent="0.25">
      <c r="A2169" s="17">
        <v>4923</v>
      </c>
      <c r="B2169" s="16" t="s">
        <v>1523</v>
      </c>
      <c r="C2169" s="16">
        <v>42891101</v>
      </c>
      <c r="D2169" s="16" t="s">
        <v>1516</v>
      </c>
      <c r="E2169" s="16">
        <v>1.5553072777870292</v>
      </c>
      <c r="F2169" s="16">
        <v>161</v>
      </c>
      <c r="G2169" s="19">
        <v>5.7020720213074704E-3</v>
      </c>
      <c r="H2169" s="16">
        <f t="shared" si="99"/>
        <v>0.91803359543050278</v>
      </c>
      <c r="I2169" s="21">
        <v>2168</v>
      </c>
      <c r="J2169" s="28">
        <f t="shared" si="100"/>
        <v>21856.471616678715</v>
      </c>
      <c r="K2169" s="28">
        <f t="shared" si="101"/>
        <v>112.00425565922681</v>
      </c>
      <c r="L2169" s="34" t="e">
        <f>IF(ISNUMBER(INDEX('08W Project List'!$J:$J,MATCH('HFTD CPZ'!$B2169,'08W Project List'!$G:$G,0))),$K2169,#N/A)</f>
        <v>#N/A</v>
      </c>
      <c r="M2169" s="34" t="e">
        <f>IF(ISNUMBER(L2169),#N/A,IF(ISNUMBER(INDEX('Approved CPZ List'!$I:$I,MATCH('HFTD CPZ'!$B2169,'Approved CPZ List'!$B:$B,0))),$K2169,#N/A))</f>
        <v>#N/A</v>
      </c>
    </row>
    <row r="2170" spans="1:13" ht="15.75" x14ac:dyDescent="0.25">
      <c r="A2170" s="17">
        <v>5117</v>
      </c>
      <c r="B2170" s="16" t="s">
        <v>4389</v>
      </c>
      <c r="C2170" s="16">
        <v>24251101</v>
      </c>
      <c r="D2170" s="16" t="s">
        <v>4383</v>
      </c>
      <c r="E2170" s="16">
        <v>3.8960768837598199</v>
      </c>
      <c r="F2170" s="16">
        <v>52</v>
      </c>
      <c r="G2170" s="19">
        <v>5.6974400924489398E-3</v>
      </c>
      <c r="H2170" s="16">
        <f t="shared" si="99"/>
        <v>0.29626688480734487</v>
      </c>
      <c r="I2170" s="21">
        <v>2169</v>
      </c>
      <c r="J2170" s="28">
        <f t="shared" si="100"/>
        <v>21860.367693562475</v>
      </c>
      <c r="K2170" s="28">
        <f t="shared" si="101"/>
        <v>111.70798877441948</v>
      </c>
      <c r="L2170" s="34" t="e">
        <f>IF(ISNUMBER(INDEX('08W Project List'!$J:$J,MATCH('HFTD CPZ'!$B2170,'08W Project List'!$G:$G,0))),$K2170,#N/A)</f>
        <v>#N/A</v>
      </c>
      <c r="M2170" s="34" t="e">
        <f>IF(ISNUMBER(L2170),#N/A,IF(ISNUMBER(INDEX('Approved CPZ List'!$I:$I,MATCH('HFTD CPZ'!$B2170,'Approved CPZ List'!$B:$B,0))),$K2170,#N/A))</f>
        <v>#N/A</v>
      </c>
    </row>
    <row r="2171" spans="1:13" ht="15.75" x14ac:dyDescent="0.25">
      <c r="A2171" s="17">
        <v>6008</v>
      </c>
      <c r="B2171" s="16" t="s">
        <v>1524</v>
      </c>
      <c r="C2171" s="16">
        <v>42891101</v>
      </c>
      <c r="D2171" s="16" t="s">
        <v>1516</v>
      </c>
      <c r="E2171" s="16">
        <v>0.36982939814986393</v>
      </c>
      <c r="F2171" s="16">
        <v>38</v>
      </c>
      <c r="G2171" s="19">
        <v>5.6711141335360499E-3</v>
      </c>
      <c r="H2171" s="16">
        <f t="shared" si="99"/>
        <v>0.21550233707436989</v>
      </c>
      <c r="I2171" s="21">
        <v>2170</v>
      </c>
      <c r="J2171" s="28">
        <f t="shared" si="100"/>
        <v>21860.737522960626</v>
      </c>
      <c r="K2171" s="28">
        <f t="shared" si="101"/>
        <v>111.49248643734511</v>
      </c>
      <c r="L2171" s="34" t="e">
        <f>IF(ISNUMBER(INDEX('08W Project List'!$J:$J,MATCH('HFTD CPZ'!$B2171,'08W Project List'!$G:$G,0))),$K2171,#N/A)</f>
        <v>#N/A</v>
      </c>
      <c r="M2171" s="34" t="e">
        <f>IF(ISNUMBER(L2171),#N/A,IF(ISNUMBER(INDEX('Approved CPZ List'!$I:$I,MATCH('HFTD CPZ'!$B2171,'Approved CPZ List'!$B:$B,0))),$K2171,#N/A))</f>
        <v>#N/A</v>
      </c>
    </row>
    <row r="2172" spans="1:13" ht="15.75" x14ac:dyDescent="0.25">
      <c r="A2172" s="17">
        <v>3612</v>
      </c>
      <c r="B2172" s="16" t="s">
        <v>300</v>
      </c>
      <c r="C2172" s="16">
        <v>82841102</v>
      </c>
      <c r="D2172" s="16" t="s">
        <v>296</v>
      </c>
      <c r="E2172" s="16">
        <v>14.242049020086824</v>
      </c>
      <c r="F2172" s="16">
        <v>160</v>
      </c>
      <c r="G2172" s="19">
        <v>5.6575444361625597E-3</v>
      </c>
      <c r="H2172" s="16">
        <f t="shared" si="99"/>
        <v>0.90520710978600949</v>
      </c>
      <c r="I2172" s="21">
        <v>2171</v>
      </c>
      <c r="J2172" s="28">
        <f t="shared" si="100"/>
        <v>21874.979571980712</v>
      </c>
      <c r="K2172" s="28">
        <f t="shared" si="101"/>
        <v>110.5872793275591</v>
      </c>
      <c r="L2172" s="34" t="e">
        <f>IF(ISNUMBER(INDEX('08W Project List'!$J:$J,MATCH('HFTD CPZ'!$B2172,'08W Project List'!$G:$G,0))),$K2172,#N/A)</f>
        <v>#N/A</v>
      </c>
      <c r="M2172" s="34" t="e">
        <f>IF(ISNUMBER(L2172),#N/A,IF(ISNUMBER(INDEX('Approved CPZ List'!$I:$I,MATCH('HFTD CPZ'!$B2172,'Approved CPZ List'!$B:$B,0))),$K2172,#N/A))</f>
        <v>#N/A</v>
      </c>
    </row>
    <row r="2173" spans="1:13" ht="15.75" x14ac:dyDescent="0.25">
      <c r="A2173" s="17">
        <v>151</v>
      </c>
      <c r="B2173" s="16" t="s">
        <v>3960</v>
      </c>
      <c r="C2173" s="16">
        <v>152591102</v>
      </c>
      <c r="D2173" s="16" t="s">
        <v>3958</v>
      </c>
      <c r="E2173" s="16">
        <v>1.0530840156268926</v>
      </c>
      <c r="F2173" s="16">
        <v>22</v>
      </c>
      <c r="G2173" s="19">
        <v>5.6462284231525604E-3</v>
      </c>
      <c r="H2173" s="16">
        <f t="shared" si="99"/>
        <v>0.12421702530935633</v>
      </c>
      <c r="I2173" s="21">
        <v>2172</v>
      </c>
      <c r="J2173" s="28">
        <f t="shared" si="100"/>
        <v>21876.03265599634</v>
      </c>
      <c r="K2173" s="28">
        <f t="shared" si="101"/>
        <v>110.46306230224974</v>
      </c>
      <c r="L2173" s="34" t="e">
        <f>IF(ISNUMBER(INDEX('08W Project List'!$J:$J,MATCH('HFTD CPZ'!$B2173,'08W Project List'!$G:$G,0))),$K2173,#N/A)</f>
        <v>#N/A</v>
      </c>
      <c r="M2173" s="34" t="e">
        <f>IF(ISNUMBER(L2173),#N/A,IF(ISNUMBER(INDEX('Approved CPZ List'!$I:$I,MATCH('HFTD CPZ'!$B2173,'Approved CPZ List'!$B:$B,0))),$K2173,#N/A))</f>
        <v>#N/A</v>
      </c>
    </row>
    <row r="2174" spans="1:13" ht="15.75" x14ac:dyDescent="0.25">
      <c r="A2174" s="17">
        <v>585</v>
      </c>
      <c r="B2174" s="16" t="s">
        <v>2147</v>
      </c>
      <c r="C2174" s="16">
        <v>43351106</v>
      </c>
      <c r="D2174" s="16" t="s">
        <v>2143</v>
      </c>
      <c r="E2174" s="16">
        <v>3.0698956029596394</v>
      </c>
      <c r="F2174" s="16">
        <v>70</v>
      </c>
      <c r="G2174" s="19">
        <v>5.6207124744534097E-3</v>
      </c>
      <c r="H2174" s="16">
        <f t="shared" si="99"/>
        <v>0.39344987321173869</v>
      </c>
      <c r="I2174" s="21">
        <v>2173</v>
      </c>
      <c r="J2174" s="28">
        <f t="shared" si="100"/>
        <v>21879.102551599299</v>
      </c>
      <c r="K2174" s="28">
        <f t="shared" si="101"/>
        <v>110.069612429038</v>
      </c>
      <c r="L2174" s="34" t="e">
        <f>IF(ISNUMBER(INDEX('08W Project List'!$J:$J,MATCH('HFTD CPZ'!$B2174,'08W Project List'!$G:$G,0))),$K2174,#N/A)</f>
        <v>#N/A</v>
      </c>
      <c r="M2174" s="34" t="e">
        <f>IF(ISNUMBER(L2174),#N/A,IF(ISNUMBER(INDEX('Approved CPZ List'!$I:$I,MATCH('HFTD CPZ'!$B2174,'Approved CPZ List'!$B:$B,0))),$K2174,#N/A))</f>
        <v>#N/A</v>
      </c>
    </row>
    <row r="2175" spans="1:13" ht="15.75" x14ac:dyDescent="0.25">
      <c r="A2175" s="17">
        <v>7910</v>
      </c>
      <c r="B2175" s="16" t="s">
        <v>3782</v>
      </c>
      <c r="C2175" s="16">
        <v>43432105</v>
      </c>
      <c r="D2175" s="16" t="s">
        <v>3779</v>
      </c>
      <c r="E2175" s="16">
        <v>9.5796090349802974</v>
      </c>
      <c r="F2175" s="16">
        <v>70</v>
      </c>
      <c r="G2175" s="19">
        <v>5.6115838556279199E-3</v>
      </c>
      <c r="H2175" s="16">
        <f t="shared" si="99"/>
        <v>0.39281086989395442</v>
      </c>
      <c r="I2175" s="21">
        <v>2174</v>
      </c>
      <c r="J2175" s="28">
        <f t="shared" si="100"/>
        <v>21888.682160634278</v>
      </c>
      <c r="K2175" s="28">
        <f t="shared" si="101"/>
        <v>109.67680155914405</v>
      </c>
      <c r="L2175" s="34" t="e">
        <f>IF(ISNUMBER(INDEX('08W Project List'!$J:$J,MATCH('HFTD CPZ'!$B2175,'08W Project List'!$G:$G,0))),$K2175,#N/A)</f>
        <v>#N/A</v>
      </c>
      <c r="M2175" s="34" t="e">
        <f>IF(ISNUMBER(L2175),#N/A,IF(ISNUMBER(INDEX('Approved CPZ List'!$I:$I,MATCH('HFTD CPZ'!$B2175,'Approved CPZ List'!$B:$B,0))),$K2175,#N/A))</f>
        <v>#N/A</v>
      </c>
    </row>
    <row r="2176" spans="1:13" ht="15.75" x14ac:dyDescent="0.25">
      <c r="A2176" s="17">
        <v>1304</v>
      </c>
      <c r="B2176" s="16" t="s">
        <v>981</v>
      </c>
      <c r="C2176" s="16">
        <v>163351702</v>
      </c>
      <c r="D2176" s="16" t="s">
        <v>976</v>
      </c>
      <c r="E2176" s="16">
        <v>14.329061656636481</v>
      </c>
      <c r="F2176" s="16">
        <v>174</v>
      </c>
      <c r="G2176" s="19">
        <v>5.6032490691555704E-3</v>
      </c>
      <c r="H2176" s="16">
        <f t="shared" si="99"/>
        <v>0.97496533803306928</v>
      </c>
      <c r="I2176" s="21">
        <v>2175</v>
      </c>
      <c r="J2176" s="28">
        <f t="shared" si="100"/>
        <v>21903.011222290916</v>
      </c>
      <c r="K2176" s="28">
        <f t="shared" si="101"/>
        <v>108.70183622111098</v>
      </c>
      <c r="L2176" s="34" t="e">
        <f>IF(ISNUMBER(INDEX('08W Project List'!$J:$J,MATCH('HFTD CPZ'!$B2176,'08W Project List'!$G:$G,0))),$K2176,#N/A)</f>
        <v>#N/A</v>
      </c>
      <c r="M2176" s="34" t="e">
        <f>IF(ISNUMBER(L2176),#N/A,IF(ISNUMBER(INDEX('Approved CPZ List'!$I:$I,MATCH('HFTD CPZ'!$B2176,'Approved CPZ List'!$B:$B,0))),$K2176,#N/A))</f>
        <v>#N/A</v>
      </c>
    </row>
    <row r="2177" spans="1:13" ht="15.75" x14ac:dyDescent="0.25">
      <c r="A2177" s="17">
        <v>417</v>
      </c>
      <c r="B2177" s="16" t="s">
        <v>3250</v>
      </c>
      <c r="C2177" s="16">
        <v>24141101</v>
      </c>
      <c r="D2177" s="16" t="s">
        <v>3246</v>
      </c>
      <c r="E2177" s="16">
        <v>0.37713138771958982</v>
      </c>
      <c r="F2177" s="16">
        <v>37</v>
      </c>
      <c r="G2177" s="19">
        <v>5.5946473973059697E-3</v>
      </c>
      <c r="H2177" s="16">
        <f t="shared" si="99"/>
        <v>0.20700195370032087</v>
      </c>
      <c r="I2177" s="21">
        <v>2176</v>
      </c>
      <c r="J2177" s="28">
        <f t="shared" si="100"/>
        <v>21903.388353678634</v>
      </c>
      <c r="K2177" s="28">
        <f t="shared" si="101"/>
        <v>108.49483426741065</v>
      </c>
      <c r="L2177" s="34" t="e">
        <f>IF(ISNUMBER(INDEX('08W Project List'!$J:$J,MATCH('HFTD CPZ'!$B2177,'08W Project List'!$G:$G,0))),$K2177,#N/A)</f>
        <v>#N/A</v>
      </c>
      <c r="M2177" s="34" t="e">
        <f>IF(ISNUMBER(L2177),#N/A,IF(ISNUMBER(INDEX('Approved CPZ List'!$I:$I,MATCH('HFTD CPZ'!$B2177,'Approved CPZ List'!$B:$B,0))),$K2177,#N/A))</f>
        <v>#N/A</v>
      </c>
    </row>
    <row r="2178" spans="1:13" ht="15.75" x14ac:dyDescent="0.25">
      <c r="A2178" s="17">
        <v>1975</v>
      </c>
      <c r="B2178" s="16" t="s">
        <v>3251</v>
      </c>
      <c r="C2178" s="16">
        <v>24141102</v>
      </c>
      <c r="D2178" s="16" t="s">
        <v>3252</v>
      </c>
      <c r="E2178" s="16">
        <v>2.0968131785923121</v>
      </c>
      <c r="F2178" s="16">
        <v>38</v>
      </c>
      <c r="G2178" s="19">
        <v>5.5851058258603202E-3</v>
      </c>
      <c r="H2178" s="16">
        <f t="shared" ref="H2178:H2241" si="102">IFERROR(G2178*F2178,0)</f>
        <v>0.21223402138269218</v>
      </c>
      <c r="I2178" s="21">
        <v>2177</v>
      </c>
      <c r="J2178" s="28">
        <f t="shared" si="100"/>
        <v>21905.485166857226</v>
      </c>
      <c r="K2178" s="28">
        <f t="shared" si="101"/>
        <v>108.28260024602795</v>
      </c>
      <c r="L2178" s="34" t="e">
        <f>IF(ISNUMBER(INDEX('08W Project List'!$J:$J,MATCH('HFTD CPZ'!$B2178,'08W Project List'!$G:$G,0))),$K2178,#N/A)</f>
        <v>#N/A</v>
      </c>
      <c r="M2178" s="34" t="e">
        <f>IF(ISNUMBER(L2178),#N/A,IF(ISNUMBER(INDEX('Approved CPZ List'!$I:$I,MATCH('HFTD CPZ'!$B2178,'Approved CPZ List'!$B:$B,0))),$K2178,#N/A))</f>
        <v>#N/A</v>
      </c>
    </row>
    <row r="2179" spans="1:13" ht="15.75" x14ac:dyDescent="0.25">
      <c r="A2179" s="17">
        <v>6769</v>
      </c>
      <c r="B2179" s="16" t="s">
        <v>137</v>
      </c>
      <c r="C2179" s="16">
        <v>182541101</v>
      </c>
      <c r="D2179" s="16" t="s">
        <v>133</v>
      </c>
      <c r="E2179" s="16">
        <v>19.340403147799936</v>
      </c>
      <c r="F2179" s="16">
        <v>269</v>
      </c>
      <c r="G2179" s="19">
        <v>5.5801820831127801E-3</v>
      </c>
      <c r="H2179" s="16">
        <f t="shared" si="102"/>
        <v>1.5010689803573378</v>
      </c>
      <c r="I2179" s="21">
        <v>2178</v>
      </c>
      <c r="J2179" s="28">
        <f t="shared" si="100"/>
        <v>21924.825570005025</v>
      </c>
      <c r="K2179" s="28">
        <f t="shared" si="101"/>
        <v>106.78153126567062</v>
      </c>
      <c r="L2179" s="34" t="e">
        <f>IF(ISNUMBER(INDEX('08W Project List'!$J:$J,MATCH('HFTD CPZ'!$B2179,'08W Project List'!$G:$G,0))),$K2179,#N/A)</f>
        <v>#N/A</v>
      </c>
      <c r="M2179" s="34" t="e">
        <f>IF(ISNUMBER(L2179),#N/A,IF(ISNUMBER(INDEX('Approved CPZ List'!$I:$I,MATCH('HFTD CPZ'!$B2179,'Approved CPZ List'!$B:$B,0))),$K2179,#N/A))</f>
        <v>#N/A</v>
      </c>
    </row>
    <row r="2180" spans="1:13" ht="15.75" x14ac:dyDescent="0.25">
      <c r="A2180" s="17">
        <v>2377</v>
      </c>
      <c r="B2180" s="16" t="s">
        <v>1613</v>
      </c>
      <c r="C2180" s="16">
        <v>42841112</v>
      </c>
      <c r="D2180" s="16" t="s">
        <v>1614</v>
      </c>
      <c r="E2180" s="16">
        <v>19.859341089284836</v>
      </c>
      <c r="F2180" s="16">
        <v>234</v>
      </c>
      <c r="G2180" s="19">
        <v>5.5386943159626998E-3</v>
      </c>
      <c r="H2180" s="16">
        <f t="shared" si="102"/>
        <v>1.2960544699352718</v>
      </c>
      <c r="I2180" s="21">
        <v>2179</v>
      </c>
      <c r="J2180" s="28">
        <f t="shared" ref="J2180:J2243" si="103">J2179+E2180</f>
        <v>21944.684911094311</v>
      </c>
      <c r="K2180" s="28">
        <f t="shared" ref="K2180:K2243" si="104">K2179-H2180</f>
        <v>105.48547679573535</v>
      </c>
      <c r="L2180" s="34" t="e">
        <f>IF(ISNUMBER(INDEX('08W Project List'!$J:$J,MATCH('HFTD CPZ'!$B2180,'08W Project List'!$G:$G,0))),$K2180,#N/A)</f>
        <v>#N/A</v>
      </c>
      <c r="M2180" s="34" t="e">
        <f>IF(ISNUMBER(L2180),#N/A,IF(ISNUMBER(INDEX('Approved CPZ List'!$I:$I,MATCH('HFTD CPZ'!$B2180,'Approved CPZ List'!$B:$B,0))),$K2180,#N/A))</f>
        <v>#N/A</v>
      </c>
    </row>
    <row r="2181" spans="1:13" ht="15.75" x14ac:dyDescent="0.25">
      <c r="A2181" s="17">
        <v>5858</v>
      </c>
      <c r="B2181" s="16" t="s">
        <v>1291</v>
      </c>
      <c r="C2181" s="16">
        <v>13432207</v>
      </c>
      <c r="D2181" s="16" t="s">
        <v>1286</v>
      </c>
      <c r="E2181" s="16">
        <v>2.2702536617055435</v>
      </c>
      <c r="F2181" s="16">
        <v>18</v>
      </c>
      <c r="G2181" s="19">
        <v>5.5205769534738902E-3</v>
      </c>
      <c r="H2181" s="16">
        <f t="shared" si="102"/>
        <v>9.9370385162530023E-2</v>
      </c>
      <c r="I2181" s="21">
        <v>2180</v>
      </c>
      <c r="J2181" s="28">
        <f t="shared" si="103"/>
        <v>21946.955164756018</v>
      </c>
      <c r="K2181" s="28">
        <f t="shared" si="104"/>
        <v>105.38610641057282</v>
      </c>
      <c r="L2181" s="34" t="e">
        <f>IF(ISNUMBER(INDEX('08W Project List'!$J:$J,MATCH('HFTD CPZ'!$B2181,'08W Project List'!$G:$G,0))),$K2181,#N/A)</f>
        <v>#N/A</v>
      </c>
      <c r="M2181" s="34" t="e">
        <f>IF(ISNUMBER(L2181),#N/A,IF(ISNUMBER(INDEX('Approved CPZ List'!$I:$I,MATCH('HFTD CPZ'!$B2181,'Approved CPZ List'!$B:$B,0))),$K2181,#N/A))</f>
        <v>#N/A</v>
      </c>
    </row>
    <row r="2182" spans="1:13" ht="15.75" x14ac:dyDescent="0.25">
      <c r="A2182" s="17">
        <v>2861</v>
      </c>
      <c r="B2182" s="16" t="s">
        <v>3084</v>
      </c>
      <c r="C2182" s="16">
        <v>101321101</v>
      </c>
      <c r="D2182" s="16" t="s">
        <v>3080</v>
      </c>
      <c r="E2182" s="16">
        <v>4.8823364160929899</v>
      </c>
      <c r="F2182" s="16">
        <v>43</v>
      </c>
      <c r="G2182" s="19">
        <v>5.5184764027436401E-3</v>
      </c>
      <c r="H2182" s="16">
        <f t="shared" si="102"/>
        <v>0.23729448531797653</v>
      </c>
      <c r="I2182" s="21">
        <v>2181</v>
      </c>
      <c r="J2182" s="28">
        <f t="shared" si="103"/>
        <v>21951.837501172111</v>
      </c>
      <c r="K2182" s="28">
        <f t="shared" si="104"/>
        <v>105.14881192525485</v>
      </c>
      <c r="L2182" s="34" t="e">
        <f>IF(ISNUMBER(INDEX('08W Project List'!$J:$J,MATCH('HFTD CPZ'!$B2182,'08W Project List'!$G:$G,0))),$K2182,#N/A)</f>
        <v>#N/A</v>
      </c>
      <c r="M2182" s="34" t="e">
        <f>IF(ISNUMBER(L2182),#N/A,IF(ISNUMBER(INDEX('Approved CPZ List'!$I:$I,MATCH('HFTD CPZ'!$B2182,'Approved CPZ List'!$B:$B,0))),$K2182,#N/A))</f>
        <v>#N/A</v>
      </c>
    </row>
    <row r="2183" spans="1:13" ht="15.75" x14ac:dyDescent="0.25">
      <c r="A2183" s="17">
        <v>4568</v>
      </c>
      <c r="B2183" s="16" t="s">
        <v>3319</v>
      </c>
      <c r="C2183" s="16">
        <v>43321101</v>
      </c>
      <c r="D2183" s="16" t="s">
        <v>3313</v>
      </c>
      <c r="E2183" s="16">
        <v>1.6037937039313737</v>
      </c>
      <c r="F2183" s="16">
        <v>68</v>
      </c>
      <c r="G2183" s="19">
        <v>5.4995284177019703E-3</v>
      </c>
      <c r="H2183" s="16">
        <f t="shared" si="102"/>
        <v>0.37396793240373399</v>
      </c>
      <c r="I2183" s="21">
        <v>2182</v>
      </c>
      <c r="J2183" s="28">
        <f t="shared" si="103"/>
        <v>21953.441294876044</v>
      </c>
      <c r="K2183" s="28">
        <f t="shared" si="104"/>
        <v>104.77484399285112</v>
      </c>
      <c r="L2183" s="34" t="e">
        <f>IF(ISNUMBER(INDEX('08W Project List'!$J:$J,MATCH('HFTD CPZ'!$B2183,'08W Project List'!$G:$G,0))),$K2183,#N/A)</f>
        <v>#N/A</v>
      </c>
      <c r="M2183" s="34" t="e">
        <f>IF(ISNUMBER(L2183),#N/A,IF(ISNUMBER(INDEX('Approved CPZ List'!$I:$I,MATCH('HFTD CPZ'!$B2183,'Approved CPZ List'!$B:$B,0))),$K2183,#N/A))</f>
        <v>#N/A</v>
      </c>
    </row>
    <row r="2184" spans="1:13" ht="15.75" x14ac:dyDescent="0.25">
      <c r="A2184" s="17">
        <v>8511</v>
      </c>
      <c r="B2184" s="16" t="s">
        <v>3418</v>
      </c>
      <c r="C2184" s="16">
        <v>182191101</v>
      </c>
      <c r="D2184" s="16" t="s">
        <v>3419</v>
      </c>
      <c r="E2184" s="16">
        <v>1.9605707667177377</v>
      </c>
      <c r="F2184" s="16">
        <v>58</v>
      </c>
      <c r="G2184" s="19">
        <v>5.4811887772575297E-3</v>
      </c>
      <c r="H2184" s="16">
        <f t="shared" si="102"/>
        <v>0.3179089490809367</v>
      </c>
      <c r="I2184" s="21">
        <v>2183</v>
      </c>
      <c r="J2184" s="28">
        <f t="shared" si="103"/>
        <v>21955.401865642762</v>
      </c>
      <c r="K2184" s="28">
        <f t="shared" si="104"/>
        <v>104.45693504377019</v>
      </c>
      <c r="L2184" s="34" t="e">
        <f>IF(ISNUMBER(INDEX('08W Project List'!$J:$J,MATCH('HFTD CPZ'!$B2184,'08W Project List'!$G:$G,0))),$K2184,#N/A)</f>
        <v>#N/A</v>
      </c>
      <c r="M2184" s="34" t="e">
        <f>IF(ISNUMBER(L2184),#N/A,IF(ISNUMBER(INDEX('Approved CPZ List'!$I:$I,MATCH('HFTD CPZ'!$B2184,'Approved CPZ List'!$B:$B,0))),$K2184,#N/A))</f>
        <v>#N/A</v>
      </c>
    </row>
    <row r="2185" spans="1:13" ht="15.75" x14ac:dyDescent="0.25">
      <c r="A2185" s="17">
        <v>4730</v>
      </c>
      <c r="B2185" s="16" t="s">
        <v>1694</v>
      </c>
      <c r="C2185" s="16">
        <v>43211101</v>
      </c>
      <c r="D2185" s="16" t="s">
        <v>1685</v>
      </c>
      <c r="E2185" s="16">
        <v>2.148818118256886</v>
      </c>
      <c r="F2185" s="16">
        <v>57</v>
      </c>
      <c r="G2185" s="19">
        <v>5.4614716430114799E-3</v>
      </c>
      <c r="H2185" s="16">
        <f t="shared" si="102"/>
        <v>0.31130388365165435</v>
      </c>
      <c r="I2185" s="21">
        <v>2184</v>
      </c>
      <c r="J2185" s="28">
        <f t="shared" si="103"/>
        <v>21957.550683761019</v>
      </c>
      <c r="K2185" s="28">
        <f t="shared" si="104"/>
        <v>104.14563116011853</v>
      </c>
      <c r="L2185" s="34" t="e">
        <f>IF(ISNUMBER(INDEX('08W Project List'!$J:$J,MATCH('HFTD CPZ'!$B2185,'08W Project List'!$G:$G,0))),$K2185,#N/A)</f>
        <v>#N/A</v>
      </c>
      <c r="M2185" s="34" t="e">
        <f>IF(ISNUMBER(L2185),#N/A,IF(ISNUMBER(INDEX('Approved CPZ List'!$I:$I,MATCH('HFTD CPZ'!$B2185,'Approved CPZ List'!$B:$B,0))),$K2185,#N/A))</f>
        <v>#N/A</v>
      </c>
    </row>
    <row r="2186" spans="1:13" ht="15.75" x14ac:dyDescent="0.25">
      <c r="A2186" s="17">
        <v>1445</v>
      </c>
      <c r="B2186" s="16" t="s">
        <v>308</v>
      </c>
      <c r="C2186" s="16">
        <v>82841102</v>
      </c>
      <c r="D2186" s="16" t="s">
        <v>296</v>
      </c>
      <c r="E2186" s="16">
        <v>6.192297886248614</v>
      </c>
      <c r="F2186" s="16">
        <v>59</v>
      </c>
      <c r="G2186" s="19">
        <v>5.41411717711625E-3</v>
      </c>
      <c r="H2186" s="16">
        <f t="shared" si="102"/>
        <v>0.31943291344985875</v>
      </c>
      <c r="I2186" s="21">
        <v>2185</v>
      </c>
      <c r="J2186" s="28">
        <f t="shared" si="103"/>
        <v>21963.742981647269</v>
      </c>
      <c r="K2186" s="28">
        <f t="shared" si="104"/>
        <v>103.82619824666867</v>
      </c>
      <c r="L2186" s="34" t="e">
        <f>IF(ISNUMBER(INDEX('08W Project List'!$J:$J,MATCH('HFTD CPZ'!$B2186,'08W Project List'!$G:$G,0))),$K2186,#N/A)</f>
        <v>#N/A</v>
      </c>
      <c r="M2186" s="34" t="e">
        <f>IF(ISNUMBER(L2186),#N/A,IF(ISNUMBER(INDEX('Approved CPZ List'!$I:$I,MATCH('HFTD CPZ'!$B2186,'Approved CPZ List'!$B:$B,0))),$K2186,#N/A))</f>
        <v>#N/A</v>
      </c>
    </row>
    <row r="2187" spans="1:13" ht="15.75" x14ac:dyDescent="0.25">
      <c r="A2187" s="17">
        <v>6388</v>
      </c>
      <c r="B2187" s="16" t="s">
        <v>1640</v>
      </c>
      <c r="C2187" s="16">
        <v>24101103</v>
      </c>
      <c r="D2187" s="16" t="s">
        <v>1637</v>
      </c>
      <c r="E2187" s="16">
        <v>6.6682886137888744</v>
      </c>
      <c r="F2187" s="16">
        <v>79</v>
      </c>
      <c r="G2187" s="19">
        <v>5.4078483106597096E-3</v>
      </c>
      <c r="H2187" s="16">
        <f t="shared" si="102"/>
        <v>0.42722001654211705</v>
      </c>
      <c r="I2187" s="21">
        <v>2186</v>
      </c>
      <c r="J2187" s="28">
        <f t="shared" si="103"/>
        <v>21970.411270261058</v>
      </c>
      <c r="K2187" s="28">
        <f t="shared" si="104"/>
        <v>103.39897823012654</v>
      </c>
      <c r="L2187" s="34">
        <f>IF(ISNUMBER(INDEX('08W Project List'!$J:$J,MATCH('HFTD CPZ'!$B2187,'08W Project List'!$G:$G,0))),$K2187,#N/A)</f>
        <v>103.39897823012654</v>
      </c>
      <c r="M2187" s="34" t="e">
        <f>IF(ISNUMBER(L2187),#N/A,IF(ISNUMBER(INDEX('Approved CPZ List'!$I:$I,MATCH('HFTD CPZ'!$B2187,'Approved CPZ List'!$B:$B,0))),$K2187,#N/A))</f>
        <v>#N/A</v>
      </c>
    </row>
    <row r="2188" spans="1:13" ht="15.75" x14ac:dyDescent="0.25">
      <c r="A2188" s="17">
        <v>629</v>
      </c>
      <c r="B2188" s="16" t="s">
        <v>2015</v>
      </c>
      <c r="C2188" s="16">
        <v>182371111</v>
      </c>
      <c r="D2188" s="16" t="s">
        <v>2014</v>
      </c>
      <c r="E2188" s="16">
        <v>34.353795644140583</v>
      </c>
      <c r="F2188" s="16">
        <v>281</v>
      </c>
      <c r="G2188" s="19">
        <v>5.3759956977428702E-3</v>
      </c>
      <c r="H2188" s="16">
        <f t="shared" si="102"/>
        <v>1.5106547910657464</v>
      </c>
      <c r="I2188" s="21">
        <v>2187</v>
      </c>
      <c r="J2188" s="28">
        <f t="shared" si="103"/>
        <v>22004.765065905198</v>
      </c>
      <c r="K2188" s="28">
        <f t="shared" si="104"/>
        <v>101.8883234390608</v>
      </c>
      <c r="L2188" s="34" t="e">
        <f>IF(ISNUMBER(INDEX('08W Project List'!$J:$J,MATCH('HFTD CPZ'!$B2188,'08W Project List'!$G:$G,0))),$K2188,#N/A)</f>
        <v>#N/A</v>
      </c>
      <c r="M2188" s="34" t="e">
        <f>IF(ISNUMBER(L2188),#N/A,IF(ISNUMBER(INDEX('Approved CPZ List'!$I:$I,MATCH('HFTD CPZ'!$B2188,'Approved CPZ List'!$B:$B,0))),$K2188,#N/A))</f>
        <v>#N/A</v>
      </c>
    </row>
    <row r="2189" spans="1:13" ht="15.75" x14ac:dyDescent="0.25">
      <c r="A2189" s="17">
        <v>3079</v>
      </c>
      <c r="B2189" s="16" t="s">
        <v>2676</v>
      </c>
      <c r="C2189" s="16">
        <v>182601102</v>
      </c>
      <c r="D2189" s="16" t="s">
        <v>2674</v>
      </c>
      <c r="E2189" s="16">
        <v>7.1581847795905533</v>
      </c>
      <c r="F2189" s="16">
        <v>107</v>
      </c>
      <c r="G2189" s="19">
        <v>5.36699983586191E-3</v>
      </c>
      <c r="H2189" s="16">
        <f t="shared" si="102"/>
        <v>0.57426898243722435</v>
      </c>
      <c r="I2189" s="21">
        <v>2188</v>
      </c>
      <c r="J2189" s="28">
        <f t="shared" si="103"/>
        <v>22011.923250684787</v>
      </c>
      <c r="K2189" s="28">
        <f t="shared" si="104"/>
        <v>101.31405445662358</v>
      </c>
      <c r="L2189" s="34" t="e">
        <f>IF(ISNUMBER(INDEX('08W Project List'!$J:$J,MATCH('HFTD CPZ'!$B2189,'08W Project List'!$G:$G,0))),$K2189,#N/A)</f>
        <v>#N/A</v>
      </c>
      <c r="M2189" s="34" t="e">
        <f>IF(ISNUMBER(L2189),#N/A,IF(ISNUMBER(INDEX('Approved CPZ List'!$I:$I,MATCH('HFTD CPZ'!$B2189,'Approved CPZ List'!$B:$B,0))),$K2189,#N/A))</f>
        <v>#N/A</v>
      </c>
    </row>
    <row r="2190" spans="1:13" ht="15.75" x14ac:dyDescent="0.25">
      <c r="A2190" s="17">
        <v>342</v>
      </c>
      <c r="B2190" s="16" t="s">
        <v>4373</v>
      </c>
      <c r="C2190" s="16">
        <v>43021101</v>
      </c>
      <c r="D2190" s="16" t="s">
        <v>4371</v>
      </c>
      <c r="E2190" s="16">
        <v>12.414593507177502</v>
      </c>
      <c r="F2190" s="16">
        <v>152</v>
      </c>
      <c r="G2190" s="19">
        <v>5.3668484660756603E-3</v>
      </c>
      <c r="H2190" s="16">
        <f t="shared" si="102"/>
        <v>0.81576096684350041</v>
      </c>
      <c r="I2190" s="21">
        <v>2189</v>
      </c>
      <c r="J2190" s="28">
        <f t="shared" si="103"/>
        <v>22024.337844191967</v>
      </c>
      <c r="K2190" s="28">
        <f t="shared" si="104"/>
        <v>100.49829348978008</v>
      </c>
      <c r="L2190" s="34" t="e">
        <f>IF(ISNUMBER(INDEX('08W Project List'!$J:$J,MATCH('HFTD CPZ'!$B2190,'08W Project List'!$G:$G,0))),$K2190,#N/A)</f>
        <v>#N/A</v>
      </c>
      <c r="M2190" s="34" t="e">
        <f>IF(ISNUMBER(L2190),#N/A,IF(ISNUMBER(INDEX('Approved CPZ List'!$I:$I,MATCH('HFTD CPZ'!$B2190,'Approved CPZ List'!$B:$B,0))),$K2190,#N/A))</f>
        <v>#N/A</v>
      </c>
    </row>
    <row r="2191" spans="1:13" ht="15.75" x14ac:dyDescent="0.25">
      <c r="A2191" s="17">
        <v>4506</v>
      </c>
      <c r="B2191" s="16" t="s">
        <v>4061</v>
      </c>
      <c r="C2191" s="16">
        <v>14652106</v>
      </c>
      <c r="D2191" s="16" t="s">
        <v>4060</v>
      </c>
      <c r="E2191" s="16">
        <v>0.12479278851487818</v>
      </c>
      <c r="F2191" s="16">
        <v>97</v>
      </c>
      <c r="G2191" s="19">
        <v>5.3560716989051599E-3</v>
      </c>
      <c r="H2191" s="16">
        <f t="shared" si="102"/>
        <v>0.51953895479380052</v>
      </c>
      <c r="I2191" s="21">
        <v>2190</v>
      </c>
      <c r="J2191" s="28">
        <f t="shared" si="103"/>
        <v>22024.462636980483</v>
      </c>
      <c r="K2191" s="28">
        <f t="shared" si="104"/>
        <v>99.97875453498628</v>
      </c>
      <c r="L2191" s="34" t="e">
        <f>IF(ISNUMBER(INDEX('08W Project List'!$J:$J,MATCH('HFTD CPZ'!$B2191,'08W Project List'!$G:$G,0))),$K2191,#N/A)</f>
        <v>#N/A</v>
      </c>
      <c r="M2191" s="34" t="e">
        <f>IF(ISNUMBER(L2191),#N/A,IF(ISNUMBER(INDEX('Approved CPZ List'!$I:$I,MATCH('HFTD CPZ'!$B2191,'Approved CPZ List'!$B:$B,0))),$K2191,#N/A))</f>
        <v>#N/A</v>
      </c>
    </row>
    <row r="2192" spans="1:13" ht="15.75" x14ac:dyDescent="0.25">
      <c r="A2192" s="17">
        <v>6794</v>
      </c>
      <c r="B2192" s="16" t="s">
        <v>602</v>
      </c>
      <c r="C2192" s="16">
        <v>83622105</v>
      </c>
      <c r="D2192" s="16" t="s">
        <v>590</v>
      </c>
      <c r="E2192" s="16">
        <v>2.0389184068131634</v>
      </c>
      <c r="F2192" s="16">
        <v>19</v>
      </c>
      <c r="G2192" s="19">
        <v>5.3482012492967702E-3</v>
      </c>
      <c r="H2192" s="16">
        <f t="shared" si="102"/>
        <v>0.10161582373663863</v>
      </c>
      <c r="I2192" s="21">
        <v>2191</v>
      </c>
      <c r="J2192" s="28">
        <f t="shared" si="103"/>
        <v>22026.501555387295</v>
      </c>
      <c r="K2192" s="28">
        <f t="shared" si="104"/>
        <v>99.877138711249643</v>
      </c>
      <c r="L2192" s="34" t="e">
        <f>IF(ISNUMBER(INDEX('08W Project List'!$J:$J,MATCH('HFTD CPZ'!$B2192,'08W Project List'!$G:$G,0))),$K2192,#N/A)</f>
        <v>#N/A</v>
      </c>
      <c r="M2192" s="34" t="e">
        <f>IF(ISNUMBER(L2192),#N/A,IF(ISNUMBER(INDEX('Approved CPZ List'!$I:$I,MATCH('HFTD CPZ'!$B2192,'Approved CPZ List'!$B:$B,0))),$K2192,#N/A))</f>
        <v>#N/A</v>
      </c>
    </row>
    <row r="2193" spans="1:13" ht="15.75" x14ac:dyDescent="0.25">
      <c r="A2193" s="17">
        <v>4962</v>
      </c>
      <c r="B2193" s="16" t="s">
        <v>2420</v>
      </c>
      <c r="C2193" s="16">
        <v>42811113</v>
      </c>
      <c r="D2193" s="16" t="s">
        <v>2404</v>
      </c>
      <c r="E2193" s="16">
        <v>1.620802803844537</v>
      </c>
      <c r="F2193" s="16">
        <v>25</v>
      </c>
      <c r="G2193" s="19">
        <v>5.3427369240272799E-3</v>
      </c>
      <c r="H2193" s="16">
        <f t="shared" si="102"/>
        <v>0.13356842310068201</v>
      </c>
      <c r="I2193" s="21">
        <v>2192</v>
      </c>
      <c r="J2193" s="28">
        <f t="shared" si="103"/>
        <v>22028.12235819114</v>
      </c>
      <c r="K2193" s="28">
        <f t="shared" si="104"/>
        <v>99.743570288148959</v>
      </c>
      <c r="L2193" s="34" t="e">
        <f>IF(ISNUMBER(INDEX('08W Project List'!$J:$J,MATCH('HFTD CPZ'!$B2193,'08W Project List'!$G:$G,0))),$K2193,#N/A)</f>
        <v>#N/A</v>
      </c>
      <c r="M2193" s="34" t="e">
        <f>IF(ISNUMBER(L2193),#N/A,IF(ISNUMBER(INDEX('Approved CPZ List'!$I:$I,MATCH('HFTD CPZ'!$B2193,'Approved CPZ List'!$B:$B,0))),$K2193,#N/A))</f>
        <v>#N/A</v>
      </c>
    </row>
    <row r="2194" spans="1:13" ht="15.75" x14ac:dyDescent="0.25">
      <c r="A2194" s="17">
        <v>5950</v>
      </c>
      <c r="B2194" s="16" t="s">
        <v>908</v>
      </c>
      <c r="C2194" s="16">
        <v>42271102</v>
      </c>
      <c r="D2194" s="16" t="s">
        <v>907</v>
      </c>
      <c r="E2194" s="16">
        <v>2.6831362196891364</v>
      </c>
      <c r="F2194" s="16">
        <v>68</v>
      </c>
      <c r="G2194" s="19">
        <v>5.34053308984574E-3</v>
      </c>
      <c r="H2194" s="16">
        <f t="shared" si="102"/>
        <v>0.3631562501095103</v>
      </c>
      <c r="I2194" s="21">
        <v>2193</v>
      </c>
      <c r="J2194" s="28">
        <f t="shared" si="103"/>
        <v>22030.80549441083</v>
      </c>
      <c r="K2194" s="28">
        <f t="shared" si="104"/>
        <v>99.380414038039447</v>
      </c>
      <c r="L2194" s="34" t="e">
        <f>IF(ISNUMBER(INDEX('08W Project List'!$J:$J,MATCH('HFTD CPZ'!$B2194,'08W Project List'!$G:$G,0))),$K2194,#N/A)</f>
        <v>#N/A</v>
      </c>
      <c r="M2194" s="34" t="e">
        <f>IF(ISNUMBER(L2194),#N/A,IF(ISNUMBER(INDEX('Approved CPZ List'!$I:$I,MATCH('HFTD CPZ'!$B2194,'Approved CPZ List'!$B:$B,0))),$K2194,#N/A))</f>
        <v>#N/A</v>
      </c>
    </row>
    <row r="2195" spans="1:13" ht="15.75" x14ac:dyDescent="0.25">
      <c r="A2195" s="17">
        <v>2816</v>
      </c>
      <c r="B2195" s="16" t="s">
        <v>1722</v>
      </c>
      <c r="C2195" s="16">
        <v>83432101</v>
      </c>
      <c r="D2195" s="16" t="s">
        <v>1723</v>
      </c>
      <c r="E2195" s="16">
        <v>7.3989964225893097</v>
      </c>
      <c r="F2195" s="16">
        <v>78</v>
      </c>
      <c r="G2195" s="19">
        <v>5.3180122450192397E-3</v>
      </c>
      <c r="H2195" s="16">
        <f t="shared" si="102"/>
        <v>0.41480495511150067</v>
      </c>
      <c r="I2195" s="21">
        <v>2194</v>
      </c>
      <c r="J2195" s="28">
        <f t="shared" si="103"/>
        <v>22038.204490833417</v>
      </c>
      <c r="K2195" s="28">
        <f t="shared" si="104"/>
        <v>98.965609082927941</v>
      </c>
      <c r="L2195" s="34" t="e">
        <f>IF(ISNUMBER(INDEX('08W Project List'!$J:$J,MATCH('HFTD CPZ'!$B2195,'08W Project List'!$G:$G,0))),$K2195,#N/A)</f>
        <v>#N/A</v>
      </c>
      <c r="M2195" s="34" t="e">
        <f>IF(ISNUMBER(L2195),#N/A,IF(ISNUMBER(INDEX('Approved CPZ List'!$I:$I,MATCH('HFTD CPZ'!$B2195,'Approved CPZ List'!$B:$B,0))),$K2195,#N/A))</f>
        <v>#N/A</v>
      </c>
    </row>
    <row r="2196" spans="1:13" ht="15.75" x14ac:dyDescent="0.25">
      <c r="A2196" s="17">
        <v>4882</v>
      </c>
      <c r="B2196" s="16" t="s">
        <v>2535</v>
      </c>
      <c r="C2196" s="16">
        <v>153132102</v>
      </c>
      <c r="D2196" s="16" t="s">
        <v>2532</v>
      </c>
      <c r="E2196" s="16">
        <v>2.2675261619579614</v>
      </c>
      <c r="F2196" s="16">
        <v>161</v>
      </c>
      <c r="G2196" s="19">
        <v>5.2382974342133097E-3</v>
      </c>
      <c r="H2196" s="16">
        <f t="shared" si="102"/>
        <v>0.84336588690834291</v>
      </c>
      <c r="I2196" s="21">
        <v>2195</v>
      </c>
      <c r="J2196" s="28">
        <f t="shared" si="103"/>
        <v>22040.472016995376</v>
      </c>
      <c r="K2196" s="28">
        <f t="shared" si="104"/>
        <v>98.122243196019596</v>
      </c>
      <c r="L2196" s="34" t="e">
        <f>IF(ISNUMBER(INDEX('08W Project List'!$J:$J,MATCH('HFTD CPZ'!$B2196,'08W Project List'!$G:$G,0))),$K2196,#N/A)</f>
        <v>#N/A</v>
      </c>
      <c r="M2196" s="34" t="e">
        <f>IF(ISNUMBER(L2196),#N/A,IF(ISNUMBER(INDEX('Approved CPZ List'!$I:$I,MATCH('HFTD CPZ'!$B2196,'Approved CPZ List'!$B:$B,0))),$K2196,#N/A))</f>
        <v>#N/A</v>
      </c>
    </row>
    <row r="2197" spans="1:13" ht="15.75" x14ac:dyDescent="0.25">
      <c r="A2197" s="17">
        <v>8374</v>
      </c>
      <c r="B2197" s="16" t="s">
        <v>3455</v>
      </c>
      <c r="C2197" s="16">
        <v>252531103</v>
      </c>
      <c r="D2197" s="16" t="s">
        <v>3456</v>
      </c>
      <c r="E2197" s="16">
        <v>4.904698657673114</v>
      </c>
      <c r="F2197" s="16">
        <v>54</v>
      </c>
      <c r="G2197" s="19">
        <v>5.2247645632661401E-3</v>
      </c>
      <c r="H2197" s="16">
        <f t="shared" si="102"/>
        <v>0.28213728641637159</v>
      </c>
      <c r="I2197" s="21">
        <v>2196</v>
      </c>
      <c r="J2197" s="28">
        <f t="shared" si="103"/>
        <v>22045.376715653048</v>
      </c>
      <c r="K2197" s="28">
        <f t="shared" si="104"/>
        <v>97.840105909603224</v>
      </c>
      <c r="L2197" s="34" t="e">
        <f>IF(ISNUMBER(INDEX('08W Project List'!$J:$J,MATCH('HFTD CPZ'!$B2197,'08W Project List'!$G:$G,0))),$K2197,#N/A)</f>
        <v>#N/A</v>
      </c>
      <c r="M2197" s="34" t="e">
        <f>IF(ISNUMBER(L2197),#N/A,IF(ISNUMBER(INDEX('Approved CPZ List'!$I:$I,MATCH('HFTD CPZ'!$B2197,'Approved CPZ List'!$B:$B,0))),$K2197,#N/A))</f>
        <v>#N/A</v>
      </c>
    </row>
    <row r="2198" spans="1:13" ht="15.75" x14ac:dyDescent="0.25">
      <c r="A2198" s="17">
        <v>4446</v>
      </c>
      <c r="B2198" s="16" t="s">
        <v>2787</v>
      </c>
      <c r="C2198" s="16">
        <v>182941101</v>
      </c>
      <c r="D2198" s="16" t="s">
        <v>2786</v>
      </c>
      <c r="E2198" s="16">
        <v>8.3236607064176518</v>
      </c>
      <c r="F2198" s="16">
        <v>107</v>
      </c>
      <c r="G2198" s="19">
        <v>5.1542506202481297E-3</v>
      </c>
      <c r="H2198" s="16">
        <f t="shared" si="102"/>
        <v>0.55150481636654991</v>
      </c>
      <c r="I2198" s="21">
        <v>2197</v>
      </c>
      <c r="J2198" s="28">
        <f t="shared" si="103"/>
        <v>22053.700376359466</v>
      </c>
      <c r="K2198" s="28">
        <f t="shared" si="104"/>
        <v>97.288601093236679</v>
      </c>
      <c r="L2198" s="34" t="e">
        <f>IF(ISNUMBER(INDEX('08W Project List'!$J:$J,MATCH('HFTD CPZ'!$B2198,'08W Project List'!$G:$G,0))),$K2198,#N/A)</f>
        <v>#N/A</v>
      </c>
      <c r="M2198" s="34" t="e">
        <f>IF(ISNUMBER(L2198),#N/A,IF(ISNUMBER(INDEX('Approved CPZ List'!$I:$I,MATCH('HFTD CPZ'!$B2198,'Approved CPZ List'!$B:$B,0))),$K2198,#N/A))</f>
        <v>#N/A</v>
      </c>
    </row>
    <row r="2199" spans="1:13" ht="15.75" x14ac:dyDescent="0.25">
      <c r="A2199" s="17">
        <v>1813</v>
      </c>
      <c r="B2199" s="16" t="s">
        <v>3208</v>
      </c>
      <c r="C2199" s="16">
        <v>43292103</v>
      </c>
      <c r="D2199" s="16" t="s">
        <v>3203</v>
      </c>
      <c r="E2199" s="16">
        <v>0</v>
      </c>
      <c r="F2199" s="16">
        <v>114</v>
      </c>
      <c r="G2199" s="19">
        <v>5.1135122237521303E-3</v>
      </c>
      <c r="H2199" s="16">
        <f t="shared" si="102"/>
        <v>0.58294039350774285</v>
      </c>
      <c r="I2199" s="21">
        <v>2198</v>
      </c>
      <c r="J2199" s="28">
        <f t="shared" si="103"/>
        <v>22053.700376359466</v>
      </c>
      <c r="K2199" s="28">
        <f t="shared" si="104"/>
        <v>96.705660699728938</v>
      </c>
      <c r="L2199" s="34" t="e">
        <f>IF(ISNUMBER(INDEX('08W Project List'!$J:$J,MATCH('HFTD CPZ'!$B2199,'08W Project List'!$G:$G,0))),$K2199,#N/A)</f>
        <v>#N/A</v>
      </c>
      <c r="M2199" s="34" t="e">
        <f>IF(ISNUMBER(L2199),#N/A,IF(ISNUMBER(INDEX('Approved CPZ List'!$I:$I,MATCH('HFTD CPZ'!$B2199,'Approved CPZ List'!$B:$B,0))),$K2199,#N/A))</f>
        <v>#N/A</v>
      </c>
    </row>
    <row r="2200" spans="1:13" ht="15.75" x14ac:dyDescent="0.25">
      <c r="A2200" s="17">
        <v>3962</v>
      </c>
      <c r="B2200" s="16" t="s">
        <v>3144</v>
      </c>
      <c r="C2200" s="16">
        <v>82931101</v>
      </c>
      <c r="D2200" s="16" t="s">
        <v>3142</v>
      </c>
      <c r="E2200" s="16">
        <v>6.5695317636747665</v>
      </c>
      <c r="F2200" s="16">
        <v>63</v>
      </c>
      <c r="G2200" s="19">
        <v>5.1004066611103497E-3</v>
      </c>
      <c r="H2200" s="16">
        <f t="shared" si="102"/>
        <v>0.32132561964995204</v>
      </c>
      <c r="I2200" s="21">
        <v>2199</v>
      </c>
      <c r="J2200" s="28">
        <f t="shared" si="103"/>
        <v>22060.26990812314</v>
      </c>
      <c r="K2200" s="28">
        <f t="shared" si="104"/>
        <v>96.384335080078984</v>
      </c>
      <c r="L2200" s="34" t="e">
        <f>IF(ISNUMBER(INDEX('08W Project List'!$J:$J,MATCH('HFTD CPZ'!$B2200,'08W Project List'!$G:$G,0))),$K2200,#N/A)</f>
        <v>#N/A</v>
      </c>
      <c r="M2200" s="34" t="e">
        <f>IF(ISNUMBER(L2200),#N/A,IF(ISNUMBER(INDEX('Approved CPZ List'!$I:$I,MATCH('HFTD CPZ'!$B2200,'Approved CPZ List'!$B:$B,0))),$K2200,#N/A))</f>
        <v>#N/A</v>
      </c>
    </row>
    <row r="2201" spans="1:13" ht="15.75" x14ac:dyDescent="0.25">
      <c r="A2201" s="17">
        <v>6972</v>
      </c>
      <c r="B2201" s="16" t="s">
        <v>389</v>
      </c>
      <c r="C2201" s="16">
        <v>152481102</v>
      </c>
      <c r="D2201" s="16" t="s">
        <v>388</v>
      </c>
      <c r="E2201" s="16">
        <v>1.1877570056988129</v>
      </c>
      <c r="F2201" s="16">
        <v>46</v>
      </c>
      <c r="G2201" s="19">
        <v>5.06704813568343E-3</v>
      </c>
      <c r="H2201" s="16">
        <f t="shared" si="102"/>
        <v>0.23308421424143777</v>
      </c>
      <c r="I2201" s="21">
        <v>2200</v>
      </c>
      <c r="J2201" s="28">
        <f t="shared" si="103"/>
        <v>22061.457665128841</v>
      </c>
      <c r="K2201" s="28">
        <f t="shared" si="104"/>
        <v>96.15125086583754</v>
      </c>
      <c r="L2201" s="34" t="e">
        <f>IF(ISNUMBER(INDEX('08W Project List'!$J:$J,MATCH('HFTD CPZ'!$B2201,'08W Project List'!$G:$G,0))),$K2201,#N/A)</f>
        <v>#N/A</v>
      </c>
      <c r="M2201" s="34" t="e">
        <f>IF(ISNUMBER(L2201),#N/A,IF(ISNUMBER(INDEX('Approved CPZ List'!$I:$I,MATCH('HFTD CPZ'!$B2201,'Approved CPZ List'!$B:$B,0))),$K2201,#N/A))</f>
        <v>#N/A</v>
      </c>
    </row>
    <row r="2202" spans="1:13" ht="15.75" x14ac:dyDescent="0.25">
      <c r="A2202" s="17">
        <v>2994</v>
      </c>
      <c r="B2202" s="16" t="s">
        <v>3703</v>
      </c>
      <c r="C2202" s="16">
        <v>152431101</v>
      </c>
      <c r="D2202" s="16" t="s">
        <v>3702</v>
      </c>
      <c r="E2202" s="16">
        <v>12.170022697438409</v>
      </c>
      <c r="F2202" s="16">
        <v>146</v>
      </c>
      <c r="G2202" s="19">
        <v>5.06002923521929E-3</v>
      </c>
      <c r="H2202" s="16">
        <f t="shared" si="102"/>
        <v>0.73876426834201636</v>
      </c>
      <c r="I2202" s="21">
        <v>2201</v>
      </c>
      <c r="J2202" s="28">
        <f t="shared" si="103"/>
        <v>22073.62768782628</v>
      </c>
      <c r="K2202" s="28">
        <f t="shared" si="104"/>
        <v>95.41248659749553</v>
      </c>
      <c r="L2202" s="34" t="e">
        <f>IF(ISNUMBER(INDEX('08W Project List'!$J:$J,MATCH('HFTD CPZ'!$B2202,'08W Project List'!$G:$G,0))),$K2202,#N/A)</f>
        <v>#N/A</v>
      </c>
      <c r="M2202" s="34" t="e">
        <f>IF(ISNUMBER(L2202),#N/A,IF(ISNUMBER(INDEX('Approved CPZ List'!$I:$I,MATCH('HFTD CPZ'!$B2202,'Approved CPZ List'!$B:$B,0))),$K2202,#N/A))</f>
        <v>#N/A</v>
      </c>
    </row>
    <row r="2203" spans="1:13" ht="15.75" x14ac:dyDescent="0.25">
      <c r="A2203" s="17">
        <v>5931</v>
      </c>
      <c r="B2203" s="16" t="s">
        <v>1157</v>
      </c>
      <c r="C2203" s="16">
        <v>102551101</v>
      </c>
      <c r="D2203" s="16" t="s">
        <v>1156</v>
      </c>
      <c r="E2203" s="16">
        <v>0.14202469569029025</v>
      </c>
      <c r="F2203" s="16">
        <v>87</v>
      </c>
      <c r="G2203" s="19">
        <v>5.0247730993464197E-3</v>
      </c>
      <c r="H2203" s="16">
        <f t="shared" si="102"/>
        <v>0.43715525964313851</v>
      </c>
      <c r="I2203" s="21">
        <v>2202</v>
      </c>
      <c r="J2203" s="28">
        <f t="shared" si="103"/>
        <v>22073.769712521971</v>
      </c>
      <c r="K2203" s="28">
        <f t="shared" si="104"/>
        <v>94.975331337852396</v>
      </c>
      <c r="L2203" s="34" t="e">
        <f>IF(ISNUMBER(INDEX('08W Project List'!$J:$J,MATCH('HFTD CPZ'!$B2203,'08W Project List'!$G:$G,0))),$K2203,#N/A)</f>
        <v>#N/A</v>
      </c>
      <c r="M2203" s="34" t="e">
        <f>IF(ISNUMBER(L2203),#N/A,IF(ISNUMBER(INDEX('Approved CPZ List'!$I:$I,MATCH('HFTD CPZ'!$B2203,'Approved CPZ List'!$B:$B,0))),$K2203,#N/A))</f>
        <v>#N/A</v>
      </c>
    </row>
    <row r="2204" spans="1:13" ht="15.75" x14ac:dyDescent="0.25">
      <c r="A2204" s="17">
        <v>1799</v>
      </c>
      <c r="B2204" s="16" t="s">
        <v>2477</v>
      </c>
      <c r="C2204" s="16">
        <v>83242105</v>
      </c>
      <c r="D2204" s="16" t="s">
        <v>2467</v>
      </c>
      <c r="E2204" s="16">
        <v>0.16224998183937042</v>
      </c>
      <c r="F2204" s="16">
        <v>12</v>
      </c>
      <c r="G2204" s="19">
        <v>5.0174403920573499E-3</v>
      </c>
      <c r="H2204" s="16">
        <f t="shared" si="102"/>
        <v>6.0209284704688198E-2</v>
      </c>
      <c r="I2204" s="21">
        <v>2203</v>
      </c>
      <c r="J2204" s="28">
        <f t="shared" si="103"/>
        <v>22073.931962503812</v>
      </c>
      <c r="K2204" s="28">
        <f t="shared" si="104"/>
        <v>94.915122053147712</v>
      </c>
      <c r="L2204" s="34" t="e">
        <f>IF(ISNUMBER(INDEX('08W Project List'!$J:$J,MATCH('HFTD CPZ'!$B2204,'08W Project List'!$G:$G,0))),$K2204,#N/A)</f>
        <v>#N/A</v>
      </c>
      <c r="M2204" s="34" t="e">
        <f>IF(ISNUMBER(L2204),#N/A,IF(ISNUMBER(INDEX('Approved CPZ List'!$I:$I,MATCH('HFTD CPZ'!$B2204,'Approved CPZ List'!$B:$B,0))),$K2204,#N/A))</f>
        <v>#N/A</v>
      </c>
    </row>
    <row r="2205" spans="1:13" ht="15.75" x14ac:dyDescent="0.25">
      <c r="A2205" s="17">
        <v>5416</v>
      </c>
      <c r="B2205" s="16" t="s">
        <v>82</v>
      </c>
      <c r="C2205" s="16">
        <v>42861101</v>
      </c>
      <c r="D2205" s="16" t="s">
        <v>83</v>
      </c>
      <c r="E2205" s="16">
        <v>26.955925319877934</v>
      </c>
      <c r="F2205" s="16">
        <v>171</v>
      </c>
      <c r="G2205" s="19">
        <v>4.9998653796603804E-3</v>
      </c>
      <c r="H2205" s="16">
        <f t="shared" si="102"/>
        <v>0.85497697992192501</v>
      </c>
      <c r="I2205" s="21">
        <v>2204</v>
      </c>
      <c r="J2205" s="28">
        <f t="shared" si="103"/>
        <v>22100.88788782369</v>
      </c>
      <c r="K2205" s="28">
        <f t="shared" si="104"/>
        <v>94.060145073225783</v>
      </c>
      <c r="L2205" s="34" t="e">
        <f>IF(ISNUMBER(INDEX('08W Project List'!$J:$J,MATCH('HFTD CPZ'!$B2205,'08W Project List'!$G:$G,0))),$K2205,#N/A)</f>
        <v>#N/A</v>
      </c>
      <c r="M2205" s="34" t="e">
        <f>IF(ISNUMBER(L2205),#N/A,IF(ISNUMBER(INDEX('Approved CPZ List'!$I:$I,MATCH('HFTD CPZ'!$B2205,'Approved CPZ List'!$B:$B,0))),$K2205,#N/A))</f>
        <v>#N/A</v>
      </c>
    </row>
    <row r="2206" spans="1:13" ht="15.75" x14ac:dyDescent="0.25">
      <c r="A2206" s="17">
        <v>7537</v>
      </c>
      <c r="B2206" s="16" t="s">
        <v>2115</v>
      </c>
      <c r="C2206" s="16">
        <v>182082102</v>
      </c>
      <c r="D2206" s="16" t="s">
        <v>2116</v>
      </c>
      <c r="E2206" s="16">
        <v>0.17138609782881478</v>
      </c>
      <c r="F2206" s="16">
        <v>14</v>
      </c>
      <c r="G2206" s="19">
        <v>4.9962623052738301E-3</v>
      </c>
      <c r="H2206" s="16">
        <f t="shared" si="102"/>
        <v>6.9947672273833625E-2</v>
      </c>
      <c r="I2206" s="21">
        <v>2205</v>
      </c>
      <c r="J2206" s="28">
        <f t="shared" si="103"/>
        <v>22101.059273921517</v>
      </c>
      <c r="K2206" s="28">
        <f t="shared" si="104"/>
        <v>93.990197400951956</v>
      </c>
      <c r="L2206" s="34" t="e">
        <f>IF(ISNUMBER(INDEX('08W Project List'!$J:$J,MATCH('HFTD CPZ'!$B2206,'08W Project List'!$G:$G,0))),$K2206,#N/A)</f>
        <v>#N/A</v>
      </c>
      <c r="M2206" s="34" t="e">
        <f>IF(ISNUMBER(L2206),#N/A,IF(ISNUMBER(INDEX('Approved CPZ List'!$I:$I,MATCH('HFTD CPZ'!$B2206,'Approved CPZ List'!$B:$B,0))),$K2206,#N/A))</f>
        <v>#N/A</v>
      </c>
    </row>
    <row r="2207" spans="1:13" ht="15.75" x14ac:dyDescent="0.25">
      <c r="A2207" s="17">
        <v>235</v>
      </c>
      <c r="B2207" s="16" t="s">
        <v>1943</v>
      </c>
      <c r="C2207" s="16">
        <v>43311102</v>
      </c>
      <c r="D2207" s="16" t="s">
        <v>1944</v>
      </c>
      <c r="E2207" s="16">
        <v>1.7529962008714668</v>
      </c>
      <c r="F2207" s="16">
        <v>21</v>
      </c>
      <c r="G2207" s="19">
        <v>4.9653238579854602E-3</v>
      </c>
      <c r="H2207" s="16">
        <f t="shared" si="102"/>
        <v>0.10427180101769466</v>
      </c>
      <c r="I2207" s="21">
        <v>2206</v>
      </c>
      <c r="J2207" s="28">
        <f t="shared" si="103"/>
        <v>22102.812270122387</v>
      </c>
      <c r="K2207" s="28">
        <f t="shared" si="104"/>
        <v>93.885925599934268</v>
      </c>
      <c r="L2207" s="34" t="e">
        <f>IF(ISNUMBER(INDEX('08W Project List'!$J:$J,MATCH('HFTD CPZ'!$B2207,'08W Project List'!$G:$G,0))),$K2207,#N/A)</f>
        <v>#N/A</v>
      </c>
      <c r="M2207" s="34" t="e">
        <f>IF(ISNUMBER(L2207),#N/A,IF(ISNUMBER(INDEX('Approved CPZ List'!$I:$I,MATCH('HFTD CPZ'!$B2207,'Approved CPZ List'!$B:$B,0))),$K2207,#N/A))</f>
        <v>#N/A</v>
      </c>
    </row>
    <row r="2208" spans="1:13" ht="15.75" x14ac:dyDescent="0.25">
      <c r="A2208" s="17">
        <v>3072</v>
      </c>
      <c r="B2208" s="16" t="s">
        <v>95</v>
      </c>
      <c r="C2208" s="16">
        <v>103271101</v>
      </c>
      <c r="D2208" s="16" t="s">
        <v>90</v>
      </c>
      <c r="E2208" s="16">
        <v>1.6000450774103292</v>
      </c>
      <c r="F2208" s="16">
        <v>18</v>
      </c>
      <c r="G2208" s="19">
        <v>4.9349497319449804E-3</v>
      </c>
      <c r="H2208" s="16">
        <f t="shared" si="102"/>
        <v>8.8829095175009642E-2</v>
      </c>
      <c r="I2208" s="21">
        <v>2207</v>
      </c>
      <c r="J2208" s="28">
        <f t="shared" si="103"/>
        <v>22104.412315199799</v>
      </c>
      <c r="K2208" s="28">
        <f t="shared" si="104"/>
        <v>93.797096504759253</v>
      </c>
      <c r="L2208" s="34" t="e">
        <f>IF(ISNUMBER(INDEX('08W Project List'!$J:$J,MATCH('HFTD CPZ'!$B2208,'08W Project List'!$G:$G,0))),$K2208,#N/A)</f>
        <v>#N/A</v>
      </c>
      <c r="M2208" s="34" t="e">
        <f>IF(ISNUMBER(L2208),#N/A,IF(ISNUMBER(INDEX('Approved CPZ List'!$I:$I,MATCH('HFTD CPZ'!$B2208,'Approved CPZ List'!$B:$B,0))),$K2208,#N/A))</f>
        <v>#N/A</v>
      </c>
    </row>
    <row r="2209" spans="1:13" ht="15.75" x14ac:dyDescent="0.25">
      <c r="A2209" s="17">
        <v>8410</v>
      </c>
      <c r="B2209" s="16" t="s">
        <v>614</v>
      </c>
      <c r="C2209" s="16">
        <v>83622106</v>
      </c>
      <c r="D2209" s="16" t="s">
        <v>611</v>
      </c>
      <c r="E2209" s="16">
        <v>2.641180596820603</v>
      </c>
      <c r="F2209" s="16">
        <v>28</v>
      </c>
      <c r="G2209" s="19">
        <v>4.8854859302242502E-3</v>
      </c>
      <c r="H2209" s="16">
        <f t="shared" si="102"/>
        <v>0.13679360604627899</v>
      </c>
      <c r="I2209" s="21">
        <v>2208</v>
      </c>
      <c r="J2209" s="28">
        <f t="shared" si="103"/>
        <v>22107.053495796619</v>
      </c>
      <c r="K2209" s="28">
        <f t="shared" si="104"/>
        <v>93.66030289871297</v>
      </c>
      <c r="L2209" s="34" t="e">
        <f>IF(ISNUMBER(INDEX('08W Project List'!$J:$J,MATCH('HFTD CPZ'!$B2209,'08W Project List'!$G:$G,0))),$K2209,#N/A)</f>
        <v>#N/A</v>
      </c>
      <c r="M2209" s="34" t="e">
        <f>IF(ISNUMBER(L2209),#N/A,IF(ISNUMBER(INDEX('Approved CPZ List'!$I:$I,MATCH('HFTD CPZ'!$B2209,'Approved CPZ List'!$B:$B,0))),$K2209,#N/A))</f>
        <v>#N/A</v>
      </c>
    </row>
    <row r="2210" spans="1:13" ht="15.75" x14ac:dyDescent="0.25">
      <c r="A2210" s="17">
        <v>3050</v>
      </c>
      <c r="B2210" s="16" t="s">
        <v>166</v>
      </c>
      <c r="C2210" s="16">
        <v>254151101</v>
      </c>
      <c r="D2210" s="16" t="s">
        <v>154</v>
      </c>
      <c r="E2210" s="16">
        <v>10.713731133552516</v>
      </c>
      <c r="F2210" s="16">
        <v>119</v>
      </c>
      <c r="G2210" s="19">
        <v>4.8731050414983898E-3</v>
      </c>
      <c r="H2210" s="16">
        <f t="shared" si="102"/>
        <v>0.57989949993830836</v>
      </c>
      <c r="I2210" s="21">
        <v>2209</v>
      </c>
      <c r="J2210" s="28">
        <f t="shared" si="103"/>
        <v>22117.767226930173</v>
      </c>
      <c r="K2210" s="28">
        <f t="shared" si="104"/>
        <v>93.080403398774664</v>
      </c>
      <c r="L2210" s="34" t="e">
        <f>IF(ISNUMBER(INDEX('08W Project List'!$J:$J,MATCH('HFTD CPZ'!$B2210,'08W Project List'!$G:$G,0))),$K2210,#N/A)</f>
        <v>#N/A</v>
      </c>
      <c r="M2210" s="34" t="e">
        <f>IF(ISNUMBER(L2210),#N/A,IF(ISNUMBER(INDEX('Approved CPZ List'!$I:$I,MATCH('HFTD CPZ'!$B2210,'Approved CPZ List'!$B:$B,0))),$K2210,#N/A))</f>
        <v>#N/A</v>
      </c>
    </row>
    <row r="2211" spans="1:13" ht="15.75" x14ac:dyDescent="0.25">
      <c r="A2211" s="17">
        <v>9906</v>
      </c>
      <c r="B2211" s="16" t="s">
        <v>3154</v>
      </c>
      <c r="C2211" s="16">
        <v>82931101</v>
      </c>
      <c r="D2211" s="16" t="s">
        <v>3142</v>
      </c>
      <c r="E2211" s="16">
        <v>2.5030252682975389</v>
      </c>
      <c r="F2211" s="16">
        <v>22</v>
      </c>
      <c r="G2211" s="19">
        <v>4.8587660432461103E-3</v>
      </c>
      <c r="H2211" s="16">
        <f t="shared" si="102"/>
        <v>0.10689285295141443</v>
      </c>
      <c r="I2211" s="21">
        <v>2210</v>
      </c>
      <c r="J2211" s="28">
        <f t="shared" si="103"/>
        <v>22120.270252198472</v>
      </c>
      <c r="K2211" s="28">
        <f t="shared" si="104"/>
        <v>92.973510545823245</v>
      </c>
      <c r="L2211" s="34" t="e">
        <f>IF(ISNUMBER(INDEX('08W Project List'!$J:$J,MATCH('HFTD CPZ'!$B2211,'08W Project List'!$G:$G,0))),$K2211,#N/A)</f>
        <v>#N/A</v>
      </c>
      <c r="M2211" s="34" t="e">
        <f>IF(ISNUMBER(L2211),#N/A,IF(ISNUMBER(INDEX('Approved CPZ List'!$I:$I,MATCH('HFTD CPZ'!$B2211,'Approved CPZ List'!$B:$B,0))),$K2211,#N/A))</f>
        <v>#N/A</v>
      </c>
    </row>
    <row r="2212" spans="1:13" ht="15.75" x14ac:dyDescent="0.25">
      <c r="A2212" s="17">
        <v>5631</v>
      </c>
      <c r="B2212" s="16" t="s">
        <v>2872</v>
      </c>
      <c r="C2212" s="16">
        <v>102831105</v>
      </c>
      <c r="D2212" s="16" t="s">
        <v>2867</v>
      </c>
      <c r="E2212" s="16">
        <v>2.5217190867697887</v>
      </c>
      <c r="F2212" s="16">
        <v>29</v>
      </c>
      <c r="G2212" s="19">
        <v>4.8412113035583501E-3</v>
      </c>
      <c r="H2212" s="16">
        <f t="shared" si="102"/>
        <v>0.14039512780319216</v>
      </c>
      <c r="I2212" s="21">
        <v>2211</v>
      </c>
      <c r="J2212" s="28">
        <f t="shared" si="103"/>
        <v>22122.791971285242</v>
      </c>
      <c r="K2212" s="28">
        <f t="shared" si="104"/>
        <v>92.833115418020057</v>
      </c>
      <c r="L2212" s="34" t="e">
        <f>IF(ISNUMBER(INDEX('08W Project List'!$J:$J,MATCH('HFTD CPZ'!$B2212,'08W Project List'!$G:$G,0))),$K2212,#N/A)</f>
        <v>#N/A</v>
      </c>
      <c r="M2212" s="34" t="e">
        <f>IF(ISNUMBER(L2212),#N/A,IF(ISNUMBER(INDEX('Approved CPZ List'!$I:$I,MATCH('HFTD CPZ'!$B2212,'Approved CPZ List'!$B:$B,0))),$K2212,#N/A))</f>
        <v>#N/A</v>
      </c>
    </row>
    <row r="2213" spans="1:13" ht="15.75" x14ac:dyDescent="0.25">
      <c r="A2213" s="17">
        <v>1901</v>
      </c>
      <c r="B2213" s="16" t="s">
        <v>2513</v>
      </c>
      <c r="C2213" s="16">
        <v>152282101</v>
      </c>
      <c r="D2213" s="16" t="s">
        <v>2510</v>
      </c>
      <c r="E2213" s="16">
        <v>11.697083177502735</v>
      </c>
      <c r="F2213" s="16">
        <v>136</v>
      </c>
      <c r="G2213" s="19">
        <v>4.8402858443861102E-3</v>
      </c>
      <c r="H2213" s="16">
        <f t="shared" si="102"/>
        <v>0.65827887483651104</v>
      </c>
      <c r="I2213" s="21">
        <v>2212</v>
      </c>
      <c r="J2213" s="28">
        <f t="shared" si="103"/>
        <v>22134.489054462745</v>
      </c>
      <c r="K2213" s="28">
        <f t="shared" si="104"/>
        <v>92.174836543183545</v>
      </c>
      <c r="L2213" s="34" t="e">
        <f>IF(ISNUMBER(INDEX('08W Project List'!$J:$J,MATCH('HFTD CPZ'!$B2213,'08W Project List'!$G:$G,0))),$K2213,#N/A)</f>
        <v>#N/A</v>
      </c>
      <c r="M2213" s="34" t="e">
        <f>IF(ISNUMBER(L2213),#N/A,IF(ISNUMBER(INDEX('Approved CPZ List'!$I:$I,MATCH('HFTD CPZ'!$B2213,'Approved CPZ List'!$B:$B,0))),$K2213,#N/A))</f>
        <v>#N/A</v>
      </c>
    </row>
    <row r="2214" spans="1:13" ht="15.75" x14ac:dyDescent="0.25">
      <c r="A2214" s="17">
        <v>4871</v>
      </c>
      <c r="B2214" s="16" t="s">
        <v>417</v>
      </c>
      <c r="C2214" s="16">
        <v>152481105</v>
      </c>
      <c r="D2214" s="16" t="s">
        <v>415</v>
      </c>
      <c r="E2214" s="16">
        <v>14.406938397408886</v>
      </c>
      <c r="F2214" s="16">
        <v>163</v>
      </c>
      <c r="G2214" s="19">
        <v>4.82093911106392E-3</v>
      </c>
      <c r="H2214" s="16">
        <f t="shared" si="102"/>
        <v>0.78581307510341891</v>
      </c>
      <c r="I2214" s="21">
        <v>2213</v>
      </c>
      <c r="J2214" s="28">
        <f t="shared" si="103"/>
        <v>22148.895992860154</v>
      </c>
      <c r="K2214" s="28">
        <f t="shared" si="104"/>
        <v>91.389023468080126</v>
      </c>
      <c r="L2214" s="34" t="e">
        <f>IF(ISNUMBER(INDEX('08W Project List'!$J:$J,MATCH('HFTD CPZ'!$B2214,'08W Project List'!$G:$G,0))),$K2214,#N/A)</f>
        <v>#N/A</v>
      </c>
      <c r="M2214" s="34" t="e">
        <f>IF(ISNUMBER(L2214),#N/A,IF(ISNUMBER(INDEX('Approved CPZ List'!$I:$I,MATCH('HFTD CPZ'!$B2214,'Approved CPZ List'!$B:$B,0))),$K2214,#N/A))</f>
        <v>#N/A</v>
      </c>
    </row>
    <row r="2215" spans="1:13" ht="15.75" x14ac:dyDescent="0.25">
      <c r="A2215" s="17">
        <v>10520</v>
      </c>
      <c r="B2215" s="16" t="s">
        <v>663</v>
      </c>
      <c r="C2215" s="16">
        <v>14091110</v>
      </c>
      <c r="D2215" s="16" t="s">
        <v>658</v>
      </c>
      <c r="E2215" s="16">
        <v>0.72380878247796776</v>
      </c>
      <c r="F2215" s="16">
        <v>13</v>
      </c>
      <c r="G2215" s="19">
        <v>4.7918536502110304E-3</v>
      </c>
      <c r="H2215" s="16">
        <f t="shared" si="102"/>
        <v>6.2294097452743398E-2</v>
      </c>
      <c r="I2215" s="21">
        <v>2214</v>
      </c>
      <c r="J2215" s="28">
        <f t="shared" si="103"/>
        <v>22149.619801642632</v>
      </c>
      <c r="K2215" s="28">
        <f t="shared" si="104"/>
        <v>91.326729370627376</v>
      </c>
      <c r="L2215" s="34" t="e">
        <f>IF(ISNUMBER(INDEX('08W Project List'!$J:$J,MATCH('HFTD CPZ'!$B2215,'08W Project List'!$G:$G,0))),$K2215,#N/A)</f>
        <v>#N/A</v>
      </c>
      <c r="M2215" s="34" t="e">
        <f>IF(ISNUMBER(L2215),#N/A,IF(ISNUMBER(INDEX('Approved CPZ List'!$I:$I,MATCH('HFTD CPZ'!$B2215,'Approved CPZ List'!$B:$B,0))),$K2215,#N/A))</f>
        <v>#N/A</v>
      </c>
    </row>
    <row r="2216" spans="1:13" ht="15.75" x14ac:dyDescent="0.25">
      <c r="A2216" s="17">
        <v>9367</v>
      </c>
      <c r="B2216" s="16" t="s">
        <v>3285</v>
      </c>
      <c r="C2216" s="16">
        <v>43191102</v>
      </c>
      <c r="D2216" s="16" t="s">
        <v>3282</v>
      </c>
      <c r="E2216" s="16">
        <v>0.31865839941804597</v>
      </c>
      <c r="F2216" s="16">
        <v>35</v>
      </c>
      <c r="G2216" s="19">
        <v>4.7622610337956402E-3</v>
      </c>
      <c r="H2216" s="16">
        <f t="shared" si="102"/>
        <v>0.16667913618284741</v>
      </c>
      <c r="I2216" s="21">
        <v>2215</v>
      </c>
      <c r="J2216" s="28">
        <f t="shared" si="103"/>
        <v>22149.938460042049</v>
      </c>
      <c r="K2216" s="28">
        <f t="shared" si="104"/>
        <v>91.160050234444526</v>
      </c>
      <c r="L2216" s="34" t="e">
        <f>IF(ISNUMBER(INDEX('08W Project List'!$J:$J,MATCH('HFTD CPZ'!$B2216,'08W Project List'!$G:$G,0))),$K2216,#N/A)</f>
        <v>#N/A</v>
      </c>
      <c r="M2216" s="34" t="e">
        <f>IF(ISNUMBER(L2216),#N/A,IF(ISNUMBER(INDEX('Approved CPZ List'!$I:$I,MATCH('HFTD CPZ'!$B2216,'Approved CPZ List'!$B:$B,0))),$K2216,#N/A))</f>
        <v>#N/A</v>
      </c>
    </row>
    <row r="2217" spans="1:13" ht="15.75" x14ac:dyDescent="0.25">
      <c r="A2217" s="17">
        <v>1147</v>
      </c>
      <c r="B2217" s="16" t="s">
        <v>3889</v>
      </c>
      <c r="C2217" s="16">
        <v>43201101</v>
      </c>
      <c r="D2217" s="16" t="s">
        <v>3890</v>
      </c>
      <c r="E2217" s="16">
        <v>1.5607412085453574</v>
      </c>
      <c r="F2217" s="16">
        <v>36</v>
      </c>
      <c r="G2217" s="19">
        <v>4.7619162687488597E-3</v>
      </c>
      <c r="H2217" s="16">
        <f t="shared" si="102"/>
        <v>0.17142898567495896</v>
      </c>
      <c r="I2217" s="21">
        <v>2216</v>
      </c>
      <c r="J2217" s="28">
        <f t="shared" si="103"/>
        <v>22151.499201250594</v>
      </c>
      <c r="K2217" s="28">
        <f t="shared" si="104"/>
        <v>90.988621248769562</v>
      </c>
      <c r="L2217" s="34" t="e">
        <f>IF(ISNUMBER(INDEX('08W Project List'!$J:$J,MATCH('HFTD CPZ'!$B2217,'08W Project List'!$G:$G,0))),$K2217,#N/A)</f>
        <v>#N/A</v>
      </c>
      <c r="M2217" s="34" t="e">
        <f>IF(ISNUMBER(L2217),#N/A,IF(ISNUMBER(INDEX('Approved CPZ List'!$I:$I,MATCH('HFTD CPZ'!$B2217,'Approved CPZ List'!$B:$B,0))),$K2217,#N/A))</f>
        <v>#N/A</v>
      </c>
    </row>
    <row r="2218" spans="1:13" ht="15.75" x14ac:dyDescent="0.25">
      <c r="A2218" s="17">
        <v>2516</v>
      </c>
      <c r="B2218" s="16" t="s">
        <v>2344</v>
      </c>
      <c r="C2218" s="16">
        <v>163661702</v>
      </c>
      <c r="D2218" s="16" t="s">
        <v>2337</v>
      </c>
      <c r="E2218" s="16">
        <v>9.9199104260590438</v>
      </c>
      <c r="F2218" s="16">
        <v>123</v>
      </c>
      <c r="G2218" s="19">
        <v>4.7601641234240799E-3</v>
      </c>
      <c r="H2218" s="16">
        <f t="shared" si="102"/>
        <v>0.58550018718116181</v>
      </c>
      <c r="I2218" s="21">
        <v>2217</v>
      </c>
      <c r="J2218" s="28">
        <f t="shared" si="103"/>
        <v>22161.419111676652</v>
      </c>
      <c r="K2218" s="28">
        <f t="shared" si="104"/>
        <v>90.403121061588394</v>
      </c>
      <c r="L2218" s="34" t="e">
        <f>IF(ISNUMBER(INDEX('08W Project List'!$J:$J,MATCH('HFTD CPZ'!$B2218,'08W Project List'!$G:$G,0))),$K2218,#N/A)</f>
        <v>#N/A</v>
      </c>
      <c r="M2218" s="34" t="e">
        <f>IF(ISNUMBER(L2218),#N/A,IF(ISNUMBER(INDEX('Approved CPZ List'!$I:$I,MATCH('HFTD CPZ'!$B2218,'Approved CPZ List'!$B:$B,0))),$K2218,#N/A))</f>
        <v>#N/A</v>
      </c>
    </row>
    <row r="2219" spans="1:13" ht="15.75" x14ac:dyDescent="0.25">
      <c r="A2219" s="17">
        <v>2340</v>
      </c>
      <c r="B2219" s="16" t="s">
        <v>1901</v>
      </c>
      <c r="C2219" s="16">
        <v>103441102</v>
      </c>
      <c r="D2219" s="16" t="s">
        <v>1894</v>
      </c>
      <c r="E2219" s="16">
        <v>9.924318661726475E-2</v>
      </c>
      <c r="F2219" s="16">
        <v>47</v>
      </c>
      <c r="G2219" s="19">
        <v>4.7600910194666403E-3</v>
      </c>
      <c r="H2219" s="16">
        <f t="shared" si="102"/>
        <v>0.2237242779149321</v>
      </c>
      <c r="I2219" s="21">
        <v>2218</v>
      </c>
      <c r="J2219" s="28">
        <f t="shared" si="103"/>
        <v>22161.51835486327</v>
      </c>
      <c r="K2219" s="28">
        <f t="shared" si="104"/>
        <v>90.179396783673468</v>
      </c>
      <c r="L2219" s="34" t="e">
        <f>IF(ISNUMBER(INDEX('08W Project List'!$J:$J,MATCH('HFTD CPZ'!$B2219,'08W Project List'!$G:$G,0))),$K2219,#N/A)</f>
        <v>#N/A</v>
      </c>
      <c r="M2219" s="34" t="e">
        <f>IF(ISNUMBER(L2219),#N/A,IF(ISNUMBER(INDEX('Approved CPZ List'!$I:$I,MATCH('HFTD CPZ'!$B2219,'Approved CPZ List'!$B:$B,0))),$K2219,#N/A))</f>
        <v>#N/A</v>
      </c>
    </row>
    <row r="2220" spans="1:13" ht="15.75" x14ac:dyDescent="0.25">
      <c r="A2220" s="17">
        <v>10932</v>
      </c>
      <c r="B2220" s="16" t="s">
        <v>545</v>
      </c>
      <c r="C2220" s="16">
        <v>43411102</v>
      </c>
      <c r="D2220" s="16" t="s">
        <v>546</v>
      </c>
      <c r="E2220" s="16">
        <v>0.11763435600620262</v>
      </c>
      <c r="F2220" s="16">
        <v>2</v>
      </c>
      <c r="G2220" s="19">
        <v>4.7158004903943198E-3</v>
      </c>
      <c r="H2220" s="16">
        <f t="shared" si="102"/>
        <v>9.4316009807886396E-3</v>
      </c>
      <c r="I2220" s="21">
        <v>2219</v>
      </c>
      <c r="J2220" s="28">
        <f t="shared" si="103"/>
        <v>22161.635989219278</v>
      </c>
      <c r="K2220" s="28">
        <f t="shared" si="104"/>
        <v>90.169965182692678</v>
      </c>
      <c r="L2220" s="34" t="e">
        <f>IF(ISNUMBER(INDEX('08W Project List'!$J:$J,MATCH('HFTD CPZ'!$B2220,'08W Project List'!$G:$G,0))),$K2220,#N/A)</f>
        <v>#N/A</v>
      </c>
      <c r="M2220" s="34" t="e">
        <f>IF(ISNUMBER(L2220),#N/A,IF(ISNUMBER(INDEX('Approved CPZ List'!$I:$I,MATCH('HFTD CPZ'!$B2220,'Approved CPZ List'!$B:$B,0))),$K2220,#N/A))</f>
        <v>#N/A</v>
      </c>
    </row>
    <row r="2221" spans="1:13" ht="15.75" x14ac:dyDescent="0.25">
      <c r="A2221" s="17">
        <v>9177</v>
      </c>
      <c r="B2221" s="16" t="s">
        <v>2462</v>
      </c>
      <c r="C2221" s="16">
        <v>13801105</v>
      </c>
      <c r="D2221" s="16" t="s">
        <v>2459</v>
      </c>
      <c r="E2221" s="16">
        <v>1.6704195817894842</v>
      </c>
      <c r="F2221" s="16">
        <v>32</v>
      </c>
      <c r="G2221" s="19">
        <v>4.7023663082746197E-3</v>
      </c>
      <c r="H2221" s="16">
        <f t="shared" si="102"/>
        <v>0.15047572186478783</v>
      </c>
      <c r="I2221" s="21">
        <v>2220</v>
      </c>
      <c r="J2221" s="28">
        <f t="shared" si="103"/>
        <v>22163.306408801069</v>
      </c>
      <c r="K2221" s="28">
        <f t="shared" si="104"/>
        <v>90.019489460827884</v>
      </c>
      <c r="L2221" s="34" t="e">
        <f>IF(ISNUMBER(INDEX('08W Project List'!$J:$J,MATCH('HFTD CPZ'!$B2221,'08W Project List'!$G:$G,0))),$K2221,#N/A)</f>
        <v>#N/A</v>
      </c>
      <c r="M2221" s="34" t="e">
        <f>IF(ISNUMBER(L2221),#N/A,IF(ISNUMBER(INDEX('Approved CPZ List'!$I:$I,MATCH('HFTD CPZ'!$B2221,'Approved CPZ List'!$B:$B,0))),$K2221,#N/A))</f>
        <v>#N/A</v>
      </c>
    </row>
    <row r="2222" spans="1:13" ht="15.75" x14ac:dyDescent="0.25">
      <c r="A2222" s="17">
        <v>1591</v>
      </c>
      <c r="B2222" s="16" t="s">
        <v>3449</v>
      </c>
      <c r="C2222" s="16">
        <v>252531101</v>
      </c>
      <c r="D2222" s="16" t="s">
        <v>3450</v>
      </c>
      <c r="E2222" s="16">
        <v>12.733274833457241</v>
      </c>
      <c r="F2222" s="16">
        <v>88</v>
      </c>
      <c r="G2222" s="19">
        <v>4.6983866036038801E-3</v>
      </c>
      <c r="H2222" s="16">
        <f t="shared" si="102"/>
        <v>0.41345802111714147</v>
      </c>
      <c r="I2222" s="21">
        <v>2221</v>
      </c>
      <c r="J2222" s="28">
        <f t="shared" si="103"/>
        <v>22176.039683634524</v>
      </c>
      <c r="K2222" s="28">
        <f t="shared" si="104"/>
        <v>89.606031439710748</v>
      </c>
      <c r="L2222" s="34" t="e">
        <f>IF(ISNUMBER(INDEX('08W Project List'!$J:$J,MATCH('HFTD CPZ'!$B2222,'08W Project List'!$G:$G,0))),$K2222,#N/A)</f>
        <v>#N/A</v>
      </c>
      <c r="M2222" s="34" t="e">
        <f>IF(ISNUMBER(L2222),#N/A,IF(ISNUMBER(INDEX('Approved CPZ List'!$I:$I,MATCH('HFTD CPZ'!$B2222,'Approved CPZ List'!$B:$B,0))),$K2222,#N/A))</f>
        <v>#N/A</v>
      </c>
    </row>
    <row r="2223" spans="1:13" ht="15.75" x14ac:dyDescent="0.25">
      <c r="A2223" s="17">
        <v>7450</v>
      </c>
      <c r="B2223" s="16" t="s">
        <v>4340</v>
      </c>
      <c r="C2223" s="16">
        <v>192171103</v>
      </c>
      <c r="D2223" s="16" t="s">
        <v>4334</v>
      </c>
      <c r="E2223" s="16">
        <v>3.9199544509238282</v>
      </c>
      <c r="F2223" s="16">
        <v>54</v>
      </c>
      <c r="G2223" s="19">
        <v>4.6670503431762104E-3</v>
      </c>
      <c r="H2223" s="16">
        <f t="shared" si="102"/>
        <v>0.25202071853151536</v>
      </c>
      <c r="I2223" s="21">
        <v>2222</v>
      </c>
      <c r="J2223" s="28">
        <f t="shared" si="103"/>
        <v>22179.959638085449</v>
      </c>
      <c r="K2223" s="28">
        <f t="shared" si="104"/>
        <v>89.354010721179236</v>
      </c>
      <c r="L2223" s="34" t="e">
        <f>IF(ISNUMBER(INDEX('08W Project List'!$J:$J,MATCH('HFTD CPZ'!$B2223,'08W Project List'!$G:$G,0))),$K2223,#N/A)</f>
        <v>#N/A</v>
      </c>
      <c r="M2223" s="34" t="e">
        <f>IF(ISNUMBER(L2223),#N/A,IF(ISNUMBER(INDEX('Approved CPZ List'!$I:$I,MATCH('HFTD CPZ'!$B2223,'Approved CPZ List'!$B:$B,0))),$K2223,#N/A))</f>
        <v>#N/A</v>
      </c>
    </row>
    <row r="2224" spans="1:13" ht="15.75" x14ac:dyDescent="0.25">
      <c r="A2224" s="17">
        <v>3048</v>
      </c>
      <c r="B2224" s="16" t="s">
        <v>2017</v>
      </c>
      <c r="C2224" s="16">
        <v>182371111</v>
      </c>
      <c r="D2224" s="16" t="s">
        <v>2014</v>
      </c>
      <c r="E2224" s="16">
        <v>49.33067786619155</v>
      </c>
      <c r="F2224" s="16">
        <v>320</v>
      </c>
      <c r="G2224" s="19">
        <v>4.65013972855686E-3</v>
      </c>
      <c r="H2224" s="16">
        <f t="shared" si="102"/>
        <v>1.4880447131381951</v>
      </c>
      <c r="I2224" s="21">
        <v>2223</v>
      </c>
      <c r="J2224" s="28">
        <f t="shared" si="103"/>
        <v>22229.290315951639</v>
      </c>
      <c r="K2224" s="28">
        <f t="shared" si="104"/>
        <v>87.865966008041042</v>
      </c>
      <c r="L2224" s="34" t="e">
        <f>IF(ISNUMBER(INDEX('08W Project List'!$J:$J,MATCH('HFTD CPZ'!$B2224,'08W Project List'!$G:$G,0))),$K2224,#N/A)</f>
        <v>#N/A</v>
      </c>
      <c r="M2224" s="34" t="e">
        <f>IF(ISNUMBER(L2224),#N/A,IF(ISNUMBER(INDEX('Approved CPZ List'!$I:$I,MATCH('HFTD CPZ'!$B2224,'Approved CPZ List'!$B:$B,0))),$K2224,#N/A))</f>
        <v>#N/A</v>
      </c>
    </row>
    <row r="2225" spans="1:13" ht="15.75" x14ac:dyDescent="0.25">
      <c r="A2225" s="17">
        <v>9657</v>
      </c>
      <c r="B2225" s="16" t="s">
        <v>3086</v>
      </c>
      <c r="C2225" s="16">
        <v>101321101</v>
      </c>
      <c r="D2225" s="16" t="s">
        <v>3080</v>
      </c>
      <c r="E2225" s="16">
        <v>0.72233655805301433</v>
      </c>
      <c r="F2225" s="16">
        <v>10</v>
      </c>
      <c r="G2225" s="19">
        <v>4.6278732380229601E-3</v>
      </c>
      <c r="H2225" s="16">
        <f t="shared" si="102"/>
        <v>4.6278732380229601E-2</v>
      </c>
      <c r="I2225" s="21">
        <v>2224</v>
      </c>
      <c r="J2225" s="28">
        <f t="shared" si="103"/>
        <v>22230.012652509693</v>
      </c>
      <c r="K2225" s="28">
        <f t="shared" si="104"/>
        <v>87.819687275660812</v>
      </c>
      <c r="L2225" s="34" t="e">
        <f>IF(ISNUMBER(INDEX('08W Project List'!$J:$J,MATCH('HFTD CPZ'!$B2225,'08W Project List'!$G:$G,0))),$K2225,#N/A)</f>
        <v>#N/A</v>
      </c>
      <c r="M2225" s="34" t="e">
        <f>IF(ISNUMBER(L2225),#N/A,IF(ISNUMBER(INDEX('Approved CPZ List'!$I:$I,MATCH('HFTD CPZ'!$B2225,'Approved CPZ List'!$B:$B,0))),$K2225,#N/A))</f>
        <v>#N/A</v>
      </c>
    </row>
    <row r="2226" spans="1:13" ht="15.75" x14ac:dyDescent="0.25">
      <c r="A2226" s="17">
        <v>2107</v>
      </c>
      <c r="B2226" s="16" t="s">
        <v>2318</v>
      </c>
      <c r="C2226" s="16">
        <v>42091102</v>
      </c>
      <c r="D2226" s="16" t="s">
        <v>2313</v>
      </c>
      <c r="E2226" s="16">
        <v>10.725448895085767</v>
      </c>
      <c r="F2226" s="16">
        <v>102</v>
      </c>
      <c r="G2226" s="19">
        <v>4.6099139465195799E-3</v>
      </c>
      <c r="H2226" s="16">
        <f t="shared" si="102"/>
        <v>0.47021122254499714</v>
      </c>
      <c r="I2226" s="21">
        <v>2225</v>
      </c>
      <c r="J2226" s="28">
        <f t="shared" si="103"/>
        <v>22240.738101404779</v>
      </c>
      <c r="K2226" s="28">
        <f t="shared" si="104"/>
        <v>87.349476053115808</v>
      </c>
      <c r="L2226" s="34" t="e">
        <f>IF(ISNUMBER(INDEX('08W Project List'!$J:$J,MATCH('HFTD CPZ'!$B2226,'08W Project List'!$G:$G,0))),$K2226,#N/A)</f>
        <v>#N/A</v>
      </c>
      <c r="M2226" s="34" t="e">
        <f>IF(ISNUMBER(L2226),#N/A,IF(ISNUMBER(INDEX('Approved CPZ List'!$I:$I,MATCH('HFTD CPZ'!$B2226,'Approved CPZ List'!$B:$B,0))),$K2226,#N/A))</f>
        <v>#N/A</v>
      </c>
    </row>
    <row r="2227" spans="1:13" ht="15.75" x14ac:dyDescent="0.25">
      <c r="A2227" s="17">
        <v>4382</v>
      </c>
      <c r="B2227" s="16" t="s">
        <v>4382</v>
      </c>
      <c r="C2227" s="16">
        <v>24251101</v>
      </c>
      <c r="D2227" s="16" t="s">
        <v>4383</v>
      </c>
      <c r="E2227" s="16">
        <v>4.5940089693914175</v>
      </c>
      <c r="F2227" s="16">
        <v>70</v>
      </c>
      <c r="G2227" s="19">
        <v>4.5879749377369201E-3</v>
      </c>
      <c r="H2227" s="16">
        <f t="shared" si="102"/>
        <v>0.32115824564158441</v>
      </c>
      <c r="I2227" s="21">
        <v>2226</v>
      </c>
      <c r="J2227" s="28">
        <f t="shared" si="103"/>
        <v>22245.332110374169</v>
      </c>
      <c r="K2227" s="28">
        <f t="shared" si="104"/>
        <v>87.028317807474224</v>
      </c>
      <c r="L2227" s="34" t="e">
        <f>IF(ISNUMBER(INDEX('08W Project List'!$J:$J,MATCH('HFTD CPZ'!$B2227,'08W Project List'!$G:$G,0))),$K2227,#N/A)</f>
        <v>#N/A</v>
      </c>
      <c r="M2227" s="34" t="e">
        <f>IF(ISNUMBER(L2227),#N/A,IF(ISNUMBER(INDEX('Approved CPZ List'!$I:$I,MATCH('HFTD CPZ'!$B2227,'Approved CPZ List'!$B:$B,0))),$K2227,#N/A))</f>
        <v>#N/A</v>
      </c>
    </row>
    <row r="2228" spans="1:13" ht="15.75" x14ac:dyDescent="0.25">
      <c r="A2228" s="17">
        <v>4539</v>
      </c>
      <c r="B2228" s="16" t="s">
        <v>2107</v>
      </c>
      <c r="C2228" s="16">
        <v>82021107</v>
      </c>
      <c r="D2228" s="16" t="s">
        <v>2103</v>
      </c>
      <c r="E2228" s="16">
        <v>27.907363464365442</v>
      </c>
      <c r="F2228" s="16">
        <v>323</v>
      </c>
      <c r="G2228" s="19">
        <v>4.5775276872769598E-3</v>
      </c>
      <c r="H2228" s="16">
        <f t="shared" si="102"/>
        <v>1.478541442990458</v>
      </c>
      <c r="I2228" s="21">
        <v>2227</v>
      </c>
      <c r="J2228" s="28">
        <f t="shared" si="103"/>
        <v>22273.239473838534</v>
      </c>
      <c r="K2228" s="28">
        <f t="shared" si="104"/>
        <v>85.549776364483762</v>
      </c>
      <c r="L2228" s="34" t="e">
        <f>IF(ISNUMBER(INDEX('08W Project List'!$J:$J,MATCH('HFTD CPZ'!$B2228,'08W Project List'!$G:$G,0))),$K2228,#N/A)</f>
        <v>#N/A</v>
      </c>
      <c r="M2228" s="34" t="e">
        <f>IF(ISNUMBER(L2228),#N/A,IF(ISNUMBER(INDEX('Approved CPZ List'!$I:$I,MATCH('HFTD CPZ'!$B2228,'Approved CPZ List'!$B:$B,0))),$K2228,#N/A))</f>
        <v>#N/A</v>
      </c>
    </row>
    <row r="2229" spans="1:13" ht="15.75" x14ac:dyDescent="0.25">
      <c r="A2229" s="17">
        <v>8332</v>
      </c>
      <c r="B2229" s="16" t="s">
        <v>4208</v>
      </c>
      <c r="C2229" s="16">
        <v>14502108</v>
      </c>
      <c r="D2229" s="16" t="s">
        <v>4206</v>
      </c>
      <c r="E2229" s="16">
        <v>0.53250477480258485</v>
      </c>
      <c r="F2229" s="16">
        <v>26</v>
      </c>
      <c r="G2229" s="19">
        <v>4.5678707531272497E-3</v>
      </c>
      <c r="H2229" s="16">
        <f t="shared" si="102"/>
        <v>0.11876463958130849</v>
      </c>
      <c r="I2229" s="21">
        <v>2228</v>
      </c>
      <c r="J2229" s="28">
        <f t="shared" si="103"/>
        <v>22273.771978613335</v>
      </c>
      <c r="K2229" s="28">
        <f t="shared" si="104"/>
        <v>85.431011724902447</v>
      </c>
      <c r="L2229" s="34" t="e">
        <f>IF(ISNUMBER(INDEX('08W Project List'!$J:$J,MATCH('HFTD CPZ'!$B2229,'08W Project List'!$G:$G,0))),$K2229,#N/A)</f>
        <v>#N/A</v>
      </c>
      <c r="M2229" s="34" t="e">
        <f>IF(ISNUMBER(L2229),#N/A,IF(ISNUMBER(INDEX('Approved CPZ List'!$I:$I,MATCH('HFTD CPZ'!$B2229,'Approved CPZ List'!$B:$B,0))),$K2229,#N/A))</f>
        <v>#N/A</v>
      </c>
    </row>
    <row r="2230" spans="1:13" ht="15.75" x14ac:dyDescent="0.25">
      <c r="A2230" s="17">
        <v>4690</v>
      </c>
      <c r="B2230" s="16" t="s">
        <v>900</v>
      </c>
      <c r="C2230" s="16">
        <v>162991103</v>
      </c>
      <c r="D2230" s="16" t="s">
        <v>896</v>
      </c>
      <c r="E2230" s="16">
        <v>1.3747883424378993</v>
      </c>
      <c r="F2230" s="16">
        <v>50</v>
      </c>
      <c r="G2230" s="19">
        <v>4.5171318847163997E-3</v>
      </c>
      <c r="H2230" s="16">
        <f t="shared" si="102"/>
        <v>0.22585659423582</v>
      </c>
      <c r="I2230" s="21">
        <v>2229</v>
      </c>
      <c r="J2230" s="28">
        <f t="shared" si="103"/>
        <v>22275.146766955771</v>
      </c>
      <c r="K2230" s="28">
        <f t="shared" si="104"/>
        <v>85.205155130666625</v>
      </c>
      <c r="L2230" s="34" t="e">
        <f>IF(ISNUMBER(INDEX('08W Project List'!$J:$J,MATCH('HFTD CPZ'!$B2230,'08W Project List'!$G:$G,0))),$K2230,#N/A)</f>
        <v>#N/A</v>
      </c>
      <c r="M2230" s="34" t="e">
        <f>IF(ISNUMBER(L2230),#N/A,IF(ISNUMBER(INDEX('Approved CPZ List'!$I:$I,MATCH('HFTD CPZ'!$B2230,'Approved CPZ List'!$B:$B,0))),$K2230,#N/A))</f>
        <v>#N/A</v>
      </c>
    </row>
    <row r="2231" spans="1:13" ht="15.75" x14ac:dyDescent="0.25">
      <c r="A2231" s="17">
        <v>10188</v>
      </c>
      <c r="B2231" s="16" t="s">
        <v>350</v>
      </c>
      <c r="C2231" s="16">
        <v>42261101</v>
      </c>
      <c r="D2231" s="16" t="s">
        <v>349</v>
      </c>
      <c r="E2231" s="16">
        <v>2.2606021311295277</v>
      </c>
      <c r="F2231" s="16">
        <v>22</v>
      </c>
      <c r="G2231" s="19">
        <v>4.5024397445257696E-3</v>
      </c>
      <c r="H2231" s="16">
        <f t="shared" si="102"/>
        <v>9.9053674379566928E-2</v>
      </c>
      <c r="I2231" s="21">
        <v>2230</v>
      </c>
      <c r="J2231" s="28">
        <f t="shared" si="103"/>
        <v>22277.407369086901</v>
      </c>
      <c r="K2231" s="28">
        <f t="shared" si="104"/>
        <v>85.106101456287064</v>
      </c>
      <c r="L2231" s="34" t="e">
        <f>IF(ISNUMBER(INDEX('08W Project List'!$J:$J,MATCH('HFTD CPZ'!$B2231,'08W Project List'!$G:$G,0))),$K2231,#N/A)</f>
        <v>#N/A</v>
      </c>
      <c r="M2231" s="34" t="e">
        <f>IF(ISNUMBER(L2231),#N/A,IF(ISNUMBER(INDEX('Approved CPZ List'!$I:$I,MATCH('HFTD CPZ'!$B2231,'Approved CPZ List'!$B:$B,0))),$K2231,#N/A))</f>
        <v>#N/A</v>
      </c>
    </row>
    <row r="2232" spans="1:13" ht="15.75" x14ac:dyDescent="0.25">
      <c r="A2232" s="17">
        <v>4590</v>
      </c>
      <c r="B2232" s="16" t="s">
        <v>3281</v>
      </c>
      <c r="C2232" s="16">
        <v>43191102</v>
      </c>
      <c r="D2232" s="16" t="s">
        <v>3282</v>
      </c>
      <c r="E2232" s="16">
        <v>0</v>
      </c>
      <c r="F2232" s="16">
        <v>62</v>
      </c>
      <c r="G2232" s="19">
        <v>4.4983926802612904E-3</v>
      </c>
      <c r="H2232" s="16">
        <f t="shared" si="102"/>
        <v>0.27890034617620002</v>
      </c>
      <c r="I2232" s="21">
        <v>2231</v>
      </c>
      <c r="J2232" s="28">
        <f t="shared" si="103"/>
        <v>22277.407369086901</v>
      </c>
      <c r="K2232" s="28">
        <f t="shared" si="104"/>
        <v>84.827201110110863</v>
      </c>
      <c r="L2232" s="34" t="e">
        <f>IF(ISNUMBER(INDEX('08W Project List'!$J:$J,MATCH('HFTD CPZ'!$B2232,'08W Project List'!$G:$G,0))),$K2232,#N/A)</f>
        <v>#N/A</v>
      </c>
      <c r="M2232" s="34" t="e">
        <f>IF(ISNUMBER(L2232),#N/A,IF(ISNUMBER(INDEX('Approved CPZ List'!$I:$I,MATCH('HFTD CPZ'!$B2232,'Approved CPZ List'!$B:$B,0))),$K2232,#N/A))</f>
        <v>#N/A</v>
      </c>
    </row>
    <row r="2233" spans="1:13" ht="15.75" x14ac:dyDescent="0.25">
      <c r="A2233" s="17">
        <v>6700</v>
      </c>
      <c r="B2233" s="16" t="s">
        <v>4074</v>
      </c>
      <c r="C2233" s="16">
        <v>252941107</v>
      </c>
      <c r="D2233" s="16" t="s">
        <v>4068</v>
      </c>
      <c r="E2233" s="16">
        <v>0.18026916134397575</v>
      </c>
      <c r="F2233" s="16">
        <v>155</v>
      </c>
      <c r="G2233" s="19">
        <v>4.4835304828874899E-3</v>
      </c>
      <c r="H2233" s="16">
        <f t="shared" si="102"/>
        <v>0.69494722484756088</v>
      </c>
      <c r="I2233" s="21">
        <v>2232</v>
      </c>
      <c r="J2233" s="28">
        <f t="shared" si="103"/>
        <v>22277.587638248246</v>
      </c>
      <c r="K2233" s="28">
        <f t="shared" si="104"/>
        <v>84.132253885263296</v>
      </c>
      <c r="L2233" s="34" t="e">
        <f>IF(ISNUMBER(INDEX('08W Project List'!$J:$J,MATCH('HFTD CPZ'!$B2233,'08W Project List'!$G:$G,0))),$K2233,#N/A)</f>
        <v>#N/A</v>
      </c>
      <c r="M2233" s="34" t="e">
        <f>IF(ISNUMBER(L2233),#N/A,IF(ISNUMBER(INDEX('Approved CPZ List'!$I:$I,MATCH('HFTD CPZ'!$B2233,'Approved CPZ List'!$B:$B,0))),$K2233,#N/A))</f>
        <v>#N/A</v>
      </c>
    </row>
    <row r="2234" spans="1:13" ht="15.75" x14ac:dyDescent="0.25">
      <c r="A2234" s="17">
        <v>7824</v>
      </c>
      <c r="B2234" s="16" t="s">
        <v>685</v>
      </c>
      <c r="C2234" s="16">
        <v>182551102</v>
      </c>
      <c r="D2234" s="16" t="s">
        <v>686</v>
      </c>
      <c r="E2234" s="16">
        <v>2.3718526958580854</v>
      </c>
      <c r="F2234" s="16">
        <v>67</v>
      </c>
      <c r="G2234" s="19">
        <v>4.4039214311582704E-3</v>
      </c>
      <c r="H2234" s="16">
        <f t="shared" si="102"/>
        <v>0.29506273588760412</v>
      </c>
      <c r="I2234" s="21">
        <v>2233</v>
      </c>
      <c r="J2234" s="28">
        <f t="shared" si="103"/>
        <v>22279.959490944104</v>
      </c>
      <c r="K2234" s="28">
        <f t="shared" si="104"/>
        <v>83.837191149375698</v>
      </c>
      <c r="L2234" s="34" t="e">
        <f>IF(ISNUMBER(INDEX('08W Project List'!$J:$J,MATCH('HFTD CPZ'!$B2234,'08W Project List'!$G:$G,0))),$K2234,#N/A)</f>
        <v>#N/A</v>
      </c>
      <c r="M2234" s="34" t="e">
        <f>IF(ISNUMBER(L2234),#N/A,IF(ISNUMBER(INDEX('Approved CPZ List'!$I:$I,MATCH('HFTD CPZ'!$B2234,'Approved CPZ List'!$B:$B,0))),$K2234,#N/A))</f>
        <v>#N/A</v>
      </c>
    </row>
    <row r="2235" spans="1:13" ht="15.75" x14ac:dyDescent="0.25">
      <c r="A2235" s="17">
        <v>9117</v>
      </c>
      <c r="B2235" s="16" t="s">
        <v>4272</v>
      </c>
      <c r="C2235" s="16">
        <v>163201102</v>
      </c>
      <c r="D2235" s="16" t="s">
        <v>4269</v>
      </c>
      <c r="E2235" s="16">
        <v>3.0662457941642263</v>
      </c>
      <c r="F2235" s="16">
        <v>30</v>
      </c>
      <c r="G2235" s="19">
        <v>4.37862774303408E-3</v>
      </c>
      <c r="H2235" s="16">
        <f t="shared" si="102"/>
        <v>0.13135883229102241</v>
      </c>
      <c r="I2235" s="21">
        <v>2234</v>
      </c>
      <c r="J2235" s="28">
        <f t="shared" si="103"/>
        <v>22283.025736738269</v>
      </c>
      <c r="K2235" s="28">
        <f t="shared" si="104"/>
        <v>83.705832317084671</v>
      </c>
      <c r="L2235" s="34" t="e">
        <f>IF(ISNUMBER(INDEX('08W Project List'!$J:$J,MATCH('HFTD CPZ'!$B2235,'08W Project List'!$G:$G,0))),$K2235,#N/A)</f>
        <v>#N/A</v>
      </c>
      <c r="M2235" s="34" t="e">
        <f>IF(ISNUMBER(L2235),#N/A,IF(ISNUMBER(INDEX('Approved CPZ List'!$I:$I,MATCH('HFTD CPZ'!$B2235,'Approved CPZ List'!$B:$B,0))),$K2235,#N/A))</f>
        <v>#N/A</v>
      </c>
    </row>
    <row r="2236" spans="1:13" ht="15.75" x14ac:dyDescent="0.25">
      <c r="A2236" s="17">
        <v>1000</v>
      </c>
      <c r="B2236" s="16" t="s">
        <v>2492</v>
      </c>
      <c r="C2236" s="16">
        <v>83242111</v>
      </c>
      <c r="D2236" s="16" t="s">
        <v>2489</v>
      </c>
      <c r="E2236" s="16">
        <v>0.21939604666434803</v>
      </c>
      <c r="F2236" s="16">
        <v>38</v>
      </c>
      <c r="G2236" s="19">
        <v>4.3636005749904203E-3</v>
      </c>
      <c r="H2236" s="16">
        <f t="shared" si="102"/>
        <v>0.16581682184963598</v>
      </c>
      <c r="I2236" s="21">
        <v>2235</v>
      </c>
      <c r="J2236" s="28">
        <f t="shared" si="103"/>
        <v>22283.245132784934</v>
      </c>
      <c r="K2236" s="28">
        <f t="shared" si="104"/>
        <v>83.540015495235039</v>
      </c>
      <c r="L2236" s="34" t="e">
        <f>IF(ISNUMBER(INDEX('08W Project List'!$J:$J,MATCH('HFTD CPZ'!$B2236,'08W Project List'!$G:$G,0))),$K2236,#N/A)</f>
        <v>#N/A</v>
      </c>
      <c r="M2236" s="34" t="e">
        <f>IF(ISNUMBER(L2236),#N/A,IF(ISNUMBER(INDEX('Approved CPZ List'!$I:$I,MATCH('HFTD CPZ'!$B2236,'Approved CPZ List'!$B:$B,0))),$K2236,#N/A))</f>
        <v>#N/A</v>
      </c>
    </row>
    <row r="2237" spans="1:13" ht="15.75" x14ac:dyDescent="0.25">
      <c r="A2237" s="17">
        <v>9339</v>
      </c>
      <c r="B2237" s="16" t="s">
        <v>1977</v>
      </c>
      <c r="C2237" s="16">
        <v>13532109</v>
      </c>
      <c r="D2237" s="16" t="s">
        <v>1978</v>
      </c>
      <c r="E2237" s="16">
        <v>0.56371014073905401</v>
      </c>
      <c r="F2237" s="16">
        <v>31</v>
      </c>
      <c r="G2237" s="19">
        <v>4.3630453544064099E-3</v>
      </c>
      <c r="H2237" s="16">
        <f t="shared" si="102"/>
        <v>0.13525440598659871</v>
      </c>
      <c r="I2237" s="21">
        <v>2236</v>
      </c>
      <c r="J2237" s="28">
        <f t="shared" si="103"/>
        <v>22283.808842925671</v>
      </c>
      <c r="K2237" s="28">
        <f t="shared" si="104"/>
        <v>83.404761089248439</v>
      </c>
      <c r="L2237" s="34" t="e">
        <f>IF(ISNUMBER(INDEX('08W Project List'!$J:$J,MATCH('HFTD CPZ'!$B2237,'08W Project List'!$G:$G,0))),$K2237,#N/A)</f>
        <v>#N/A</v>
      </c>
      <c r="M2237" s="34" t="e">
        <f>IF(ISNUMBER(L2237),#N/A,IF(ISNUMBER(INDEX('Approved CPZ List'!$I:$I,MATCH('HFTD CPZ'!$B2237,'Approved CPZ List'!$B:$B,0))),$K2237,#N/A))</f>
        <v>#N/A</v>
      </c>
    </row>
    <row r="2238" spans="1:13" ht="15.75" x14ac:dyDescent="0.25">
      <c r="A2238" s="17">
        <v>420</v>
      </c>
      <c r="B2238" s="16" t="s">
        <v>127</v>
      </c>
      <c r="C2238" s="16">
        <v>192021122</v>
      </c>
      <c r="D2238" s="16" t="s">
        <v>125</v>
      </c>
      <c r="E2238" s="16">
        <v>15.568844722396271</v>
      </c>
      <c r="F2238" s="16">
        <v>202</v>
      </c>
      <c r="G2238" s="19">
        <v>4.3604227607896302E-3</v>
      </c>
      <c r="H2238" s="16">
        <f t="shared" si="102"/>
        <v>0.88080539767950528</v>
      </c>
      <c r="I2238" s="21">
        <v>2237</v>
      </c>
      <c r="J2238" s="28">
        <f t="shared" si="103"/>
        <v>22299.377687648066</v>
      </c>
      <c r="K2238" s="28">
        <f t="shared" si="104"/>
        <v>82.523955691568929</v>
      </c>
      <c r="L2238" s="34" t="e">
        <f>IF(ISNUMBER(INDEX('08W Project List'!$J:$J,MATCH('HFTD CPZ'!$B2238,'08W Project List'!$G:$G,0))),$K2238,#N/A)</f>
        <v>#N/A</v>
      </c>
      <c r="M2238" s="34" t="e">
        <f>IF(ISNUMBER(L2238),#N/A,IF(ISNUMBER(INDEX('Approved CPZ List'!$I:$I,MATCH('HFTD CPZ'!$B2238,'Approved CPZ List'!$B:$B,0))),$K2238,#N/A))</f>
        <v>#N/A</v>
      </c>
    </row>
    <row r="2239" spans="1:13" ht="15.75" x14ac:dyDescent="0.25">
      <c r="A2239" s="17">
        <v>268</v>
      </c>
      <c r="B2239" s="16" t="s">
        <v>2316</v>
      </c>
      <c r="C2239" s="16">
        <v>42091102</v>
      </c>
      <c r="D2239" s="16" t="s">
        <v>2313</v>
      </c>
      <c r="E2239" s="16">
        <v>5.7021900424958485</v>
      </c>
      <c r="F2239" s="16">
        <v>67</v>
      </c>
      <c r="G2239" s="19">
        <v>4.35731257721982E-3</v>
      </c>
      <c r="H2239" s="16">
        <f t="shared" si="102"/>
        <v>0.29193994267372791</v>
      </c>
      <c r="I2239" s="21">
        <v>2238</v>
      </c>
      <c r="J2239" s="28">
        <f t="shared" si="103"/>
        <v>22305.079877690561</v>
      </c>
      <c r="K2239" s="28">
        <f t="shared" si="104"/>
        <v>82.232015748895208</v>
      </c>
      <c r="L2239" s="34" t="e">
        <f>IF(ISNUMBER(INDEX('08W Project List'!$J:$J,MATCH('HFTD CPZ'!$B2239,'08W Project List'!$G:$G,0))),$K2239,#N/A)</f>
        <v>#N/A</v>
      </c>
      <c r="M2239" s="34" t="e">
        <f>IF(ISNUMBER(L2239),#N/A,IF(ISNUMBER(INDEX('Approved CPZ List'!$I:$I,MATCH('HFTD CPZ'!$B2239,'Approved CPZ List'!$B:$B,0))),$K2239,#N/A))</f>
        <v>#N/A</v>
      </c>
    </row>
    <row r="2240" spans="1:13" ht="15.75" x14ac:dyDescent="0.25">
      <c r="A2240" s="17">
        <v>6281</v>
      </c>
      <c r="B2240" s="16" t="s">
        <v>2407</v>
      </c>
      <c r="C2240" s="16">
        <v>42811113</v>
      </c>
      <c r="D2240" s="16" t="s">
        <v>2404</v>
      </c>
      <c r="E2240" s="16">
        <v>0.74281764533042882</v>
      </c>
      <c r="F2240" s="16">
        <v>9</v>
      </c>
      <c r="G2240" s="19">
        <v>4.3486666142602097E-3</v>
      </c>
      <c r="H2240" s="16">
        <f t="shared" si="102"/>
        <v>3.9137999528341891E-2</v>
      </c>
      <c r="I2240" s="21">
        <v>2239</v>
      </c>
      <c r="J2240" s="28">
        <f t="shared" si="103"/>
        <v>22305.82269533589</v>
      </c>
      <c r="K2240" s="28">
        <f t="shared" si="104"/>
        <v>82.192877749366872</v>
      </c>
      <c r="L2240" s="34" t="e">
        <f>IF(ISNUMBER(INDEX('08W Project List'!$J:$J,MATCH('HFTD CPZ'!$B2240,'08W Project List'!$G:$G,0))),$K2240,#N/A)</f>
        <v>#N/A</v>
      </c>
      <c r="M2240" s="34" t="e">
        <f>IF(ISNUMBER(L2240),#N/A,IF(ISNUMBER(INDEX('Approved CPZ List'!$I:$I,MATCH('HFTD CPZ'!$B2240,'Approved CPZ List'!$B:$B,0))),$K2240,#N/A))</f>
        <v>#N/A</v>
      </c>
    </row>
    <row r="2241" spans="1:13" ht="15.75" x14ac:dyDescent="0.25">
      <c r="A2241" s="17">
        <v>11081</v>
      </c>
      <c r="B2241" s="16" t="s">
        <v>2602</v>
      </c>
      <c r="C2241" s="16">
        <v>254421103</v>
      </c>
      <c r="D2241" s="16" t="s">
        <v>2599</v>
      </c>
      <c r="E2241" s="16">
        <v>3.9412412694858606E-3</v>
      </c>
      <c r="F2241" s="16">
        <v>1</v>
      </c>
      <c r="G2241" s="19">
        <v>4.3094297766151897E-3</v>
      </c>
      <c r="H2241" s="16">
        <f t="shared" si="102"/>
        <v>4.3094297766151897E-3</v>
      </c>
      <c r="I2241" s="21">
        <v>2240</v>
      </c>
      <c r="J2241" s="28">
        <f t="shared" si="103"/>
        <v>22305.82663657716</v>
      </c>
      <c r="K2241" s="28">
        <f t="shared" si="104"/>
        <v>82.18856831959026</v>
      </c>
      <c r="L2241" s="34" t="e">
        <f>IF(ISNUMBER(INDEX('08W Project List'!$J:$J,MATCH('HFTD CPZ'!$B2241,'08W Project List'!$G:$G,0))),$K2241,#N/A)</f>
        <v>#N/A</v>
      </c>
      <c r="M2241" s="34" t="e">
        <f>IF(ISNUMBER(L2241),#N/A,IF(ISNUMBER(INDEX('Approved CPZ List'!$I:$I,MATCH('HFTD CPZ'!$B2241,'Approved CPZ List'!$B:$B,0))),$K2241,#N/A))</f>
        <v>#N/A</v>
      </c>
    </row>
    <row r="2242" spans="1:13" ht="15.75" x14ac:dyDescent="0.25">
      <c r="A2242" s="17">
        <v>8151</v>
      </c>
      <c r="B2242" s="16" t="s">
        <v>3785</v>
      </c>
      <c r="C2242" s="16">
        <v>43432105</v>
      </c>
      <c r="D2242" s="16" t="s">
        <v>3779</v>
      </c>
      <c r="E2242" s="16">
        <v>1.0992182942858173</v>
      </c>
      <c r="F2242" s="16">
        <v>23</v>
      </c>
      <c r="G2242" s="19">
        <v>4.3094030626173903E-3</v>
      </c>
      <c r="H2242" s="16">
        <f t="shared" ref="H2242:H2305" si="105">IFERROR(G2242*F2242,0)</f>
        <v>9.911627044019998E-2</v>
      </c>
      <c r="I2242" s="21">
        <v>2241</v>
      </c>
      <c r="J2242" s="28">
        <f t="shared" si="103"/>
        <v>22306.925854871446</v>
      </c>
      <c r="K2242" s="28">
        <f t="shared" si="104"/>
        <v>82.089452049150054</v>
      </c>
      <c r="L2242" s="34" t="e">
        <f>IF(ISNUMBER(INDEX('08W Project List'!$J:$J,MATCH('HFTD CPZ'!$B2242,'08W Project List'!$G:$G,0))),$K2242,#N/A)</f>
        <v>#N/A</v>
      </c>
      <c r="M2242" s="34" t="e">
        <f>IF(ISNUMBER(L2242),#N/A,IF(ISNUMBER(INDEX('Approved CPZ List'!$I:$I,MATCH('HFTD CPZ'!$B2242,'Approved CPZ List'!$B:$B,0))),$K2242,#N/A))</f>
        <v>#N/A</v>
      </c>
    </row>
    <row r="2243" spans="1:13" ht="15.75" x14ac:dyDescent="0.25">
      <c r="A2243" s="17">
        <v>4858</v>
      </c>
      <c r="B2243" s="16" t="s">
        <v>1615</v>
      </c>
      <c r="C2243" s="16">
        <v>42841112</v>
      </c>
      <c r="D2243" s="16" t="s">
        <v>1614</v>
      </c>
      <c r="E2243" s="16">
        <v>14.531193696399939</v>
      </c>
      <c r="F2243" s="16">
        <v>135</v>
      </c>
      <c r="G2243" s="19">
        <v>4.2665751870624704E-3</v>
      </c>
      <c r="H2243" s="16">
        <f t="shared" si="105"/>
        <v>0.57598765025343346</v>
      </c>
      <c r="I2243" s="21">
        <v>2242</v>
      </c>
      <c r="J2243" s="28">
        <f t="shared" si="103"/>
        <v>22321.457048567845</v>
      </c>
      <c r="K2243" s="28">
        <f t="shared" si="104"/>
        <v>81.513464398896616</v>
      </c>
      <c r="L2243" s="34" t="e">
        <f>IF(ISNUMBER(INDEX('08W Project List'!$J:$J,MATCH('HFTD CPZ'!$B2243,'08W Project List'!$G:$G,0))),$K2243,#N/A)</f>
        <v>#N/A</v>
      </c>
      <c r="M2243" s="34" t="e">
        <f>IF(ISNUMBER(L2243),#N/A,IF(ISNUMBER(INDEX('Approved CPZ List'!$I:$I,MATCH('HFTD CPZ'!$B2243,'Approved CPZ List'!$B:$B,0))),$K2243,#N/A))</f>
        <v>#N/A</v>
      </c>
    </row>
    <row r="2244" spans="1:13" ht="15.75" x14ac:dyDescent="0.25">
      <c r="A2244" s="17">
        <v>2658</v>
      </c>
      <c r="B2244" s="16" t="s">
        <v>624</v>
      </c>
      <c r="C2244" s="16">
        <v>83622106</v>
      </c>
      <c r="D2244" s="16" t="s">
        <v>611</v>
      </c>
      <c r="E2244" s="16">
        <v>22.461297819878929</v>
      </c>
      <c r="F2244" s="16">
        <v>267</v>
      </c>
      <c r="G2244" s="19">
        <v>4.2657162538159796E-3</v>
      </c>
      <c r="H2244" s="16">
        <f t="shared" si="105"/>
        <v>1.1389462397688666</v>
      </c>
      <c r="I2244" s="21">
        <v>2243</v>
      </c>
      <c r="J2244" s="28">
        <f t="shared" ref="J2244:J2307" si="106">J2243+E2244</f>
        <v>22343.918346387723</v>
      </c>
      <c r="K2244" s="28">
        <f t="shared" ref="K2244:K2307" si="107">K2243-H2244</f>
        <v>80.374518159127746</v>
      </c>
      <c r="L2244" s="34" t="e">
        <f>IF(ISNUMBER(INDEX('08W Project List'!$J:$J,MATCH('HFTD CPZ'!$B2244,'08W Project List'!$G:$G,0))),$K2244,#N/A)</f>
        <v>#N/A</v>
      </c>
      <c r="M2244" s="34" t="e">
        <f>IF(ISNUMBER(L2244),#N/A,IF(ISNUMBER(INDEX('Approved CPZ List'!$I:$I,MATCH('HFTD CPZ'!$B2244,'Approved CPZ List'!$B:$B,0))),$K2244,#N/A))</f>
        <v>#N/A</v>
      </c>
    </row>
    <row r="2245" spans="1:13" ht="15.75" x14ac:dyDescent="0.25">
      <c r="A2245" s="17">
        <v>7144</v>
      </c>
      <c r="B2245" s="16" t="s">
        <v>243</v>
      </c>
      <c r="C2245" s="16">
        <v>43181102</v>
      </c>
      <c r="D2245" s="16" t="s">
        <v>244</v>
      </c>
      <c r="E2245" s="16">
        <v>0.25165410692316159</v>
      </c>
      <c r="F2245" s="16">
        <v>68</v>
      </c>
      <c r="G2245" s="19">
        <v>4.2431473055981796E-3</v>
      </c>
      <c r="H2245" s="16">
        <f t="shared" si="105"/>
        <v>0.28853401678067619</v>
      </c>
      <c r="I2245" s="21">
        <v>2244</v>
      </c>
      <c r="J2245" s="28">
        <f t="shared" si="106"/>
        <v>22344.170000494647</v>
      </c>
      <c r="K2245" s="28">
        <f t="shared" si="107"/>
        <v>80.085984142347073</v>
      </c>
      <c r="L2245" s="34" t="e">
        <f>IF(ISNUMBER(INDEX('08W Project List'!$J:$J,MATCH('HFTD CPZ'!$B2245,'08W Project List'!$G:$G,0))),$K2245,#N/A)</f>
        <v>#N/A</v>
      </c>
      <c r="M2245" s="34" t="e">
        <f>IF(ISNUMBER(L2245),#N/A,IF(ISNUMBER(INDEX('Approved CPZ List'!$I:$I,MATCH('HFTD CPZ'!$B2245,'Approved CPZ List'!$B:$B,0))),$K2245,#N/A))</f>
        <v>#N/A</v>
      </c>
    </row>
    <row r="2246" spans="1:13" ht="15.75" x14ac:dyDescent="0.25">
      <c r="A2246" s="17">
        <v>5164</v>
      </c>
      <c r="B2246" s="16" t="s">
        <v>2457</v>
      </c>
      <c r="C2246" s="16">
        <v>13801104</v>
      </c>
      <c r="D2246" s="16" t="s">
        <v>2455</v>
      </c>
      <c r="E2246" s="16">
        <v>3.6934506056636049</v>
      </c>
      <c r="F2246" s="16">
        <v>65</v>
      </c>
      <c r="G2246" s="19">
        <v>4.2279774215804103E-3</v>
      </c>
      <c r="H2246" s="16">
        <f t="shared" si="105"/>
        <v>0.27481853240272669</v>
      </c>
      <c r="I2246" s="21">
        <v>2245</v>
      </c>
      <c r="J2246" s="28">
        <f t="shared" si="106"/>
        <v>22347.863451100311</v>
      </c>
      <c r="K2246" s="28">
        <f t="shared" si="107"/>
        <v>79.811165609944339</v>
      </c>
      <c r="L2246" s="34" t="e">
        <f>IF(ISNUMBER(INDEX('08W Project List'!$J:$J,MATCH('HFTD CPZ'!$B2246,'08W Project List'!$G:$G,0))),$K2246,#N/A)</f>
        <v>#N/A</v>
      </c>
      <c r="M2246" s="34" t="e">
        <f>IF(ISNUMBER(L2246),#N/A,IF(ISNUMBER(INDEX('Approved CPZ List'!$I:$I,MATCH('HFTD CPZ'!$B2246,'Approved CPZ List'!$B:$B,0))),$K2246,#N/A))</f>
        <v>#N/A</v>
      </c>
    </row>
    <row r="2247" spans="1:13" ht="15.75" x14ac:dyDescent="0.25">
      <c r="A2247" s="17">
        <v>9096</v>
      </c>
      <c r="B2247" s="16" t="s">
        <v>301</v>
      </c>
      <c r="C2247" s="16">
        <v>82841102</v>
      </c>
      <c r="D2247" s="16" t="s">
        <v>296</v>
      </c>
      <c r="E2247" s="16">
        <v>1.4514209383720198</v>
      </c>
      <c r="F2247" s="16">
        <v>12</v>
      </c>
      <c r="G2247" s="19">
        <v>4.1980839455004202E-3</v>
      </c>
      <c r="H2247" s="16">
        <f t="shared" si="105"/>
        <v>5.0377007346005045E-2</v>
      </c>
      <c r="I2247" s="21">
        <v>2246</v>
      </c>
      <c r="J2247" s="28">
        <f t="shared" si="106"/>
        <v>22349.314872038682</v>
      </c>
      <c r="K2247" s="28">
        <f t="shared" si="107"/>
        <v>79.760788602598339</v>
      </c>
      <c r="L2247" s="34" t="e">
        <f>IF(ISNUMBER(INDEX('08W Project List'!$J:$J,MATCH('HFTD CPZ'!$B2247,'08W Project List'!$G:$G,0))),$K2247,#N/A)</f>
        <v>#N/A</v>
      </c>
      <c r="M2247" s="34" t="e">
        <f>IF(ISNUMBER(L2247),#N/A,IF(ISNUMBER(INDEX('Approved CPZ List'!$I:$I,MATCH('HFTD CPZ'!$B2247,'Approved CPZ List'!$B:$B,0))),$K2247,#N/A))</f>
        <v>#N/A</v>
      </c>
    </row>
    <row r="2248" spans="1:13" ht="15.75" x14ac:dyDescent="0.25">
      <c r="A2248" s="17">
        <v>4580</v>
      </c>
      <c r="B2248" s="16" t="s">
        <v>4271</v>
      </c>
      <c r="C2248" s="16">
        <v>163201102</v>
      </c>
      <c r="D2248" s="16" t="s">
        <v>4269</v>
      </c>
      <c r="E2248" s="16">
        <v>9.8988290004834685</v>
      </c>
      <c r="F2248" s="16">
        <v>87</v>
      </c>
      <c r="G2248" s="19">
        <v>4.1901231155043999E-3</v>
      </c>
      <c r="H2248" s="16">
        <f t="shared" si="105"/>
        <v>0.3645407110488828</v>
      </c>
      <c r="I2248" s="21">
        <v>2247</v>
      </c>
      <c r="J2248" s="28">
        <f t="shared" si="106"/>
        <v>22359.213701039163</v>
      </c>
      <c r="K2248" s="28">
        <f t="shared" si="107"/>
        <v>79.39624789154945</v>
      </c>
      <c r="L2248" s="34" t="e">
        <f>IF(ISNUMBER(INDEX('08W Project List'!$J:$J,MATCH('HFTD CPZ'!$B2248,'08W Project List'!$G:$G,0))),$K2248,#N/A)</f>
        <v>#N/A</v>
      </c>
      <c r="M2248" s="34" t="e">
        <f>IF(ISNUMBER(L2248),#N/A,IF(ISNUMBER(INDEX('Approved CPZ List'!$I:$I,MATCH('HFTD CPZ'!$B2248,'Approved CPZ List'!$B:$B,0))),$K2248,#N/A))</f>
        <v>#N/A</v>
      </c>
    </row>
    <row r="2249" spans="1:13" ht="15.75" x14ac:dyDescent="0.25">
      <c r="A2249" s="17">
        <v>2630</v>
      </c>
      <c r="B2249" s="16" t="s">
        <v>2217</v>
      </c>
      <c r="C2249" s="16">
        <v>103491101</v>
      </c>
      <c r="D2249" s="16" t="s">
        <v>2209</v>
      </c>
      <c r="E2249" s="16">
        <v>0.10762995341594468</v>
      </c>
      <c r="F2249" s="16">
        <v>92</v>
      </c>
      <c r="G2249" s="19">
        <v>4.18298305132678E-3</v>
      </c>
      <c r="H2249" s="16">
        <f t="shared" si="105"/>
        <v>0.38483444072206374</v>
      </c>
      <c r="I2249" s="21">
        <v>2248</v>
      </c>
      <c r="J2249" s="28">
        <f t="shared" si="106"/>
        <v>22359.321330992578</v>
      </c>
      <c r="K2249" s="28">
        <f t="shared" si="107"/>
        <v>79.011413450827391</v>
      </c>
      <c r="L2249" s="34" t="e">
        <f>IF(ISNUMBER(INDEX('08W Project List'!$J:$J,MATCH('HFTD CPZ'!$B2249,'08W Project List'!$G:$G,0))),$K2249,#N/A)</f>
        <v>#N/A</v>
      </c>
      <c r="M2249" s="34" t="e">
        <f>IF(ISNUMBER(L2249),#N/A,IF(ISNUMBER(INDEX('Approved CPZ List'!$I:$I,MATCH('HFTD CPZ'!$B2249,'Approved CPZ List'!$B:$B,0))),$K2249,#N/A))</f>
        <v>#N/A</v>
      </c>
    </row>
    <row r="2250" spans="1:13" ht="15.75" x14ac:dyDescent="0.25">
      <c r="A2250" s="17">
        <v>9114</v>
      </c>
      <c r="B2250" s="16" t="s">
        <v>1999</v>
      </c>
      <c r="C2250" s="16">
        <v>42991105</v>
      </c>
      <c r="D2250" s="16" t="s">
        <v>1994</v>
      </c>
      <c r="E2250" s="16">
        <v>0.4414567062194264</v>
      </c>
      <c r="F2250" s="16">
        <v>26</v>
      </c>
      <c r="G2250" s="19">
        <v>4.1416215436905802E-3</v>
      </c>
      <c r="H2250" s="16">
        <f t="shared" si="105"/>
        <v>0.10768216013595508</v>
      </c>
      <c r="I2250" s="21">
        <v>2249</v>
      </c>
      <c r="J2250" s="28">
        <f t="shared" si="106"/>
        <v>22359.762787698797</v>
      </c>
      <c r="K2250" s="28">
        <f t="shared" si="107"/>
        <v>78.903731290691439</v>
      </c>
      <c r="L2250" s="34" t="e">
        <f>IF(ISNUMBER(INDEX('08W Project List'!$J:$J,MATCH('HFTD CPZ'!$B2250,'08W Project List'!$G:$G,0))),$K2250,#N/A)</f>
        <v>#N/A</v>
      </c>
      <c r="M2250" s="34" t="e">
        <f>IF(ISNUMBER(L2250),#N/A,IF(ISNUMBER(INDEX('Approved CPZ List'!$I:$I,MATCH('HFTD CPZ'!$B2250,'Approved CPZ List'!$B:$B,0))),$K2250,#N/A))</f>
        <v>#N/A</v>
      </c>
    </row>
    <row r="2251" spans="1:13" ht="15.75" x14ac:dyDescent="0.25">
      <c r="A2251" s="17">
        <v>2500</v>
      </c>
      <c r="B2251" s="16" t="s">
        <v>1233</v>
      </c>
      <c r="C2251" s="16">
        <v>152762101</v>
      </c>
      <c r="D2251" s="16" t="s">
        <v>1223</v>
      </c>
      <c r="E2251" s="16">
        <v>7.4577069499436917</v>
      </c>
      <c r="F2251" s="16">
        <v>74</v>
      </c>
      <c r="G2251" s="19">
        <v>4.1405793900003698E-3</v>
      </c>
      <c r="H2251" s="16">
        <f t="shared" si="105"/>
        <v>0.30640287486002737</v>
      </c>
      <c r="I2251" s="21">
        <v>2250</v>
      </c>
      <c r="J2251" s="28">
        <f t="shared" si="106"/>
        <v>22367.22049464874</v>
      </c>
      <c r="K2251" s="28">
        <f t="shared" si="107"/>
        <v>78.597328415831413</v>
      </c>
      <c r="L2251" s="34" t="e">
        <f>IF(ISNUMBER(INDEX('08W Project List'!$J:$J,MATCH('HFTD CPZ'!$B2251,'08W Project List'!$G:$G,0))),$K2251,#N/A)</f>
        <v>#N/A</v>
      </c>
      <c r="M2251" s="34" t="e">
        <f>IF(ISNUMBER(L2251),#N/A,IF(ISNUMBER(INDEX('Approved CPZ List'!$I:$I,MATCH('HFTD CPZ'!$B2251,'Approved CPZ List'!$B:$B,0))),$K2251,#N/A))</f>
        <v>#N/A</v>
      </c>
    </row>
    <row r="2252" spans="1:13" ht="15.75" x14ac:dyDescent="0.25">
      <c r="A2252" s="17">
        <v>2083</v>
      </c>
      <c r="B2252" s="16" t="s">
        <v>29</v>
      </c>
      <c r="C2252" s="16">
        <v>42031120</v>
      </c>
      <c r="D2252" s="16" t="s">
        <v>30</v>
      </c>
      <c r="E2252" s="16">
        <v>3.4492646203507706</v>
      </c>
      <c r="F2252" s="16">
        <v>45</v>
      </c>
      <c r="G2252" s="19">
        <v>4.1320010123212696E-3</v>
      </c>
      <c r="H2252" s="16">
        <f t="shared" si="105"/>
        <v>0.18594004555445715</v>
      </c>
      <c r="I2252" s="21">
        <v>2251</v>
      </c>
      <c r="J2252" s="28">
        <f t="shared" si="106"/>
        <v>22370.669759269091</v>
      </c>
      <c r="K2252" s="28">
        <f t="shared" si="107"/>
        <v>78.411388370276953</v>
      </c>
      <c r="L2252" s="34" t="e">
        <f>IF(ISNUMBER(INDEX('08W Project List'!$J:$J,MATCH('HFTD CPZ'!$B2252,'08W Project List'!$G:$G,0))),$K2252,#N/A)</f>
        <v>#N/A</v>
      </c>
      <c r="M2252" s="34" t="e">
        <f>IF(ISNUMBER(L2252),#N/A,IF(ISNUMBER(INDEX('Approved CPZ List'!$I:$I,MATCH('HFTD CPZ'!$B2252,'Approved CPZ List'!$B:$B,0))),$K2252,#N/A))</f>
        <v>#N/A</v>
      </c>
    </row>
    <row r="2253" spans="1:13" ht="15.75" x14ac:dyDescent="0.25">
      <c r="A2253" s="17">
        <v>1240</v>
      </c>
      <c r="B2253" s="16" t="s">
        <v>1226</v>
      </c>
      <c r="C2253" s="16">
        <v>152762101</v>
      </c>
      <c r="D2253" s="16" t="s">
        <v>1223</v>
      </c>
      <c r="E2253" s="16">
        <v>34.376364503993351</v>
      </c>
      <c r="F2253" s="16">
        <v>339</v>
      </c>
      <c r="G2253" s="19">
        <v>4.1222351964230698E-3</v>
      </c>
      <c r="H2253" s="16">
        <f t="shared" si="105"/>
        <v>1.3974377315874207</v>
      </c>
      <c r="I2253" s="21">
        <v>2252</v>
      </c>
      <c r="J2253" s="28">
        <f t="shared" si="106"/>
        <v>22405.046123773085</v>
      </c>
      <c r="K2253" s="28">
        <f t="shared" si="107"/>
        <v>77.013950638689536</v>
      </c>
      <c r="L2253" s="34" t="e">
        <f>IF(ISNUMBER(INDEX('08W Project List'!$J:$J,MATCH('HFTD CPZ'!$B2253,'08W Project List'!$G:$G,0))),$K2253,#N/A)</f>
        <v>#N/A</v>
      </c>
      <c r="M2253" s="34" t="e">
        <f>IF(ISNUMBER(L2253),#N/A,IF(ISNUMBER(INDEX('Approved CPZ List'!$I:$I,MATCH('HFTD CPZ'!$B2253,'Approved CPZ List'!$B:$B,0))),$K2253,#N/A))</f>
        <v>#N/A</v>
      </c>
    </row>
    <row r="2254" spans="1:13" ht="15.75" x14ac:dyDescent="0.25">
      <c r="A2254" s="17">
        <v>2830</v>
      </c>
      <c r="B2254" s="16" t="s">
        <v>2242</v>
      </c>
      <c r="C2254" s="16">
        <v>24131102</v>
      </c>
      <c r="D2254" s="16" t="s">
        <v>2239</v>
      </c>
      <c r="E2254" s="16">
        <v>0.92693432875417026</v>
      </c>
      <c r="F2254" s="16">
        <v>138</v>
      </c>
      <c r="G2254" s="19">
        <v>4.0502444888018399E-3</v>
      </c>
      <c r="H2254" s="16">
        <f t="shared" si="105"/>
        <v>0.55893373945465386</v>
      </c>
      <c r="I2254" s="21">
        <v>2253</v>
      </c>
      <c r="J2254" s="28">
        <f t="shared" si="106"/>
        <v>22405.973058101838</v>
      </c>
      <c r="K2254" s="28">
        <f t="shared" si="107"/>
        <v>76.455016899234877</v>
      </c>
      <c r="L2254" s="34" t="e">
        <f>IF(ISNUMBER(INDEX('08W Project List'!$J:$J,MATCH('HFTD CPZ'!$B2254,'08W Project List'!$G:$G,0))),$K2254,#N/A)</f>
        <v>#N/A</v>
      </c>
      <c r="M2254" s="34" t="e">
        <f>IF(ISNUMBER(L2254),#N/A,IF(ISNUMBER(INDEX('Approved CPZ List'!$I:$I,MATCH('HFTD CPZ'!$B2254,'Approved CPZ List'!$B:$B,0))),$K2254,#N/A))</f>
        <v>#N/A</v>
      </c>
    </row>
    <row r="2255" spans="1:13" ht="15.75" x14ac:dyDescent="0.25">
      <c r="A2255" s="17">
        <v>8665</v>
      </c>
      <c r="B2255" s="16" t="s">
        <v>451</v>
      </c>
      <c r="C2255" s="16">
        <v>152481110</v>
      </c>
      <c r="D2255" s="16" t="s">
        <v>447</v>
      </c>
      <c r="E2255" s="16">
        <v>0.3706538772679876</v>
      </c>
      <c r="F2255" s="16">
        <v>9</v>
      </c>
      <c r="G2255" s="19">
        <v>4.0352507905369699E-3</v>
      </c>
      <c r="H2255" s="16">
        <f t="shared" si="105"/>
        <v>3.6317257114832732E-2</v>
      </c>
      <c r="I2255" s="21">
        <v>2254</v>
      </c>
      <c r="J2255" s="28">
        <f t="shared" si="106"/>
        <v>22406.343711979105</v>
      </c>
      <c r="K2255" s="28">
        <f t="shared" si="107"/>
        <v>76.418699642120046</v>
      </c>
      <c r="L2255" s="34" t="e">
        <f>IF(ISNUMBER(INDEX('08W Project List'!$J:$J,MATCH('HFTD CPZ'!$B2255,'08W Project List'!$G:$G,0))),$K2255,#N/A)</f>
        <v>#N/A</v>
      </c>
      <c r="M2255" s="34" t="e">
        <f>IF(ISNUMBER(L2255),#N/A,IF(ISNUMBER(INDEX('Approved CPZ List'!$I:$I,MATCH('HFTD CPZ'!$B2255,'Approved CPZ List'!$B:$B,0))),$K2255,#N/A))</f>
        <v>#N/A</v>
      </c>
    </row>
    <row r="2256" spans="1:13" ht="15.75" x14ac:dyDescent="0.25">
      <c r="A2256" s="17">
        <v>2181</v>
      </c>
      <c r="B2256" s="16" t="s">
        <v>2249</v>
      </c>
      <c r="C2256" s="16">
        <v>252811102</v>
      </c>
      <c r="D2256" s="16" t="s">
        <v>2250</v>
      </c>
      <c r="E2256" s="16">
        <v>1.0094000489107582</v>
      </c>
      <c r="F2256" s="16">
        <v>27</v>
      </c>
      <c r="G2256" s="19">
        <v>4.0150509797416299E-3</v>
      </c>
      <c r="H2256" s="16">
        <f t="shared" si="105"/>
        <v>0.10840637645302401</v>
      </c>
      <c r="I2256" s="21">
        <v>2255</v>
      </c>
      <c r="J2256" s="28">
        <f t="shared" si="106"/>
        <v>22407.353112028017</v>
      </c>
      <c r="K2256" s="28">
        <f t="shared" si="107"/>
        <v>76.310293265667028</v>
      </c>
      <c r="L2256" s="34" t="e">
        <f>IF(ISNUMBER(INDEX('08W Project List'!$J:$J,MATCH('HFTD CPZ'!$B2256,'08W Project List'!$G:$G,0))),$K2256,#N/A)</f>
        <v>#N/A</v>
      </c>
      <c r="M2256" s="34" t="e">
        <f>IF(ISNUMBER(L2256),#N/A,IF(ISNUMBER(INDEX('Approved CPZ List'!$I:$I,MATCH('HFTD CPZ'!$B2256,'Approved CPZ List'!$B:$B,0))),$K2256,#N/A))</f>
        <v>#N/A</v>
      </c>
    </row>
    <row r="2257" spans="1:13" ht="15.75" x14ac:dyDescent="0.25">
      <c r="A2257" s="17">
        <v>2725</v>
      </c>
      <c r="B2257" s="16" t="s">
        <v>298</v>
      </c>
      <c r="C2257" s="16">
        <v>82841102</v>
      </c>
      <c r="D2257" s="16" t="s">
        <v>296</v>
      </c>
      <c r="E2257" s="16">
        <v>4.4855787409380925</v>
      </c>
      <c r="F2257" s="16">
        <v>59</v>
      </c>
      <c r="G2257" s="19">
        <v>4.0118842056584298E-3</v>
      </c>
      <c r="H2257" s="16">
        <f t="shared" si="105"/>
        <v>0.23670116813384737</v>
      </c>
      <c r="I2257" s="21">
        <v>2256</v>
      </c>
      <c r="J2257" s="28">
        <f t="shared" si="106"/>
        <v>22411.838690768956</v>
      </c>
      <c r="K2257" s="28">
        <f t="shared" si="107"/>
        <v>76.073592097533179</v>
      </c>
      <c r="L2257" s="34" t="e">
        <f>IF(ISNUMBER(INDEX('08W Project List'!$J:$J,MATCH('HFTD CPZ'!$B2257,'08W Project List'!$G:$G,0))),$K2257,#N/A)</f>
        <v>#N/A</v>
      </c>
      <c r="M2257" s="34" t="e">
        <f>IF(ISNUMBER(L2257),#N/A,IF(ISNUMBER(INDEX('Approved CPZ List'!$I:$I,MATCH('HFTD CPZ'!$B2257,'Approved CPZ List'!$B:$B,0))),$K2257,#N/A))</f>
        <v>#N/A</v>
      </c>
    </row>
    <row r="2258" spans="1:13" ht="15.75" x14ac:dyDescent="0.25">
      <c r="A2258" s="17">
        <v>1448</v>
      </c>
      <c r="B2258" s="16" t="s">
        <v>2850</v>
      </c>
      <c r="C2258" s="16">
        <v>102831103</v>
      </c>
      <c r="D2258" s="16" t="s">
        <v>2846</v>
      </c>
      <c r="E2258" s="16">
        <v>1.3782570037300002</v>
      </c>
      <c r="F2258" s="16">
        <v>61</v>
      </c>
      <c r="G2258" s="19">
        <v>3.97467118106473E-3</v>
      </c>
      <c r="H2258" s="16">
        <f t="shared" si="105"/>
        <v>0.24245494204494852</v>
      </c>
      <c r="I2258" s="21">
        <v>2257</v>
      </c>
      <c r="J2258" s="28">
        <f t="shared" si="106"/>
        <v>22413.216947772686</v>
      </c>
      <c r="K2258" s="28">
        <f t="shared" si="107"/>
        <v>75.831137155488236</v>
      </c>
      <c r="L2258" s="34" t="e">
        <f>IF(ISNUMBER(INDEX('08W Project List'!$J:$J,MATCH('HFTD CPZ'!$B2258,'08W Project List'!$G:$G,0))),$K2258,#N/A)</f>
        <v>#N/A</v>
      </c>
      <c r="M2258" s="34" t="e">
        <f>IF(ISNUMBER(L2258),#N/A,IF(ISNUMBER(INDEX('Approved CPZ List'!$I:$I,MATCH('HFTD CPZ'!$B2258,'Approved CPZ List'!$B:$B,0))),$K2258,#N/A))</f>
        <v>#N/A</v>
      </c>
    </row>
    <row r="2259" spans="1:13" ht="15.75" x14ac:dyDescent="0.25">
      <c r="A2259" s="17">
        <v>3467</v>
      </c>
      <c r="B2259" s="16" t="s">
        <v>4251</v>
      </c>
      <c r="C2259" s="16">
        <v>152491101</v>
      </c>
      <c r="D2259" s="16" t="s">
        <v>4249</v>
      </c>
      <c r="E2259" s="16">
        <v>19.228716981860597</v>
      </c>
      <c r="F2259" s="16">
        <v>235</v>
      </c>
      <c r="G2259" s="19">
        <v>3.9689984394871399E-3</v>
      </c>
      <c r="H2259" s="16">
        <f t="shared" si="105"/>
        <v>0.9327146332794779</v>
      </c>
      <c r="I2259" s="21">
        <v>2258</v>
      </c>
      <c r="J2259" s="28">
        <f t="shared" si="106"/>
        <v>22432.445664754545</v>
      </c>
      <c r="K2259" s="28">
        <f t="shared" si="107"/>
        <v>74.898422522208762</v>
      </c>
      <c r="L2259" s="34" t="e">
        <f>IF(ISNUMBER(INDEX('08W Project List'!$J:$J,MATCH('HFTD CPZ'!$B2259,'08W Project List'!$G:$G,0))),$K2259,#N/A)</f>
        <v>#N/A</v>
      </c>
      <c r="M2259" s="34" t="e">
        <f>IF(ISNUMBER(L2259),#N/A,IF(ISNUMBER(INDEX('Approved CPZ List'!$I:$I,MATCH('HFTD CPZ'!$B2259,'Approved CPZ List'!$B:$B,0))),$K2259,#N/A))</f>
        <v>#N/A</v>
      </c>
    </row>
    <row r="2260" spans="1:13" ht="15.75" x14ac:dyDescent="0.25">
      <c r="A2260" s="17">
        <v>497</v>
      </c>
      <c r="B2260" s="16" t="s">
        <v>174</v>
      </c>
      <c r="C2260" s="16">
        <v>152161101</v>
      </c>
      <c r="D2260" s="16" t="s">
        <v>175</v>
      </c>
      <c r="E2260" s="16">
        <v>3.2880865981045431</v>
      </c>
      <c r="F2260" s="16">
        <v>43</v>
      </c>
      <c r="G2260" s="19">
        <v>3.9357237198224398E-3</v>
      </c>
      <c r="H2260" s="16">
        <f t="shared" si="105"/>
        <v>0.16923611995236493</v>
      </c>
      <c r="I2260" s="21">
        <v>2259</v>
      </c>
      <c r="J2260" s="28">
        <f t="shared" si="106"/>
        <v>22435.733751352651</v>
      </c>
      <c r="K2260" s="28">
        <f t="shared" si="107"/>
        <v>74.729186402256403</v>
      </c>
      <c r="L2260" s="34" t="e">
        <f>IF(ISNUMBER(INDEX('08W Project List'!$J:$J,MATCH('HFTD CPZ'!$B2260,'08W Project List'!$G:$G,0))),$K2260,#N/A)</f>
        <v>#N/A</v>
      </c>
      <c r="M2260" s="34" t="e">
        <f>IF(ISNUMBER(L2260),#N/A,IF(ISNUMBER(INDEX('Approved CPZ List'!$I:$I,MATCH('HFTD CPZ'!$B2260,'Approved CPZ List'!$B:$B,0))),$K2260,#N/A))</f>
        <v>#N/A</v>
      </c>
    </row>
    <row r="2261" spans="1:13" ht="15.75" x14ac:dyDescent="0.25">
      <c r="A2261" s="17">
        <v>7194</v>
      </c>
      <c r="B2261" s="16" t="s">
        <v>4267</v>
      </c>
      <c r="C2261" s="16">
        <v>163201101</v>
      </c>
      <c r="D2261" s="16" t="s">
        <v>4259</v>
      </c>
      <c r="E2261" s="16">
        <v>7.3956004367223116</v>
      </c>
      <c r="F2261" s="16">
        <v>93</v>
      </c>
      <c r="G2261" s="19">
        <v>3.90442033478468E-3</v>
      </c>
      <c r="H2261" s="16">
        <f t="shared" si="105"/>
        <v>0.36311109113497525</v>
      </c>
      <c r="I2261" s="21">
        <v>2260</v>
      </c>
      <c r="J2261" s="28">
        <f t="shared" si="106"/>
        <v>22443.129351789372</v>
      </c>
      <c r="K2261" s="28">
        <f t="shared" si="107"/>
        <v>74.366075311121421</v>
      </c>
      <c r="L2261" s="34" t="e">
        <f>IF(ISNUMBER(INDEX('08W Project List'!$J:$J,MATCH('HFTD CPZ'!$B2261,'08W Project List'!$G:$G,0))),$K2261,#N/A)</f>
        <v>#N/A</v>
      </c>
      <c r="M2261" s="34" t="e">
        <f>IF(ISNUMBER(L2261),#N/A,IF(ISNUMBER(INDEX('Approved CPZ List'!$I:$I,MATCH('HFTD CPZ'!$B2261,'Approved CPZ List'!$B:$B,0))),$K2261,#N/A))</f>
        <v>#N/A</v>
      </c>
    </row>
    <row r="2262" spans="1:13" ht="15.75" x14ac:dyDescent="0.25">
      <c r="A2262" s="17">
        <v>6474</v>
      </c>
      <c r="B2262" s="16" t="s">
        <v>3898</v>
      </c>
      <c r="C2262" s="16">
        <v>43201102</v>
      </c>
      <c r="D2262" s="16" t="s">
        <v>3897</v>
      </c>
      <c r="E2262" s="16">
        <v>5.273389188078359</v>
      </c>
      <c r="F2262" s="16">
        <v>72</v>
      </c>
      <c r="G2262" s="19">
        <v>3.9018481917730899E-3</v>
      </c>
      <c r="H2262" s="16">
        <f t="shared" si="105"/>
        <v>0.28093306980766247</v>
      </c>
      <c r="I2262" s="21">
        <v>2261</v>
      </c>
      <c r="J2262" s="28">
        <f t="shared" si="106"/>
        <v>22448.40274097745</v>
      </c>
      <c r="K2262" s="28">
        <f t="shared" si="107"/>
        <v>74.085142241313761</v>
      </c>
      <c r="L2262" s="34" t="e">
        <f>IF(ISNUMBER(INDEX('08W Project List'!$J:$J,MATCH('HFTD CPZ'!$B2262,'08W Project List'!$G:$G,0))),$K2262,#N/A)</f>
        <v>#N/A</v>
      </c>
      <c r="M2262" s="34" t="e">
        <f>IF(ISNUMBER(L2262),#N/A,IF(ISNUMBER(INDEX('Approved CPZ List'!$I:$I,MATCH('HFTD CPZ'!$B2262,'Approved CPZ List'!$B:$B,0))),$K2262,#N/A))</f>
        <v>#N/A</v>
      </c>
    </row>
    <row r="2263" spans="1:13" ht="15.75" x14ac:dyDescent="0.25">
      <c r="A2263" s="17">
        <v>4378</v>
      </c>
      <c r="B2263" s="16" t="s">
        <v>3302</v>
      </c>
      <c r="C2263" s="16">
        <v>182731102</v>
      </c>
      <c r="D2263" s="16" t="s">
        <v>3303</v>
      </c>
      <c r="E2263" s="16">
        <v>1.7669333303576755</v>
      </c>
      <c r="F2263" s="16">
        <v>59</v>
      </c>
      <c r="G2263" s="19">
        <v>3.88292228476629E-3</v>
      </c>
      <c r="H2263" s="16">
        <f t="shared" si="105"/>
        <v>0.22909241480121112</v>
      </c>
      <c r="I2263" s="21">
        <v>2262</v>
      </c>
      <c r="J2263" s="28">
        <f t="shared" si="106"/>
        <v>22450.169674307806</v>
      </c>
      <c r="K2263" s="28">
        <f t="shared" si="107"/>
        <v>73.856049826512546</v>
      </c>
      <c r="L2263" s="34" t="e">
        <f>IF(ISNUMBER(INDEX('08W Project List'!$J:$J,MATCH('HFTD CPZ'!$B2263,'08W Project List'!$G:$G,0))),$K2263,#N/A)</f>
        <v>#N/A</v>
      </c>
      <c r="M2263" s="34" t="e">
        <f>IF(ISNUMBER(L2263),#N/A,IF(ISNUMBER(INDEX('Approved CPZ List'!$I:$I,MATCH('HFTD CPZ'!$B2263,'Approved CPZ List'!$B:$B,0))),$K2263,#N/A))</f>
        <v>#N/A</v>
      </c>
    </row>
    <row r="2264" spans="1:13" ht="15.75" x14ac:dyDescent="0.25">
      <c r="A2264" s="17">
        <v>7747</v>
      </c>
      <c r="B2264" s="16" t="s">
        <v>80</v>
      </c>
      <c r="C2264" s="16">
        <v>102841106</v>
      </c>
      <c r="D2264" s="16" t="s">
        <v>81</v>
      </c>
      <c r="E2264" s="16">
        <v>1.4691222040257552</v>
      </c>
      <c r="F2264" s="16">
        <v>77</v>
      </c>
      <c r="G2264" s="19">
        <v>3.8689111127336198E-3</v>
      </c>
      <c r="H2264" s="16">
        <f t="shared" si="105"/>
        <v>0.29790615568048873</v>
      </c>
      <c r="I2264" s="21">
        <v>2263</v>
      </c>
      <c r="J2264" s="28">
        <f t="shared" si="106"/>
        <v>22451.638796511834</v>
      </c>
      <c r="K2264" s="28">
        <f t="shared" si="107"/>
        <v>73.558143670832052</v>
      </c>
      <c r="L2264" s="34" t="e">
        <f>IF(ISNUMBER(INDEX('08W Project List'!$J:$J,MATCH('HFTD CPZ'!$B2264,'08W Project List'!$G:$G,0))),$K2264,#N/A)</f>
        <v>#N/A</v>
      </c>
      <c r="M2264" s="34" t="e">
        <f>IF(ISNUMBER(L2264),#N/A,IF(ISNUMBER(INDEX('Approved CPZ List'!$I:$I,MATCH('HFTD CPZ'!$B2264,'Approved CPZ List'!$B:$B,0))),$K2264,#N/A))</f>
        <v>#N/A</v>
      </c>
    </row>
    <row r="2265" spans="1:13" ht="15.75" x14ac:dyDescent="0.25">
      <c r="A2265" s="17">
        <v>6189</v>
      </c>
      <c r="B2265" s="16" t="s">
        <v>3089</v>
      </c>
      <c r="C2265" s="16">
        <v>152461101</v>
      </c>
      <c r="D2265" s="16" t="s">
        <v>3090</v>
      </c>
      <c r="E2265" s="16">
        <v>1.2114656939223307</v>
      </c>
      <c r="F2265" s="16">
        <v>38</v>
      </c>
      <c r="G2265" s="19">
        <v>3.8424875440681199E-3</v>
      </c>
      <c r="H2265" s="16">
        <f t="shared" si="105"/>
        <v>0.14601452667458856</v>
      </c>
      <c r="I2265" s="21">
        <v>2264</v>
      </c>
      <c r="J2265" s="28">
        <f t="shared" si="106"/>
        <v>22452.850262205757</v>
      </c>
      <c r="K2265" s="28">
        <f t="shared" si="107"/>
        <v>73.412129144157461</v>
      </c>
      <c r="L2265" s="34" t="e">
        <f>IF(ISNUMBER(INDEX('08W Project List'!$J:$J,MATCH('HFTD CPZ'!$B2265,'08W Project List'!$G:$G,0))),$K2265,#N/A)</f>
        <v>#N/A</v>
      </c>
      <c r="M2265" s="34" t="e">
        <f>IF(ISNUMBER(L2265),#N/A,IF(ISNUMBER(INDEX('Approved CPZ List'!$I:$I,MATCH('HFTD CPZ'!$B2265,'Approved CPZ List'!$B:$B,0))),$K2265,#N/A))</f>
        <v>#N/A</v>
      </c>
    </row>
    <row r="2266" spans="1:13" ht="15.75" x14ac:dyDescent="0.25">
      <c r="A2266" s="17">
        <v>8134</v>
      </c>
      <c r="B2266" s="16" t="s">
        <v>2460</v>
      </c>
      <c r="C2266" s="16">
        <v>13801105</v>
      </c>
      <c r="D2266" s="16" t="s">
        <v>2459</v>
      </c>
      <c r="E2266" s="16">
        <v>0.18228024170571658</v>
      </c>
      <c r="F2266" s="16">
        <v>16</v>
      </c>
      <c r="G2266" s="19">
        <v>3.8297894545356401E-3</v>
      </c>
      <c r="H2266" s="16">
        <f t="shared" si="105"/>
        <v>6.1276631272570242E-2</v>
      </c>
      <c r="I2266" s="21">
        <v>2265</v>
      </c>
      <c r="J2266" s="28">
        <f t="shared" si="106"/>
        <v>22453.032542447461</v>
      </c>
      <c r="K2266" s="28">
        <f t="shared" si="107"/>
        <v>73.350852512884885</v>
      </c>
      <c r="L2266" s="34" t="e">
        <f>IF(ISNUMBER(INDEX('08W Project List'!$J:$J,MATCH('HFTD CPZ'!$B2266,'08W Project List'!$G:$G,0))),$K2266,#N/A)</f>
        <v>#N/A</v>
      </c>
      <c r="M2266" s="34" t="e">
        <f>IF(ISNUMBER(L2266),#N/A,IF(ISNUMBER(INDEX('Approved CPZ List'!$I:$I,MATCH('HFTD CPZ'!$B2266,'Approved CPZ List'!$B:$B,0))),$K2266,#N/A))</f>
        <v>#N/A</v>
      </c>
    </row>
    <row r="2267" spans="1:13" ht="15.75" x14ac:dyDescent="0.25">
      <c r="A2267" s="17">
        <v>2828</v>
      </c>
      <c r="B2267" s="16" t="s">
        <v>2839</v>
      </c>
      <c r="C2267" s="16">
        <v>103461101</v>
      </c>
      <c r="D2267" s="16" t="s">
        <v>2837</v>
      </c>
      <c r="E2267" s="16">
        <v>0.15856045367014607</v>
      </c>
      <c r="F2267" s="16">
        <v>113</v>
      </c>
      <c r="G2267" s="19">
        <v>3.8237263441342302E-3</v>
      </c>
      <c r="H2267" s="16">
        <f t="shared" si="105"/>
        <v>0.43208107688716801</v>
      </c>
      <c r="I2267" s="21">
        <v>2266</v>
      </c>
      <c r="J2267" s="28">
        <f t="shared" si="106"/>
        <v>22453.191102901132</v>
      </c>
      <c r="K2267" s="28">
        <f t="shared" si="107"/>
        <v>72.918771435997712</v>
      </c>
      <c r="L2267" s="34" t="e">
        <f>IF(ISNUMBER(INDEX('08W Project List'!$J:$J,MATCH('HFTD CPZ'!$B2267,'08W Project List'!$G:$G,0))),$K2267,#N/A)</f>
        <v>#N/A</v>
      </c>
      <c r="M2267" s="34" t="e">
        <f>IF(ISNUMBER(L2267),#N/A,IF(ISNUMBER(INDEX('Approved CPZ List'!$I:$I,MATCH('HFTD CPZ'!$B2267,'Approved CPZ List'!$B:$B,0))),$K2267,#N/A))</f>
        <v>#N/A</v>
      </c>
    </row>
    <row r="2268" spans="1:13" ht="15.75" x14ac:dyDescent="0.25">
      <c r="A2268" s="17">
        <v>1451</v>
      </c>
      <c r="B2268" s="16" t="s">
        <v>2334</v>
      </c>
      <c r="C2268" s="16">
        <v>163661701</v>
      </c>
      <c r="D2268" s="16" t="s">
        <v>2328</v>
      </c>
      <c r="E2268" s="16">
        <v>11.858056951620696</v>
      </c>
      <c r="F2268" s="16">
        <v>132</v>
      </c>
      <c r="G2268" s="19">
        <v>3.81675019092722E-3</v>
      </c>
      <c r="H2268" s="16">
        <f t="shared" si="105"/>
        <v>0.50381102520239307</v>
      </c>
      <c r="I2268" s="21">
        <v>2267</v>
      </c>
      <c r="J2268" s="28">
        <f t="shared" si="106"/>
        <v>22465.049159852751</v>
      </c>
      <c r="K2268" s="28">
        <f t="shared" si="107"/>
        <v>72.414960410795317</v>
      </c>
      <c r="L2268" s="34">
        <f>IF(ISNUMBER(INDEX('08W Project List'!$J:$J,MATCH('HFTD CPZ'!$B2268,'08W Project List'!$G:$G,0))),$K2268,#N/A)</f>
        <v>72.414960410795317</v>
      </c>
      <c r="M2268" s="34" t="e">
        <f>IF(ISNUMBER(L2268),#N/A,IF(ISNUMBER(INDEX('Approved CPZ List'!$I:$I,MATCH('HFTD CPZ'!$B2268,'Approved CPZ List'!$B:$B,0))),$K2268,#N/A))</f>
        <v>#N/A</v>
      </c>
    </row>
    <row r="2269" spans="1:13" ht="15.75" x14ac:dyDescent="0.25">
      <c r="A2269" s="17">
        <v>8189</v>
      </c>
      <c r="B2269" s="16" t="s">
        <v>623</v>
      </c>
      <c r="C2269" s="16">
        <v>83622106</v>
      </c>
      <c r="D2269" s="16" t="s">
        <v>611</v>
      </c>
      <c r="E2269" s="16">
        <v>4.3465897856629647</v>
      </c>
      <c r="F2269" s="16">
        <v>42</v>
      </c>
      <c r="G2269" s="19">
        <v>3.8108631995955999E-3</v>
      </c>
      <c r="H2269" s="16">
        <f t="shared" si="105"/>
        <v>0.16005625438301518</v>
      </c>
      <c r="I2269" s="21">
        <v>2268</v>
      </c>
      <c r="J2269" s="28">
        <f t="shared" si="106"/>
        <v>22469.395749638414</v>
      </c>
      <c r="K2269" s="28">
        <f t="shared" si="107"/>
        <v>72.254904156412294</v>
      </c>
      <c r="L2269" s="34" t="e">
        <f>IF(ISNUMBER(INDEX('08W Project List'!$J:$J,MATCH('HFTD CPZ'!$B2269,'08W Project List'!$G:$G,0))),$K2269,#N/A)</f>
        <v>#N/A</v>
      </c>
      <c r="M2269" s="34" t="e">
        <f>IF(ISNUMBER(L2269),#N/A,IF(ISNUMBER(INDEX('Approved CPZ List'!$I:$I,MATCH('HFTD CPZ'!$B2269,'Approved CPZ List'!$B:$B,0))),$K2269,#N/A))</f>
        <v>#N/A</v>
      </c>
    </row>
    <row r="2270" spans="1:13" ht="15.75" x14ac:dyDescent="0.25">
      <c r="A2270" s="17">
        <v>3086</v>
      </c>
      <c r="B2270" s="16" t="s">
        <v>2834</v>
      </c>
      <c r="C2270" s="16">
        <v>253671103</v>
      </c>
      <c r="D2270" s="16" t="s">
        <v>2833</v>
      </c>
      <c r="E2270" s="16">
        <v>2.3473218910059601</v>
      </c>
      <c r="F2270" s="16">
        <v>59</v>
      </c>
      <c r="G2270" s="19">
        <v>3.80450298964039E-3</v>
      </c>
      <c r="H2270" s="16">
        <f t="shared" si="105"/>
        <v>0.22446567638878301</v>
      </c>
      <c r="I2270" s="21">
        <v>2269</v>
      </c>
      <c r="J2270" s="28">
        <f t="shared" si="106"/>
        <v>22471.743071529421</v>
      </c>
      <c r="K2270" s="28">
        <f t="shared" si="107"/>
        <v>72.030438480023506</v>
      </c>
      <c r="L2270" s="34" t="e">
        <f>IF(ISNUMBER(INDEX('08W Project List'!$J:$J,MATCH('HFTD CPZ'!$B2270,'08W Project List'!$G:$G,0))),$K2270,#N/A)</f>
        <v>#N/A</v>
      </c>
      <c r="M2270" s="34" t="e">
        <f>IF(ISNUMBER(L2270),#N/A,IF(ISNUMBER(INDEX('Approved CPZ List'!$I:$I,MATCH('HFTD CPZ'!$B2270,'Approved CPZ List'!$B:$B,0))),$K2270,#N/A))</f>
        <v>#N/A</v>
      </c>
    </row>
    <row r="2271" spans="1:13" ht="15.75" x14ac:dyDescent="0.25">
      <c r="A2271" s="17">
        <v>3744</v>
      </c>
      <c r="B2271" s="16" t="s">
        <v>1336</v>
      </c>
      <c r="C2271" s="16">
        <v>152181101</v>
      </c>
      <c r="D2271" s="16" t="s">
        <v>1333</v>
      </c>
      <c r="E2271" s="16">
        <v>11.675932239321627</v>
      </c>
      <c r="F2271" s="16">
        <v>163</v>
      </c>
      <c r="G2271" s="19">
        <v>3.76225014680755E-3</v>
      </c>
      <c r="H2271" s="16">
        <f t="shared" si="105"/>
        <v>0.61324677392963067</v>
      </c>
      <c r="I2271" s="21">
        <v>2270</v>
      </c>
      <c r="J2271" s="28">
        <f t="shared" si="106"/>
        <v>22483.419003768744</v>
      </c>
      <c r="K2271" s="28">
        <f t="shared" si="107"/>
        <v>71.417191706093874</v>
      </c>
      <c r="L2271" s="34" t="e">
        <f>IF(ISNUMBER(INDEX('08W Project List'!$J:$J,MATCH('HFTD CPZ'!$B2271,'08W Project List'!$G:$G,0))),$K2271,#N/A)</f>
        <v>#N/A</v>
      </c>
      <c r="M2271" s="34" t="e">
        <f>IF(ISNUMBER(L2271),#N/A,IF(ISNUMBER(INDEX('Approved CPZ List'!$I:$I,MATCH('HFTD CPZ'!$B2271,'Approved CPZ List'!$B:$B,0))),$K2271,#N/A))</f>
        <v>#N/A</v>
      </c>
    </row>
    <row r="2272" spans="1:13" ht="15.75" x14ac:dyDescent="0.25">
      <c r="A2272" s="17">
        <v>1371</v>
      </c>
      <c r="B2272" s="16" t="s">
        <v>3052</v>
      </c>
      <c r="C2272" s="16">
        <v>163751102</v>
      </c>
      <c r="D2272" s="16" t="s">
        <v>3053</v>
      </c>
      <c r="E2272" s="16">
        <v>17.259798184577253</v>
      </c>
      <c r="F2272" s="16">
        <v>218</v>
      </c>
      <c r="G2272" s="19">
        <v>3.75710143625059E-3</v>
      </c>
      <c r="H2272" s="16">
        <f t="shared" si="105"/>
        <v>0.81904811310262859</v>
      </c>
      <c r="I2272" s="21">
        <v>2271</v>
      </c>
      <c r="J2272" s="28">
        <f t="shared" si="106"/>
        <v>22500.67880195332</v>
      </c>
      <c r="K2272" s="28">
        <f t="shared" si="107"/>
        <v>70.598143592991249</v>
      </c>
      <c r="L2272" s="34">
        <f>IF(ISNUMBER(INDEX('08W Project List'!$J:$J,MATCH('HFTD CPZ'!$B2272,'08W Project List'!$G:$G,0))),$K2272,#N/A)</f>
        <v>70.598143592991249</v>
      </c>
      <c r="M2272" s="34" t="e">
        <f>IF(ISNUMBER(L2272),#N/A,IF(ISNUMBER(INDEX('Approved CPZ List'!$I:$I,MATCH('HFTD CPZ'!$B2272,'Approved CPZ List'!$B:$B,0))),$K2272,#N/A))</f>
        <v>#N/A</v>
      </c>
    </row>
    <row r="2273" spans="1:13" ht="15.75" x14ac:dyDescent="0.25">
      <c r="A2273" s="17">
        <v>2904</v>
      </c>
      <c r="B2273" s="16" t="s">
        <v>2390</v>
      </c>
      <c r="C2273" s="16">
        <v>42811111</v>
      </c>
      <c r="D2273" s="16" t="s">
        <v>2381</v>
      </c>
      <c r="E2273" s="16">
        <v>2.0483450069660969</v>
      </c>
      <c r="F2273" s="16">
        <v>21</v>
      </c>
      <c r="G2273" s="19">
        <v>3.7529303844587099E-3</v>
      </c>
      <c r="H2273" s="16">
        <f t="shared" si="105"/>
        <v>7.8811538073632906E-2</v>
      </c>
      <c r="I2273" s="21">
        <v>2272</v>
      </c>
      <c r="J2273" s="28">
        <f t="shared" si="106"/>
        <v>22502.727146960286</v>
      </c>
      <c r="K2273" s="28">
        <f t="shared" si="107"/>
        <v>70.519332054917612</v>
      </c>
      <c r="L2273" s="34" t="e">
        <f>IF(ISNUMBER(INDEX('08W Project List'!$J:$J,MATCH('HFTD CPZ'!$B2273,'08W Project List'!$G:$G,0))),$K2273,#N/A)</f>
        <v>#N/A</v>
      </c>
      <c r="M2273" s="34" t="e">
        <f>IF(ISNUMBER(L2273),#N/A,IF(ISNUMBER(INDEX('Approved CPZ List'!$I:$I,MATCH('HFTD CPZ'!$B2273,'Approved CPZ List'!$B:$B,0))),$K2273,#N/A))</f>
        <v>#N/A</v>
      </c>
    </row>
    <row r="2274" spans="1:13" ht="15.75" x14ac:dyDescent="0.25">
      <c r="A2274" s="17">
        <v>4467</v>
      </c>
      <c r="B2274" s="16" t="s">
        <v>3323</v>
      </c>
      <c r="C2274" s="16">
        <v>43321102</v>
      </c>
      <c r="D2274" s="16" t="s">
        <v>3321</v>
      </c>
      <c r="E2274" s="16">
        <v>2.9661084686272279</v>
      </c>
      <c r="F2274" s="16">
        <v>49</v>
      </c>
      <c r="G2274" s="19">
        <v>3.72093798355935E-3</v>
      </c>
      <c r="H2274" s="16">
        <f t="shared" si="105"/>
        <v>0.18232596119440814</v>
      </c>
      <c r="I2274" s="21">
        <v>2273</v>
      </c>
      <c r="J2274" s="28">
        <f t="shared" si="106"/>
        <v>22505.693255428912</v>
      </c>
      <c r="K2274" s="28">
        <f t="shared" si="107"/>
        <v>70.337006093723204</v>
      </c>
      <c r="L2274" s="34" t="e">
        <f>IF(ISNUMBER(INDEX('08W Project List'!$J:$J,MATCH('HFTD CPZ'!$B2274,'08W Project List'!$G:$G,0))),$K2274,#N/A)</f>
        <v>#N/A</v>
      </c>
      <c r="M2274" s="34" t="e">
        <f>IF(ISNUMBER(L2274),#N/A,IF(ISNUMBER(INDEX('Approved CPZ List'!$I:$I,MATCH('HFTD CPZ'!$B2274,'Approved CPZ List'!$B:$B,0))),$K2274,#N/A))</f>
        <v>#N/A</v>
      </c>
    </row>
    <row r="2275" spans="1:13" ht="15.75" x14ac:dyDescent="0.25">
      <c r="A2275" s="17">
        <v>4949</v>
      </c>
      <c r="B2275" s="16" t="s">
        <v>369</v>
      </c>
      <c r="C2275" s="16">
        <v>14592105</v>
      </c>
      <c r="D2275" s="16" t="s">
        <v>366</v>
      </c>
      <c r="E2275" s="16">
        <v>8.6064758589415161E-2</v>
      </c>
      <c r="F2275" s="16">
        <v>88</v>
      </c>
      <c r="G2275" s="19">
        <v>3.7137672599686501E-3</v>
      </c>
      <c r="H2275" s="16">
        <f t="shared" si="105"/>
        <v>0.32681151887724119</v>
      </c>
      <c r="I2275" s="21">
        <v>2274</v>
      </c>
      <c r="J2275" s="28">
        <f t="shared" si="106"/>
        <v>22505.779320187503</v>
      </c>
      <c r="K2275" s="28">
        <f t="shared" si="107"/>
        <v>70.010194574845968</v>
      </c>
      <c r="L2275" s="34" t="e">
        <f>IF(ISNUMBER(INDEX('08W Project List'!$J:$J,MATCH('HFTD CPZ'!$B2275,'08W Project List'!$G:$G,0))),$K2275,#N/A)</f>
        <v>#N/A</v>
      </c>
      <c r="M2275" s="34" t="e">
        <f>IF(ISNUMBER(L2275),#N/A,IF(ISNUMBER(INDEX('Approved CPZ List'!$I:$I,MATCH('HFTD CPZ'!$B2275,'Approved CPZ List'!$B:$B,0))),$K2275,#N/A))</f>
        <v>#N/A</v>
      </c>
    </row>
    <row r="2276" spans="1:13" ht="15.75" x14ac:dyDescent="0.25">
      <c r="A2276" s="17">
        <v>8946</v>
      </c>
      <c r="B2276" s="16" t="s">
        <v>2314</v>
      </c>
      <c r="C2276" s="16">
        <v>42091102</v>
      </c>
      <c r="D2276" s="16" t="s">
        <v>2313</v>
      </c>
      <c r="E2276" s="16">
        <v>0.46725665936698013</v>
      </c>
      <c r="F2276" s="16">
        <v>6</v>
      </c>
      <c r="G2276" s="19">
        <v>3.7121842334720198E-3</v>
      </c>
      <c r="H2276" s="16">
        <f t="shared" si="105"/>
        <v>2.2273105400832119E-2</v>
      </c>
      <c r="I2276" s="21">
        <v>2275</v>
      </c>
      <c r="J2276" s="28">
        <f t="shared" si="106"/>
        <v>22506.246576846868</v>
      </c>
      <c r="K2276" s="28">
        <f t="shared" si="107"/>
        <v>69.987921469445141</v>
      </c>
      <c r="L2276" s="34" t="e">
        <f>IF(ISNUMBER(INDEX('08W Project List'!$J:$J,MATCH('HFTD CPZ'!$B2276,'08W Project List'!$G:$G,0))),$K2276,#N/A)</f>
        <v>#N/A</v>
      </c>
      <c r="M2276" s="34" t="e">
        <f>IF(ISNUMBER(L2276),#N/A,IF(ISNUMBER(INDEX('Approved CPZ List'!$I:$I,MATCH('HFTD CPZ'!$B2276,'Approved CPZ List'!$B:$B,0))),$K2276,#N/A))</f>
        <v>#N/A</v>
      </c>
    </row>
    <row r="2277" spans="1:13" ht="15.75" x14ac:dyDescent="0.25">
      <c r="A2277" s="17">
        <v>3893</v>
      </c>
      <c r="B2277" s="16" t="s">
        <v>1292</v>
      </c>
      <c r="C2277" s="16">
        <v>13432207</v>
      </c>
      <c r="D2277" s="16" t="s">
        <v>1286</v>
      </c>
      <c r="E2277" s="16">
        <v>5.2457832244134863</v>
      </c>
      <c r="F2277" s="16">
        <v>47</v>
      </c>
      <c r="G2277" s="19">
        <v>3.7077030209040798E-3</v>
      </c>
      <c r="H2277" s="16">
        <f t="shared" si="105"/>
        <v>0.17426204198249176</v>
      </c>
      <c r="I2277" s="21">
        <v>2276</v>
      </c>
      <c r="J2277" s="28">
        <f t="shared" si="106"/>
        <v>22511.492360071283</v>
      </c>
      <c r="K2277" s="28">
        <f t="shared" si="107"/>
        <v>69.813659427462653</v>
      </c>
      <c r="L2277" s="34" t="e">
        <f>IF(ISNUMBER(INDEX('08W Project List'!$J:$J,MATCH('HFTD CPZ'!$B2277,'08W Project List'!$G:$G,0))),$K2277,#N/A)</f>
        <v>#N/A</v>
      </c>
      <c r="M2277" s="34" t="e">
        <f>IF(ISNUMBER(L2277),#N/A,IF(ISNUMBER(INDEX('Approved CPZ List'!$I:$I,MATCH('HFTD CPZ'!$B2277,'Approved CPZ List'!$B:$B,0))),$K2277,#N/A))</f>
        <v>#N/A</v>
      </c>
    </row>
    <row r="2278" spans="1:13" ht="15.75" x14ac:dyDescent="0.25">
      <c r="A2278" s="17">
        <v>7178</v>
      </c>
      <c r="B2278" s="16" t="s">
        <v>478</v>
      </c>
      <c r="C2278" s="16">
        <v>103311101</v>
      </c>
      <c r="D2278" s="16" t="s">
        <v>473</v>
      </c>
      <c r="E2278" s="16">
        <v>3.1577328017866875</v>
      </c>
      <c r="F2278" s="16">
        <v>31</v>
      </c>
      <c r="G2278" s="19">
        <v>3.69955763907071E-3</v>
      </c>
      <c r="H2278" s="16">
        <f t="shared" si="105"/>
        <v>0.11468628681119201</v>
      </c>
      <c r="I2278" s="21">
        <v>2277</v>
      </c>
      <c r="J2278" s="28">
        <f t="shared" si="106"/>
        <v>22514.650092873071</v>
      </c>
      <c r="K2278" s="28">
        <f t="shared" si="107"/>
        <v>69.698973140651461</v>
      </c>
      <c r="L2278" s="34" t="e">
        <f>IF(ISNUMBER(INDEX('08W Project List'!$J:$J,MATCH('HFTD CPZ'!$B2278,'08W Project List'!$G:$G,0))),$K2278,#N/A)</f>
        <v>#N/A</v>
      </c>
      <c r="M2278" s="34" t="e">
        <f>IF(ISNUMBER(L2278),#N/A,IF(ISNUMBER(INDEX('Approved CPZ List'!$I:$I,MATCH('HFTD CPZ'!$B2278,'Approved CPZ List'!$B:$B,0))),$K2278,#N/A))</f>
        <v>#N/A</v>
      </c>
    </row>
    <row r="2279" spans="1:13" ht="15.75" x14ac:dyDescent="0.25">
      <c r="A2279" s="17">
        <v>8790</v>
      </c>
      <c r="B2279" s="16" t="s">
        <v>2433</v>
      </c>
      <c r="C2279" s="16">
        <v>43051101</v>
      </c>
      <c r="D2279" s="16" t="s">
        <v>2429</v>
      </c>
      <c r="E2279" s="16">
        <v>2.1819953355901553</v>
      </c>
      <c r="F2279" s="16">
        <v>41</v>
      </c>
      <c r="G2279" s="19">
        <v>3.68771655766665E-3</v>
      </c>
      <c r="H2279" s="16">
        <f t="shared" si="105"/>
        <v>0.15119637886433265</v>
      </c>
      <c r="I2279" s="21">
        <v>2278</v>
      </c>
      <c r="J2279" s="28">
        <f t="shared" si="106"/>
        <v>22516.832088208663</v>
      </c>
      <c r="K2279" s="28">
        <f t="shared" si="107"/>
        <v>69.547776761787134</v>
      </c>
      <c r="L2279" s="34" t="e">
        <f>IF(ISNUMBER(INDEX('08W Project List'!$J:$J,MATCH('HFTD CPZ'!$B2279,'08W Project List'!$G:$G,0))),$K2279,#N/A)</f>
        <v>#N/A</v>
      </c>
      <c r="M2279" s="34" t="e">
        <f>IF(ISNUMBER(L2279),#N/A,IF(ISNUMBER(INDEX('Approved CPZ List'!$I:$I,MATCH('HFTD CPZ'!$B2279,'Approved CPZ List'!$B:$B,0))),$K2279,#N/A))</f>
        <v>#N/A</v>
      </c>
    </row>
    <row r="2280" spans="1:13" ht="15.75" x14ac:dyDescent="0.25">
      <c r="A2280" s="17">
        <v>8586</v>
      </c>
      <c r="B2280" s="16" t="s">
        <v>4282</v>
      </c>
      <c r="C2280" s="16">
        <v>163201102</v>
      </c>
      <c r="D2280" s="16" t="s">
        <v>4269</v>
      </c>
      <c r="E2280" s="16">
        <v>1.7527201308244251</v>
      </c>
      <c r="F2280" s="16">
        <v>22</v>
      </c>
      <c r="G2280" s="19">
        <v>3.6798165603176402E-3</v>
      </c>
      <c r="H2280" s="16">
        <f t="shared" si="105"/>
        <v>8.0955964326988081E-2</v>
      </c>
      <c r="I2280" s="21">
        <v>2279</v>
      </c>
      <c r="J2280" s="28">
        <f t="shared" si="106"/>
        <v>22518.584808339489</v>
      </c>
      <c r="K2280" s="28">
        <f t="shared" si="107"/>
        <v>69.466820797460144</v>
      </c>
      <c r="L2280" s="34" t="e">
        <f>IF(ISNUMBER(INDEX('08W Project List'!$J:$J,MATCH('HFTD CPZ'!$B2280,'08W Project List'!$G:$G,0))),$K2280,#N/A)</f>
        <v>#N/A</v>
      </c>
      <c r="M2280" s="34" t="e">
        <f>IF(ISNUMBER(L2280),#N/A,IF(ISNUMBER(INDEX('Approved CPZ List'!$I:$I,MATCH('HFTD CPZ'!$B2280,'Approved CPZ List'!$B:$B,0))),$K2280,#N/A))</f>
        <v>#N/A</v>
      </c>
    </row>
    <row r="2281" spans="1:13" ht="15.75" x14ac:dyDescent="0.25">
      <c r="A2281" s="17">
        <v>2143</v>
      </c>
      <c r="B2281" s="16" t="s">
        <v>4235</v>
      </c>
      <c r="C2281" s="16">
        <v>102541102</v>
      </c>
      <c r="D2281" s="16" t="s">
        <v>4224</v>
      </c>
      <c r="E2281" s="16">
        <v>9.1271992676104414</v>
      </c>
      <c r="F2281" s="16">
        <v>120</v>
      </c>
      <c r="G2281" s="19">
        <v>3.67175279236105E-3</v>
      </c>
      <c r="H2281" s="16">
        <f t="shared" si="105"/>
        <v>0.44061033508332598</v>
      </c>
      <c r="I2281" s="21">
        <v>2280</v>
      </c>
      <c r="J2281" s="28">
        <f t="shared" si="106"/>
        <v>22527.712007607101</v>
      </c>
      <c r="K2281" s="28">
        <f t="shared" si="107"/>
        <v>69.026210462376824</v>
      </c>
      <c r="L2281" s="34" t="e">
        <f>IF(ISNUMBER(INDEX('08W Project List'!$J:$J,MATCH('HFTD CPZ'!$B2281,'08W Project List'!$G:$G,0))),$K2281,#N/A)</f>
        <v>#N/A</v>
      </c>
      <c r="M2281" s="34" t="e">
        <f>IF(ISNUMBER(L2281),#N/A,IF(ISNUMBER(INDEX('Approved CPZ List'!$I:$I,MATCH('HFTD CPZ'!$B2281,'Approved CPZ List'!$B:$B,0))),$K2281,#N/A))</f>
        <v>#N/A</v>
      </c>
    </row>
    <row r="2282" spans="1:13" ht="15.75" x14ac:dyDescent="0.25">
      <c r="A2282" s="17">
        <v>8195</v>
      </c>
      <c r="B2282" s="16" t="s">
        <v>3682</v>
      </c>
      <c r="C2282" s="16">
        <v>42491102</v>
      </c>
      <c r="D2282" s="16" t="s">
        <v>3681</v>
      </c>
      <c r="E2282" s="16">
        <v>4.9333662192611563</v>
      </c>
      <c r="F2282" s="16">
        <v>46</v>
      </c>
      <c r="G2282" s="19">
        <v>3.6642254855041002E-3</v>
      </c>
      <c r="H2282" s="16">
        <f t="shared" si="105"/>
        <v>0.1685543723331886</v>
      </c>
      <c r="I2282" s="21">
        <v>2281</v>
      </c>
      <c r="J2282" s="28">
        <f t="shared" si="106"/>
        <v>22532.645373826363</v>
      </c>
      <c r="K2282" s="28">
        <f t="shared" si="107"/>
        <v>68.857656090043633</v>
      </c>
      <c r="L2282" s="34" t="e">
        <f>IF(ISNUMBER(INDEX('08W Project List'!$J:$J,MATCH('HFTD CPZ'!$B2282,'08W Project List'!$G:$G,0))),$K2282,#N/A)</f>
        <v>#N/A</v>
      </c>
      <c r="M2282" s="34" t="e">
        <f>IF(ISNUMBER(L2282),#N/A,IF(ISNUMBER(INDEX('Approved CPZ List'!$I:$I,MATCH('HFTD CPZ'!$B2282,'Approved CPZ List'!$B:$B,0))),$K2282,#N/A))</f>
        <v>#N/A</v>
      </c>
    </row>
    <row r="2283" spans="1:13" ht="15.75" x14ac:dyDescent="0.25">
      <c r="A2283" s="17">
        <v>200</v>
      </c>
      <c r="B2283" s="16" t="s">
        <v>3021</v>
      </c>
      <c r="C2283" s="16">
        <v>42631109</v>
      </c>
      <c r="D2283" s="16" t="s">
        <v>3020</v>
      </c>
      <c r="E2283" s="16">
        <v>2.1115064155072467</v>
      </c>
      <c r="F2283" s="16">
        <v>101</v>
      </c>
      <c r="G2283" s="19">
        <v>3.6568025814149902E-3</v>
      </c>
      <c r="H2283" s="16">
        <f t="shared" si="105"/>
        <v>0.369337060722914</v>
      </c>
      <c r="I2283" s="21">
        <v>2282</v>
      </c>
      <c r="J2283" s="28">
        <f t="shared" si="106"/>
        <v>22534.756880241868</v>
      </c>
      <c r="K2283" s="28">
        <f t="shared" si="107"/>
        <v>68.488319029320721</v>
      </c>
      <c r="L2283" s="34" t="e">
        <f>IF(ISNUMBER(INDEX('08W Project List'!$J:$J,MATCH('HFTD CPZ'!$B2283,'08W Project List'!$G:$G,0))),$K2283,#N/A)</f>
        <v>#N/A</v>
      </c>
      <c r="M2283" s="34" t="e">
        <f>IF(ISNUMBER(L2283),#N/A,IF(ISNUMBER(INDEX('Approved CPZ List'!$I:$I,MATCH('HFTD CPZ'!$B2283,'Approved CPZ List'!$B:$B,0))),$K2283,#N/A))</f>
        <v>#N/A</v>
      </c>
    </row>
    <row r="2284" spans="1:13" ht="15.75" x14ac:dyDescent="0.25">
      <c r="A2284" s="17">
        <v>9326</v>
      </c>
      <c r="B2284" s="16" t="s">
        <v>832</v>
      </c>
      <c r="C2284" s="16">
        <v>254432102</v>
      </c>
      <c r="D2284" s="16" t="s">
        <v>827</v>
      </c>
      <c r="E2284" s="16">
        <v>0.38110164741779989</v>
      </c>
      <c r="F2284" s="16">
        <v>5</v>
      </c>
      <c r="G2284" s="19">
        <v>3.6345095144976998E-3</v>
      </c>
      <c r="H2284" s="16">
        <f t="shared" si="105"/>
        <v>1.8172547572488498E-2</v>
      </c>
      <c r="I2284" s="21">
        <v>2283</v>
      </c>
      <c r="J2284" s="28">
        <f t="shared" si="106"/>
        <v>22535.137981889286</v>
      </c>
      <c r="K2284" s="28">
        <f t="shared" si="107"/>
        <v>68.47014648174823</v>
      </c>
      <c r="L2284" s="34" t="e">
        <f>IF(ISNUMBER(INDEX('08W Project List'!$J:$J,MATCH('HFTD CPZ'!$B2284,'08W Project List'!$G:$G,0))),$K2284,#N/A)</f>
        <v>#N/A</v>
      </c>
      <c r="M2284" s="34" t="e">
        <f>IF(ISNUMBER(L2284),#N/A,IF(ISNUMBER(INDEX('Approved CPZ List'!$I:$I,MATCH('HFTD CPZ'!$B2284,'Approved CPZ List'!$B:$B,0))),$K2284,#N/A))</f>
        <v>#N/A</v>
      </c>
    </row>
    <row r="2285" spans="1:13" ht="15.75" x14ac:dyDescent="0.25">
      <c r="A2285" s="17">
        <v>10306</v>
      </c>
      <c r="B2285" s="16" t="s">
        <v>3828</v>
      </c>
      <c r="C2285" s="16">
        <v>182051114</v>
      </c>
      <c r="D2285" s="16" t="s">
        <v>3829</v>
      </c>
      <c r="E2285" s="16">
        <v>1.4144747159143629</v>
      </c>
      <c r="F2285" s="16">
        <v>24</v>
      </c>
      <c r="G2285" s="19">
        <v>3.6247652776098299E-3</v>
      </c>
      <c r="H2285" s="16">
        <f t="shared" si="105"/>
        <v>8.6994366662635922E-2</v>
      </c>
      <c r="I2285" s="21">
        <v>2284</v>
      </c>
      <c r="J2285" s="28">
        <f t="shared" si="106"/>
        <v>22536.552456605201</v>
      </c>
      <c r="K2285" s="28">
        <f t="shared" si="107"/>
        <v>68.383152115085593</v>
      </c>
      <c r="L2285" s="34" t="e">
        <f>IF(ISNUMBER(INDEX('08W Project List'!$J:$J,MATCH('HFTD CPZ'!$B2285,'08W Project List'!$G:$G,0))),$K2285,#N/A)</f>
        <v>#N/A</v>
      </c>
      <c r="M2285" s="34" t="e">
        <f>IF(ISNUMBER(L2285),#N/A,IF(ISNUMBER(INDEX('Approved CPZ List'!$I:$I,MATCH('HFTD CPZ'!$B2285,'Approved CPZ List'!$B:$B,0))),$K2285,#N/A))</f>
        <v>#N/A</v>
      </c>
    </row>
    <row r="2286" spans="1:13" ht="15.75" x14ac:dyDescent="0.25">
      <c r="A2286" s="17">
        <v>6836</v>
      </c>
      <c r="B2286" s="16" t="s">
        <v>2068</v>
      </c>
      <c r="C2286" s="16">
        <v>83182106</v>
      </c>
      <c r="D2286" s="16" t="s">
        <v>2069</v>
      </c>
      <c r="E2286" s="16">
        <v>2.0509640607944002</v>
      </c>
      <c r="F2286" s="16">
        <v>23</v>
      </c>
      <c r="G2286" s="19">
        <v>3.6202716141944401E-3</v>
      </c>
      <c r="H2286" s="16">
        <f t="shared" si="105"/>
        <v>8.3266247126472126E-2</v>
      </c>
      <c r="I2286" s="21">
        <v>2285</v>
      </c>
      <c r="J2286" s="28">
        <f t="shared" si="106"/>
        <v>22538.603420665997</v>
      </c>
      <c r="K2286" s="28">
        <f t="shared" si="107"/>
        <v>68.299885867959119</v>
      </c>
      <c r="L2286" s="34" t="e">
        <f>IF(ISNUMBER(INDEX('08W Project List'!$J:$J,MATCH('HFTD CPZ'!$B2286,'08W Project List'!$G:$G,0))),$K2286,#N/A)</f>
        <v>#N/A</v>
      </c>
      <c r="M2286" s="34" t="e">
        <f>IF(ISNUMBER(L2286),#N/A,IF(ISNUMBER(INDEX('Approved CPZ List'!$I:$I,MATCH('HFTD CPZ'!$B2286,'Approved CPZ List'!$B:$B,0))),$K2286,#N/A))</f>
        <v>#N/A</v>
      </c>
    </row>
    <row r="2287" spans="1:13" ht="15.75" x14ac:dyDescent="0.25">
      <c r="A2287" s="17">
        <v>685</v>
      </c>
      <c r="B2287" s="16" t="s">
        <v>2417</v>
      </c>
      <c r="C2287" s="16">
        <v>42811113</v>
      </c>
      <c r="D2287" s="16" t="s">
        <v>2404</v>
      </c>
      <c r="E2287" s="16">
        <v>6.2639426544697949</v>
      </c>
      <c r="F2287" s="16">
        <v>76</v>
      </c>
      <c r="G2287" s="19">
        <v>3.6171110833004001E-3</v>
      </c>
      <c r="H2287" s="16">
        <f t="shared" si="105"/>
        <v>0.27490044233083039</v>
      </c>
      <c r="I2287" s="21">
        <v>2286</v>
      </c>
      <c r="J2287" s="28">
        <f t="shared" si="106"/>
        <v>22544.867363320467</v>
      </c>
      <c r="K2287" s="28">
        <f t="shared" si="107"/>
        <v>68.024985425628287</v>
      </c>
      <c r="L2287" s="34" t="e">
        <f>IF(ISNUMBER(INDEX('08W Project List'!$J:$J,MATCH('HFTD CPZ'!$B2287,'08W Project List'!$G:$G,0))),$K2287,#N/A)</f>
        <v>#N/A</v>
      </c>
      <c r="M2287" s="34" t="e">
        <f>IF(ISNUMBER(L2287),#N/A,IF(ISNUMBER(INDEX('Approved CPZ List'!$I:$I,MATCH('HFTD CPZ'!$B2287,'Approved CPZ List'!$B:$B,0))),$K2287,#N/A))</f>
        <v>#N/A</v>
      </c>
    </row>
    <row r="2288" spans="1:13" ht="15.75" x14ac:dyDescent="0.25">
      <c r="A2288" s="17">
        <v>3555</v>
      </c>
      <c r="B2288" s="16" t="s">
        <v>1139</v>
      </c>
      <c r="C2288" s="16">
        <v>43071103</v>
      </c>
      <c r="D2288" s="16" t="s">
        <v>1133</v>
      </c>
      <c r="E2288" s="16">
        <v>2.6943584881904847</v>
      </c>
      <c r="F2288" s="16">
        <v>149</v>
      </c>
      <c r="G2288" s="19">
        <v>3.60857527118719E-3</v>
      </c>
      <c r="H2288" s="16">
        <f t="shared" si="105"/>
        <v>0.53767771540689135</v>
      </c>
      <c r="I2288" s="21">
        <v>2287</v>
      </c>
      <c r="J2288" s="28">
        <f t="shared" si="106"/>
        <v>22547.561721808659</v>
      </c>
      <c r="K2288" s="28">
        <f t="shared" si="107"/>
        <v>67.487307710221401</v>
      </c>
      <c r="L2288" s="34" t="e">
        <f>IF(ISNUMBER(INDEX('08W Project List'!$J:$J,MATCH('HFTD CPZ'!$B2288,'08W Project List'!$G:$G,0))),$K2288,#N/A)</f>
        <v>#N/A</v>
      </c>
      <c r="M2288" s="34" t="e">
        <f>IF(ISNUMBER(L2288),#N/A,IF(ISNUMBER(INDEX('Approved CPZ List'!$I:$I,MATCH('HFTD CPZ'!$B2288,'Approved CPZ List'!$B:$B,0))),$K2288,#N/A))</f>
        <v>#N/A</v>
      </c>
    </row>
    <row r="2289" spans="1:13" ht="15.75" x14ac:dyDescent="0.25">
      <c r="A2289" s="17">
        <v>6157</v>
      </c>
      <c r="B2289" s="16" t="s">
        <v>1844</v>
      </c>
      <c r="C2289" s="16">
        <v>42481104</v>
      </c>
      <c r="D2289" s="16" t="s">
        <v>1845</v>
      </c>
      <c r="E2289" s="16">
        <v>4.0936897266422934</v>
      </c>
      <c r="F2289" s="16">
        <v>126</v>
      </c>
      <c r="G2289" s="19">
        <v>3.5797086433187598E-3</v>
      </c>
      <c r="H2289" s="16">
        <f t="shared" si="105"/>
        <v>0.45104328905816377</v>
      </c>
      <c r="I2289" s="21">
        <v>2288</v>
      </c>
      <c r="J2289" s="28">
        <f t="shared" si="106"/>
        <v>22551.655411535303</v>
      </c>
      <c r="K2289" s="28">
        <f t="shared" si="107"/>
        <v>67.036264421163239</v>
      </c>
      <c r="L2289" s="34" t="e">
        <f>IF(ISNUMBER(INDEX('08W Project List'!$J:$J,MATCH('HFTD CPZ'!$B2289,'08W Project List'!$G:$G,0))),$K2289,#N/A)</f>
        <v>#N/A</v>
      </c>
      <c r="M2289" s="34" t="e">
        <f>IF(ISNUMBER(L2289),#N/A,IF(ISNUMBER(INDEX('Approved CPZ List'!$I:$I,MATCH('HFTD CPZ'!$B2289,'Approved CPZ List'!$B:$B,0))),$K2289,#N/A))</f>
        <v>#N/A</v>
      </c>
    </row>
    <row r="2290" spans="1:13" ht="15.75" x14ac:dyDescent="0.25">
      <c r="A2290" s="17">
        <v>1177</v>
      </c>
      <c r="B2290" s="16" t="s">
        <v>2769</v>
      </c>
      <c r="C2290" s="16">
        <v>103031101</v>
      </c>
      <c r="D2290" s="16" t="s">
        <v>2768</v>
      </c>
      <c r="E2290" s="16">
        <v>22.330443496532691</v>
      </c>
      <c r="F2290" s="16">
        <v>271</v>
      </c>
      <c r="G2290" s="19">
        <v>3.5788644891140702E-3</v>
      </c>
      <c r="H2290" s="16">
        <f t="shared" si="105"/>
        <v>0.96987227654991304</v>
      </c>
      <c r="I2290" s="21">
        <v>2289</v>
      </c>
      <c r="J2290" s="28">
        <f t="shared" si="106"/>
        <v>22573.985855031835</v>
      </c>
      <c r="K2290" s="28">
        <f t="shared" si="107"/>
        <v>66.066392144613332</v>
      </c>
      <c r="L2290" s="34" t="e">
        <f>IF(ISNUMBER(INDEX('08W Project List'!$J:$J,MATCH('HFTD CPZ'!$B2290,'08W Project List'!$G:$G,0))),$K2290,#N/A)</f>
        <v>#N/A</v>
      </c>
      <c r="M2290" s="34" t="e">
        <f>IF(ISNUMBER(L2290),#N/A,IF(ISNUMBER(INDEX('Approved CPZ List'!$I:$I,MATCH('HFTD CPZ'!$B2290,'Approved CPZ List'!$B:$B,0))),$K2290,#N/A))</f>
        <v>#N/A</v>
      </c>
    </row>
    <row r="2291" spans="1:13" ht="15.75" x14ac:dyDescent="0.25">
      <c r="A2291" s="17">
        <v>3178</v>
      </c>
      <c r="B2291" s="16" t="s">
        <v>2936</v>
      </c>
      <c r="C2291" s="16">
        <v>43471101</v>
      </c>
      <c r="D2291" s="16" t="s">
        <v>2934</v>
      </c>
      <c r="E2291" s="16">
        <v>1.7854407475833125</v>
      </c>
      <c r="F2291" s="16">
        <v>24</v>
      </c>
      <c r="G2291" s="19">
        <v>3.5590684248437898E-3</v>
      </c>
      <c r="H2291" s="16">
        <f t="shared" si="105"/>
        <v>8.5417642196250948E-2</v>
      </c>
      <c r="I2291" s="21">
        <v>2290</v>
      </c>
      <c r="J2291" s="28">
        <f t="shared" si="106"/>
        <v>22575.771295779417</v>
      </c>
      <c r="K2291" s="28">
        <f t="shared" si="107"/>
        <v>65.980974502417084</v>
      </c>
      <c r="L2291" s="34" t="e">
        <f>IF(ISNUMBER(INDEX('08W Project List'!$J:$J,MATCH('HFTD CPZ'!$B2291,'08W Project List'!$G:$G,0))),$K2291,#N/A)</f>
        <v>#N/A</v>
      </c>
      <c r="M2291" s="34" t="e">
        <f>IF(ISNUMBER(L2291),#N/A,IF(ISNUMBER(INDEX('Approved CPZ List'!$I:$I,MATCH('HFTD CPZ'!$B2291,'Approved CPZ List'!$B:$B,0))),$K2291,#N/A))</f>
        <v>#N/A</v>
      </c>
    </row>
    <row r="2292" spans="1:13" ht="15.75" x14ac:dyDescent="0.25">
      <c r="A2292" s="17">
        <v>3360</v>
      </c>
      <c r="B2292" s="16" t="s">
        <v>1572</v>
      </c>
      <c r="C2292" s="16">
        <v>152031101</v>
      </c>
      <c r="D2292" s="16" t="s">
        <v>1568</v>
      </c>
      <c r="E2292" s="16">
        <v>0.87990711527781862</v>
      </c>
      <c r="F2292" s="16">
        <v>32</v>
      </c>
      <c r="G2292" s="19">
        <v>3.5508633711330102E-3</v>
      </c>
      <c r="H2292" s="16">
        <f t="shared" si="105"/>
        <v>0.11362762787625633</v>
      </c>
      <c r="I2292" s="21">
        <v>2291</v>
      </c>
      <c r="J2292" s="28">
        <f t="shared" si="106"/>
        <v>22576.651202894696</v>
      </c>
      <c r="K2292" s="28">
        <f t="shared" si="107"/>
        <v>65.867346874540829</v>
      </c>
      <c r="L2292" s="34" t="e">
        <f>IF(ISNUMBER(INDEX('08W Project List'!$J:$J,MATCH('HFTD CPZ'!$B2292,'08W Project List'!$G:$G,0))),$K2292,#N/A)</f>
        <v>#N/A</v>
      </c>
      <c r="M2292" s="34" t="e">
        <f>IF(ISNUMBER(L2292),#N/A,IF(ISNUMBER(INDEX('Approved CPZ List'!$I:$I,MATCH('HFTD CPZ'!$B2292,'Approved CPZ List'!$B:$B,0))),$K2292,#N/A))</f>
        <v>#N/A</v>
      </c>
    </row>
    <row r="2293" spans="1:13" ht="15.75" x14ac:dyDescent="0.25">
      <c r="A2293" s="17">
        <v>10815</v>
      </c>
      <c r="B2293" s="16" t="s">
        <v>1724</v>
      </c>
      <c r="C2293" s="16">
        <v>83432101</v>
      </c>
      <c r="D2293" s="16" t="s">
        <v>1723</v>
      </c>
      <c r="E2293" s="16">
        <v>0.44015980926141018</v>
      </c>
      <c r="F2293" s="16">
        <v>2</v>
      </c>
      <c r="G2293" s="19">
        <v>3.5464374306444502E-3</v>
      </c>
      <c r="H2293" s="16">
        <f t="shared" si="105"/>
        <v>7.0928748612889003E-3</v>
      </c>
      <c r="I2293" s="21">
        <v>2292</v>
      </c>
      <c r="J2293" s="28">
        <f t="shared" si="106"/>
        <v>22577.091362703959</v>
      </c>
      <c r="K2293" s="28">
        <f t="shared" si="107"/>
        <v>65.860253999679543</v>
      </c>
      <c r="L2293" s="34" t="e">
        <f>IF(ISNUMBER(INDEX('08W Project List'!$J:$J,MATCH('HFTD CPZ'!$B2293,'08W Project List'!$G:$G,0))),$K2293,#N/A)</f>
        <v>#N/A</v>
      </c>
      <c r="M2293" s="34" t="e">
        <f>IF(ISNUMBER(L2293),#N/A,IF(ISNUMBER(INDEX('Approved CPZ List'!$I:$I,MATCH('HFTD CPZ'!$B2293,'Approved CPZ List'!$B:$B,0))),$K2293,#N/A))</f>
        <v>#N/A</v>
      </c>
    </row>
    <row r="2294" spans="1:13" ht="15.75" x14ac:dyDescent="0.25">
      <c r="A2294" s="17">
        <v>6548</v>
      </c>
      <c r="B2294" s="16" t="s">
        <v>4260</v>
      </c>
      <c r="C2294" s="16">
        <v>163201101</v>
      </c>
      <c r="D2294" s="16" t="s">
        <v>4259</v>
      </c>
      <c r="E2294" s="16">
        <v>17.021034620557117</v>
      </c>
      <c r="F2294" s="16">
        <v>221</v>
      </c>
      <c r="G2294" s="19">
        <v>3.5257596715817098E-3</v>
      </c>
      <c r="H2294" s="16">
        <f t="shared" si="105"/>
        <v>0.77919288741955783</v>
      </c>
      <c r="I2294" s="21">
        <v>2293</v>
      </c>
      <c r="J2294" s="28">
        <f t="shared" si="106"/>
        <v>22594.112397324516</v>
      </c>
      <c r="K2294" s="28">
        <f t="shared" si="107"/>
        <v>65.081061112259988</v>
      </c>
      <c r="L2294" s="34" t="e">
        <f>IF(ISNUMBER(INDEX('08W Project List'!$J:$J,MATCH('HFTD CPZ'!$B2294,'08W Project List'!$G:$G,0))),$K2294,#N/A)</f>
        <v>#N/A</v>
      </c>
      <c r="M2294" s="34" t="e">
        <f>IF(ISNUMBER(L2294),#N/A,IF(ISNUMBER(INDEX('Approved CPZ List'!$I:$I,MATCH('HFTD CPZ'!$B2294,'Approved CPZ List'!$B:$B,0))),$K2294,#N/A))</f>
        <v>#N/A</v>
      </c>
    </row>
    <row r="2295" spans="1:13" ht="15.75" x14ac:dyDescent="0.25">
      <c r="A2295" s="17">
        <v>2950</v>
      </c>
      <c r="B2295" s="16" t="s">
        <v>1727</v>
      </c>
      <c r="C2295" s="16">
        <v>83432101</v>
      </c>
      <c r="D2295" s="16" t="s">
        <v>1723</v>
      </c>
      <c r="E2295" s="16">
        <v>0.61477719619413174</v>
      </c>
      <c r="F2295" s="16">
        <v>122</v>
      </c>
      <c r="G2295" s="19">
        <v>3.5231785231116201E-3</v>
      </c>
      <c r="H2295" s="16">
        <f t="shared" si="105"/>
        <v>0.42982777981961767</v>
      </c>
      <c r="I2295" s="21">
        <v>2294</v>
      </c>
      <c r="J2295" s="28">
        <f t="shared" si="106"/>
        <v>22594.727174520711</v>
      </c>
      <c r="K2295" s="28">
        <f t="shared" si="107"/>
        <v>64.65123333244037</v>
      </c>
      <c r="L2295" s="34" t="e">
        <f>IF(ISNUMBER(INDEX('08W Project List'!$J:$J,MATCH('HFTD CPZ'!$B2295,'08W Project List'!$G:$G,0))),$K2295,#N/A)</f>
        <v>#N/A</v>
      </c>
      <c r="M2295" s="34" t="e">
        <f>IF(ISNUMBER(L2295),#N/A,IF(ISNUMBER(INDEX('Approved CPZ List'!$I:$I,MATCH('HFTD CPZ'!$B2295,'Approved CPZ List'!$B:$B,0))),$K2295,#N/A))</f>
        <v>#N/A</v>
      </c>
    </row>
    <row r="2296" spans="1:13" ht="15.75" x14ac:dyDescent="0.25">
      <c r="A2296" s="17">
        <v>9560</v>
      </c>
      <c r="B2296" s="16" t="s">
        <v>4200</v>
      </c>
      <c r="C2296" s="16">
        <v>14502107</v>
      </c>
      <c r="D2296" s="16" t="s">
        <v>4201</v>
      </c>
      <c r="E2296" s="16">
        <v>0.2394308916737713</v>
      </c>
      <c r="F2296" s="16">
        <v>7</v>
      </c>
      <c r="G2296" s="19">
        <v>3.5033019041899099E-3</v>
      </c>
      <c r="H2296" s="16">
        <f t="shared" si="105"/>
        <v>2.4523113329329368E-2</v>
      </c>
      <c r="I2296" s="21">
        <v>2295</v>
      </c>
      <c r="J2296" s="28">
        <f t="shared" si="106"/>
        <v>22594.966605412385</v>
      </c>
      <c r="K2296" s="28">
        <f t="shared" si="107"/>
        <v>64.626710219111047</v>
      </c>
      <c r="L2296" s="34" t="e">
        <f>IF(ISNUMBER(INDEX('08W Project List'!$J:$J,MATCH('HFTD CPZ'!$B2296,'08W Project List'!$G:$G,0))),$K2296,#N/A)</f>
        <v>#N/A</v>
      </c>
      <c r="M2296" s="34" t="e">
        <f>IF(ISNUMBER(L2296),#N/A,IF(ISNUMBER(INDEX('Approved CPZ List'!$I:$I,MATCH('HFTD CPZ'!$B2296,'Approved CPZ List'!$B:$B,0))),$K2296,#N/A))</f>
        <v>#N/A</v>
      </c>
    </row>
    <row r="2297" spans="1:13" ht="15.75" x14ac:dyDescent="0.25">
      <c r="A2297" s="17">
        <v>3073</v>
      </c>
      <c r="B2297" s="16" t="s">
        <v>592</v>
      </c>
      <c r="C2297" s="16">
        <v>83622105</v>
      </c>
      <c r="D2297" s="16" t="s">
        <v>590</v>
      </c>
      <c r="E2297" s="16">
        <v>10.473659599280795</v>
      </c>
      <c r="F2297" s="16">
        <v>134</v>
      </c>
      <c r="G2297" s="19">
        <v>3.4865274005157201E-3</v>
      </c>
      <c r="H2297" s="16">
        <f t="shared" si="105"/>
        <v>0.4671946716691065</v>
      </c>
      <c r="I2297" s="21">
        <v>2296</v>
      </c>
      <c r="J2297" s="28">
        <f t="shared" si="106"/>
        <v>22605.440265011664</v>
      </c>
      <c r="K2297" s="28">
        <f t="shared" si="107"/>
        <v>64.159515547441941</v>
      </c>
      <c r="L2297" s="34" t="e">
        <f>IF(ISNUMBER(INDEX('08W Project List'!$J:$J,MATCH('HFTD CPZ'!$B2297,'08W Project List'!$G:$G,0))),$K2297,#N/A)</f>
        <v>#N/A</v>
      </c>
      <c r="M2297" s="34" t="e">
        <f>IF(ISNUMBER(L2297),#N/A,IF(ISNUMBER(INDEX('Approved CPZ List'!$I:$I,MATCH('HFTD CPZ'!$B2297,'Approved CPZ List'!$B:$B,0))),$K2297,#N/A))</f>
        <v>#N/A</v>
      </c>
    </row>
    <row r="2298" spans="1:13" ht="15.75" x14ac:dyDescent="0.25">
      <c r="A2298" s="17">
        <v>7203</v>
      </c>
      <c r="B2298" s="16" t="s">
        <v>437</v>
      </c>
      <c r="C2298" s="16">
        <v>152481106</v>
      </c>
      <c r="D2298" s="16" t="s">
        <v>428</v>
      </c>
      <c r="E2298" s="16">
        <v>5.8930035189379177</v>
      </c>
      <c r="F2298" s="16">
        <v>65</v>
      </c>
      <c r="G2298" s="19">
        <v>3.4763779321617802E-3</v>
      </c>
      <c r="H2298" s="16">
        <f t="shared" si="105"/>
        <v>0.2259645655905157</v>
      </c>
      <c r="I2298" s="21">
        <v>2297</v>
      </c>
      <c r="J2298" s="28">
        <f t="shared" si="106"/>
        <v>22611.333268530601</v>
      </c>
      <c r="K2298" s="28">
        <f t="shared" si="107"/>
        <v>63.933550981851425</v>
      </c>
      <c r="L2298" s="34" t="e">
        <f>IF(ISNUMBER(INDEX('08W Project List'!$J:$J,MATCH('HFTD CPZ'!$B2298,'08W Project List'!$G:$G,0))),$K2298,#N/A)</f>
        <v>#N/A</v>
      </c>
      <c r="M2298" s="34" t="e">
        <f>IF(ISNUMBER(L2298),#N/A,IF(ISNUMBER(INDEX('Approved CPZ List'!$I:$I,MATCH('HFTD CPZ'!$B2298,'Approved CPZ List'!$B:$B,0))),$K2298,#N/A))</f>
        <v>#N/A</v>
      </c>
    </row>
    <row r="2299" spans="1:13" ht="15.75" x14ac:dyDescent="0.25">
      <c r="A2299" s="17">
        <v>7594</v>
      </c>
      <c r="B2299" s="16" t="s">
        <v>3731</v>
      </c>
      <c r="C2299" s="16">
        <v>153652108</v>
      </c>
      <c r="D2299" s="16" t="s">
        <v>3726</v>
      </c>
      <c r="E2299" s="16">
        <v>1.4767575384638845</v>
      </c>
      <c r="F2299" s="16">
        <v>18</v>
      </c>
      <c r="G2299" s="19">
        <v>3.4724521818259701E-3</v>
      </c>
      <c r="H2299" s="16">
        <f t="shared" si="105"/>
        <v>6.2504139272867465E-2</v>
      </c>
      <c r="I2299" s="21">
        <v>2298</v>
      </c>
      <c r="J2299" s="28">
        <f t="shared" si="106"/>
        <v>22612.810026069066</v>
      </c>
      <c r="K2299" s="28">
        <f t="shared" si="107"/>
        <v>63.871046842578558</v>
      </c>
      <c r="L2299" s="34" t="e">
        <f>IF(ISNUMBER(INDEX('08W Project List'!$J:$J,MATCH('HFTD CPZ'!$B2299,'08W Project List'!$G:$G,0))),$K2299,#N/A)</f>
        <v>#N/A</v>
      </c>
      <c r="M2299" s="34" t="e">
        <f>IF(ISNUMBER(L2299),#N/A,IF(ISNUMBER(INDEX('Approved CPZ List'!$I:$I,MATCH('HFTD CPZ'!$B2299,'Approved CPZ List'!$B:$B,0))),$K2299,#N/A))</f>
        <v>#N/A</v>
      </c>
    </row>
    <row r="2300" spans="1:13" ht="15.75" x14ac:dyDescent="0.25">
      <c r="A2300" s="17">
        <v>180</v>
      </c>
      <c r="B2300" s="16" t="s">
        <v>1741</v>
      </c>
      <c r="C2300" s="16">
        <v>152691104</v>
      </c>
      <c r="D2300" s="16" t="s">
        <v>1740</v>
      </c>
      <c r="E2300" s="16">
        <v>7.7502502665580488</v>
      </c>
      <c r="F2300" s="16">
        <v>117</v>
      </c>
      <c r="G2300" s="19">
        <v>3.46936680055007E-3</v>
      </c>
      <c r="H2300" s="16">
        <f t="shared" si="105"/>
        <v>0.4059159156643582</v>
      </c>
      <c r="I2300" s="21">
        <v>2299</v>
      </c>
      <c r="J2300" s="28">
        <f t="shared" si="106"/>
        <v>22620.560276335626</v>
      </c>
      <c r="K2300" s="28">
        <f t="shared" si="107"/>
        <v>63.465130926914199</v>
      </c>
      <c r="L2300" s="34" t="e">
        <f>IF(ISNUMBER(INDEX('08W Project List'!$J:$J,MATCH('HFTD CPZ'!$B2300,'08W Project List'!$G:$G,0))),$K2300,#N/A)</f>
        <v>#N/A</v>
      </c>
      <c r="M2300" s="34" t="e">
        <f>IF(ISNUMBER(L2300),#N/A,IF(ISNUMBER(INDEX('Approved CPZ List'!$I:$I,MATCH('HFTD CPZ'!$B2300,'Approved CPZ List'!$B:$B,0))),$K2300,#N/A))</f>
        <v>#N/A</v>
      </c>
    </row>
    <row r="2301" spans="1:13" ht="15.75" x14ac:dyDescent="0.25">
      <c r="A2301" s="17">
        <v>8764</v>
      </c>
      <c r="B2301" s="16" t="s">
        <v>4078</v>
      </c>
      <c r="C2301" s="16">
        <v>183221111</v>
      </c>
      <c r="D2301" s="16" t="s">
        <v>4079</v>
      </c>
      <c r="E2301" s="16">
        <v>6.6787519707075194E-2</v>
      </c>
      <c r="F2301" s="16">
        <v>58</v>
      </c>
      <c r="G2301" s="19">
        <v>3.44185625711496E-3</v>
      </c>
      <c r="H2301" s="16">
        <f t="shared" si="105"/>
        <v>0.19962766291266767</v>
      </c>
      <c r="I2301" s="21">
        <v>2300</v>
      </c>
      <c r="J2301" s="28">
        <f t="shared" si="106"/>
        <v>22620.627063855332</v>
      </c>
      <c r="K2301" s="28">
        <f t="shared" si="107"/>
        <v>63.265503264001531</v>
      </c>
      <c r="L2301" s="34" t="e">
        <f>IF(ISNUMBER(INDEX('08W Project List'!$J:$J,MATCH('HFTD CPZ'!$B2301,'08W Project List'!$G:$G,0))),$K2301,#N/A)</f>
        <v>#N/A</v>
      </c>
      <c r="M2301" s="34" t="e">
        <f>IF(ISNUMBER(L2301),#N/A,IF(ISNUMBER(INDEX('Approved CPZ List'!$I:$I,MATCH('HFTD CPZ'!$B2301,'Approved CPZ List'!$B:$B,0))),$K2301,#N/A))</f>
        <v>#N/A</v>
      </c>
    </row>
    <row r="2302" spans="1:13" ht="15.75" x14ac:dyDescent="0.25">
      <c r="A2302" s="17">
        <v>6133</v>
      </c>
      <c r="B2302" s="16" t="s">
        <v>3412</v>
      </c>
      <c r="C2302" s="16">
        <v>163692102</v>
      </c>
      <c r="D2302" s="16" t="s">
        <v>3410</v>
      </c>
      <c r="E2302" s="16">
        <v>6.9661854850071476</v>
      </c>
      <c r="F2302" s="16">
        <v>41</v>
      </c>
      <c r="G2302" s="19">
        <v>3.4151866712787099E-3</v>
      </c>
      <c r="H2302" s="16">
        <f t="shared" si="105"/>
        <v>0.1400226535224271</v>
      </c>
      <c r="I2302" s="21">
        <v>2301</v>
      </c>
      <c r="J2302" s="28">
        <f t="shared" si="106"/>
        <v>22627.593249340338</v>
      </c>
      <c r="K2302" s="28">
        <f t="shared" si="107"/>
        <v>63.125480610479102</v>
      </c>
      <c r="L2302" s="34" t="e">
        <f>IF(ISNUMBER(INDEX('08W Project List'!$J:$J,MATCH('HFTD CPZ'!$B2302,'08W Project List'!$G:$G,0))),$K2302,#N/A)</f>
        <v>#N/A</v>
      </c>
      <c r="M2302" s="34" t="e">
        <f>IF(ISNUMBER(L2302),#N/A,IF(ISNUMBER(INDEX('Approved CPZ List'!$I:$I,MATCH('HFTD CPZ'!$B2302,'Approved CPZ List'!$B:$B,0))),$K2302,#N/A))</f>
        <v>#N/A</v>
      </c>
    </row>
    <row r="2303" spans="1:13" ht="15.75" x14ac:dyDescent="0.25">
      <c r="A2303" s="17">
        <v>8353</v>
      </c>
      <c r="B2303" s="16" t="s">
        <v>4231</v>
      </c>
      <c r="C2303" s="16">
        <v>102541102</v>
      </c>
      <c r="D2303" s="16" t="s">
        <v>4224</v>
      </c>
      <c r="E2303" s="16">
        <v>4.3770450094035303</v>
      </c>
      <c r="F2303" s="16">
        <v>46</v>
      </c>
      <c r="G2303" s="19">
        <v>3.4143564893966199E-3</v>
      </c>
      <c r="H2303" s="16">
        <f t="shared" si="105"/>
        <v>0.15706039851224451</v>
      </c>
      <c r="I2303" s="21">
        <v>2302</v>
      </c>
      <c r="J2303" s="28">
        <f t="shared" si="106"/>
        <v>22631.970294349743</v>
      </c>
      <c r="K2303" s="28">
        <f t="shared" si="107"/>
        <v>62.968420211966858</v>
      </c>
      <c r="L2303" s="34" t="e">
        <f>IF(ISNUMBER(INDEX('08W Project List'!$J:$J,MATCH('HFTD CPZ'!$B2303,'08W Project List'!$G:$G,0))),$K2303,#N/A)</f>
        <v>#N/A</v>
      </c>
      <c r="M2303" s="34" t="e">
        <f>IF(ISNUMBER(L2303),#N/A,IF(ISNUMBER(INDEX('Approved CPZ List'!$I:$I,MATCH('HFTD CPZ'!$B2303,'Approved CPZ List'!$B:$B,0))),$K2303,#N/A))</f>
        <v>#N/A</v>
      </c>
    </row>
    <row r="2304" spans="1:13" ht="15.75" x14ac:dyDescent="0.25">
      <c r="A2304" s="17">
        <v>1504</v>
      </c>
      <c r="B2304" s="16" t="s">
        <v>1834</v>
      </c>
      <c r="C2304" s="16">
        <v>192341102</v>
      </c>
      <c r="D2304" s="16" t="s">
        <v>1833</v>
      </c>
      <c r="E2304" s="16">
        <v>5.7434076295210374</v>
      </c>
      <c r="F2304" s="16">
        <v>81</v>
      </c>
      <c r="G2304" s="19">
        <v>3.4064226724737101E-3</v>
      </c>
      <c r="H2304" s="16">
        <f t="shared" si="105"/>
        <v>0.27592023647037051</v>
      </c>
      <c r="I2304" s="21">
        <v>2303</v>
      </c>
      <c r="J2304" s="28">
        <f t="shared" si="106"/>
        <v>22637.713701979264</v>
      </c>
      <c r="K2304" s="28">
        <f t="shared" si="107"/>
        <v>62.692499975496489</v>
      </c>
      <c r="L2304" s="34" t="e">
        <f>IF(ISNUMBER(INDEX('08W Project List'!$J:$J,MATCH('HFTD CPZ'!$B2304,'08W Project List'!$G:$G,0))),$K2304,#N/A)</f>
        <v>#N/A</v>
      </c>
      <c r="M2304" s="34" t="e">
        <f>IF(ISNUMBER(L2304),#N/A,IF(ISNUMBER(INDEX('Approved CPZ List'!$I:$I,MATCH('HFTD CPZ'!$B2304,'Approved CPZ List'!$B:$B,0))),$K2304,#N/A))</f>
        <v>#N/A</v>
      </c>
    </row>
    <row r="2305" spans="1:13" ht="15.75" x14ac:dyDescent="0.25">
      <c r="A2305" s="17">
        <v>341</v>
      </c>
      <c r="B2305" s="16" t="s">
        <v>911</v>
      </c>
      <c r="C2305" s="16">
        <v>42271102</v>
      </c>
      <c r="D2305" s="16" t="s">
        <v>907</v>
      </c>
      <c r="E2305" s="16">
        <v>2.1402057604033127</v>
      </c>
      <c r="F2305" s="16">
        <v>103</v>
      </c>
      <c r="G2305" s="19">
        <v>3.4005457539502998E-3</v>
      </c>
      <c r="H2305" s="16">
        <f t="shared" si="105"/>
        <v>0.35025621265688089</v>
      </c>
      <c r="I2305" s="21">
        <v>2304</v>
      </c>
      <c r="J2305" s="28">
        <f t="shared" si="106"/>
        <v>22639.853907739667</v>
      </c>
      <c r="K2305" s="28">
        <f t="shared" si="107"/>
        <v>62.342243762839608</v>
      </c>
      <c r="L2305" s="34" t="e">
        <f>IF(ISNUMBER(INDEX('08W Project List'!$J:$J,MATCH('HFTD CPZ'!$B2305,'08W Project List'!$G:$G,0))),$K2305,#N/A)</f>
        <v>#N/A</v>
      </c>
      <c r="M2305" s="34" t="e">
        <f>IF(ISNUMBER(L2305),#N/A,IF(ISNUMBER(INDEX('Approved CPZ List'!$I:$I,MATCH('HFTD CPZ'!$B2305,'Approved CPZ List'!$B:$B,0))),$K2305,#N/A))</f>
        <v>#N/A</v>
      </c>
    </row>
    <row r="2306" spans="1:13" ht="15.75" x14ac:dyDescent="0.25">
      <c r="A2306" s="17">
        <v>1877</v>
      </c>
      <c r="B2306" s="16" t="s">
        <v>1350</v>
      </c>
      <c r="C2306" s="16">
        <v>42761102</v>
      </c>
      <c r="D2306" s="16" t="s">
        <v>1349</v>
      </c>
      <c r="E2306" s="16">
        <v>21.678257416314235</v>
      </c>
      <c r="F2306" s="16">
        <v>119</v>
      </c>
      <c r="G2306" s="19">
        <v>3.3856586678599099E-3</v>
      </c>
      <c r="H2306" s="16">
        <f t="shared" ref="H2306:H2369" si="108">IFERROR(G2306*F2306,0)</f>
        <v>0.40289338147532927</v>
      </c>
      <c r="I2306" s="21">
        <v>2305</v>
      </c>
      <c r="J2306" s="28">
        <f t="shared" si="106"/>
        <v>22661.532165155983</v>
      </c>
      <c r="K2306" s="28">
        <f t="shared" si="107"/>
        <v>61.939350381364278</v>
      </c>
      <c r="L2306" s="34" t="e">
        <f>IF(ISNUMBER(INDEX('08W Project List'!$J:$J,MATCH('HFTD CPZ'!$B2306,'08W Project List'!$G:$G,0))),$K2306,#N/A)</f>
        <v>#N/A</v>
      </c>
      <c r="M2306" s="34" t="e">
        <f>IF(ISNUMBER(L2306),#N/A,IF(ISNUMBER(INDEX('Approved CPZ List'!$I:$I,MATCH('HFTD CPZ'!$B2306,'Approved CPZ List'!$B:$B,0))),$K2306,#N/A))</f>
        <v>#N/A</v>
      </c>
    </row>
    <row r="2307" spans="1:13" ht="15.75" x14ac:dyDescent="0.25">
      <c r="A2307" s="17">
        <v>9731</v>
      </c>
      <c r="B2307" s="16" t="s">
        <v>1298</v>
      </c>
      <c r="C2307" s="16">
        <v>42751111</v>
      </c>
      <c r="D2307" s="16" t="s">
        <v>1296</v>
      </c>
      <c r="E2307" s="16">
        <v>0.22723285671733187</v>
      </c>
      <c r="F2307" s="16">
        <v>13</v>
      </c>
      <c r="G2307" s="19">
        <v>3.37793944765955E-3</v>
      </c>
      <c r="H2307" s="16">
        <f t="shared" si="108"/>
        <v>4.3913212819574152E-2</v>
      </c>
      <c r="I2307" s="21">
        <v>2306</v>
      </c>
      <c r="J2307" s="28">
        <f t="shared" si="106"/>
        <v>22661.759398012699</v>
      </c>
      <c r="K2307" s="28">
        <f t="shared" si="107"/>
        <v>61.895437168544703</v>
      </c>
      <c r="L2307" s="34" t="e">
        <f>IF(ISNUMBER(INDEX('08W Project List'!$J:$J,MATCH('HFTD CPZ'!$B2307,'08W Project List'!$G:$G,0))),$K2307,#N/A)</f>
        <v>#N/A</v>
      </c>
      <c r="M2307" s="34" t="e">
        <f>IF(ISNUMBER(L2307),#N/A,IF(ISNUMBER(INDEX('Approved CPZ List'!$I:$I,MATCH('HFTD CPZ'!$B2307,'Approved CPZ List'!$B:$B,0))),$K2307,#N/A))</f>
        <v>#N/A</v>
      </c>
    </row>
    <row r="2308" spans="1:13" ht="15.75" x14ac:dyDescent="0.25">
      <c r="A2308" s="17">
        <v>10338</v>
      </c>
      <c r="B2308" s="16" t="s">
        <v>1395</v>
      </c>
      <c r="C2308" s="16">
        <v>13921104</v>
      </c>
      <c r="D2308" s="16" t="s">
        <v>1393</v>
      </c>
      <c r="E2308" s="16">
        <v>3.6317852457989002</v>
      </c>
      <c r="F2308" s="16">
        <v>36</v>
      </c>
      <c r="G2308" s="19">
        <v>3.36742825027755E-3</v>
      </c>
      <c r="H2308" s="16">
        <f t="shared" si="108"/>
        <v>0.1212274170099918</v>
      </c>
      <c r="I2308" s="21">
        <v>2307</v>
      </c>
      <c r="J2308" s="28">
        <f t="shared" ref="J2308:J2371" si="109">J2307+E2308</f>
        <v>22665.391183258496</v>
      </c>
      <c r="K2308" s="28">
        <f t="shared" ref="K2308:K2371" si="110">K2307-H2308</f>
        <v>61.774209751534713</v>
      </c>
      <c r="L2308" s="34" t="e">
        <f>IF(ISNUMBER(INDEX('08W Project List'!$J:$J,MATCH('HFTD CPZ'!$B2308,'08W Project List'!$G:$G,0))),$K2308,#N/A)</f>
        <v>#N/A</v>
      </c>
      <c r="M2308" s="34" t="e">
        <f>IF(ISNUMBER(L2308),#N/A,IF(ISNUMBER(INDEX('Approved CPZ List'!$I:$I,MATCH('HFTD CPZ'!$B2308,'Approved CPZ List'!$B:$B,0))),$K2308,#N/A))</f>
        <v>#N/A</v>
      </c>
    </row>
    <row r="2309" spans="1:13" ht="15.75" x14ac:dyDescent="0.25">
      <c r="A2309" s="17">
        <v>11025</v>
      </c>
      <c r="B2309" s="16" t="s">
        <v>555</v>
      </c>
      <c r="C2309" s="16">
        <v>48011144</v>
      </c>
      <c r="D2309" s="16" t="s">
        <v>554</v>
      </c>
      <c r="E2309" s="16">
        <v>4.6368385357635739E-2</v>
      </c>
      <c r="F2309" s="16">
        <v>2</v>
      </c>
      <c r="G2309" s="19">
        <v>3.3554854276800798E-3</v>
      </c>
      <c r="H2309" s="16">
        <f t="shared" si="108"/>
        <v>6.7109708553601596E-3</v>
      </c>
      <c r="I2309" s="21">
        <v>2308</v>
      </c>
      <c r="J2309" s="28">
        <f t="shared" si="109"/>
        <v>22665.437551643852</v>
      </c>
      <c r="K2309" s="28">
        <f t="shared" si="110"/>
        <v>61.767498780679354</v>
      </c>
      <c r="L2309" s="34" t="e">
        <f>IF(ISNUMBER(INDEX('08W Project List'!$J:$J,MATCH('HFTD CPZ'!$B2309,'08W Project List'!$G:$G,0))),$K2309,#N/A)</f>
        <v>#N/A</v>
      </c>
      <c r="M2309" s="34" t="e">
        <f>IF(ISNUMBER(L2309),#N/A,IF(ISNUMBER(INDEX('Approved CPZ List'!$I:$I,MATCH('HFTD CPZ'!$B2309,'Approved CPZ List'!$B:$B,0))),$K2309,#N/A))</f>
        <v>#N/A</v>
      </c>
    </row>
    <row r="2310" spans="1:13" ht="15.75" x14ac:dyDescent="0.25">
      <c r="A2310" s="17">
        <v>7073</v>
      </c>
      <c r="B2310" s="16" t="s">
        <v>3317</v>
      </c>
      <c r="C2310" s="16">
        <v>43321101</v>
      </c>
      <c r="D2310" s="16" t="s">
        <v>3313</v>
      </c>
      <c r="E2310" s="16">
        <v>0.72937305920860784</v>
      </c>
      <c r="F2310" s="16">
        <v>13</v>
      </c>
      <c r="G2310" s="19">
        <v>3.3545218795211899E-3</v>
      </c>
      <c r="H2310" s="16">
        <f t="shared" si="108"/>
        <v>4.3608784433775472E-2</v>
      </c>
      <c r="I2310" s="21">
        <v>2309</v>
      </c>
      <c r="J2310" s="28">
        <f t="shared" si="109"/>
        <v>22666.166924703062</v>
      </c>
      <c r="K2310" s="28">
        <f t="shared" si="110"/>
        <v>61.723889996245582</v>
      </c>
      <c r="L2310" s="34" t="e">
        <f>IF(ISNUMBER(INDEX('08W Project List'!$J:$J,MATCH('HFTD CPZ'!$B2310,'08W Project List'!$G:$G,0))),$K2310,#N/A)</f>
        <v>#N/A</v>
      </c>
      <c r="M2310" s="34" t="e">
        <f>IF(ISNUMBER(L2310),#N/A,IF(ISNUMBER(INDEX('Approved CPZ List'!$I:$I,MATCH('HFTD CPZ'!$B2310,'Approved CPZ List'!$B:$B,0))),$K2310,#N/A))</f>
        <v>#N/A</v>
      </c>
    </row>
    <row r="2311" spans="1:13" ht="15.75" x14ac:dyDescent="0.25">
      <c r="A2311" s="17">
        <v>37</v>
      </c>
      <c r="B2311" s="16" t="s">
        <v>973</v>
      </c>
      <c r="C2311" s="16">
        <v>163351701</v>
      </c>
      <c r="D2311" s="16" t="s">
        <v>972</v>
      </c>
      <c r="E2311" s="16">
        <v>2.5261890034984589</v>
      </c>
      <c r="F2311" s="16">
        <v>41</v>
      </c>
      <c r="G2311" s="19">
        <v>3.3424980113830102E-3</v>
      </c>
      <c r="H2311" s="16">
        <f t="shared" si="108"/>
        <v>0.13704241846670343</v>
      </c>
      <c r="I2311" s="21">
        <v>2310</v>
      </c>
      <c r="J2311" s="28">
        <f t="shared" si="109"/>
        <v>22668.693113706562</v>
      </c>
      <c r="K2311" s="28">
        <f t="shared" si="110"/>
        <v>61.586847577778876</v>
      </c>
      <c r="L2311" s="34" t="e">
        <f>IF(ISNUMBER(INDEX('08W Project List'!$J:$J,MATCH('HFTD CPZ'!$B2311,'08W Project List'!$G:$G,0))),$K2311,#N/A)</f>
        <v>#N/A</v>
      </c>
      <c r="M2311" s="34" t="e">
        <f>IF(ISNUMBER(L2311),#N/A,IF(ISNUMBER(INDEX('Approved CPZ List'!$I:$I,MATCH('HFTD CPZ'!$B2311,'Approved CPZ List'!$B:$B,0))),$K2311,#N/A))</f>
        <v>#N/A</v>
      </c>
    </row>
    <row r="2312" spans="1:13" ht="15.75" x14ac:dyDescent="0.25">
      <c r="A2312" s="17">
        <v>7129</v>
      </c>
      <c r="B2312" s="16" t="s">
        <v>1478</v>
      </c>
      <c r="C2312" s="16">
        <v>103021101</v>
      </c>
      <c r="D2312" s="16" t="s">
        <v>1475</v>
      </c>
      <c r="E2312" s="16">
        <v>0.72016266071647606</v>
      </c>
      <c r="F2312" s="16">
        <v>16</v>
      </c>
      <c r="G2312" s="19">
        <v>3.33241317005391E-3</v>
      </c>
      <c r="H2312" s="16">
        <f t="shared" si="108"/>
        <v>5.331861072086256E-2</v>
      </c>
      <c r="I2312" s="21">
        <v>2311</v>
      </c>
      <c r="J2312" s="28">
        <f t="shared" si="109"/>
        <v>22669.413276367279</v>
      </c>
      <c r="K2312" s="28">
        <f t="shared" si="110"/>
        <v>61.533528967058011</v>
      </c>
      <c r="L2312" s="34" t="e">
        <f>IF(ISNUMBER(INDEX('08W Project List'!$J:$J,MATCH('HFTD CPZ'!$B2312,'08W Project List'!$G:$G,0))),$K2312,#N/A)</f>
        <v>#N/A</v>
      </c>
      <c r="M2312" s="34" t="e">
        <f>IF(ISNUMBER(L2312),#N/A,IF(ISNUMBER(INDEX('Approved CPZ List'!$I:$I,MATCH('HFTD CPZ'!$B2312,'Approved CPZ List'!$B:$B,0))),$K2312,#N/A))</f>
        <v>#N/A</v>
      </c>
    </row>
    <row r="2313" spans="1:13" ht="15.75" x14ac:dyDescent="0.25">
      <c r="A2313" s="17">
        <v>6003</v>
      </c>
      <c r="B2313" s="16" t="s">
        <v>550</v>
      </c>
      <c r="C2313" s="16">
        <v>43411102</v>
      </c>
      <c r="D2313" s="16" t="s">
        <v>546</v>
      </c>
      <c r="E2313" s="16">
        <v>1.073324658234543</v>
      </c>
      <c r="F2313" s="16">
        <v>35</v>
      </c>
      <c r="G2313" s="19">
        <v>3.3263868547019101E-3</v>
      </c>
      <c r="H2313" s="16">
        <f t="shared" si="108"/>
        <v>0.11642353991456686</v>
      </c>
      <c r="I2313" s="21">
        <v>2312</v>
      </c>
      <c r="J2313" s="28">
        <f t="shared" si="109"/>
        <v>22670.486601025514</v>
      </c>
      <c r="K2313" s="28">
        <f t="shared" si="110"/>
        <v>61.417105427143447</v>
      </c>
      <c r="L2313" s="34" t="e">
        <f>IF(ISNUMBER(INDEX('08W Project List'!$J:$J,MATCH('HFTD CPZ'!$B2313,'08W Project List'!$G:$G,0))),$K2313,#N/A)</f>
        <v>#N/A</v>
      </c>
      <c r="M2313" s="34" t="e">
        <f>IF(ISNUMBER(L2313),#N/A,IF(ISNUMBER(INDEX('Approved CPZ List'!$I:$I,MATCH('HFTD CPZ'!$B2313,'Approved CPZ List'!$B:$B,0))),$K2313,#N/A))</f>
        <v>#N/A</v>
      </c>
    </row>
    <row r="2314" spans="1:13" ht="15.75" x14ac:dyDescent="0.25">
      <c r="A2314" s="17">
        <v>6936</v>
      </c>
      <c r="B2314" s="16" t="s">
        <v>1983</v>
      </c>
      <c r="C2314" s="16">
        <v>253911102</v>
      </c>
      <c r="D2314" s="16" t="s">
        <v>1984</v>
      </c>
      <c r="E2314" s="16">
        <v>2.6385260587590986</v>
      </c>
      <c r="F2314" s="16">
        <v>87</v>
      </c>
      <c r="G2314" s="19">
        <v>3.3257762811986901E-3</v>
      </c>
      <c r="H2314" s="16">
        <f t="shared" si="108"/>
        <v>0.28934253646428604</v>
      </c>
      <c r="I2314" s="21">
        <v>2313</v>
      </c>
      <c r="J2314" s="28">
        <f t="shared" si="109"/>
        <v>22673.125127084273</v>
      </c>
      <c r="K2314" s="28">
        <f t="shared" si="110"/>
        <v>61.127762890679158</v>
      </c>
      <c r="L2314" s="34" t="e">
        <f>IF(ISNUMBER(INDEX('08W Project List'!$J:$J,MATCH('HFTD CPZ'!$B2314,'08W Project List'!$G:$G,0))),$K2314,#N/A)</f>
        <v>#N/A</v>
      </c>
      <c r="M2314" s="34" t="e">
        <f>IF(ISNUMBER(L2314),#N/A,IF(ISNUMBER(INDEX('Approved CPZ List'!$I:$I,MATCH('HFTD CPZ'!$B2314,'Approved CPZ List'!$B:$B,0))),$K2314,#N/A))</f>
        <v>#N/A</v>
      </c>
    </row>
    <row r="2315" spans="1:13" ht="15.75" x14ac:dyDescent="0.25">
      <c r="A2315" s="17">
        <v>1031</v>
      </c>
      <c r="B2315" s="16" t="s">
        <v>4230</v>
      </c>
      <c r="C2315" s="16">
        <v>102541102</v>
      </c>
      <c r="D2315" s="16" t="s">
        <v>4224</v>
      </c>
      <c r="E2315" s="16">
        <v>13.80565328171765</v>
      </c>
      <c r="F2315" s="16">
        <v>168</v>
      </c>
      <c r="G2315" s="19">
        <v>3.3206961307971198E-3</v>
      </c>
      <c r="H2315" s="16">
        <f t="shared" si="108"/>
        <v>0.55787694997391613</v>
      </c>
      <c r="I2315" s="21">
        <v>2314</v>
      </c>
      <c r="J2315" s="28">
        <f t="shared" si="109"/>
        <v>22686.93078036599</v>
      </c>
      <c r="K2315" s="28">
        <f t="shared" si="110"/>
        <v>60.569885940705241</v>
      </c>
      <c r="L2315" s="34" t="e">
        <f>IF(ISNUMBER(INDEX('08W Project List'!$J:$J,MATCH('HFTD CPZ'!$B2315,'08W Project List'!$G:$G,0))),$K2315,#N/A)</f>
        <v>#N/A</v>
      </c>
      <c r="M2315" s="34" t="e">
        <f>IF(ISNUMBER(L2315),#N/A,IF(ISNUMBER(INDEX('Approved CPZ List'!$I:$I,MATCH('HFTD CPZ'!$B2315,'Approved CPZ List'!$B:$B,0))),$K2315,#N/A))</f>
        <v>#N/A</v>
      </c>
    </row>
    <row r="2316" spans="1:13" ht="15.75" x14ac:dyDescent="0.25">
      <c r="A2316" s="17">
        <v>729</v>
      </c>
      <c r="B2316" s="16" t="s">
        <v>3243</v>
      </c>
      <c r="C2316" s="16">
        <v>13151105</v>
      </c>
      <c r="D2316" s="16" t="s">
        <v>3244</v>
      </c>
      <c r="E2316" s="16">
        <v>3.3852875605518835</v>
      </c>
      <c r="F2316" s="16">
        <v>79</v>
      </c>
      <c r="G2316" s="19">
        <v>3.3155050185171499E-3</v>
      </c>
      <c r="H2316" s="16">
        <f t="shared" si="108"/>
        <v>0.26192489646285483</v>
      </c>
      <c r="I2316" s="21">
        <v>2315</v>
      </c>
      <c r="J2316" s="28">
        <f t="shared" si="109"/>
        <v>22690.316067926542</v>
      </c>
      <c r="K2316" s="28">
        <f t="shared" si="110"/>
        <v>60.307961044242383</v>
      </c>
      <c r="L2316" s="34" t="e">
        <f>IF(ISNUMBER(INDEX('08W Project List'!$J:$J,MATCH('HFTD CPZ'!$B2316,'08W Project List'!$G:$G,0))),$K2316,#N/A)</f>
        <v>#N/A</v>
      </c>
      <c r="M2316" s="34" t="e">
        <f>IF(ISNUMBER(L2316),#N/A,IF(ISNUMBER(INDEX('Approved CPZ List'!$I:$I,MATCH('HFTD CPZ'!$B2316,'Approved CPZ List'!$B:$B,0))),$K2316,#N/A))</f>
        <v>#N/A</v>
      </c>
    </row>
    <row r="2317" spans="1:13" ht="15.75" x14ac:dyDescent="0.25">
      <c r="A2317" s="17">
        <v>6737</v>
      </c>
      <c r="B2317" s="16" t="s">
        <v>3135</v>
      </c>
      <c r="C2317" s="16">
        <v>43381101</v>
      </c>
      <c r="D2317" s="16" t="s">
        <v>3130</v>
      </c>
      <c r="E2317" s="16">
        <v>2.9988359417204351</v>
      </c>
      <c r="F2317" s="16">
        <v>97</v>
      </c>
      <c r="G2317" s="19">
        <v>3.2902416583885001E-3</v>
      </c>
      <c r="H2317" s="16">
        <f t="shared" si="108"/>
        <v>0.31915344086368452</v>
      </c>
      <c r="I2317" s="21">
        <v>2316</v>
      </c>
      <c r="J2317" s="28">
        <f t="shared" si="109"/>
        <v>22693.314903868264</v>
      </c>
      <c r="K2317" s="28">
        <f t="shared" si="110"/>
        <v>59.988807603378696</v>
      </c>
      <c r="L2317" s="34" t="e">
        <f>IF(ISNUMBER(INDEX('08W Project List'!$J:$J,MATCH('HFTD CPZ'!$B2317,'08W Project List'!$G:$G,0))),$K2317,#N/A)</f>
        <v>#N/A</v>
      </c>
      <c r="M2317" s="34" t="e">
        <f>IF(ISNUMBER(L2317),#N/A,IF(ISNUMBER(INDEX('Approved CPZ List'!$I:$I,MATCH('HFTD CPZ'!$B2317,'Approved CPZ List'!$B:$B,0))),$K2317,#N/A))</f>
        <v>#N/A</v>
      </c>
    </row>
    <row r="2318" spans="1:13" ht="15.75" x14ac:dyDescent="0.25">
      <c r="A2318" s="17">
        <v>9971</v>
      </c>
      <c r="B2318" s="16" t="s">
        <v>2121</v>
      </c>
      <c r="C2318" s="16">
        <v>182082103</v>
      </c>
      <c r="D2318" s="16" t="s">
        <v>2120</v>
      </c>
      <c r="E2318" s="16">
        <v>1.0735208849173958</v>
      </c>
      <c r="F2318" s="16">
        <v>17</v>
      </c>
      <c r="G2318" s="19">
        <v>3.28821819097673E-3</v>
      </c>
      <c r="H2318" s="16">
        <f t="shared" si="108"/>
        <v>5.5899709246604409E-2</v>
      </c>
      <c r="I2318" s="21">
        <v>2317</v>
      </c>
      <c r="J2318" s="28">
        <f t="shared" si="109"/>
        <v>22694.388424753182</v>
      </c>
      <c r="K2318" s="28">
        <f t="shared" si="110"/>
        <v>59.932907894132093</v>
      </c>
      <c r="L2318" s="34" t="e">
        <f>IF(ISNUMBER(INDEX('08W Project List'!$J:$J,MATCH('HFTD CPZ'!$B2318,'08W Project List'!$G:$G,0))),$K2318,#N/A)</f>
        <v>#N/A</v>
      </c>
      <c r="M2318" s="34" t="e">
        <f>IF(ISNUMBER(L2318),#N/A,IF(ISNUMBER(INDEX('Approved CPZ List'!$I:$I,MATCH('HFTD CPZ'!$B2318,'Approved CPZ List'!$B:$B,0))),$K2318,#N/A))</f>
        <v>#N/A</v>
      </c>
    </row>
    <row r="2319" spans="1:13" ht="15.75" x14ac:dyDescent="0.25">
      <c r="A2319" s="17">
        <v>2467</v>
      </c>
      <c r="B2319" s="16" t="s">
        <v>1679</v>
      </c>
      <c r="C2319" s="16">
        <v>192431109</v>
      </c>
      <c r="D2319" s="16" t="s">
        <v>1680</v>
      </c>
      <c r="E2319" s="16">
        <v>4.9360966986306343</v>
      </c>
      <c r="F2319" s="16">
        <v>92</v>
      </c>
      <c r="G2319" s="19">
        <v>3.2842895773826501E-3</v>
      </c>
      <c r="H2319" s="16">
        <f t="shared" si="108"/>
        <v>0.30215464111920382</v>
      </c>
      <c r="I2319" s="21">
        <v>2318</v>
      </c>
      <c r="J2319" s="28">
        <f t="shared" si="109"/>
        <v>22699.324521451814</v>
      </c>
      <c r="K2319" s="28">
        <f t="shared" si="110"/>
        <v>59.630753253012891</v>
      </c>
      <c r="L2319" s="34" t="e">
        <f>IF(ISNUMBER(INDEX('08W Project List'!$J:$J,MATCH('HFTD CPZ'!$B2319,'08W Project List'!$G:$G,0))),$K2319,#N/A)</f>
        <v>#N/A</v>
      </c>
      <c r="M2319" s="34" t="e">
        <f>IF(ISNUMBER(L2319),#N/A,IF(ISNUMBER(INDEX('Approved CPZ List'!$I:$I,MATCH('HFTD CPZ'!$B2319,'Approved CPZ List'!$B:$B,0))),$K2319,#N/A))</f>
        <v>#N/A</v>
      </c>
    </row>
    <row r="2320" spans="1:13" ht="15.75" x14ac:dyDescent="0.25">
      <c r="A2320" s="17">
        <v>3741</v>
      </c>
      <c r="B2320" s="16" t="s">
        <v>3049</v>
      </c>
      <c r="C2320" s="16">
        <v>163751101</v>
      </c>
      <c r="D2320" s="16" t="s">
        <v>3046</v>
      </c>
      <c r="E2320" s="16">
        <v>2.4774606703354753</v>
      </c>
      <c r="F2320" s="16">
        <v>28</v>
      </c>
      <c r="G2320" s="19">
        <v>3.2783239098537801E-3</v>
      </c>
      <c r="H2320" s="16">
        <f t="shared" si="108"/>
        <v>9.1793069475905847E-2</v>
      </c>
      <c r="I2320" s="21">
        <v>2319</v>
      </c>
      <c r="J2320" s="28">
        <f t="shared" si="109"/>
        <v>22701.80198212215</v>
      </c>
      <c r="K2320" s="28">
        <f t="shared" si="110"/>
        <v>59.538960183536986</v>
      </c>
      <c r="L2320" s="34" t="e">
        <f>IF(ISNUMBER(INDEX('08W Project List'!$J:$J,MATCH('HFTD CPZ'!$B2320,'08W Project List'!$G:$G,0))),$K2320,#N/A)</f>
        <v>#N/A</v>
      </c>
      <c r="M2320" s="34" t="e">
        <f>IF(ISNUMBER(L2320),#N/A,IF(ISNUMBER(INDEX('Approved CPZ List'!$I:$I,MATCH('HFTD CPZ'!$B2320,'Approved CPZ List'!$B:$B,0))),$K2320,#N/A))</f>
        <v>#N/A</v>
      </c>
    </row>
    <row r="2321" spans="1:13" ht="15.75" x14ac:dyDescent="0.25">
      <c r="A2321" s="17">
        <v>8487</v>
      </c>
      <c r="B2321" s="16" t="s">
        <v>3077</v>
      </c>
      <c r="C2321" s="16">
        <v>103732101</v>
      </c>
      <c r="D2321" s="16" t="s">
        <v>3074</v>
      </c>
      <c r="E2321" s="16">
        <v>12.035590089578806</v>
      </c>
      <c r="F2321" s="16">
        <v>43</v>
      </c>
      <c r="G2321" s="19">
        <v>3.2734593516852602E-3</v>
      </c>
      <c r="H2321" s="16">
        <f t="shared" si="108"/>
        <v>0.14075875212246619</v>
      </c>
      <c r="I2321" s="21">
        <v>2320</v>
      </c>
      <c r="J2321" s="28">
        <f t="shared" si="109"/>
        <v>22713.837572211727</v>
      </c>
      <c r="K2321" s="28">
        <f t="shared" si="110"/>
        <v>59.39820143141452</v>
      </c>
      <c r="L2321" s="34" t="e">
        <f>IF(ISNUMBER(INDEX('08W Project List'!$J:$J,MATCH('HFTD CPZ'!$B2321,'08W Project List'!$G:$G,0))),$K2321,#N/A)</f>
        <v>#N/A</v>
      </c>
      <c r="M2321" s="34" t="e">
        <f>IF(ISNUMBER(L2321),#N/A,IF(ISNUMBER(INDEX('Approved CPZ List'!$I:$I,MATCH('HFTD CPZ'!$B2321,'Approved CPZ List'!$B:$B,0))),$K2321,#N/A))</f>
        <v>#N/A</v>
      </c>
    </row>
    <row r="2322" spans="1:13" ht="15.75" x14ac:dyDescent="0.25">
      <c r="A2322" s="17">
        <v>9213</v>
      </c>
      <c r="B2322" s="16" t="s">
        <v>1593</v>
      </c>
      <c r="C2322" s="16">
        <v>83192101</v>
      </c>
      <c r="D2322" s="16" t="s">
        <v>1584</v>
      </c>
      <c r="E2322" s="16">
        <v>3.5696528454418393</v>
      </c>
      <c r="F2322" s="16">
        <v>60</v>
      </c>
      <c r="G2322" s="19">
        <v>3.2547301305290298E-3</v>
      </c>
      <c r="H2322" s="16">
        <f t="shared" si="108"/>
        <v>0.19528380783174179</v>
      </c>
      <c r="I2322" s="21">
        <v>2321</v>
      </c>
      <c r="J2322" s="28">
        <f t="shared" si="109"/>
        <v>22717.40722505717</v>
      </c>
      <c r="K2322" s="28">
        <f t="shared" si="110"/>
        <v>59.202917623582778</v>
      </c>
      <c r="L2322" s="34" t="e">
        <f>IF(ISNUMBER(INDEX('08W Project List'!$J:$J,MATCH('HFTD CPZ'!$B2322,'08W Project List'!$G:$G,0))),$K2322,#N/A)</f>
        <v>#N/A</v>
      </c>
      <c r="M2322" s="34" t="e">
        <f>IF(ISNUMBER(L2322),#N/A,IF(ISNUMBER(INDEX('Approved CPZ List'!$I:$I,MATCH('HFTD CPZ'!$B2322,'Approved CPZ List'!$B:$B,0))),$K2322,#N/A))</f>
        <v>#N/A</v>
      </c>
    </row>
    <row r="2323" spans="1:13" ht="15.75" x14ac:dyDescent="0.25">
      <c r="A2323" s="17">
        <v>6945</v>
      </c>
      <c r="B2323" s="16" t="s">
        <v>717</v>
      </c>
      <c r="C2323" s="16">
        <v>182562102</v>
      </c>
      <c r="D2323" s="16" t="s">
        <v>715</v>
      </c>
      <c r="E2323" s="16">
        <v>0.40519441380009819</v>
      </c>
      <c r="F2323" s="16">
        <v>40</v>
      </c>
      <c r="G2323" s="19">
        <v>3.2532693675225602E-3</v>
      </c>
      <c r="H2323" s="16">
        <f t="shared" si="108"/>
        <v>0.1301307747009024</v>
      </c>
      <c r="I2323" s="21">
        <v>2322</v>
      </c>
      <c r="J2323" s="28">
        <f t="shared" si="109"/>
        <v>22717.812419470971</v>
      </c>
      <c r="K2323" s="28">
        <f t="shared" si="110"/>
        <v>59.072786848881876</v>
      </c>
      <c r="L2323" s="34" t="e">
        <f>IF(ISNUMBER(INDEX('08W Project List'!$J:$J,MATCH('HFTD CPZ'!$B2323,'08W Project List'!$G:$G,0))),$K2323,#N/A)</f>
        <v>#N/A</v>
      </c>
      <c r="M2323" s="34" t="e">
        <f>IF(ISNUMBER(L2323),#N/A,IF(ISNUMBER(INDEX('Approved CPZ List'!$I:$I,MATCH('HFTD CPZ'!$B2323,'Approved CPZ List'!$B:$B,0))),$K2323,#N/A))</f>
        <v>#N/A</v>
      </c>
    </row>
    <row r="2324" spans="1:13" ht="15.75" x14ac:dyDescent="0.25">
      <c r="A2324" s="17">
        <v>1559</v>
      </c>
      <c r="B2324" s="16" t="s">
        <v>2910</v>
      </c>
      <c r="C2324" s="16">
        <v>83252106</v>
      </c>
      <c r="D2324" s="16" t="s">
        <v>2908</v>
      </c>
      <c r="E2324" s="16">
        <v>7.1789475837966439</v>
      </c>
      <c r="F2324" s="16">
        <v>84</v>
      </c>
      <c r="G2324" s="19">
        <v>3.24081963925341E-3</v>
      </c>
      <c r="H2324" s="16">
        <f t="shared" si="108"/>
        <v>0.27222884969728645</v>
      </c>
      <c r="I2324" s="21">
        <v>2323</v>
      </c>
      <c r="J2324" s="28">
        <f t="shared" si="109"/>
        <v>22724.991367054768</v>
      </c>
      <c r="K2324" s="28">
        <f t="shared" si="110"/>
        <v>58.800557999184591</v>
      </c>
      <c r="L2324" s="34" t="e">
        <f>IF(ISNUMBER(INDEX('08W Project List'!$J:$J,MATCH('HFTD CPZ'!$B2324,'08W Project List'!$G:$G,0))),$K2324,#N/A)</f>
        <v>#N/A</v>
      </c>
      <c r="M2324" s="34" t="e">
        <f>IF(ISNUMBER(L2324),#N/A,IF(ISNUMBER(INDEX('Approved CPZ List'!$I:$I,MATCH('HFTD CPZ'!$B2324,'Approved CPZ List'!$B:$B,0))),$K2324,#N/A))</f>
        <v>#N/A</v>
      </c>
    </row>
    <row r="2325" spans="1:13" ht="15.75" x14ac:dyDescent="0.25">
      <c r="A2325" s="17">
        <v>8048</v>
      </c>
      <c r="B2325" s="16" t="s">
        <v>1035</v>
      </c>
      <c r="C2325" s="16">
        <v>182222104</v>
      </c>
      <c r="D2325" s="16" t="s">
        <v>1033</v>
      </c>
      <c r="E2325" s="16">
        <v>9.3599301904425118</v>
      </c>
      <c r="F2325" s="16">
        <v>138</v>
      </c>
      <c r="G2325" s="19">
        <v>3.2245235855502502E-3</v>
      </c>
      <c r="H2325" s="16">
        <f t="shared" si="108"/>
        <v>0.44498425480593451</v>
      </c>
      <c r="I2325" s="21">
        <v>2324</v>
      </c>
      <c r="J2325" s="28">
        <f t="shared" si="109"/>
        <v>22734.351297245212</v>
      </c>
      <c r="K2325" s="28">
        <f t="shared" si="110"/>
        <v>58.355573744378653</v>
      </c>
      <c r="L2325" s="34" t="e">
        <f>IF(ISNUMBER(INDEX('08W Project List'!$J:$J,MATCH('HFTD CPZ'!$B2325,'08W Project List'!$G:$G,0))),$K2325,#N/A)</f>
        <v>#N/A</v>
      </c>
      <c r="M2325" s="34" t="e">
        <f>IF(ISNUMBER(L2325),#N/A,IF(ISNUMBER(INDEX('Approved CPZ List'!$I:$I,MATCH('HFTD CPZ'!$B2325,'Approved CPZ List'!$B:$B,0))),$K2325,#N/A))</f>
        <v>#N/A</v>
      </c>
    </row>
    <row r="2326" spans="1:13" ht="15.75" x14ac:dyDescent="0.25">
      <c r="A2326" s="17">
        <v>394</v>
      </c>
      <c r="B2326" s="16" t="s">
        <v>4403</v>
      </c>
      <c r="C2326" s="16">
        <v>24251104</v>
      </c>
      <c r="D2326" s="16" t="s">
        <v>4397</v>
      </c>
      <c r="E2326" s="16">
        <v>2.1459134678468863</v>
      </c>
      <c r="F2326" s="16">
        <v>72</v>
      </c>
      <c r="G2326" s="19">
        <v>3.2244751139663399E-3</v>
      </c>
      <c r="H2326" s="16">
        <f t="shared" si="108"/>
        <v>0.23216220820557648</v>
      </c>
      <c r="I2326" s="21">
        <v>2325</v>
      </c>
      <c r="J2326" s="28">
        <f t="shared" si="109"/>
        <v>22736.49721071306</v>
      </c>
      <c r="K2326" s="28">
        <f t="shared" si="110"/>
        <v>58.123411536173073</v>
      </c>
      <c r="L2326" s="34" t="e">
        <f>IF(ISNUMBER(INDEX('08W Project List'!$J:$J,MATCH('HFTD CPZ'!$B2326,'08W Project List'!$G:$G,0))),$K2326,#N/A)</f>
        <v>#N/A</v>
      </c>
      <c r="M2326" s="34" t="e">
        <f>IF(ISNUMBER(L2326),#N/A,IF(ISNUMBER(INDEX('Approved CPZ List'!$I:$I,MATCH('HFTD CPZ'!$B2326,'Approved CPZ List'!$B:$B,0))),$K2326,#N/A))</f>
        <v>#N/A</v>
      </c>
    </row>
    <row r="2327" spans="1:13" ht="15.75" x14ac:dyDescent="0.25">
      <c r="A2327" s="17">
        <v>3140</v>
      </c>
      <c r="B2327" s="16" t="s">
        <v>204</v>
      </c>
      <c r="C2327" s="16">
        <v>182801101</v>
      </c>
      <c r="D2327" s="16" t="s">
        <v>205</v>
      </c>
      <c r="E2327" s="16">
        <v>4.615628639641411</v>
      </c>
      <c r="F2327" s="16">
        <v>214</v>
      </c>
      <c r="G2327" s="19">
        <v>3.2070030875439798E-3</v>
      </c>
      <c r="H2327" s="16">
        <f t="shared" si="108"/>
        <v>0.6862986607344117</v>
      </c>
      <c r="I2327" s="21">
        <v>2326</v>
      </c>
      <c r="J2327" s="28">
        <f t="shared" si="109"/>
        <v>22741.1128393527</v>
      </c>
      <c r="K2327" s="28">
        <f t="shared" si="110"/>
        <v>57.437112875438665</v>
      </c>
      <c r="L2327" s="34" t="e">
        <f>IF(ISNUMBER(INDEX('08W Project List'!$J:$J,MATCH('HFTD CPZ'!$B2327,'08W Project List'!$G:$G,0))),$K2327,#N/A)</f>
        <v>#N/A</v>
      </c>
      <c r="M2327" s="34" t="e">
        <f>IF(ISNUMBER(L2327),#N/A,IF(ISNUMBER(INDEX('Approved CPZ List'!$I:$I,MATCH('HFTD CPZ'!$B2327,'Approved CPZ List'!$B:$B,0))),$K2327,#N/A))</f>
        <v>#N/A</v>
      </c>
    </row>
    <row r="2328" spans="1:13" ht="15.75" x14ac:dyDescent="0.25">
      <c r="A2328" s="17">
        <v>197</v>
      </c>
      <c r="B2328" s="16" t="s">
        <v>424</v>
      </c>
      <c r="C2328" s="16">
        <v>152481105</v>
      </c>
      <c r="D2328" s="16" t="s">
        <v>415</v>
      </c>
      <c r="E2328" s="16">
        <v>3.4469585243847107</v>
      </c>
      <c r="F2328" s="16">
        <v>45</v>
      </c>
      <c r="G2328" s="19">
        <v>3.20646547840191E-3</v>
      </c>
      <c r="H2328" s="16">
        <f t="shared" si="108"/>
        <v>0.14429094652808594</v>
      </c>
      <c r="I2328" s="21">
        <v>2327</v>
      </c>
      <c r="J2328" s="28">
        <f t="shared" si="109"/>
        <v>22744.559797877086</v>
      </c>
      <c r="K2328" s="28">
        <f t="shared" si="110"/>
        <v>57.292821928910577</v>
      </c>
      <c r="L2328" s="34" t="e">
        <f>IF(ISNUMBER(INDEX('08W Project List'!$J:$J,MATCH('HFTD CPZ'!$B2328,'08W Project List'!$G:$G,0))),$K2328,#N/A)</f>
        <v>#N/A</v>
      </c>
      <c r="M2328" s="34" t="e">
        <f>IF(ISNUMBER(L2328),#N/A,IF(ISNUMBER(INDEX('Approved CPZ List'!$I:$I,MATCH('HFTD CPZ'!$B2328,'Approved CPZ List'!$B:$B,0))),$K2328,#N/A))</f>
        <v>#N/A</v>
      </c>
    </row>
    <row r="2329" spans="1:13" ht="15.75" x14ac:dyDescent="0.25">
      <c r="A2329" s="17">
        <v>1600</v>
      </c>
      <c r="B2329" s="16" t="s">
        <v>3331</v>
      </c>
      <c r="C2329" s="16">
        <v>43321104</v>
      </c>
      <c r="D2329" s="16" t="s">
        <v>3332</v>
      </c>
      <c r="E2329" s="16">
        <v>2.2058624083644438</v>
      </c>
      <c r="F2329" s="16">
        <v>46</v>
      </c>
      <c r="G2329" s="19">
        <v>3.2053307579939399E-3</v>
      </c>
      <c r="H2329" s="16">
        <f t="shared" si="108"/>
        <v>0.14744521486772125</v>
      </c>
      <c r="I2329" s="21">
        <v>2328</v>
      </c>
      <c r="J2329" s="28">
        <f t="shared" si="109"/>
        <v>22746.765660285451</v>
      </c>
      <c r="K2329" s="28">
        <f t="shared" si="110"/>
        <v>57.145376714042854</v>
      </c>
      <c r="L2329" s="34" t="e">
        <f>IF(ISNUMBER(INDEX('08W Project List'!$J:$J,MATCH('HFTD CPZ'!$B2329,'08W Project List'!$G:$G,0))),$K2329,#N/A)</f>
        <v>#N/A</v>
      </c>
      <c r="M2329" s="34" t="e">
        <f>IF(ISNUMBER(L2329),#N/A,IF(ISNUMBER(INDEX('Approved CPZ List'!$I:$I,MATCH('HFTD CPZ'!$B2329,'Approved CPZ List'!$B:$B,0))),$K2329,#N/A))</f>
        <v>#N/A</v>
      </c>
    </row>
    <row r="2330" spans="1:13" ht="15.75" x14ac:dyDescent="0.25">
      <c r="A2330" s="17">
        <v>7931</v>
      </c>
      <c r="B2330" s="16" t="s">
        <v>3083</v>
      </c>
      <c r="C2330" s="16">
        <v>101321101</v>
      </c>
      <c r="D2330" s="16" t="s">
        <v>3080</v>
      </c>
      <c r="E2330" s="16">
        <v>4.5409199710823929</v>
      </c>
      <c r="F2330" s="16">
        <v>25</v>
      </c>
      <c r="G2330" s="19">
        <v>3.1838811159354201E-3</v>
      </c>
      <c r="H2330" s="16">
        <f t="shared" si="108"/>
        <v>7.9597027898385506E-2</v>
      </c>
      <c r="I2330" s="21">
        <v>2329</v>
      </c>
      <c r="J2330" s="28">
        <f t="shared" si="109"/>
        <v>22751.306580256532</v>
      </c>
      <c r="K2330" s="28">
        <f t="shared" si="110"/>
        <v>57.065779686144467</v>
      </c>
      <c r="L2330" s="34" t="e">
        <f>IF(ISNUMBER(INDEX('08W Project List'!$J:$J,MATCH('HFTD CPZ'!$B2330,'08W Project List'!$G:$G,0))),$K2330,#N/A)</f>
        <v>#N/A</v>
      </c>
      <c r="M2330" s="34" t="e">
        <f>IF(ISNUMBER(L2330),#N/A,IF(ISNUMBER(INDEX('Approved CPZ List'!$I:$I,MATCH('HFTD CPZ'!$B2330,'Approved CPZ List'!$B:$B,0))),$K2330,#N/A))</f>
        <v>#N/A</v>
      </c>
    </row>
    <row r="2331" spans="1:13" ht="15.75" x14ac:dyDescent="0.25">
      <c r="A2331" s="17">
        <v>4023</v>
      </c>
      <c r="B2331" s="16" t="s">
        <v>1151</v>
      </c>
      <c r="C2331" s="16">
        <v>254061103</v>
      </c>
      <c r="D2331" s="16" t="s">
        <v>1150</v>
      </c>
      <c r="E2331" s="16">
        <v>10.581879024678869</v>
      </c>
      <c r="F2331" s="16">
        <v>67</v>
      </c>
      <c r="G2331" s="19">
        <v>3.1698122787706898E-3</v>
      </c>
      <c r="H2331" s="16">
        <f t="shared" si="108"/>
        <v>0.21237742267763621</v>
      </c>
      <c r="I2331" s="21">
        <v>2330</v>
      </c>
      <c r="J2331" s="28">
        <f t="shared" si="109"/>
        <v>22761.88845928121</v>
      </c>
      <c r="K2331" s="28">
        <f t="shared" si="110"/>
        <v>56.853402263466833</v>
      </c>
      <c r="L2331" s="34" t="e">
        <f>IF(ISNUMBER(INDEX('08W Project List'!$J:$J,MATCH('HFTD CPZ'!$B2331,'08W Project List'!$G:$G,0))),$K2331,#N/A)</f>
        <v>#N/A</v>
      </c>
      <c r="M2331" s="34" t="e">
        <f>IF(ISNUMBER(L2331),#N/A,IF(ISNUMBER(INDEX('Approved CPZ List'!$I:$I,MATCH('HFTD CPZ'!$B2331,'Approved CPZ List'!$B:$B,0))),$K2331,#N/A))</f>
        <v>#N/A</v>
      </c>
    </row>
    <row r="2332" spans="1:13" ht="15.75" x14ac:dyDescent="0.25">
      <c r="A2332" s="17">
        <v>7290</v>
      </c>
      <c r="B2332" s="16" t="s">
        <v>122</v>
      </c>
      <c r="C2332" s="16">
        <v>192021121</v>
      </c>
      <c r="D2332" s="16" t="s">
        <v>123</v>
      </c>
      <c r="E2332" s="16">
        <v>6.908452149181417</v>
      </c>
      <c r="F2332" s="16">
        <v>97</v>
      </c>
      <c r="G2332" s="19">
        <v>3.1691409699124702E-3</v>
      </c>
      <c r="H2332" s="16">
        <f t="shared" si="108"/>
        <v>0.30740667408150962</v>
      </c>
      <c r="I2332" s="21">
        <v>2331</v>
      </c>
      <c r="J2332" s="28">
        <f t="shared" si="109"/>
        <v>22768.796911430392</v>
      </c>
      <c r="K2332" s="28">
        <f t="shared" si="110"/>
        <v>56.545995589385321</v>
      </c>
      <c r="L2332" s="34" t="e">
        <f>IF(ISNUMBER(INDEX('08W Project List'!$J:$J,MATCH('HFTD CPZ'!$B2332,'08W Project List'!$G:$G,0))),$K2332,#N/A)</f>
        <v>#N/A</v>
      </c>
      <c r="M2332" s="34" t="e">
        <f>IF(ISNUMBER(L2332),#N/A,IF(ISNUMBER(INDEX('Approved CPZ List'!$I:$I,MATCH('HFTD CPZ'!$B2332,'Approved CPZ List'!$B:$B,0))),$K2332,#N/A))</f>
        <v>#N/A</v>
      </c>
    </row>
    <row r="2333" spans="1:13" ht="15.75" x14ac:dyDescent="0.25">
      <c r="A2333" s="17">
        <v>8705</v>
      </c>
      <c r="B2333" s="16" t="s">
        <v>635</v>
      </c>
      <c r="C2333" s="16">
        <v>192291121</v>
      </c>
      <c r="D2333" s="16" t="s">
        <v>633</v>
      </c>
      <c r="E2333" s="16">
        <v>3.5716645158843443</v>
      </c>
      <c r="F2333" s="16">
        <v>13</v>
      </c>
      <c r="G2333" s="19">
        <v>3.1684706028128201E-3</v>
      </c>
      <c r="H2333" s="16">
        <f t="shared" si="108"/>
        <v>4.1190117836566661E-2</v>
      </c>
      <c r="I2333" s="21">
        <v>2332</v>
      </c>
      <c r="J2333" s="28">
        <f t="shared" si="109"/>
        <v>22772.368575946275</v>
      </c>
      <c r="K2333" s="28">
        <f t="shared" si="110"/>
        <v>56.504805471548757</v>
      </c>
      <c r="L2333" s="34" t="e">
        <f>IF(ISNUMBER(INDEX('08W Project List'!$J:$J,MATCH('HFTD CPZ'!$B2333,'08W Project List'!$G:$G,0))),$K2333,#N/A)</f>
        <v>#N/A</v>
      </c>
      <c r="M2333" s="34" t="e">
        <f>IF(ISNUMBER(L2333),#N/A,IF(ISNUMBER(INDEX('Approved CPZ List'!$I:$I,MATCH('HFTD CPZ'!$B2333,'Approved CPZ List'!$B:$B,0))),$K2333,#N/A))</f>
        <v>#N/A</v>
      </c>
    </row>
    <row r="2334" spans="1:13" ht="15.75" x14ac:dyDescent="0.25">
      <c r="A2334" s="17">
        <v>5063</v>
      </c>
      <c r="B2334" s="16" t="s">
        <v>4398</v>
      </c>
      <c r="C2334" s="16">
        <v>24251104</v>
      </c>
      <c r="D2334" s="16" t="s">
        <v>4397</v>
      </c>
      <c r="E2334" s="16">
        <v>2.8371718067169609</v>
      </c>
      <c r="F2334" s="16">
        <v>38</v>
      </c>
      <c r="G2334" s="19">
        <v>3.16154504067543E-3</v>
      </c>
      <c r="H2334" s="16">
        <f t="shared" si="108"/>
        <v>0.12013871154566634</v>
      </c>
      <c r="I2334" s="21">
        <v>2333</v>
      </c>
      <c r="J2334" s="28">
        <f t="shared" si="109"/>
        <v>22775.205747752992</v>
      </c>
      <c r="K2334" s="28">
        <f t="shared" si="110"/>
        <v>56.384666760003093</v>
      </c>
      <c r="L2334" s="34" t="e">
        <f>IF(ISNUMBER(INDEX('08W Project List'!$J:$J,MATCH('HFTD CPZ'!$B2334,'08W Project List'!$G:$G,0))),$K2334,#N/A)</f>
        <v>#N/A</v>
      </c>
      <c r="M2334" s="34" t="e">
        <f>IF(ISNUMBER(L2334),#N/A,IF(ISNUMBER(INDEX('Approved CPZ List'!$I:$I,MATCH('HFTD CPZ'!$B2334,'Approved CPZ List'!$B:$B,0))),$K2334,#N/A))</f>
        <v>#N/A</v>
      </c>
    </row>
    <row r="2335" spans="1:13" ht="15.75" x14ac:dyDescent="0.25">
      <c r="A2335" s="17">
        <v>8125</v>
      </c>
      <c r="B2335" s="16" t="s">
        <v>3051</v>
      </c>
      <c r="C2335" s="16">
        <v>163751101</v>
      </c>
      <c r="D2335" s="16" t="s">
        <v>3046</v>
      </c>
      <c r="E2335" s="16">
        <v>4.302654864274003</v>
      </c>
      <c r="F2335" s="16">
        <v>57</v>
      </c>
      <c r="G2335" s="19">
        <v>3.1502167720156402E-3</v>
      </c>
      <c r="H2335" s="16">
        <f t="shared" si="108"/>
        <v>0.17956235600489148</v>
      </c>
      <c r="I2335" s="21">
        <v>2334</v>
      </c>
      <c r="J2335" s="28">
        <f t="shared" si="109"/>
        <v>22779.508402617266</v>
      </c>
      <c r="K2335" s="28">
        <f t="shared" si="110"/>
        <v>56.205104403998199</v>
      </c>
      <c r="L2335" s="34" t="e">
        <f>IF(ISNUMBER(INDEX('08W Project List'!$J:$J,MATCH('HFTD CPZ'!$B2335,'08W Project List'!$G:$G,0))),$K2335,#N/A)</f>
        <v>#N/A</v>
      </c>
      <c r="M2335" s="34" t="e">
        <f>IF(ISNUMBER(L2335),#N/A,IF(ISNUMBER(INDEX('Approved CPZ List'!$I:$I,MATCH('HFTD CPZ'!$B2335,'Approved CPZ List'!$B:$B,0))),$K2335,#N/A))</f>
        <v>#N/A</v>
      </c>
    </row>
    <row r="2336" spans="1:13" ht="15.75" x14ac:dyDescent="0.25">
      <c r="A2336" s="17">
        <v>6730</v>
      </c>
      <c r="B2336" s="16" t="s">
        <v>620</v>
      </c>
      <c r="C2336" s="16">
        <v>83622106</v>
      </c>
      <c r="D2336" s="16" t="s">
        <v>611</v>
      </c>
      <c r="E2336" s="16">
        <v>6.0576233459535427</v>
      </c>
      <c r="F2336" s="16">
        <v>65</v>
      </c>
      <c r="G2336" s="19">
        <v>3.1441528847212501E-3</v>
      </c>
      <c r="H2336" s="16">
        <f t="shared" si="108"/>
        <v>0.20436993750688126</v>
      </c>
      <c r="I2336" s="21">
        <v>2335</v>
      </c>
      <c r="J2336" s="28">
        <f t="shared" si="109"/>
        <v>22785.56602596322</v>
      </c>
      <c r="K2336" s="28">
        <f t="shared" si="110"/>
        <v>56.000734466491316</v>
      </c>
      <c r="L2336" s="34" t="e">
        <f>IF(ISNUMBER(INDEX('08W Project List'!$J:$J,MATCH('HFTD CPZ'!$B2336,'08W Project List'!$G:$G,0))),$K2336,#N/A)</f>
        <v>#N/A</v>
      </c>
      <c r="M2336" s="34" t="e">
        <f>IF(ISNUMBER(L2336),#N/A,IF(ISNUMBER(INDEX('Approved CPZ List'!$I:$I,MATCH('HFTD CPZ'!$B2336,'Approved CPZ List'!$B:$B,0))),$K2336,#N/A))</f>
        <v>#N/A</v>
      </c>
    </row>
    <row r="2337" spans="1:13" ht="15.75" x14ac:dyDescent="0.25">
      <c r="A2337" s="17">
        <v>82</v>
      </c>
      <c r="B2337" s="16" t="s">
        <v>3814</v>
      </c>
      <c r="C2337" s="16">
        <v>22721107</v>
      </c>
      <c r="D2337" s="16" t="s">
        <v>3811</v>
      </c>
      <c r="E2337" s="16">
        <v>1.0037640759405717</v>
      </c>
      <c r="F2337" s="16">
        <v>45</v>
      </c>
      <c r="G2337" s="19">
        <v>3.1210175573012102E-3</v>
      </c>
      <c r="H2337" s="16">
        <f t="shared" si="108"/>
        <v>0.14044579007855446</v>
      </c>
      <c r="I2337" s="21">
        <v>2336</v>
      </c>
      <c r="J2337" s="28">
        <f t="shared" si="109"/>
        <v>22786.569790039161</v>
      </c>
      <c r="K2337" s="28">
        <f t="shared" si="110"/>
        <v>55.860288676412765</v>
      </c>
      <c r="L2337" s="34" t="e">
        <f>IF(ISNUMBER(INDEX('08W Project List'!$J:$J,MATCH('HFTD CPZ'!$B2337,'08W Project List'!$G:$G,0))),$K2337,#N/A)</f>
        <v>#N/A</v>
      </c>
      <c r="M2337" s="34" t="e">
        <f>IF(ISNUMBER(L2337),#N/A,IF(ISNUMBER(INDEX('Approved CPZ List'!$I:$I,MATCH('HFTD CPZ'!$B2337,'Approved CPZ List'!$B:$B,0))),$K2337,#N/A))</f>
        <v>#N/A</v>
      </c>
    </row>
    <row r="2338" spans="1:13" ht="15.75" x14ac:dyDescent="0.25">
      <c r="A2338" s="17">
        <v>1487</v>
      </c>
      <c r="B2338" s="16" t="s">
        <v>3900</v>
      </c>
      <c r="C2338" s="16">
        <v>43201102</v>
      </c>
      <c r="D2338" s="16" t="s">
        <v>3897</v>
      </c>
      <c r="E2338" s="16">
        <v>0.31194821340237727</v>
      </c>
      <c r="F2338" s="16">
        <v>65</v>
      </c>
      <c r="G2338" s="19">
        <v>3.11844571576564E-3</v>
      </c>
      <c r="H2338" s="16">
        <f t="shared" si="108"/>
        <v>0.2026989715247666</v>
      </c>
      <c r="I2338" s="21">
        <v>2337</v>
      </c>
      <c r="J2338" s="28">
        <f t="shared" si="109"/>
        <v>22786.881738252563</v>
      </c>
      <c r="K2338" s="28">
        <f t="shared" si="110"/>
        <v>55.657589704887997</v>
      </c>
      <c r="L2338" s="34" t="e">
        <f>IF(ISNUMBER(INDEX('08W Project List'!$J:$J,MATCH('HFTD CPZ'!$B2338,'08W Project List'!$G:$G,0))),$K2338,#N/A)</f>
        <v>#N/A</v>
      </c>
      <c r="M2338" s="34" t="e">
        <f>IF(ISNUMBER(L2338),#N/A,IF(ISNUMBER(INDEX('Approved CPZ List'!$I:$I,MATCH('HFTD CPZ'!$B2338,'Approved CPZ List'!$B:$B,0))),$K2338,#N/A))</f>
        <v>#N/A</v>
      </c>
    </row>
    <row r="2339" spans="1:13" ht="15.75" x14ac:dyDescent="0.25">
      <c r="A2339" s="17">
        <v>201</v>
      </c>
      <c r="B2339" s="16" t="s">
        <v>3301</v>
      </c>
      <c r="C2339" s="16">
        <v>182731101</v>
      </c>
      <c r="D2339" s="16" t="s">
        <v>3300</v>
      </c>
      <c r="E2339" s="16">
        <v>5.1043430486359913</v>
      </c>
      <c r="F2339" s="16">
        <v>106</v>
      </c>
      <c r="G2339" s="19">
        <v>3.1059365358166099E-3</v>
      </c>
      <c r="H2339" s="16">
        <f t="shared" si="108"/>
        <v>0.32922927279656067</v>
      </c>
      <c r="I2339" s="21">
        <v>2338</v>
      </c>
      <c r="J2339" s="28">
        <f t="shared" si="109"/>
        <v>22791.986081301198</v>
      </c>
      <c r="K2339" s="28">
        <f t="shared" si="110"/>
        <v>55.328360432091436</v>
      </c>
      <c r="L2339" s="34" t="e">
        <f>IF(ISNUMBER(INDEX('08W Project List'!$J:$J,MATCH('HFTD CPZ'!$B2339,'08W Project List'!$G:$G,0))),$K2339,#N/A)</f>
        <v>#N/A</v>
      </c>
      <c r="M2339" s="34" t="e">
        <f>IF(ISNUMBER(L2339),#N/A,IF(ISNUMBER(INDEX('Approved CPZ List'!$I:$I,MATCH('HFTD CPZ'!$B2339,'Approved CPZ List'!$B:$B,0))),$K2339,#N/A))</f>
        <v>#N/A</v>
      </c>
    </row>
    <row r="2340" spans="1:13" ht="15.75" x14ac:dyDescent="0.25">
      <c r="A2340" s="17">
        <v>9832</v>
      </c>
      <c r="B2340" s="16" t="s">
        <v>4329</v>
      </c>
      <c r="C2340" s="16">
        <v>192171101</v>
      </c>
      <c r="D2340" s="16" t="s">
        <v>4324</v>
      </c>
      <c r="E2340" s="16">
        <v>0.28641170550511624</v>
      </c>
      <c r="F2340" s="16">
        <v>6</v>
      </c>
      <c r="G2340" s="19">
        <v>3.1037410684520701E-3</v>
      </c>
      <c r="H2340" s="16">
        <f t="shared" si="108"/>
        <v>1.862244641071242E-2</v>
      </c>
      <c r="I2340" s="21">
        <v>2339</v>
      </c>
      <c r="J2340" s="28">
        <f t="shared" si="109"/>
        <v>22792.272493006705</v>
      </c>
      <c r="K2340" s="28">
        <f t="shared" si="110"/>
        <v>55.309737985680727</v>
      </c>
      <c r="L2340" s="34" t="e">
        <f>IF(ISNUMBER(INDEX('08W Project List'!$J:$J,MATCH('HFTD CPZ'!$B2340,'08W Project List'!$G:$G,0))),$K2340,#N/A)</f>
        <v>#N/A</v>
      </c>
      <c r="M2340" s="34" t="e">
        <f>IF(ISNUMBER(L2340),#N/A,IF(ISNUMBER(INDEX('Approved CPZ List'!$I:$I,MATCH('HFTD CPZ'!$B2340,'Approved CPZ List'!$B:$B,0))),$K2340,#N/A))</f>
        <v>#N/A</v>
      </c>
    </row>
    <row r="2341" spans="1:13" ht="15.75" x14ac:dyDescent="0.25">
      <c r="A2341" s="17">
        <v>22</v>
      </c>
      <c r="B2341" s="16" t="s">
        <v>2860</v>
      </c>
      <c r="C2341" s="16">
        <v>102831104</v>
      </c>
      <c r="D2341" s="16" t="s">
        <v>2852</v>
      </c>
      <c r="E2341" s="16">
        <v>12.045201544934866</v>
      </c>
      <c r="F2341" s="16">
        <v>208</v>
      </c>
      <c r="G2341" s="19">
        <v>3.0984840100988001E-3</v>
      </c>
      <c r="H2341" s="16">
        <f t="shared" si="108"/>
        <v>0.64448467410055044</v>
      </c>
      <c r="I2341" s="21">
        <v>2340</v>
      </c>
      <c r="J2341" s="28">
        <f t="shared" si="109"/>
        <v>22804.317694551639</v>
      </c>
      <c r="K2341" s="28">
        <f t="shared" si="110"/>
        <v>54.665253311580173</v>
      </c>
      <c r="L2341" s="34" t="e">
        <f>IF(ISNUMBER(INDEX('08W Project List'!$J:$J,MATCH('HFTD CPZ'!$B2341,'08W Project List'!$G:$G,0))),$K2341,#N/A)</f>
        <v>#N/A</v>
      </c>
      <c r="M2341" s="34" t="e">
        <f>IF(ISNUMBER(L2341),#N/A,IF(ISNUMBER(INDEX('Approved CPZ List'!$I:$I,MATCH('HFTD CPZ'!$B2341,'Approved CPZ List'!$B:$B,0))),$K2341,#N/A))</f>
        <v>#N/A</v>
      </c>
    </row>
    <row r="2342" spans="1:13" ht="15.75" x14ac:dyDescent="0.25">
      <c r="A2342" s="17">
        <v>7703</v>
      </c>
      <c r="B2342" s="16" t="s">
        <v>3778</v>
      </c>
      <c r="C2342" s="16">
        <v>43432105</v>
      </c>
      <c r="D2342" s="16" t="s">
        <v>3779</v>
      </c>
      <c r="E2342" s="16">
        <v>0.2446187721228664</v>
      </c>
      <c r="F2342" s="16">
        <v>55</v>
      </c>
      <c r="G2342" s="19">
        <v>3.09387340255286E-3</v>
      </c>
      <c r="H2342" s="16">
        <f t="shared" si="108"/>
        <v>0.17016303714040729</v>
      </c>
      <c r="I2342" s="21">
        <v>2341</v>
      </c>
      <c r="J2342" s="28">
        <f t="shared" si="109"/>
        <v>22804.56231332376</v>
      </c>
      <c r="K2342" s="28">
        <f t="shared" si="110"/>
        <v>54.495090274439768</v>
      </c>
      <c r="L2342" s="34" t="e">
        <f>IF(ISNUMBER(INDEX('08W Project List'!$J:$J,MATCH('HFTD CPZ'!$B2342,'08W Project List'!$G:$G,0))),$K2342,#N/A)</f>
        <v>#N/A</v>
      </c>
      <c r="M2342" s="34" t="e">
        <f>IF(ISNUMBER(L2342),#N/A,IF(ISNUMBER(INDEX('Approved CPZ List'!$I:$I,MATCH('HFTD CPZ'!$B2342,'Approved CPZ List'!$B:$B,0))),$K2342,#N/A))</f>
        <v>#N/A</v>
      </c>
    </row>
    <row r="2343" spans="1:13" ht="15.75" x14ac:dyDescent="0.25">
      <c r="A2343" s="17">
        <v>8415</v>
      </c>
      <c r="B2343" s="16" t="s">
        <v>323</v>
      </c>
      <c r="C2343" s="16">
        <v>102812101</v>
      </c>
      <c r="D2343" s="16" t="s">
        <v>318</v>
      </c>
      <c r="E2343" s="16">
        <v>8.1110703643279667</v>
      </c>
      <c r="F2343" s="16">
        <v>75</v>
      </c>
      <c r="G2343" s="19">
        <v>3.0704394454250999E-3</v>
      </c>
      <c r="H2343" s="16">
        <f t="shared" si="108"/>
        <v>0.23028295840688248</v>
      </c>
      <c r="I2343" s="21">
        <v>2342</v>
      </c>
      <c r="J2343" s="28">
        <f t="shared" si="109"/>
        <v>22812.673383688089</v>
      </c>
      <c r="K2343" s="28">
        <f t="shared" si="110"/>
        <v>54.264807316032886</v>
      </c>
      <c r="L2343" s="34" t="e">
        <f>IF(ISNUMBER(INDEX('08W Project List'!$J:$J,MATCH('HFTD CPZ'!$B2343,'08W Project List'!$G:$G,0))),$K2343,#N/A)</f>
        <v>#N/A</v>
      </c>
      <c r="M2343" s="34" t="e">
        <f>IF(ISNUMBER(L2343),#N/A,IF(ISNUMBER(INDEX('Approved CPZ List'!$I:$I,MATCH('HFTD CPZ'!$B2343,'Approved CPZ List'!$B:$B,0))),$K2343,#N/A))</f>
        <v>#N/A</v>
      </c>
    </row>
    <row r="2344" spans="1:13" ht="15.75" x14ac:dyDescent="0.25">
      <c r="A2344" s="17">
        <v>2480</v>
      </c>
      <c r="B2344" s="16" t="s">
        <v>3280</v>
      </c>
      <c r="C2344" s="16">
        <v>43191101</v>
      </c>
      <c r="D2344" s="16" t="s">
        <v>3275</v>
      </c>
      <c r="E2344" s="16">
        <v>3.3608008333800932</v>
      </c>
      <c r="F2344" s="16">
        <v>91</v>
      </c>
      <c r="G2344" s="19">
        <v>3.05231358596452E-3</v>
      </c>
      <c r="H2344" s="16">
        <f t="shared" si="108"/>
        <v>0.27776053632277131</v>
      </c>
      <c r="I2344" s="21">
        <v>2343</v>
      </c>
      <c r="J2344" s="28">
        <f t="shared" si="109"/>
        <v>22816.034184521468</v>
      </c>
      <c r="K2344" s="28">
        <f t="shared" si="110"/>
        <v>53.987046779710113</v>
      </c>
      <c r="L2344" s="34" t="e">
        <f>IF(ISNUMBER(INDEX('08W Project List'!$J:$J,MATCH('HFTD CPZ'!$B2344,'08W Project List'!$G:$G,0))),$K2344,#N/A)</f>
        <v>#N/A</v>
      </c>
      <c r="M2344" s="34" t="e">
        <f>IF(ISNUMBER(L2344),#N/A,IF(ISNUMBER(INDEX('Approved CPZ List'!$I:$I,MATCH('HFTD CPZ'!$B2344,'Approved CPZ List'!$B:$B,0))),$K2344,#N/A))</f>
        <v>#N/A</v>
      </c>
    </row>
    <row r="2345" spans="1:13" ht="15.75" x14ac:dyDescent="0.25">
      <c r="A2345" s="17">
        <v>10178</v>
      </c>
      <c r="B2345" s="16" t="s">
        <v>2163</v>
      </c>
      <c r="C2345" s="16">
        <v>192101101</v>
      </c>
      <c r="D2345" s="16" t="s">
        <v>2164</v>
      </c>
      <c r="E2345" s="16">
        <v>1.4946662183855313</v>
      </c>
      <c r="F2345" s="16">
        <v>8</v>
      </c>
      <c r="G2345" s="19">
        <v>3.0460528623549601E-3</v>
      </c>
      <c r="H2345" s="16">
        <f t="shared" si="108"/>
        <v>2.436842289883968E-2</v>
      </c>
      <c r="I2345" s="21">
        <v>2344</v>
      </c>
      <c r="J2345" s="28">
        <f t="shared" si="109"/>
        <v>22817.528850739855</v>
      </c>
      <c r="K2345" s="28">
        <f t="shared" si="110"/>
        <v>53.962678356811274</v>
      </c>
      <c r="L2345" s="34" t="e">
        <f>IF(ISNUMBER(INDEX('08W Project List'!$J:$J,MATCH('HFTD CPZ'!$B2345,'08W Project List'!$G:$G,0))),$K2345,#N/A)</f>
        <v>#N/A</v>
      </c>
      <c r="M2345" s="34" t="e">
        <f>IF(ISNUMBER(L2345),#N/A,IF(ISNUMBER(INDEX('Approved CPZ List'!$I:$I,MATCH('HFTD CPZ'!$B2345,'Approved CPZ List'!$B:$B,0))),$K2345,#N/A))</f>
        <v>#N/A</v>
      </c>
    </row>
    <row r="2346" spans="1:13" ht="15.75" x14ac:dyDescent="0.25">
      <c r="A2346" s="17">
        <v>1443</v>
      </c>
      <c r="B2346" s="16" t="s">
        <v>2241</v>
      </c>
      <c r="C2346" s="16">
        <v>24131102</v>
      </c>
      <c r="D2346" s="16" t="s">
        <v>2239</v>
      </c>
      <c r="E2346" s="16">
        <v>6.6745839494608452</v>
      </c>
      <c r="F2346" s="16">
        <v>82</v>
      </c>
      <c r="G2346" s="19">
        <v>3.0385844894575201E-3</v>
      </c>
      <c r="H2346" s="16">
        <f t="shared" si="108"/>
        <v>0.24916392813551663</v>
      </c>
      <c r="I2346" s="21">
        <v>2345</v>
      </c>
      <c r="J2346" s="28">
        <f t="shared" si="109"/>
        <v>22824.203434689316</v>
      </c>
      <c r="K2346" s="28">
        <f t="shared" si="110"/>
        <v>53.713514428675758</v>
      </c>
      <c r="L2346" s="34" t="e">
        <f>IF(ISNUMBER(INDEX('08W Project List'!$J:$J,MATCH('HFTD CPZ'!$B2346,'08W Project List'!$G:$G,0))),$K2346,#N/A)</f>
        <v>#N/A</v>
      </c>
      <c r="M2346" s="34" t="e">
        <f>IF(ISNUMBER(L2346),#N/A,IF(ISNUMBER(INDEX('Approved CPZ List'!$I:$I,MATCH('HFTD CPZ'!$B2346,'Approved CPZ List'!$B:$B,0))),$K2346,#N/A))</f>
        <v>#N/A</v>
      </c>
    </row>
    <row r="2347" spans="1:13" ht="15.75" x14ac:dyDescent="0.25">
      <c r="A2347" s="17">
        <v>5316</v>
      </c>
      <c r="B2347" s="16" t="s">
        <v>2907</v>
      </c>
      <c r="C2347" s="16">
        <v>83252106</v>
      </c>
      <c r="D2347" s="16" t="s">
        <v>2908</v>
      </c>
      <c r="E2347" s="16">
        <v>5.6879991578932882</v>
      </c>
      <c r="F2347" s="16">
        <v>87</v>
      </c>
      <c r="G2347" s="19">
        <v>3.02665061954979E-3</v>
      </c>
      <c r="H2347" s="16">
        <f t="shared" si="108"/>
        <v>0.26331860390083173</v>
      </c>
      <c r="I2347" s="21">
        <v>2346</v>
      </c>
      <c r="J2347" s="28">
        <f t="shared" si="109"/>
        <v>22829.89143384721</v>
      </c>
      <c r="K2347" s="28">
        <f t="shared" si="110"/>
        <v>53.450195824774923</v>
      </c>
      <c r="L2347" s="34" t="e">
        <f>IF(ISNUMBER(INDEX('08W Project List'!$J:$J,MATCH('HFTD CPZ'!$B2347,'08W Project List'!$G:$G,0))),$K2347,#N/A)</f>
        <v>#N/A</v>
      </c>
      <c r="M2347" s="34" t="e">
        <f>IF(ISNUMBER(L2347),#N/A,IF(ISNUMBER(INDEX('Approved CPZ List'!$I:$I,MATCH('HFTD CPZ'!$B2347,'Approved CPZ List'!$B:$B,0))),$K2347,#N/A))</f>
        <v>#N/A</v>
      </c>
    </row>
    <row r="2348" spans="1:13" ht="15.75" x14ac:dyDescent="0.25">
      <c r="A2348" s="17">
        <v>2267</v>
      </c>
      <c r="B2348" s="16" t="s">
        <v>1254</v>
      </c>
      <c r="C2348" s="16">
        <v>42981101</v>
      </c>
      <c r="D2348" s="16" t="s">
        <v>1252</v>
      </c>
      <c r="E2348" s="16">
        <v>12.411173912960535</v>
      </c>
      <c r="F2348" s="16">
        <v>119</v>
      </c>
      <c r="G2348" s="19">
        <v>3.0233373694184299E-3</v>
      </c>
      <c r="H2348" s="16">
        <f t="shared" si="108"/>
        <v>0.35977714696079316</v>
      </c>
      <c r="I2348" s="21">
        <v>2347</v>
      </c>
      <c r="J2348" s="28">
        <f t="shared" si="109"/>
        <v>22842.302607760172</v>
      </c>
      <c r="K2348" s="28">
        <f t="shared" si="110"/>
        <v>53.090418677814128</v>
      </c>
      <c r="L2348" s="34" t="e">
        <f>IF(ISNUMBER(INDEX('08W Project List'!$J:$J,MATCH('HFTD CPZ'!$B2348,'08W Project List'!$G:$G,0))),$K2348,#N/A)</f>
        <v>#N/A</v>
      </c>
      <c r="M2348" s="34" t="e">
        <f>IF(ISNUMBER(L2348),#N/A,IF(ISNUMBER(INDEX('Approved CPZ List'!$I:$I,MATCH('HFTD CPZ'!$B2348,'Approved CPZ List'!$B:$B,0))),$K2348,#N/A))</f>
        <v>#N/A</v>
      </c>
    </row>
    <row r="2349" spans="1:13" ht="15.75" x14ac:dyDescent="0.25">
      <c r="A2349" s="17">
        <v>6724</v>
      </c>
      <c r="B2349" s="16" t="s">
        <v>991</v>
      </c>
      <c r="C2349" s="16">
        <v>163351703</v>
      </c>
      <c r="D2349" s="16" t="s">
        <v>986</v>
      </c>
      <c r="E2349" s="16">
        <v>22.493856162195215</v>
      </c>
      <c r="F2349" s="16">
        <v>124</v>
      </c>
      <c r="G2349" s="19">
        <v>3.0208764246730199E-3</v>
      </c>
      <c r="H2349" s="16">
        <f t="shared" si="108"/>
        <v>0.37458867665945444</v>
      </c>
      <c r="I2349" s="21">
        <v>2348</v>
      </c>
      <c r="J2349" s="28">
        <f t="shared" si="109"/>
        <v>22864.796463922368</v>
      </c>
      <c r="K2349" s="28">
        <f t="shared" si="110"/>
        <v>52.715830001154671</v>
      </c>
      <c r="L2349" s="34" t="e">
        <f>IF(ISNUMBER(INDEX('08W Project List'!$J:$J,MATCH('HFTD CPZ'!$B2349,'08W Project List'!$G:$G,0))),$K2349,#N/A)</f>
        <v>#N/A</v>
      </c>
      <c r="M2349" s="34" t="e">
        <f>IF(ISNUMBER(L2349),#N/A,IF(ISNUMBER(INDEX('Approved CPZ List'!$I:$I,MATCH('HFTD CPZ'!$B2349,'Approved CPZ List'!$B:$B,0))),$K2349,#N/A))</f>
        <v>#N/A</v>
      </c>
    </row>
    <row r="2350" spans="1:13" ht="15.75" x14ac:dyDescent="0.25">
      <c r="A2350" s="17">
        <v>3063</v>
      </c>
      <c r="B2350" s="16" t="s">
        <v>1246</v>
      </c>
      <c r="C2350" s="16">
        <v>162161101</v>
      </c>
      <c r="D2350" s="16" t="s">
        <v>1241</v>
      </c>
      <c r="E2350" s="16">
        <v>5.7697597898306769</v>
      </c>
      <c r="F2350" s="16">
        <v>70</v>
      </c>
      <c r="G2350" s="19">
        <v>3.0207639160306598E-3</v>
      </c>
      <c r="H2350" s="16">
        <f t="shared" si="108"/>
        <v>0.21145347412214618</v>
      </c>
      <c r="I2350" s="21">
        <v>2349</v>
      </c>
      <c r="J2350" s="28">
        <f t="shared" si="109"/>
        <v>22870.566223712198</v>
      </c>
      <c r="K2350" s="28">
        <f t="shared" si="110"/>
        <v>52.504376527032527</v>
      </c>
      <c r="L2350" s="34" t="e">
        <f>IF(ISNUMBER(INDEX('08W Project List'!$J:$J,MATCH('HFTD CPZ'!$B2350,'08W Project List'!$G:$G,0))),$K2350,#N/A)</f>
        <v>#N/A</v>
      </c>
      <c r="M2350" s="34" t="e">
        <f>IF(ISNUMBER(L2350),#N/A,IF(ISNUMBER(INDEX('Approved CPZ List'!$I:$I,MATCH('HFTD CPZ'!$B2350,'Approved CPZ List'!$B:$B,0))),$K2350,#N/A))</f>
        <v>#N/A</v>
      </c>
    </row>
    <row r="2351" spans="1:13" ht="15.75" x14ac:dyDescent="0.25">
      <c r="A2351" s="17">
        <v>8682</v>
      </c>
      <c r="B2351" s="16" t="s">
        <v>750</v>
      </c>
      <c r="C2351" s="16">
        <v>153612109</v>
      </c>
      <c r="D2351" s="16" t="s">
        <v>749</v>
      </c>
      <c r="E2351" s="16">
        <v>1.3050992616167494</v>
      </c>
      <c r="F2351" s="16">
        <v>25</v>
      </c>
      <c r="G2351" s="19">
        <v>3.0148753420389399E-3</v>
      </c>
      <c r="H2351" s="16">
        <f t="shared" si="108"/>
        <v>7.5371883550973504E-2</v>
      </c>
      <c r="I2351" s="21">
        <v>2350</v>
      </c>
      <c r="J2351" s="28">
        <f t="shared" si="109"/>
        <v>22871.871322973813</v>
      </c>
      <c r="K2351" s="28">
        <f t="shared" si="110"/>
        <v>52.429004643481555</v>
      </c>
      <c r="L2351" s="34" t="e">
        <f>IF(ISNUMBER(INDEX('08W Project List'!$J:$J,MATCH('HFTD CPZ'!$B2351,'08W Project List'!$G:$G,0))),$K2351,#N/A)</f>
        <v>#N/A</v>
      </c>
      <c r="M2351" s="34" t="e">
        <f>IF(ISNUMBER(L2351),#N/A,IF(ISNUMBER(INDEX('Approved CPZ List'!$I:$I,MATCH('HFTD CPZ'!$B2351,'Approved CPZ List'!$B:$B,0))),$K2351,#N/A))</f>
        <v>#N/A</v>
      </c>
    </row>
    <row r="2352" spans="1:13" ht="15.75" x14ac:dyDescent="0.25">
      <c r="A2352" s="17">
        <v>6410</v>
      </c>
      <c r="B2352" s="16" t="s">
        <v>3787</v>
      </c>
      <c r="C2352" s="16">
        <v>43432105</v>
      </c>
      <c r="D2352" s="16" t="s">
        <v>3779</v>
      </c>
      <c r="E2352" s="16">
        <v>0.49650428412562958</v>
      </c>
      <c r="F2352" s="16">
        <v>103</v>
      </c>
      <c r="G2352" s="19">
        <v>3.0112342410036799E-3</v>
      </c>
      <c r="H2352" s="16">
        <f t="shared" si="108"/>
        <v>0.31015712682337904</v>
      </c>
      <c r="I2352" s="21">
        <v>2351</v>
      </c>
      <c r="J2352" s="28">
        <f t="shared" si="109"/>
        <v>22872.367827257938</v>
      </c>
      <c r="K2352" s="28">
        <f t="shared" si="110"/>
        <v>52.118847516658178</v>
      </c>
      <c r="L2352" s="34" t="e">
        <f>IF(ISNUMBER(INDEX('08W Project List'!$J:$J,MATCH('HFTD CPZ'!$B2352,'08W Project List'!$G:$G,0))),$K2352,#N/A)</f>
        <v>#N/A</v>
      </c>
      <c r="M2352" s="34" t="e">
        <f>IF(ISNUMBER(L2352),#N/A,IF(ISNUMBER(INDEX('Approved CPZ List'!$I:$I,MATCH('HFTD CPZ'!$B2352,'Approved CPZ List'!$B:$B,0))),$K2352,#N/A))</f>
        <v>#N/A</v>
      </c>
    </row>
    <row r="2353" spans="1:13" ht="15.75" x14ac:dyDescent="0.25">
      <c r="A2353" s="17">
        <v>2231</v>
      </c>
      <c r="B2353" s="16" t="s">
        <v>1730</v>
      </c>
      <c r="C2353" s="16">
        <v>83432103</v>
      </c>
      <c r="D2353" s="16" t="s">
        <v>1731</v>
      </c>
      <c r="E2353" s="16">
        <v>11.26802867828415</v>
      </c>
      <c r="F2353" s="16">
        <v>65</v>
      </c>
      <c r="G2353" s="19">
        <v>2.9902086754211299E-3</v>
      </c>
      <c r="H2353" s="16">
        <f t="shared" si="108"/>
        <v>0.19436356390237344</v>
      </c>
      <c r="I2353" s="21">
        <v>2352</v>
      </c>
      <c r="J2353" s="28">
        <f t="shared" si="109"/>
        <v>22883.635855936223</v>
      </c>
      <c r="K2353" s="28">
        <f t="shared" si="110"/>
        <v>51.924483952755807</v>
      </c>
      <c r="L2353" s="34" t="e">
        <f>IF(ISNUMBER(INDEX('08W Project List'!$J:$J,MATCH('HFTD CPZ'!$B2353,'08W Project List'!$G:$G,0))),$K2353,#N/A)</f>
        <v>#N/A</v>
      </c>
      <c r="M2353" s="34" t="e">
        <f>IF(ISNUMBER(L2353),#N/A,IF(ISNUMBER(INDEX('Approved CPZ List'!$I:$I,MATCH('HFTD CPZ'!$B2353,'Approved CPZ List'!$B:$B,0))),$K2353,#N/A))</f>
        <v>#N/A</v>
      </c>
    </row>
    <row r="2354" spans="1:13" ht="15.75" x14ac:dyDescent="0.25">
      <c r="A2354" s="17">
        <v>1742</v>
      </c>
      <c r="B2354" s="16" t="s">
        <v>2335</v>
      </c>
      <c r="C2354" s="16">
        <v>163661701</v>
      </c>
      <c r="D2354" s="16" t="s">
        <v>2328</v>
      </c>
      <c r="E2354" s="16">
        <v>16.249408441667743</v>
      </c>
      <c r="F2354" s="16">
        <v>187</v>
      </c>
      <c r="G2354" s="19">
        <v>2.9900681309674498E-3</v>
      </c>
      <c r="H2354" s="16">
        <f t="shared" si="108"/>
        <v>0.55914274049091306</v>
      </c>
      <c r="I2354" s="21">
        <v>2353</v>
      </c>
      <c r="J2354" s="28">
        <f t="shared" si="109"/>
        <v>22899.885264377892</v>
      </c>
      <c r="K2354" s="28">
        <f t="shared" si="110"/>
        <v>51.365341212264894</v>
      </c>
      <c r="L2354" s="34">
        <f>IF(ISNUMBER(INDEX('08W Project List'!$J:$J,MATCH('HFTD CPZ'!$B2354,'08W Project List'!$G:$G,0))),$K2354,#N/A)</f>
        <v>51.365341212264894</v>
      </c>
      <c r="M2354" s="34" t="e">
        <f>IF(ISNUMBER(L2354),#N/A,IF(ISNUMBER(INDEX('Approved CPZ List'!$I:$I,MATCH('HFTD CPZ'!$B2354,'Approved CPZ List'!$B:$B,0))),$K2354,#N/A))</f>
        <v>#N/A</v>
      </c>
    </row>
    <row r="2355" spans="1:13" ht="15.75" x14ac:dyDescent="0.25">
      <c r="A2355" s="17">
        <v>4916</v>
      </c>
      <c r="B2355" s="16" t="s">
        <v>3667</v>
      </c>
      <c r="C2355" s="16">
        <v>83371107</v>
      </c>
      <c r="D2355" s="16" t="s">
        <v>3668</v>
      </c>
      <c r="E2355" s="16">
        <v>4.6865015210997516</v>
      </c>
      <c r="F2355" s="16">
        <v>48</v>
      </c>
      <c r="G2355" s="19">
        <v>2.98421935673391E-3</v>
      </c>
      <c r="H2355" s="16">
        <f t="shared" si="108"/>
        <v>0.14324252912322769</v>
      </c>
      <c r="I2355" s="21">
        <v>2354</v>
      </c>
      <c r="J2355" s="28">
        <f t="shared" si="109"/>
        <v>22904.571765898992</v>
      </c>
      <c r="K2355" s="28">
        <f t="shared" si="110"/>
        <v>51.222098683141667</v>
      </c>
      <c r="L2355" s="34" t="e">
        <f>IF(ISNUMBER(INDEX('08W Project List'!$J:$J,MATCH('HFTD CPZ'!$B2355,'08W Project List'!$G:$G,0))),$K2355,#N/A)</f>
        <v>#N/A</v>
      </c>
      <c r="M2355" s="34" t="e">
        <f>IF(ISNUMBER(L2355),#N/A,IF(ISNUMBER(INDEX('Approved CPZ List'!$I:$I,MATCH('HFTD CPZ'!$B2355,'Approved CPZ List'!$B:$B,0))),$K2355,#N/A))</f>
        <v>#N/A</v>
      </c>
    </row>
    <row r="2356" spans="1:13" ht="15.75" x14ac:dyDescent="0.25">
      <c r="A2356" s="17">
        <v>55</v>
      </c>
      <c r="B2356" s="16" t="s">
        <v>977</v>
      </c>
      <c r="C2356" s="16">
        <v>163351702</v>
      </c>
      <c r="D2356" s="16" t="s">
        <v>976</v>
      </c>
      <c r="E2356" s="16">
        <v>4.7180201478434931</v>
      </c>
      <c r="F2356" s="16">
        <v>81</v>
      </c>
      <c r="G2356" s="19">
        <v>2.9696857317996501E-3</v>
      </c>
      <c r="H2356" s="16">
        <f t="shared" si="108"/>
        <v>0.24054454427577165</v>
      </c>
      <c r="I2356" s="21">
        <v>2355</v>
      </c>
      <c r="J2356" s="28">
        <f t="shared" si="109"/>
        <v>22909.289786046837</v>
      </c>
      <c r="K2356" s="28">
        <f t="shared" si="110"/>
        <v>50.981554138865896</v>
      </c>
      <c r="L2356" s="34" t="e">
        <f>IF(ISNUMBER(INDEX('08W Project List'!$J:$J,MATCH('HFTD CPZ'!$B2356,'08W Project List'!$G:$G,0))),$K2356,#N/A)</f>
        <v>#N/A</v>
      </c>
      <c r="M2356" s="34" t="e">
        <f>IF(ISNUMBER(L2356),#N/A,IF(ISNUMBER(INDEX('Approved CPZ List'!$I:$I,MATCH('HFTD CPZ'!$B2356,'Approved CPZ List'!$B:$B,0))),$K2356,#N/A))</f>
        <v>#N/A</v>
      </c>
    </row>
    <row r="2357" spans="1:13" ht="15.75" x14ac:dyDescent="0.25">
      <c r="A2357" s="17">
        <v>4236</v>
      </c>
      <c r="B2357" s="16" t="s">
        <v>2099</v>
      </c>
      <c r="C2357" s="16">
        <v>82021106</v>
      </c>
      <c r="D2357" s="16" t="s">
        <v>2094</v>
      </c>
      <c r="E2357" s="16">
        <v>12.694579718122002</v>
      </c>
      <c r="F2357" s="16">
        <v>152</v>
      </c>
      <c r="G2357" s="19">
        <v>2.9683956262721201E-3</v>
      </c>
      <c r="H2357" s="16">
        <f t="shared" si="108"/>
        <v>0.45119613519336227</v>
      </c>
      <c r="I2357" s="21">
        <v>2356</v>
      </c>
      <c r="J2357" s="28">
        <f t="shared" si="109"/>
        <v>22921.984365764958</v>
      </c>
      <c r="K2357" s="28">
        <f t="shared" si="110"/>
        <v>50.530358003672532</v>
      </c>
      <c r="L2357" s="34" t="e">
        <f>IF(ISNUMBER(INDEX('08W Project List'!$J:$J,MATCH('HFTD CPZ'!$B2357,'08W Project List'!$G:$G,0))),$K2357,#N/A)</f>
        <v>#N/A</v>
      </c>
      <c r="M2357" s="34" t="e">
        <f>IF(ISNUMBER(L2357),#N/A,IF(ISNUMBER(INDEX('Approved CPZ List'!$I:$I,MATCH('HFTD CPZ'!$B2357,'Approved CPZ List'!$B:$B,0))),$K2357,#N/A))</f>
        <v>#N/A</v>
      </c>
    </row>
    <row r="2358" spans="1:13" ht="15.75" x14ac:dyDescent="0.25">
      <c r="A2358" s="17">
        <v>6476</v>
      </c>
      <c r="B2358" s="16" t="s">
        <v>2911</v>
      </c>
      <c r="C2358" s="16">
        <v>83252106</v>
      </c>
      <c r="D2358" s="16" t="s">
        <v>2908</v>
      </c>
      <c r="E2358" s="16">
        <v>6.0152132018908082</v>
      </c>
      <c r="F2358" s="16">
        <v>69</v>
      </c>
      <c r="G2358" s="19">
        <v>2.9647803119603601E-3</v>
      </c>
      <c r="H2358" s="16">
        <f t="shared" si="108"/>
        <v>0.20456984152526483</v>
      </c>
      <c r="I2358" s="21">
        <v>2357</v>
      </c>
      <c r="J2358" s="28">
        <f t="shared" si="109"/>
        <v>22927.99957896685</v>
      </c>
      <c r="K2358" s="28">
        <f t="shared" si="110"/>
        <v>50.325788162147269</v>
      </c>
      <c r="L2358" s="34" t="e">
        <f>IF(ISNUMBER(INDEX('08W Project List'!$J:$J,MATCH('HFTD CPZ'!$B2358,'08W Project List'!$G:$G,0))),$K2358,#N/A)</f>
        <v>#N/A</v>
      </c>
      <c r="M2358" s="34" t="e">
        <f>IF(ISNUMBER(L2358),#N/A,IF(ISNUMBER(INDEX('Approved CPZ List'!$I:$I,MATCH('HFTD CPZ'!$B2358,'Approved CPZ List'!$B:$B,0))),$K2358,#N/A))</f>
        <v>#N/A</v>
      </c>
    </row>
    <row r="2359" spans="1:13" ht="15.75" x14ac:dyDescent="0.25">
      <c r="A2359" s="17">
        <v>7197</v>
      </c>
      <c r="B2359" s="16" t="s">
        <v>299</v>
      </c>
      <c r="C2359" s="16">
        <v>82841102</v>
      </c>
      <c r="D2359" s="16" t="s">
        <v>296</v>
      </c>
      <c r="E2359" s="16">
        <v>5.9819729579893846</v>
      </c>
      <c r="F2359" s="16">
        <v>70</v>
      </c>
      <c r="G2359" s="19">
        <v>2.9470358386379601E-3</v>
      </c>
      <c r="H2359" s="16">
        <f t="shared" si="108"/>
        <v>0.20629250870465721</v>
      </c>
      <c r="I2359" s="21">
        <v>2358</v>
      </c>
      <c r="J2359" s="28">
        <f t="shared" si="109"/>
        <v>22933.98155192484</v>
      </c>
      <c r="K2359" s="28">
        <f t="shared" si="110"/>
        <v>50.119495653442613</v>
      </c>
      <c r="L2359" s="34" t="e">
        <f>IF(ISNUMBER(INDEX('08W Project List'!$J:$J,MATCH('HFTD CPZ'!$B2359,'08W Project List'!$G:$G,0))),$K2359,#N/A)</f>
        <v>#N/A</v>
      </c>
      <c r="M2359" s="34" t="e">
        <f>IF(ISNUMBER(L2359),#N/A,IF(ISNUMBER(INDEX('Approved CPZ List'!$I:$I,MATCH('HFTD CPZ'!$B2359,'Approved CPZ List'!$B:$B,0))),$K2359,#N/A))</f>
        <v>#N/A</v>
      </c>
    </row>
    <row r="2360" spans="1:13" ht="15.75" x14ac:dyDescent="0.25">
      <c r="A2360" s="17">
        <v>2069</v>
      </c>
      <c r="B2360" s="16" t="s">
        <v>302</v>
      </c>
      <c r="C2360" s="16">
        <v>82841102</v>
      </c>
      <c r="D2360" s="16" t="s">
        <v>296</v>
      </c>
      <c r="E2360" s="16">
        <v>13.748144191228279</v>
      </c>
      <c r="F2360" s="16">
        <v>121</v>
      </c>
      <c r="G2360" s="19">
        <v>2.90655158846127E-3</v>
      </c>
      <c r="H2360" s="16">
        <f t="shared" si="108"/>
        <v>0.35169274220381369</v>
      </c>
      <c r="I2360" s="21">
        <v>2359</v>
      </c>
      <c r="J2360" s="28">
        <f t="shared" si="109"/>
        <v>22947.729696116068</v>
      </c>
      <c r="K2360" s="28">
        <f t="shared" si="110"/>
        <v>49.767802911238796</v>
      </c>
      <c r="L2360" s="34" t="e">
        <f>IF(ISNUMBER(INDEX('08W Project List'!$J:$J,MATCH('HFTD CPZ'!$B2360,'08W Project List'!$G:$G,0))),$K2360,#N/A)</f>
        <v>#N/A</v>
      </c>
      <c r="M2360" s="34" t="e">
        <f>IF(ISNUMBER(L2360),#N/A,IF(ISNUMBER(INDEX('Approved CPZ List'!$I:$I,MATCH('HFTD CPZ'!$B2360,'Approved CPZ List'!$B:$B,0))),$K2360,#N/A))</f>
        <v>#N/A</v>
      </c>
    </row>
    <row r="2361" spans="1:13" ht="15.75" x14ac:dyDescent="0.25">
      <c r="A2361" s="17">
        <v>8715</v>
      </c>
      <c r="B2361" s="16" t="s">
        <v>2722</v>
      </c>
      <c r="C2361" s="16">
        <v>42291101</v>
      </c>
      <c r="D2361" s="16" t="s">
        <v>2714</v>
      </c>
      <c r="E2361" s="16">
        <v>16.179203161166996</v>
      </c>
      <c r="F2361" s="16">
        <v>115</v>
      </c>
      <c r="G2361" s="19">
        <v>2.8980528456237901E-3</v>
      </c>
      <c r="H2361" s="16">
        <f t="shared" si="108"/>
        <v>0.33327607724673586</v>
      </c>
      <c r="I2361" s="21">
        <v>2360</v>
      </c>
      <c r="J2361" s="28">
        <f t="shared" si="109"/>
        <v>22963.908899277234</v>
      </c>
      <c r="K2361" s="28">
        <f t="shared" si="110"/>
        <v>49.434526833992059</v>
      </c>
      <c r="L2361" s="34" t="e">
        <f>IF(ISNUMBER(INDEX('08W Project List'!$J:$J,MATCH('HFTD CPZ'!$B2361,'08W Project List'!$G:$G,0))),$K2361,#N/A)</f>
        <v>#N/A</v>
      </c>
      <c r="M2361" s="34" t="e">
        <f>IF(ISNUMBER(L2361),#N/A,IF(ISNUMBER(INDEX('Approved CPZ List'!$I:$I,MATCH('HFTD CPZ'!$B2361,'Approved CPZ List'!$B:$B,0))),$K2361,#N/A))</f>
        <v>#N/A</v>
      </c>
    </row>
    <row r="2362" spans="1:13" ht="15.75" x14ac:dyDescent="0.25">
      <c r="A2362" s="17">
        <v>5548</v>
      </c>
      <c r="B2362" s="16" t="s">
        <v>92</v>
      </c>
      <c r="C2362" s="16">
        <v>103271101</v>
      </c>
      <c r="D2362" s="16" t="s">
        <v>90</v>
      </c>
      <c r="E2362" s="16">
        <v>9.1422779792058417</v>
      </c>
      <c r="F2362" s="16">
        <v>106</v>
      </c>
      <c r="G2362" s="19">
        <v>2.8857416404073099E-3</v>
      </c>
      <c r="H2362" s="16">
        <f t="shared" si="108"/>
        <v>0.30588861388317484</v>
      </c>
      <c r="I2362" s="21">
        <v>2361</v>
      </c>
      <c r="J2362" s="28">
        <f t="shared" si="109"/>
        <v>22973.051177256439</v>
      </c>
      <c r="K2362" s="28">
        <f t="shared" si="110"/>
        <v>49.128638220108883</v>
      </c>
      <c r="L2362" s="34" t="e">
        <f>IF(ISNUMBER(INDEX('08W Project List'!$J:$J,MATCH('HFTD CPZ'!$B2362,'08W Project List'!$G:$G,0))),$K2362,#N/A)</f>
        <v>#N/A</v>
      </c>
      <c r="M2362" s="34" t="e">
        <f>IF(ISNUMBER(L2362),#N/A,IF(ISNUMBER(INDEX('Approved CPZ List'!$I:$I,MATCH('HFTD CPZ'!$B2362,'Approved CPZ List'!$B:$B,0))),$K2362,#N/A))</f>
        <v>#N/A</v>
      </c>
    </row>
    <row r="2363" spans="1:13" ht="15.75" x14ac:dyDescent="0.25">
      <c r="A2363" s="17">
        <v>2497</v>
      </c>
      <c r="B2363" s="16" t="s">
        <v>3353</v>
      </c>
      <c r="C2363" s="16">
        <v>83692104</v>
      </c>
      <c r="D2363" s="16" t="s">
        <v>3352</v>
      </c>
      <c r="E2363" s="16">
        <v>14.167505090508826</v>
      </c>
      <c r="F2363" s="16">
        <v>212</v>
      </c>
      <c r="G2363" s="19">
        <v>2.8840015706543699E-3</v>
      </c>
      <c r="H2363" s="16">
        <f t="shared" si="108"/>
        <v>0.61140833297872643</v>
      </c>
      <c r="I2363" s="21">
        <v>2362</v>
      </c>
      <c r="J2363" s="28">
        <f t="shared" si="109"/>
        <v>22987.218682346949</v>
      </c>
      <c r="K2363" s="28">
        <f t="shared" si="110"/>
        <v>48.517229887130156</v>
      </c>
      <c r="L2363" s="34" t="e">
        <f>IF(ISNUMBER(INDEX('08W Project List'!$J:$J,MATCH('HFTD CPZ'!$B2363,'08W Project List'!$G:$G,0))),$K2363,#N/A)</f>
        <v>#N/A</v>
      </c>
      <c r="M2363" s="34" t="e">
        <f>IF(ISNUMBER(L2363),#N/A,IF(ISNUMBER(INDEX('Approved CPZ List'!$I:$I,MATCH('HFTD CPZ'!$B2363,'Approved CPZ List'!$B:$B,0))),$K2363,#N/A))</f>
        <v>#N/A</v>
      </c>
    </row>
    <row r="2364" spans="1:13" ht="15.75" x14ac:dyDescent="0.25">
      <c r="A2364" s="17">
        <v>2343</v>
      </c>
      <c r="B2364" s="16" t="s">
        <v>2686</v>
      </c>
      <c r="C2364" s="16">
        <v>182601104</v>
      </c>
      <c r="D2364" s="16" t="s">
        <v>2683</v>
      </c>
      <c r="E2364" s="16">
        <v>4.5696633257286265</v>
      </c>
      <c r="F2364" s="16">
        <v>146</v>
      </c>
      <c r="G2364" s="19">
        <v>2.86146984589329E-3</v>
      </c>
      <c r="H2364" s="16">
        <f t="shared" si="108"/>
        <v>0.41777459750042034</v>
      </c>
      <c r="I2364" s="21">
        <v>2363</v>
      </c>
      <c r="J2364" s="28">
        <f t="shared" si="109"/>
        <v>22991.788345672678</v>
      </c>
      <c r="K2364" s="28">
        <f t="shared" si="110"/>
        <v>48.099455289629738</v>
      </c>
      <c r="L2364" s="34" t="e">
        <f>IF(ISNUMBER(INDEX('08W Project List'!$J:$J,MATCH('HFTD CPZ'!$B2364,'08W Project List'!$G:$G,0))),$K2364,#N/A)</f>
        <v>#N/A</v>
      </c>
      <c r="M2364" s="34" t="e">
        <f>IF(ISNUMBER(L2364),#N/A,IF(ISNUMBER(INDEX('Approved CPZ List'!$I:$I,MATCH('HFTD CPZ'!$B2364,'Approved CPZ List'!$B:$B,0))),$K2364,#N/A))</f>
        <v>#N/A</v>
      </c>
    </row>
    <row r="2365" spans="1:13" ht="15.75" x14ac:dyDescent="0.25">
      <c r="A2365" s="17">
        <v>7790</v>
      </c>
      <c r="B2365" s="16" t="s">
        <v>3631</v>
      </c>
      <c r="C2365" s="16">
        <v>42151111</v>
      </c>
      <c r="D2365" s="16" t="s">
        <v>3630</v>
      </c>
      <c r="E2365" s="16">
        <v>1.3511149165033127</v>
      </c>
      <c r="F2365" s="16">
        <v>24</v>
      </c>
      <c r="G2365" s="19">
        <v>2.85265785778702E-3</v>
      </c>
      <c r="H2365" s="16">
        <f t="shared" si="108"/>
        <v>6.846378858688848E-2</v>
      </c>
      <c r="I2365" s="21">
        <v>2364</v>
      </c>
      <c r="J2365" s="28">
        <f t="shared" si="109"/>
        <v>22993.13946058918</v>
      </c>
      <c r="K2365" s="28">
        <f t="shared" si="110"/>
        <v>48.030991501042848</v>
      </c>
      <c r="L2365" s="34" t="e">
        <f>IF(ISNUMBER(INDEX('08W Project List'!$J:$J,MATCH('HFTD CPZ'!$B2365,'08W Project List'!$G:$G,0))),$K2365,#N/A)</f>
        <v>#N/A</v>
      </c>
      <c r="M2365" s="34" t="e">
        <f>IF(ISNUMBER(L2365),#N/A,IF(ISNUMBER(INDEX('Approved CPZ List'!$I:$I,MATCH('HFTD CPZ'!$B2365,'Approved CPZ List'!$B:$B,0))),$K2365,#N/A))</f>
        <v>#N/A</v>
      </c>
    </row>
    <row r="2366" spans="1:13" ht="15.75" x14ac:dyDescent="0.25">
      <c r="A2366" s="17">
        <v>5803</v>
      </c>
      <c r="B2366" s="16" t="s">
        <v>259</v>
      </c>
      <c r="C2366" s="16">
        <v>83040401</v>
      </c>
      <c r="D2366" s="16" t="s">
        <v>257</v>
      </c>
      <c r="E2366" s="16">
        <v>7.1599610922535728</v>
      </c>
      <c r="F2366" s="16">
        <v>78</v>
      </c>
      <c r="G2366" s="19">
        <v>2.8386503076762398E-3</v>
      </c>
      <c r="H2366" s="16">
        <f t="shared" si="108"/>
        <v>0.2214147239987467</v>
      </c>
      <c r="I2366" s="21">
        <v>2365</v>
      </c>
      <c r="J2366" s="28">
        <f t="shared" si="109"/>
        <v>23000.299421681433</v>
      </c>
      <c r="K2366" s="28">
        <f t="shared" si="110"/>
        <v>47.8095767770441</v>
      </c>
      <c r="L2366" s="34" t="e">
        <f>IF(ISNUMBER(INDEX('08W Project List'!$J:$J,MATCH('HFTD CPZ'!$B2366,'08W Project List'!$G:$G,0))),$K2366,#N/A)</f>
        <v>#N/A</v>
      </c>
      <c r="M2366" s="34" t="e">
        <f>IF(ISNUMBER(L2366),#N/A,IF(ISNUMBER(INDEX('Approved CPZ List'!$I:$I,MATCH('HFTD CPZ'!$B2366,'Approved CPZ List'!$B:$B,0))),$K2366,#N/A))</f>
        <v>#N/A</v>
      </c>
    </row>
    <row r="2367" spans="1:13" ht="15.75" x14ac:dyDescent="0.25">
      <c r="A2367" s="17">
        <v>6276</v>
      </c>
      <c r="B2367" s="16" t="s">
        <v>2409</v>
      </c>
      <c r="C2367" s="16">
        <v>42811113</v>
      </c>
      <c r="D2367" s="16" t="s">
        <v>2404</v>
      </c>
      <c r="E2367" s="16">
        <v>5.2710643437831379</v>
      </c>
      <c r="F2367" s="16">
        <v>55</v>
      </c>
      <c r="G2367" s="19">
        <v>2.8292518258979499E-3</v>
      </c>
      <c r="H2367" s="16">
        <f t="shared" si="108"/>
        <v>0.15560885042438724</v>
      </c>
      <c r="I2367" s="21">
        <v>2366</v>
      </c>
      <c r="J2367" s="28">
        <f t="shared" si="109"/>
        <v>23005.570486025215</v>
      </c>
      <c r="K2367" s="28">
        <f t="shared" si="110"/>
        <v>47.653967926619714</v>
      </c>
      <c r="L2367" s="34" t="e">
        <f>IF(ISNUMBER(INDEX('08W Project List'!$J:$J,MATCH('HFTD CPZ'!$B2367,'08W Project List'!$G:$G,0))),$K2367,#N/A)</f>
        <v>#N/A</v>
      </c>
      <c r="M2367" s="34" t="e">
        <f>IF(ISNUMBER(L2367),#N/A,IF(ISNUMBER(INDEX('Approved CPZ List'!$I:$I,MATCH('HFTD CPZ'!$B2367,'Approved CPZ List'!$B:$B,0))),$K2367,#N/A))</f>
        <v>#N/A</v>
      </c>
    </row>
    <row r="2368" spans="1:13" ht="15.75" x14ac:dyDescent="0.25">
      <c r="A2368" s="17">
        <v>6911</v>
      </c>
      <c r="B2368" s="16" t="s">
        <v>1032</v>
      </c>
      <c r="C2368" s="16">
        <v>182222104</v>
      </c>
      <c r="D2368" s="16" t="s">
        <v>1033</v>
      </c>
      <c r="E2368" s="16">
        <v>18.515142173048044</v>
      </c>
      <c r="F2368" s="16">
        <v>148</v>
      </c>
      <c r="G2368" s="19">
        <v>2.8272809982517601E-3</v>
      </c>
      <c r="H2368" s="16">
        <f t="shared" si="108"/>
        <v>0.4184375877412605</v>
      </c>
      <c r="I2368" s="21">
        <v>2367</v>
      </c>
      <c r="J2368" s="28">
        <f t="shared" si="109"/>
        <v>23024.085628198263</v>
      </c>
      <c r="K2368" s="28">
        <f t="shared" si="110"/>
        <v>47.235530338878455</v>
      </c>
      <c r="L2368" s="34" t="e">
        <f>IF(ISNUMBER(INDEX('08W Project List'!$J:$J,MATCH('HFTD CPZ'!$B2368,'08W Project List'!$G:$G,0))),$K2368,#N/A)</f>
        <v>#N/A</v>
      </c>
      <c r="M2368" s="34" t="e">
        <f>IF(ISNUMBER(L2368),#N/A,IF(ISNUMBER(INDEX('Approved CPZ List'!$I:$I,MATCH('HFTD CPZ'!$B2368,'Approved CPZ List'!$B:$B,0))),$K2368,#N/A))</f>
        <v>#N/A</v>
      </c>
    </row>
    <row r="2369" spans="1:13" ht="15.75" x14ac:dyDescent="0.25">
      <c r="A2369" s="17">
        <v>3771</v>
      </c>
      <c r="B2369" s="16" t="s">
        <v>1003</v>
      </c>
      <c r="C2369" s="16">
        <v>163351705</v>
      </c>
      <c r="D2369" s="16" t="s">
        <v>1004</v>
      </c>
      <c r="E2369" s="16">
        <v>16.381813292902859</v>
      </c>
      <c r="F2369" s="16">
        <v>199</v>
      </c>
      <c r="G2369" s="19">
        <v>2.8225815651619001E-3</v>
      </c>
      <c r="H2369" s="16">
        <f t="shared" si="108"/>
        <v>0.56169373146721813</v>
      </c>
      <c r="I2369" s="21">
        <v>2368</v>
      </c>
      <c r="J2369" s="28">
        <f t="shared" si="109"/>
        <v>23040.467441491168</v>
      </c>
      <c r="K2369" s="28">
        <f t="shared" si="110"/>
        <v>46.673836607411239</v>
      </c>
      <c r="L2369" s="34" t="e">
        <f>IF(ISNUMBER(INDEX('08W Project List'!$J:$J,MATCH('HFTD CPZ'!$B2369,'08W Project List'!$G:$G,0))),$K2369,#N/A)</f>
        <v>#N/A</v>
      </c>
      <c r="M2369" s="34" t="e">
        <f>IF(ISNUMBER(L2369),#N/A,IF(ISNUMBER(INDEX('Approved CPZ List'!$I:$I,MATCH('HFTD CPZ'!$B2369,'Approved CPZ List'!$B:$B,0))),$K2369,#N/A))</f>
        <v>#N/A</v>
      </c>
    </row>
    <row r="2370" spans="1:13" ht="15.75" x14ac:dyDescent="0.25">
      <c r="A2370" s="17">
        <v>2714</v>
      </c>
      <c r="B2370" s="16" t="s">
        <v>2347</v>
      </c>
      <c r="C2370" s="16">
        <v>163661702</v>
      </c>
      <c r="D2370" s="16" t="s">
        <v>2337</v>
      </c>
      <c r="E2370" s="16">
        <v>9.0549841860287135</v>
      </c>
      <c r="F2370" s="16">
        <v>110</v>
      </c>
      <c r="G2370" s="19">
        <v>2.81608190566733E-3</v>
      </c>
      <c r="H2370" s="16">
        <f t="shared" ref="H2370:H2433" si="111">IFERROR(G2370*F2370,0)</f>
        <v>0.30976900962340631</v>
      </c>
      <c r="I2370" s="21">
        <v>2369</v>
      </c>
      <c r="J2370" s="28">
        <f t="shared" si="109"/>
        <v>23049.522425677198</v>
      </c>
      <c r="K2370" s="28">
        <f t="shared" si="110"/>
        <v>46.36406759778783</v>
      </c>
      <c r="L2370" s="34">
        <f>IF(ISNUMBER(INDEX('08W Project List'!$J:$J,MATCH('HFTD CPZ'!$B2370,'08W Project List'!$G:$G,0))),$K2370,#N/A)</f>
        <v>46.36406759778783</v>
      </c>
      <c r="M2370" s="34" t="e">
        <f>IF(ISNUMBER(L2370),#N/A,IF(ISNUMBER(INDEX('Approved CPZ List'!$I:$I,MATCH('HFTD CPZ'!$B2370,'Approved CPZ List'!$B:$B,0))),$K2370,#N/A))</f>
        <v>#N/A</v>
      </c>
    </row>
    <row r="2371" spans="1:13" ht="15.75" x14ac:dyDescent="0.25">
      <c r="A2371" s="17">
        <v>3825</v>
      </c>
      <c r="B2371" s="16" t="s">
        <v>3663</v>
      </c>
      <c r="C2371" s="16">
        <v>83371105</v>
      </c>
      <c r="D2371" s="16" t="s">
        <v>3662</v>
      </c>
      <c r="E2371" s="16">
        <v>9.8689769313279676</v>
      </c>
      <c r="F2371" s="16">
        <v>137</v>
      </c>
      <c r="G2371" s="19">
        <v>2.8156813027101898E-3</v>
      </c>
      <c r="H2371" s="16">
        <f t="shared" si="111"/>
        <v>0.38574833847129603</v>
      </c>
      <c r="I2371" s="21">
        <v>2370</v>
      </c>
      <c r="J2371" s="28">
        <f t="shared" si="109"/>
        <v>23059.391402608526</v>
      </c>
      <c r="K2371" s="28">
        <f t="shared" si="110"/>
        <v>45.978319259316535</v>
      </c>
      <c r="L2371" s="34" t="e">
        <f>IF(ISNUMBER(INDEX('08W Project List'!$J:$J,MATCH('HFTD CPZ'!$B2371,'08W Project List'!$G:$G,0))),$K2371,#N/A)</f>
        <v>#N/A</v>
      </c>
      <c r="M2371" s="34" t="e">
        <f>IF(ISNUMBER(L2371),#N/A,IF(ISNUMBER(INDEX('Approved CPZ List'!$I:$I,MATCH('HFTD CPZ'!$B2371,'Approved CPZ List'!$B:$B,0))),$K2371,#N/A))</f>
        <v>#N/A</v>
      </c>
    </row>
    <row r="2372" spans="1:13" ht="15.75" x14ac:dyDescent="0.25">
      <c r="A2372" s="17">
        <v>5150</v>
      </c>
      <c r="B2372" s="16" t="s">
        <v>1664</v>
      </c>
      <c r="C2372" s="16">
        <v>102361101</v>
      </c>
      <c r="D2372" s="16" t="s">
        <v>1665</v>
      </c>
      <c r="E2372" s="16">
        <v>9.151143589769422</v>
      </c>
      <c r="F2372" s="16">
        <v>57</v>
      </c>
      <c r="G2372" s="19">
        <v>2.8140574474735999E-3</v>
      </c>
      <c r="H2372" s="16">
        <f t="shared" si="111"/>
        <v>0.1604012745059952</v>
      </c>
      <c r="I2372" s="21">
        <v>2371</v>
      </c>
      <c r="J2372" s="28">
        <f t="shared" ref="J2372:J2435" si="112">J2371+E2372</f>
        <v>23068.542546198296</v>
      </c>
      <c r="K2372" s="28">
        <f t="shared" ref="K2372:K2435" si="113">K2371-H2372</f>
        <v>45.817917984810542</v>
      </c>
      <c r="L2372" s="34" t="e">
        <f>IF(ISNUMBER(INDEX('08W Project List'!$J:$J,MATCH('HFTD CPZ'!$B2372,'08W Project List'!$G:$G,0))),$K2372,#N/A)</f>
        <v>#N/A</v>
      </c>
      <c r="M2372" s="34" t="e">
        <f>IF(ISNUMBER(L2372),#N/A,IF(ISNUMBER(INDEX('Approved CPZ List'!$I:$I,MATCH('HFTD CPZ'!$B2372,'Approved CPZ List'!$B:$B,0))),$K2372,#N/A))</f>
        <v>#N/A</v>
      </c>
    </row>
    <row r="2373" spans="1:13" ht="15.75" x14ac:dyDescent="0.25">
      <c r="A2373" s="17">
        <v>6397</v>
      </c>
      <c r="B2373" s="16" t="s">
        <v>425</v>
      </c>
      <c r="C2373" s="16">
        <v>152481105</v>
      </c>
      <c r="D2373" s="16" t="s">
        <v>415</v>
      </c>
      <c r="E2373" s="16">
        <v>4.7332392418953075</v>
      </c>
      <c r="F2373" s="16">
        <v>50</v>
      </c>
      <c r="G2373" s="19">
        <v>2.8063651470554502E-3</v>
      </c>
      <c r="H2373" s="16">
        <f t="shared" si="111"/>
        <v>0.14031825735277251</v>
      </c>
      <c r="I2373" s="21">
        <v>2372</v>
      </c>
      <c r="J2373" s="28">
        <f t="shared" si="112"/>
        <v>23073.27578544019</v>
      </c>
      <c r="K2373" s="28">
        <f t="shared" si="113"/>
        <v>45.677599727457768</v>
      </c>
      <c r="L2373" s="34" t="e">
        <f>IF(ISNUMBER(INDEX('08W Project List'!$J:$J,MATCH('HFTD CPZ'!$B2373,'08W Project List'!$G:$G,0))),$K2373,#N/A)</f>
        <v>#N/A</v>
      </c>
      <c r="M2373" s="34" t="e">
        <f>IF(ISNUMBER(L2373),#N/A,IF(ISNUMBER(INDEX('Approved CPZ List'!$I:$I,MATCH('HFTD CPZ'!$B2373,'Approved CPZ List'!$B:$B,0))),$K2373,#N/A))</f>
        <v>#N/A</v>
      </c>
    </row>
    <row r="2374" spans="1:13" ht="15.75" x14ac:dyDescent="0.25">
      <c r="A2374" s="17">
        <v>7609</v>
      </c>
      <c r="B2374" s="16" t="s">
        <v>3511</v>
      </c>
      <c r="C2374" s="16">
        <v>182631107</v>
      </c>
      <c r="D2374" s="16" t="s">
        <v>3507</v>
      </c>
      <c r="E2374" s="16">
        <v>1.1426006786665197</v>
      </c>
      <c r="F2374" s="16">
        <v>25</v>
      </c>
      <c r="G2374" s="19">
        <v>2.7879397396079102E-3</v>
      </c>
      <c r="H2374" s="16">
        <f t="shared" si="111"/>
        <v>6.9698493490197758E-2</v>
      </c>
      <c r="I2374" s="21">
        <v>2373</v>
      </c>
      <c r="J2374" s="28">
        <f t="shared" si="112"/>
        <v>23074.418386118858</v>
      </c>
      <c r="K2374" s="28">
        <f t="shared" si="113"/>
        <v>45.607901233967567</v>
      </c>
      <c r="L2374" s="34" t="e">
        <f>IF(ISNUMBER(INDEX('08W Project List'!$J:$J,MATCH('HFTD CPZ'!$B2374,'08W Project List'!$G:$G,0))),$K2374,#N/A)</f>
        <v>#N/A</v>
      </c>
      <c r="M2374" s="34" t="e">
        <f>IF(ISNUMBER(L2374),#N/A,IF(ISNUMBER(INDEX('Approved CPZ List'!$I:$I,MATCH('HFTD CPZ'!$B2374,'Approved CPZ List'!$B:$B,0))),$K2374,#N/A))</f>
        <v>#N/A</v>
      </c>
    </row>
    <row r="2375" spans="1:13" ht="15.75" x14ac:dyDescent="0.25">
      <c r="A2375" s="17">
        <v>10167</v>
      </c>
      <c r="B2375" s="16" t="s">
        <v>1667</v>
      </c>
      <c r="C2375" s="16">
        <v>102361101</v>
      </c>
      <c r="D2375" s="16" t="s">
        <v>1665</v>
      </c>
      <c r="E2375" s="16">
        <v>5.3050939178952889</v>
      </c>
      <c r="F2375" s="16">
        <v>19</v>
      </c>
      <c r="G2375" s="19">
        <v>2.7597653274111199E-3</v>
      </c>
      <c r="H2375" s="16">
        <f t="shared" si="111"/>
        <v>5.2435541220811274E-2</v>
      </c>
      <c r="I2375" s="21">
        <v>2374</v>
      </c>
      <c r="J2375" s="28">
        <f t="shared" si="112"/>
        <v>23079.723480036751</v>
      </c>
      <c r="K2375" s="28">
        <f t="shared" si="113"/>
        <v>45.555465692746758</v>
      </c>
      <c r="L2375" s="34" t="e">
        <f>IF(ISNUMBER(INDEX('08W Project List'!$J:$J,MATCH('HFTD CPZ'!$B2375,'08W Project List'!$G:$G,0))),$K2375,#N/A)</f>
        <v>#N/A</v>
      </c>
      <c r="M2375" s="34" t="e">
        <f>IF(ISNUMBER(L2375),#N/A,IF(ISNUMBER(INDEX('Approved CPZ List'!$I:$I,MATCH('HFTD CPZ'!$B2375,'Approved CPZ List'!$B:$B,0))),$K2375,#N/A))</f>
        <v>#N/A</v>
      </c>
    </row>
    <row r="2376" spans="1:13" ht="15.75" x14ac:dyDescent="0.25">
      <c r="A2376" s="17">
        <v>289</v>
      </c>
      <c r="B2376" s="16" t="s">
        <v>291</v>
      </c>
      <c r="C2376" s="16">
        <v>82841101</v>
      </c>
      <c r="D2376" s="16" t="s">
        <v>284</v>
      </c>
      <c r="E2376" s="16">
        <v>17.540677383994591</v>
      </c>
      <c r="F2376" s="16">
        <v>188</v>
      </c>
      <c r="G2376" s="19">
        <v>2.7544825789308398E-3</v>
      </c>
      <c r="H2376" s="16">
        <f t="shared" si="111"/>
        <v>0.51784272483899785</v>
      </c>
      <c r="I2376" s="21">
        <v>2375</v>
      </c>
      <c r="J2376" s="28">
        <f t="shared" si="112"/>
        <v>23097.264157420745</v>
      </c>
      <c r="K2376" s="28">
        <f t="shared" si="113"/>
        <v>45.037622967907758</v>
      </c>
      <c r="L2376" s="34" t="e">
        <f>IF(ISNUMBER(INDEX('08W Project List'!$J:$J,MATCH('HFTD CPZ'!$B2376,'08W Project List'!$G:$G,0))),$K2376,#N/A)</f>
        <v>#N/A</v>
      </c>
      <c r="M2376" s="34" t="e">
        <f>IF(ISNUMBER(L2376),#N/A,IF(ISNUMBER(INDEX('Approved CPZ List'!$I:$I,MATCH('HFTD CPZ'!$B2376,'Approved CPZ List'!$B:$B,0))),$K2376,#N/A))</f>
        <v>#N/A</v>
      </c>
    </row>
    <row r="2377" spans="1:13" ht="15.75" x14ac:dyDescent="0.25">
      <c r="A2377" s="17">
        <v>3662</v>
      </c>
      <c r="B2377" s="16" t="s">
        <v>3863</v>
      </c>
      <c r="C2377" s="16">
        <v>42721107</v>
      </c>
      <c r="D2377" s="16" t="s">
        <v>3864</v>
      </c>
      <c r="E2377" s="16">
        <v>0</v>
      </c>
      <c r="F2377" s="16">
        <v>66</v>
      </c>
      <c r="G2377" s="19">
        <v>2.7430097090674699E-3</v>
      </c>
      <c r="H2377" s="16">
        <f t="shared" si="111"/>
        <v>0.18103864079845303</v>
      </c>
      <c r="I2377" s="21">
        <v>2376</v>
      </c>
      <c r="J2377" s="28">
        <f t="shared" si="112"/>
        <v>23097.264157420745</v>
      </c>
      <c r="K2377" s="28">
        <f t="shared" si="113"/>
        <v>44.856584327109303</v>
      </c>
      <c r="L2377" s="34" t="e">
        <f>IF(ISNUMBER(INDEX('08W Project List'!$J:$J,MATCH('HFTD CPZ'!$B2377,'08W Project List'!$G:$G,0))),$K2377,#N/A)</f>
        <v>#N/A</v>
      </c>
      <c r="M2377" s="34" t="e">
        <f>IF(ISNUMBER(L2377),#N/A,IF(ISNUMBER(INDEX('Approved CPZ List'!$I:$I,MATCH('HFTD CPZ'!$B2377,'Approved CPZ List'!$B:$B,0))),$K2377,#N/A))</f>
        <v>#N/A</v>
      </c>
    </row>
    <row r="2378" spans="1:13" ht="15.75" x14ac:dyDescent="0.25">
      <c r="A2378" s="17">
        <v>6355</v>
      </c>
      <c r="B2378" s="16" t="s">
        <v>338</v>
      </c>
      <c r="C2378" s="16">
        <v>43081101</v>
      </c>
      <c r="D2378" s="16" t="s">
        <v>329</v>
      </c>
      <c r="E2378" s="16">
        <v>6.6180347648076454</v>
      </c>
      <c r="F2378" s="16">
        <v>38</v>
      </c>
      <c r="G2378" s="19">
        <v>2.7408405130050499E-3</v>
      </c>
      <c r="H2378" s="16">
        <f t="shared" si="111"/>
        <v>0.10415193949419189</v>
      </c>
      <c r="I2378" s="21">
        <v>2377</v>
      </c>
      <c r="J2378" s="28">
        <f t="shared" si="112"/>
        <v>23103.882192185552</v>
      </c>
      <c r="K2378" s="28">
        <f t="shared" si="113"/>
        <v>44.752432387615109</v>
      </c>
      <c r="L2378" s="34" t="e">
        <f>IF(ISNUMBER(INDEX('08W Project List'!$J:$J,MATCH('HFTD CPZ'!$B2378,'08W Project List'!$G:$G,0))),$K2378,#N/A)</f>
        <v>#N/A</v>
      </c>
      <c r="M2378" s="34" t="e">
        <f>IF(ISNUMBER(L2378),#N/A,IF(ISNUMBER(INDEX('Approved CPZ List'!$I:$I,MATCH('HFTD CPZ'!$B2378,'Approved CPZ List'!$B:$B,0))),$K2378,#N/A))</f>
        <v>#N/A</v>
      </c>
    </row>
    <row r="2379" spans="1:13" ht="15.75" x14ac:dyDescent="0.25">
      <c r="A2379" s="17">
        <v>7672</v>
      </c>
      <c r="B2379" s="16" t="s">
        <v>3131</v>
      </c>
      <c r="C2379" s="16">
        <v>43381101</v>
      </c>
      <c r="D2379" s="16" t="s">
        <v>3130</v>
      </c>
      <c r="E2379" s="16">
        <v>4.0401507180370047</v>
      </c>
      <c r="F2379" s="16">
        <v>28</v>
      </c>
      <c r="G2379" s="19">
        <v>2.73851210199138E-3</v>
      </c>
      <c r="H2379" s="16">
        <f t="shared" si="111"/>
        <v>7.6678338855758643E-2</v>
      </c>
      <c r="I2379" s="21">
        <v>2378</v>
      </c>
      <c r="J2379" s="28">
        <f t="shared" si="112"/>
        <v>23107.922342903588</v>
      </c>
      <c r="K2379" s="28">
        <f t="shared" si="113"/>
        <v>44.675754048759352</v>
      </c>
      <c r="L2379" s="34" t="e">
        <f>IF(ISNUMBER(INDEX('08W Project List'!$J:$J,MATCH('HFTD CPZ'!$B2379,'08W Project List'!$G:$G,0))),$K2379,#N/A)</f>
        <v>#N/A</v>
      </c>
      <c r="M2379" s="34" t="e">
        <f>IF(ISNUMBER(L2379),#N/A,IF(ISNUMBER(INDEX('Approved CPZ List'!$I:$I,MATCH('HFTD CPZ'!$B2379,'Approved CPZ List'!$B:$B,0))),$K2379,#N/A))</f>
        <v>#N/A</v>
      </c>
    </row>
    <row r="2380" spans="1:13" ht="15.75" x14ac:dyDescent="0.25">
      <c r="A2380" s="17">
        <v>1790</v>
      </c>
      <c r="B2380" s="16" t="s">
        <v>594</v>
      </c>
      <c r="C2380" s="16">
        <v>83622105</v>
      </c>
      <c r="D2380" s="16" t="s">
        <v>590</v>
      </c>
      <c r="E2380" s="16">
        <v>4.8632089382831198</v>
      </c>
      <c r="F2380" s="16">
        <v>54</v>
      </c>
      <c r="G2380" s="19">
        <v>2.7342651113067499E-3</v>
      </c>
      <c r="H2380" s="16">
        <f t="shared" si="111"/>
        <v>0.1476503160105645</v>
      </c>
      <c r="I2380" s="21">
        <v>2379</v>
      </c>
      <c r="J2380" s="28">
        <f t="shared" si="112"/>
        <v>23112.785551841873</v>
      </c>
      <c r="K2380" s="28">
        <f t="shared" si="113"/>
        <v>44.528103732748789</v>
      </c>
      <c r="L2380" s="34" t="e">
        <f>IF(ISNUMBER(INDEX('08W Project List'!$J:$J,MATCH('HFTD CPZ'!$B2380,'08W Project List'!$G:$G,0))),$K2380,#N/A)</f>
        <v>#N/A</v>
      </c>
      <c r="M2380" s="34" t="e">
        <f>IF(ISNUMBER(L2380),#N/A,IF(ISNUMBER(INDEX('Approved CPZ List'!$I:$I,MATCH('HFTD CPZ'!$B2380,'Approved CPZ List'!$B:$B,0))),$K2380,#N/A))</f>
        <v>#N/A</v>
      </c>
    </row>
    <row r="2381" spans="1:13" ht="15.75" x14ac:dyDescent="0.25">
      <c r="A2381" s="17">
        <v>10750</v>
      </c>
      <c r="B2381" s="16" t="s">
        <v>346</v>
      </c>
      <c r="C2381" s="16">
        <v>103301101</v>
      </c>
      <c r="D2381" s="16" t="s">
        <v>347</v>
      </c>
      <c r="E2381" s="16">
        <v>0.51615984185693731</v>
      </c>
      <c r="F2381" s="16">
        <v>7</v>
      </c>
      <c r="G2381" s="19">
        <v>2.7213077353292901E-3</v>
      </c>
      <c r="H2381" s="16">
        <f t="shared" si="111"/>
        <v>1.9049154147305031E-2</v>
      </c>
      <c r="I2381" s="21">
        <v>2380</v>
      </c>
      <c r="J2381" s="28">
        <f t="shared" si="112"/>
        <v>23113.301711683729</v>
      </c>
      <c r="K2381" s="28">
        <f t="shared" si="113"/>
        <v>44.509054578601486</v>
      </c>
      <c r="L2381" s="34" t="e">
        <f>IF(ISNUMBER(INDEX('08W Project List'!$J:$J,MATCH('HFTD CPZ'!$B2381,'08W Project List'!$G:$G,0))),$K2381,#N/A)</f>
        <v>#N/A</v>
      </c>
      <c r="M2381" s="34" t="e">
        <f>IF(ISNUMBER(L2381),#N/A,IF(ISNUMBER(INDEX('Approved CPZ List'!$I:$I,MATCH('HFTD CPZ'!$B2381,'Approved CPZ List'!$B:$B,0))),$K2381,#N/A))</f>
        <v>#N/A</v>
      </c>
    </row>
    <row r="2382" spans="1:13" ht="15.75" x14ac:dyDescent="0.25">
      <c r="A2382" s="17">
        <v>6610</v>
      </c>
      <c r="B2382" s="16" t="s">
        <v>1586</v>
      </c>
      <c r="C2382" s="16">
        <v>83192101</v>
      </c>
      <c r="D2382" s="16" t="s">
        <v>1584</v>
      </c>
      <c r="E2382" s="16">
        <v>0.87637325689517709</v>
      </c>
      <c r="F2382" s="16">
        <v>97</v>
      </c>
      <c r="G2382" s="19">
        <v>2.7199328742290498E-3</v>
      </c>
      <c r="H2382" s="16">
        <f t="shared" si="111"/>
        <v>0.26383348880021784</v>
      </c>
      <c r="I2382" s="21">
        <v>2381</v>
      </c>
      <c r="J2382" s="28">
        <f t="shared" si="112"/>
        <v>23114.178084940624</v>
      </c>
      <c r="K2382" s="28">
        <f t="shared" si="113"/>
        <v>44.245221089801269</v>
      </c>
      <c r="L2382" s="34" t="e">
        <f>IF(ISNUMBER(INDEX('08W Project List'!$J:$J,MATCH('HFTD CPZ'!$B2382,'08W Project List'!$G:$G,0))),$K2382,#N/A)</f>
        <v>#N/A</v>
      </c>
      <c r="M2382" s="34" t="e">
        <f>IF(ISNUMBER(L2382),#N/A,IF(ISNUMBER(INDEX('Approved CPZ List'!$I:$I,MATCH('HFTD CPZ'!$B2382,'Approved CPZ List'!$B:$B,0))),$K2382,#N/A))</f>
        <v>#N/A</v>
      </c>
    </row>
    <row r="2383" spans="1:13" ht="15.75" x14ac:dyDescent="0.25">
      <c r="A2383" s="17">
        <v>6375</v>
      </c>
      <c r="B2383" s="16" t="s">
        <v>1798</v>
      </c>
      <c r="C2383" s="16">
        <v>182492105</v>
      </c>
      <c r="D2383" s="16" t="s">
        <v>1797</v>
      </c>
      <c r="E2383" s="16">
        <v>18.154070678286079</v>
      </c>
      <c r="F2383" s="16">
        <v>157</v>
      </c>
      <c r="G2383" s="19">
        <v>2.7193539117331702E-3</v>
      </c>
      <c r="H2383" s="16">
        <f t="shared" si="111"/>
        <v>0.42693856414210773</v>
      </c>
      <c r="I2383" s="21">
        <v>2382</v>
      </c>
      <c r="J2383" s="28">
        <f t="shared" si="112"/>
        <v>23132.332155618911</v>
      </c>
      <c r="K2383" s="28">
        <f t="shared" si="113"/>
        <v>43.818282525659164</v>
      </c>
      <c r="L2383" s="34" t="e">
        <f>IF(ISNUMBER(INDEX('08W Project List'!$J:$J,MATCH('HFTD CPZ'!$B2383,'08W Project List'!$G:$G,0))),$K2383,#N/A)</f>
        <v>#N/A</v>
      </c>
      <c r="M2383" s="34" t="e">
        <f>IF(ISNUMBER(L2383),#N/A,IF(ISNUMBER(INDEX('Approved CPZ List'!$I:$I,MATCH('HFTD CPZ'!$B2383,'Approved CPZ List'!$B:$B,0))),$K2383,#N/A))</f>
        <v>#N/A</v>
      </c>
    </row>
    <row r="2384" spans="1:13" ht="15.75" x14ac:dyDescent="0.25">
      <c r="A2384" s="17">
        <v>317</v>
      </c>
      <c r="B2384" s="16" t="s">
        <v>2853</v>
      </c>
      <c r="C2384" s="16">
        <v>102831104</v>
      </c>
      <c r="D2384" s="16" t="s">
        <v>2852</v>
      </c>
      <c r="E2384" s="16">
        <v>4.1387837555359539</v>
      </c>
      <c r="F2384" s="16">
        <v>227</v>
      </c>
      <c r="G2384" s="19">
        <v>2.70004485643165E-3</v>
      </c>
      <c r="H2384" s="16">
        <f t="shared" si="111"/>
        <v>0.61291018240998452</v>
      </c>
      <c r="I2384" s="21">
        <v>2383</v>
      </c>
      <c r="J2384" s="28">
        <f t="shared" si="112"/>
        <v>23136.470939374449</v>
      </c>
      <c r="K2384" s="28">
        <f t="shared" si="113"/>
        <v>43.205372343249181</v>
      </c>
      <c r="L2384" s="34" t="e">
        <f>IF(ISNUMBER(INDEX('08W Project List'!$J:$J,MATCH('HFTD CPZ'!$B2384,'08W Project List'!$G:$G,0))),$K2384,#N/A)</f>
        <v>#N/A</v>
      </c>
      <c r="M2384" s="34" t="e">
        <f>IF(ISNUMBER(L2384),#N/A,IF(ISNUMBER(INDEX('Approved CPZ List'!$I:$I,MATCH('HFTD CPZ'!$B2384,'Approved CPZ List'!$B:$B,0))),$K2384,#N/A))</f>
        <v>#N/A</v>
      </c>
    </row>
    <row r="2385" spans="1:13" ht="15.75" x14ac:dyDescent="0.25">
      <c r="A2385" s="17">
        <v>6305</v>
      </c>
      <c r="B2385" s="16" t="s">
        <v>4328</v>
      </c>
      <c r="C2385" s="16">
        <v>192171101</v>
      </c>
      <c r="D2385" s="16" t="s">
        <v>4324</v>
      </c>
      <c r="E2385" s="16">
        <v>6.4379877429281542</v>
      </c>
      <c r="F2385" s="16">
        <v>48</v>
      </c>
      <c r="G2385" s="19">
        <v>2.6935343129796201E-3</v>
      </c>
      <c r="H2385" s="16">
        <f t="shared" si="111"/>
        <v>0.12928964702302176</v>
      </c>
      <c r="I2385" s="21">
        <v>2384</v>
      </c>
      <c r="J2385" s="28">
        <f t="shared" si="112"/>
        <v>23142.908927117376</v>
      </c>
      <c r="K2385" s="28">
        <f t="shared" si="113"/>
        <v>43.076082696226159</v>
      </c>
      <c r="L2385" s="34" t="e">
        <f>IF(ISNUMBER(INDEX('08W Project List'!$J:$J,MATCH('HFTD CPZ'!$B2385,'08W Project List'!$G:$G,0))),$K2385,#N/A)</f>
        <v>#N/A</v>
      </c>
      <c r="M2385" s="34" t="e">
        <f>IF(ISNUMBER(L2385),#N/A,IF(ISNUMBER(INDEX('Approved CPZ List'!$I:$I,MATCH('HFTD CPZ'!$B2385,'Approved CPZ List'!$B:$B,0))),$K2385,#N/A))</f>
        <v>#N/A</v>
      </c>
    </row>
    <row r="2386" spans="1:13" ht="15.75" x14ac:dyDescent="0.25">
      <c r="A2386" s="17">
        <v>5185</v>
      </c>
      <c r="B2386" s="16" t="s">
        <v>3749</v>
      </c>
      <c r="C2386" s="16">
        <v>43432102</v>
      </c>
      <c r="D2386" s="16" t="s">
        <v>3750</v>
      </c>
      <c r="E2386" s="16">
        <v>0.35394711746068058</v>
      </c>
      <c r="F2386" s="16">
        <v>106</v>
      </c>
      <c r="G2386" s="19">
        <v>2.69215853582205E-3</v>
      </c>
      <c r="H2386" s="16">
        <f t="shared" si="111"/>
        <v>0.28536880479713728</v>
      </c>
      <c r="I2386" s="21">
        <v>2385</v>
      </c>
      <c r="J2386" s="28">
        <f t="shared" si="112"/>
        <v>23143.262874234835</v>
      </c>
      <c r="K2386" s="28">
        <f t="shared" si="113"/>
        <v>42.790713891429021</v>
      </c>
      <c r="L2386" s="34" t="e">
        <f>IF(ISNUMBER(INDEX('08W Project List'!$J:$J,MATCH('HFTD CPZ'!$B2386,'08W Project List'!$G:$G,0))),$K2386,#N/A)</f>
        <v>#N/A</v>
      </c>
      <c r="M2386" s="34" t="e">
        <f>IF(ISNUMBER(L2386),#N/A,IF(ISNUMBER(INDEX('Approved CPZ List'!$I:$I,MATCH('HFTD CPZ'!$B2386,'Approved CPZ List'!$B:$B,0))),$K2386,#N/A))</f>
        <v>#N/A</v>
      </c>
    </row>
    <row r="2387" spans="1:13" ht="15.75" x14ac:dyDescent="0.25">
      <c r="A2387" s="17">
        <v>122</v>
      </c>
      <c r="B2387" s="16" t="s">
        <v>3915</v>
      </c>
      <c r="C2387" s="16">
        <v>162821702</v>
      </c>
      <c r="D2387" s="16" t="s">
        <v>3913</v>
      </c>
      <c r="E2387" s="16">
        <v>18.918586462488005</v>
      </c>
      <c r="F2387" s="16">
        <v>231</v>
      </c>
      <c r="G2387" s="19">
        <v>2.6855240207398199E-3</v>
      </c>
      <c r="H2387" s="16">
        <f t="shared" si="111"/>
        <v>0.62035604879089845</v>
      </c>
      <c r="I2387" s="21">
        <v>2386</v>
      </c>
      <c r="J2387" s="28">
        <f t="shared" si="112"/>
        <v>23162.181460697324</v>
      </c>
      <c r="K2387" s="28">
        <f t="shared" si="113"/>
        <v>42.170357842638126</v>
      </c>
      <c r="L2387" s="34">
        <f>IF(ISNUMBER(INDEX('08W Project List'!$J:$J,MATCH('HFTD CPZ'!$B2387,'08W Project List'!$G:$G,0))),$K2387,#N/A)</f>
        <v>42.170357842638126</v>
      </c>
      <c r="M2387" s="34" t="e">
        <f>IF(ISNUMBER(L2387),#N/A,IF(ISNUMBER(INDEX('Approved CPZ List'!$I:$I,MATCH('HFTD CPZ'!$B2387,'Approved CPZ List'!$B:$B,0))),$K2387,#N/A))</f>
        <v>#N/A</v>
      </c>
    </row>
    <row r="2388" spans="1:13" ht="15.75" x14ac:dyDescent="0.25">
      <c r="A2388" s="17">
        <v>7468</v>
      </c>
      <c r="B2388" s="16" t="s">
        <v>3351</v>
      </c>
      <c r="C2388" s="16">
        <v>83692104</v>
      </c>
      <c r="D2388" s="16" t="s">
        <v>3352</v>
      </c>
      <c r="E2388" s="16">
        <v>10.960829489361714</v>
      </c>
      <c r="F2388" s="16">
        <v>138</v>
      </c>
      <c r="G2388" s="19">
        <v>2.6824804729529699E-3</v>
      </c>
      <c r="H2388" s="16">
        <f t="shared" si="111"/>
        <v>0.37018230526750984</v>
      </c>
      <c r="I2388" s="21">
        <v>2387</v>
      </c>
      <c r="J2388" s="28">
        <f t="shared" si="112"/>
        <v>23173.142290186686</v>
      </c>
      <c r="K2388" s="28">
        <f t="shared" si="113"/>
        <v>41.800175537370613</v>
      </c>
      <c r="L2388" s="34" t="e">
        <f>IF(ISNUMBER(INDEX('08W Project List'!$J:$J,MATCH('HFTD CPZ'!$B2388,'08W Project List'!$G:$G,0))),$K2388,#N/A)</f>
        <v>#N/A</v>
      </c>
      <c r="M2388" s="34" t="e">
        <f>IF(ISNUMBER(L2388),#N/A,IF(ISNUMBER(INDEX('Approved CPZ List'!$I:$I,MATCH('HFTD CPZ'!$B2388,'Approved CPZ List'!$B:$B,0))),$K2388,#N/A))</f>
        <v>#N/A</v>
      </c>
    </row>
    <row r="2389" spans="1:13" ht="15.75" x14ac:dyDescent="0.25">
      <c r="A2389" s="17">
        <v>3981</v>
      </c>
      <c r="B2389" s="16" t="s">
        <v>589</v>
      </c>
      <c r="C2389" s="16">
        <v>83622105</v>
      </c>
      <c r="D2389" s="16" t="s">
        <v>590</v>
      </c>
      <c r="E2389" s="16">
        <v>13.927647673486264</v>
      </c>
      <c r="F2389" s="16">
        <v>149</v>
      </c>
      <c r="G2389" s="19">
        <v>2.6768545838327098E-3</v>
      </c>
      <c r="H2389" s="16">
        <f t="shared" si="111"/>
        <v>0.39885133299107378</v>
      </c>
      <c r="I2389" s="21">
        <v>2388</v>
      </c>
      <c r="J2389" s="28">
        <f t="shared" si="112"/>
        <v>23187.069937860171</v>
      </c>
      <c r="K2389" s="28">
        <f t="shared" si="113"/>
        <v>41.401324204379542</v>
      </c>
      <c r="L2389" s="34" t="e">
        <f>IF(ISNUMBER(INDEX('08W Project List'!$J:$J,MATCH('HFTD CPZ'!$B2389,'08W Project List'!$G:$G,0))),$K2389,#N/A)</f>
        <v>#N/A</v>
      </c>
      <c r="M2389" s="34" t="e">
        <f>IF(ISNUMBER(L2389),#N/A,IF(ISNUMBER(INDEX('Approved CPZ List'!$I:$I,MATCH('HFTD CPZ'!$B2389,'Approved CPZ List'!$B:$B,0))),$K2389,#N/A))</f>
        <v>#N/A</v>
      </c>
    </row>
    <row r="2390" spans="1:13" ht="15.75" x14ac:dyDescent="0.25">
      <c r="A2390" s="17">
        <v>4982</v>
      </c>
      <c r="B2390" s="16" t="s">
        <v>4261</v>
      </c>
      <c r="C2390" s="16">
        <v>163201101</v>
      </c>
      <c r="D2390" s="16" t="s">
        <v>4259</v>
      </c>
      <c r="E2390" s="16">
        <v>9.4121482843183344</v>
      </c>
      <c r="F2390" s="16">
        <v>125</v>
      </c>
      <c r="G2390" s="19">
        <v>2.6639314856811099E-3</v>
      </c>
      <c r="H2390" s="16">
        <f t="shared" si="111"/>
        <v>0.33299143571013873</v>
      </c>
      <c r="I2390" s="21">
        <v>2389</v>
      </c>
      <c r="J2390" s="28">
        <f t="shared" si="112"/>
        <v>23196.48208614449</v>
      </c>
      <c r="K2390" s="28">
        <f t="shared" si="113"/>
        <v>41.0683327686694</v>
      </c>
      <c r="L2390" s="34" t="e">
        <f>IF(ISNUMBER(INDEX('08W Project List'!$J:$J,MATCH('HFTD CPZ'!$B2390,'08W Project List'!$G:$G,0))),$K2390,#N/A)</f>
        <v>#N/A</v>
      </c>
      <c r="M2390" s="34" t="e">
        <f>IF(ISNUMBER(L2390),#N/A,IF(ISNUMBER(INDEX('Approved CPZ List'!$I:$I,MATCH('HFTD CPZ'!$B2390,'Approved CPZ List'!$B:$B,0))),$K2390,#N/A))</f>
        <v>#N/A</v>
      </c>
    </row>
    <row r="2391" spans="1:13" ht="15.75" x14ac:dyDescent="0.25">
      <c r="A2391" s="17">
        <v>7345</v>
      </c>
      <c r="B2391" s="16" t="s">
        <v>4323</v>
      </c>
      <c r="C2391" s="16">
        <v>192171101</v>
      </c>
      <c r="D2391" s="16" t="s">
        <v>4324</v>
      </c>
      <c r="E2391" s="16">
        <v>7.6889462644640769</v>
      </c>
      <c r="F2391" s="16">
        <v>74</v>
      </c>
      <c r="G2391" s="19">
        <v>2.6559243750207198E-3</v>
      </c>
      <c r="H2391" s="16">
        <f t="shared" si="111"/>
        <v>0.19653840375153325</v>
      </c>
      <c r="I2391" s="21">
        <v>2390</v>
      </c>
      <c r="J2391" s="28">
        <f t="shared" si="112"/>
        <v>23204.171032408954</v>
      </c>
      <c r="K2391" s="28">
        <f t="shared" si="113"/>
        <v>40.871794364917868</v>
      </c>
      <c r="L2391" s="34" t="e">
        <f>IF(ISNUMBER(INDEX('08W Project List'!$J:$J,MATCH('HFTD CPZ'!$B2391,'08W Project List'!$G:$G,0))),$K2391,#N/A)</f>
        <v>#N/A</v>
      </c>
      <c r="M2391" s="34" t="e">
        <f>IF(ISNUMBER(L2391),#N/A,IF(ISNUMBER(INDEX('Approved CPZ List'!$I:$I,MATCH('HFTD CPZ'!$B2391,'Approved CPZ List'!$B:$B,0))),$K2391,#N/A))</f>
        <v>#N/A</v>
      </c>
    </row>
    <row r="2392" spans="1:13" ht="15.75" x14ac:dyDescent="0.25">
      <c r="A2392" s="17">
        <v>8996</v>
      </c>
      <c r="B2392" s="16" t="s">
        <v>1367</v>
      </c>
      <c r="C2392" s="16">
        <v>182402106</v>
      </c>
      <c r="D2392" s="16" t="s">
        <v>1368</v>
      </c>
      <c r="E2392" s="16">
        <v>2.5797568078050221</v>
      </c>
      <c r="F2392" s="16">
        <v>25</v>
      </c>
      <c r="G2392" s="19">
        <v>2.6542757440984502E-3</v>
      </c>
      <c r="H2392" s="16">
        <f t="shared" si="111"/>
        <v>6.6356893602461248E-2</v>
      </c>
      <c r="I2392" s="21">
        <v>2391</v>
      </c>
      <c r="J2392" s="28">
        <f t="shared" si="112"/>
        <v>23206.75078921676</v>
      </c>
      <c r="K2392" s="28">
        <f t="shared" si="113"/>
        <v>40.805437471315408</v>
      </c>
      <c r="L2392" s="34" t="e">
        <f>IF(ISNUMBER(INDEX('08W Project List'!$J:$J,MATCH('HFTD CPZ'!$B2392,'08W Project List'!$G:$G,0))),$K2392,#N/A)</f>
        <v>#N/A</v>
      </c>
      <c r="M2392" s="34" t="e">
        <f>IF(ISNUMBER(L2392),#N/A,IF(ISNUMBER(INDEX('Approved CPZ List'!$I:$I,MATCH('HFTD CPZ'!$B2392,'Approved CPZ List'!$B:$B,0))),$K2392,#N/A))</f>
        <v>#N/A</v>
      </c>
    </row>
    <row r="2393" spans="1:13" ht="15.75" x14ac:dyDescent="0.25">
      <c r="A2393" s="17">
        <v>8063</v>
      </c>
      <c r="B2393" s="16" t="s">
        <v>829</v>
      </c>
      <c r="C2393" s="16">
        <v>254432102</v>
      </c>
      <c r="D2393" s="16" t="s">
        <v>827</v>
      </c>
      <c r="E2393" s="16">
        <v>3.5621707728290928</v>
      </c>
      <c r="F2393" s="16">
        <v>38</v>
      </c>
      <c r="G2393" s="19">
        <v>2.64257096878005E-3</v>
      </c>
      <c r="H2393" s="16">
        <f t="shared" si="111"/>
        <v>0.1004176968136419</v>
      </c>
      <c r="I2393" s="21">
        <v>2392</v>
      </c>
      <c r="J2393" s="28">
        <f t="shared" si="112"/>
        <v>23210.312959989587</v>
      </c>
      <c r="K2393" s="28">
        <f t="shared" si="113"/>
        <v>40.705019774501764</v>
      </c>
      <c r="L2393" s="34" t="e">
        <f>IF(ISNUMBER(INDEX('08W Project List'!$J:$J,MATCH('HFTD CPZ'!$B2393,'08W Project List'!$G:$G,0))),$K2393,#N/A)</f>
        <v>#N/A</v>
      </c>
      <c r="M2393" s="34" t="e">
        <f>IF(ISNUMBER(L2393),#N/A,IF(ISNUMBER(INDEX('Approved CPZ List'!$I:$I,MATCH('HFTD CPZ'!$B2393,'Approved CPZ List'!$B:$B,0))),$K2393,#N/A))</f>
        <v>#N/A</v>
      </c>
    </row>
    <row r="2394" spans="1:13" ht="15.75" x14ac:dyDescent="0.25">
      <c r="A2394" s="17">
        <v>4536</v>
      </c>
      <c r="B2394" s="16" t="s">
        <v>4009</v>
      </c>
      <c r="C2394" s="16">
        <v>14662108</v>
      </c>
      <c r="D2394" s="16" t="s">
        <v>4007</v>
      </c>
      <c r="E2394" s="16">
        <v>0.7287907257131635</v>
      </c>
      <c r="F2394" s="16">
        <v>31</v>
      </c>
      <c r="G2394" s="19">
        <v>2.63894041565749E-3</v>
      </c>
      <c r="H2394" s="16">
        <f t="shared" si="111"/>
        <v>8.1807152885382192E-2</v>
      </c>
      <c r="I2394" s="21">
        <v>2393</v>
      </c>
      <c r="J2394" s="28">
        <f t="shared" si="112"/>
        <v>23211.0417507153</v>
      </c>
      <c r="K2394" s="28">
        <f t="shared" si="113"/>
        <v>40.623212621616382</v>
      </c>
      <c r="L2394" s="34" t="e">
        <f>IF(ISNUMBER(INDEX('08W Project List'!$J:$J,MATCH('HFTD CPZ'!$B2394,'08W Project List'!$G:$G,0))),$K2394,#N/A)</f>
        <v>#N/A</v>
      </c>
      <c r="M2394" s="34" t="e">
        <f>IF(ISNUMBER(L2394),#N/A,IF(ISNUMBER(INDEX('Approved CPZ List'!$I:$I,MATCH('HFTD CPZ'!$B2394,'Approved CPZ List'!$B:$B,0))),$K2394,#N/A))</f>
        <v>#N/A</v>
      </c>
    </row>
    <row r="2395" spans="1:13" ht="15.75" x14ac:dyDescent="0.25">
      <c r="A2395" s="17">
        <v>1013</v>
      </c>
      <c r="B2395" s="16" t="s">
        <v>656</v>
      </c>
      <c r="C2395" s="16">
        <v>14091108</v>
      </c>
      <c r="D2395" s="16" t="s">
        <v>653</v>
      </c>
      <c r="E2395" s="16">
        <v>9.0923230934096342</v>
      </c>
      <c r="F2395" s="16">
        <v>193</v>
      </c>
      <c r="G2395" s="19">
        <v>2.6206424372110602E-3</v>
      </c>
      <c r="H2395" s="16">
        <f t="shared" si="111"/>
        <v>0.50578399038173461</v>
      </c>
      <c r="I2395" s="21">
        <v>2394</v>
      </c>
      <c r="J2395" s="28">
        <f t="shared" si="112"/>
        <v>23220.134073808709</v>
      </c>
      <c r="K2395" s="28">
        <f t="shared" si="113"/>
        <v>40.117428631234645</v>
      </c>
      <c r="L2395" s="34" t="e">
        <f>IF(ISNUMBER(INDEX('08W Project List'!$J:$J,MATCH('HFTD CPZ'!$B2395,'08W Project List'!$G:$G,0))),$K2395,#N/A)</f>
        <v>#N/A</v>
      </c>
      <c r="M2395" s="34" t="e">
        <f>IF(ISNUMBER(L2395),#N/A,IF(ISNUMBER(INDEX('Approved CPZ List'!$I:$I,MATCH('HFTD CPZ'!$B2395,'Approved CPZ List'!$B:$B,0))),$K2395,#N/A))</f>
        <v>#N/A</v>
      </c>
    </row>
    <row r="2396" spans="1:13" ht="15.75" x14ac:dyDescent="0.25">
      <c r="A2396" s="17">
        <v>1167</v>
      </c>
      <c r="B2396" s="16" t="s">
        <v>292</v>
      </c>
      <c r="C2396" s="16">
        <v>82841101</v>
      </c>
      <c r="D2396" s="16" t="s">
        <v>284</v>
      </c>
      <c r="E2396" s="16">
        <v>3.8700983224707581</v>
      </c>
      <c r="F2396" s="16">
        <v>58</v>
      </c>
      <c r="G2396" s="19">
        <v>2.6164374122743602E-3</v>
      </c>
      <c r="H2396" s="16">
        <f t="shared" si="111"/>
        <v>0.15175336991191288</v>
      </c>
      <c r="I2396" s="21">
        <v>2395</v>
      </c>
      <c r="J2396" s="28">
        <f t="shared" si="112"/>
        <v>23224.004172131179</v>
      </c>
      <c r="K2396" s="28">
        <f t="shared" si="113"/>
        <v>39.96567526132273</v>
      </c>
      <c r="L2396" s="34" t="e">
        <f>IF(ISNUMBER(INDEX('08W Project List'!$J:$J,MATCH('HFTD CPZ'!$B2396,'08W Project List'!$G:$G,0))),$K2396,#N/A)</f>
        <v>#N/A</v>
      </c>
      <c r="M2396" s="34" t="e">
        <f>IF(ISNUMBER(L2396),#N/A,IF(ISNUMBER(INDEX('Approved CPZ List'!$I:$I,MATCH('HFTD CPZ'!$B2396,'Approved CPZ List'!$B:$B,0))),$K2396,#N/A))</f>
        <v>#N/A</v>
      </c>
    </row>
    <row r="2397" spans="1:13" ht="15.75" x14ac:dyDescent="0.25">
      <c r="A2397" s="17">
        <v>7588</v>
      </c>
      <c r="B2397" s="16" t="s">
        <v>1846</v>
      </c>
      <c r="C2397" s="16">
        <v>42481104</v>
      </c>
      <c r="D2397" s="16" t="s">
        <v>1845</v>
      </c>
      <c r="E2397" s="16">
        <v>2.9880957103679799</v>
      </c>
      <c r="F2397" s="16">
        <v>50</v>
      </c>
      <c r="G2397" s="19">
        <v>2.6097135935766202E-3</v>
      </c>
      <c r="H2397" s="16">
        <f t="shared" si="111"/>
        <v>0.13048567967883101</v>
      </c>
      <c r="I2397" s="21">
        <v>2396</v>
      </c>
      <c r="J2397" s="28">
        <f t="shared" si="112"/>
        <v>23226.992267841546</v>
      </c>
      <c r="K2397" s="28">
        <f t="shared" si="113"/>
        <v>39.835189581643895</v>
      </c>
      <c r="L2397" s="34" t="e">
        <f>IF(ISNUMBER(INDEX('08W Project List'!$J:$J,MATCH('HFTD CPZ'!$B2397,'08W Project List'!$G:$G,0))),$K2397,#N/A)</f>
        <v>#N/A</v>
      </c>
      <c r="M2397" s="34" t="e">
        <f>IF(ISNUMBER(L2397),#N/A,IF(ISNUMBER(INDEX('Approved CPZ List'!$I:$I,MATCH('HFTD CPZ'!$B2397,'Approved CPZ List'!$B:$B,0))),$K2397,#N/A))</f>
        <v>#N/A</v>
      </c>
    </row>
    <row r="2398" spans="1:13" ht="15.75" x14ac:dyDescent="0.25">
      <c r="A2398" s="17">
        <v>976</v>
      </c>
      <c r="B2398" s="16" t="s">
        <v>403</v>
      </c>
      <c r="C2398" s="16">
        <v>152481103</v>
      </c>
      <c r="D2398" s="16" t="s">
        <v>392</v>
      </c>
      <c r="E2398" s="16">
        <v>1.6787431698801489</v>
      </c>
      <c r="F2398" s="16">
        <v>82</v>
      </c>
      <c r="G2398" s="19">
        <v>2.6094166730384902E-3</v>
      </c>
      <c r="H2398" s="16">
        <f t="shared" si="111"/>
        <v>0.21397216718915621</v>
      </c>
      <c r="I2398" s="21">
        <v>2397</v>
      </c>
      <c r="J2398" s="28">
        <f t="shared" si="112"/>
        <v>23228.671011011425</v>
      </c>
      <c r="K2398" s="28">
        <f t="shared" si="113"/>
        <v>39.62121741445474</v>
      </c>
      <c r="L2398" s="34" t="e">
        <f>IF(ISNUMBER(INDEX('08W Project List'!$J:$J,MATCH('HFTD CPZ'!$B2398,'08W Project List'!$G:$G,0))),$K2398,#N/A)</f>
        <v>#N/A</v>
      </c>
      <c r="M2398" s="34" t="e">
        <f>IF(ISNUMBER(L2398),#N/A,IF(ISNUMBER(INDEX('Approved CPZ List'!$I:$I,MATCH('HFTD CPZ'!$B2398,'Approved CPZ List'!$B:$B,0))),$K2398,#N/A))</f>
        <v>#N/A</v>
      </c>
    </row>
    <row r="2399" spans="1:13" ht="15.75" x14ac:dyDescent="0.25">
      <c r="A2399" s="17">
        <v>3119</v>
      </c>
      <c r="B2399" s="16" t="s">
        <v>294</v>
      </c>
      <c r="C2399" s="16">
        <v>82841101</v>
      </c>
      <c r="D2399" s="16" t="s">
        <v>284</v>
      </c>
      <c r="E2399" s="16">
        <v>4.6530656747940213</v>
      </c>
      <c r="F2399" s="16">
        <v>45</v>
      </c>
      <c r="G2399" s="19">
        <v>2.5848552093801201E-3</v>
      </c>
      <c r="H2399" s="16">
        <f t="shared" si="111"/>
        <v>0.11631848442210541</v>
      </c>
      <c r="I2399" s="21">
        <v>2398</v>
      </c>
      <c r="J2399" s="28">
        <f t="shared" si="112"/>
        <v>23233.324076686218</v>
      </c>
      <c r="K2399" s="28">
        <f t="shared" si="113"/>
        <v>39.504898930032638</v>
      </c>
      <c r="L2399" s="34" t="e">
        <f>IF(ISNUMBER(INDEX('08W Project List'!$J:$J,MATCH('HFTD CPZ'!$B2399,'08W Project List'!$G:$G,0))),$K2399,#N/A)</f>
        <v>#N/A</v>
      </c>
      <c r="M2399" s="34" t="e">
        <f>IF(ISNUMBER(L2399),#N/A,IF(ISNUMBER(INDEX('Approved CPZ List'!$I:$I,MATCH('HFTD CPZ'!$B2399,'Approved CPZ List'!$B:$B,0))),$K2399,#N/A))</f>
        <v>#N/A</v>
      </c>
    </row>
    <row r="2400" spans="1:13" ht="15.75" x14ac:dyDescent="0.25">
      <c r="A2400" s="17">
        <v>8530</v>
      </c>
      <c r="B2400" s="16" t="s">
        <v>2504</v>
      </c>
      <c r="C2400" s="16">
        <v>183011102</v>
      </c>
      <c r="D2400" s="16" t="s">
        <v>2503</v>
      </c>
      <c r="E2400" s="16">
        <v>4.5244560325743253</v>
      </c>
      <c r="F2400" s="16">
        <v>36</v>
      </c>
      <c r="G2400" s="19">
        <v>2.5798503067510398E-3</v>
      </c>
      <c r="H2400" s="16">
        <f t="shared" si="111"/>
        <v>9.2874611043037431E-2</v>
      </c>
      <c r="I2400" s="21">
        <v>2399</v>
      </c>
      <c r="J2400" s="28">
        <f t="shared" si="112"/>
        <v>23237.848532718792</v>
      </c>
      <c r="K2400" s="28">
        <f t="shared" si="113"/>
        <v>39.412024318989602</v>
      </c>
      <c r="L2400" s="34" t="e">
        <f>IF(ISNUMBER(INDEX('08W Project List'!$J:$J,MATCH('HFTD CPZ'!$B2400,'08W Project List'!$G:$G,0))),$K2400,#N/A)</f>
        <v>#N/A</v>
      </c>
      <c r="M2400" s="34" t="e">
        <f>IF(ISNUMBER(L2400),#N/A,IF(ISNUMBER(INDEX('Approved CPZ List'!$I:$I,MATCH('HFTD CPZ'!$B2400,'Approved CPZ List'!$B:$B,0))),$K2400,#N/A))</f>
        <v>#N/A</v>
      </c>
    </row>
    <row r="2401" spans="1:13" ht="15.75" x14ac:dyDescent="0.25">
      <c r="A2401" s="17">
        <v>1372</v>
      </c>
      <c r="B2401" s="16" t="s">
        <v>4017</v>
      </c>
      <c r="C2401" s="16">
        <v>14662112</v>
      </c>
      <c r="D2401" s="16" t="s">
        <v>4014</v>
      </c>
      <c r="E2401" s="16">
        <v>0.17366670856118707</v>
      </c>
      <c r="F2401" s="16">
        <v>22</v>
      </c>
      <c r="G2401" s="19">
        <v>2.5793664880695301E-3</v>
      </c>
      <c r="H2401" s="16">
        <f t="shared" si="111"/>
        <v>5.6746062737529662E-2</v>
      </c>
      <c r="I2401" s="21">
        <v>2400</v>
      </c>
      <c r="J2401" s="28">
        <f t="shared" si="112"/>
        <v>23238.022199427352</v>
      </c>
      <c r="K2401" s="28">
        <f t="shared" si="113"/>
        <v>39.35527825625207</v>
      </c>
      <c r="L2401" s="34" t="e">
        <f>IF(ISNUMBER(INDEX('08W Project List'!$J:$J,MATCH('HFTD CPZ'!$B2401,'08W Project List'!$G:$G,0))),$K2401,#N/A)</f>
        <v>#N/A</v>
      </c>
      <c r="M2401" s="34" t="e">
        <f>IF(ISNUMBER(L2401),#N/A,IF(ISNUMBER(INDEX('Approved CPZ List'!$I:$I,MATCH('HFTD CPZ'!$B2401,'Approved CPZ List'!$B:$B,0))),$K2401,#N/A))</f>
        <v>#N/A</v>
      </c>
    </row>
    <row r="2402" spans="1:13" ht="15.75" x14ac:dyDescent="0.25">
      <c r="A2402" s="17">
        <v>1496</v>
      </c>
      <c r="B2402" s="16" t="s">
        <v>391</v>
      </c>
      <c r="C2402" s="16">
        <v>152481103</v>
      </c>
      <c r="D2402" s="16" t="s">
        <v>392</v>
      </c>
      <c r="E2402" s="16">
        <v>10.945752228143629</v>
      </c>
      <c r="F2402" s="16">
        <v>125</v>
      </c>
      <c r="G2402" s="19">
        <v>2.5704601971619401E-3</v>
      </c>
      <c r="H2402" s="16">
        <f t="shared" si="111"/>
        <v>0.32130752464524254</v>
      </c>
      <c r="I2402" s="21">
        <v>2401</v>
      </c>
      <c r="J2402" s="28">
        <f t="shared" si="112"/>
        <v>23248.967951655497</v>
      </c>
      <c r="K2402" s="28">
        <f t="shared" si="113"/>
        <v>39.033970731606829</v>
      </c>
      <c r="L2402" s="34" t="e">
        <f>IF(ISNUMBER(INDEX('08W Project List'!$J:$J,MATCH('HFTD CPZ'!$B2402,'08W Project List'!$G:$G,0))),$K2402,#N/A)</f>
        <v>#N/A</v>
      </c>
      <c r="M2402" s="34" t="e">
        <f>IF(ISNUMBER(L2402),#N/A,IF(ISNUMBER(INDEX('Approved CPZ List'!$I:$I,MATCH('HFTD CPZ'!$B2402,'Approved CPZ List'!$B:$B,0))),$K2402,#N/A))</f>
        <v>#N/A</v>
      </c>
    </row>
    <row r="2403" spans="1:13" ht="15.75" x14ac:dyDescent="0.25">
      <c r="A2403" s="17">
        <v>1818</v>
      </c>
      <c r="B2403" s="16" t="s">
        <v>2499</v>
      </c>
      <c r="C2403" s="16">
        <v>183011101</v>
      </c>
      <c r="D2403" s="16" t="s">
        <v>2497</v>
      </c>
      <c r="E2403" s="16">
        <v>3.6296270750432997</v>
      </c>
      <c r="F2403" s="16">
        <v>151</v>
      </c>
      <c r="G2403" s="19">
        <v>2.5702828997080998E-3</v>
      </c>
      <c r="H2403" s="16">
        <f t="shared" si="111"/>
        <v>0.38811271785592305</v>
      </c>
      <c r="I2403" s="21">
        <v>2402</v>
      </c>
      <c r="J2403" s="28">
        <f t="shared" si="112"/>
        <v>23252.59757873054</v>
      </c>
      <c r="K2403" s="28">
        <f t="shared" si="113"/>
        <v>38.645858013750903</v>
      </c>
      <c r="L2403" s="34" t="e">
        <f>IF(ISNUMBER(INDEX('08W Project List'!$J:$J,MATCH('HFTD CPZ'!$B2403,'08W Project List'!$G:$G,0))),$K2403,#N/A)</f>
        <v>#N/A</v>
      </c>
      <c r="M2403" s="34" t="e">
        <f>IF(ISNUMBER(L2403),#N/A,IF(ISNUMBER(INDEX('Approved CPZ List'!$I:$I,MATCH('HFTD CPZ'!$B2403,'Approved CPZ List'!$B:$B,0))),$K2403,#N/A))</f>
        <v>#N/A</v>
      </c>
    </row>
    <row r="2404" spans="1:13" ht="15.75" x14ac:dyDescent="0.25">
      <c r="A2404" s="17">
        <v>3089</v>
      </c>
      <c r="B2404" s="16" t="s">
        <v>565</v>
      </c>
      <c r="C2404" s="16">
        <v>182771101</v>
      </c>
      <c r="D2404" s="16" t="s">
        <v>564</v>
      </c>
      <c r="E2404" s="16">
        <v>0.25849485194285332</v>
      </c>
      <c r="F2404" s="16">
        <v>45</v>
      </c>
      <c r="G2404" s="19">
        <v>2.5605756330929598E-3</v>
      </c>
      <c r="H2404" s="16">
        <f t="shared" si="111"/>
        <v>0.1152259034891832</v>
      </c>
      <c r="I2404" s="21">
        <v>2403</v>
      </c>
      <c r="J2404" s="28">
        <f t="shared" si="112"/>
        <v>23252.856073582483</v>
      </c>
      <c r="K2404" s="28">
        <f t="shared" si="113"/>
        <v>38.53063211026172</v>
      </c>
      <c r="L2404" s="34" t="e">
        <f>IF(ISNUMBER(INDEX('08W Project List'!$J:$J,MATCH('HFTD CPZ'!$B2404,'08W Project List'!$G:$G,0))),$K2404,#N/A)</f>
        <v>#N/A</v>
      </c>
      <c r="M2404" s="34" t="e">
        <f>IF(ISNUMBER(L2404),#N/A,IF(ISNUMBER(INDEX('Approved CPZ List'!$I:$I,MATCH('HFTD CPZ'!$B2404,'Approved CPZ List'!$B:$B,0))),$K2404,#N/A))</f>
        <v>#N/A</v>
      </c>
    </row>
    <row r="2405" spans="1:13" ht="15.75" x14ac:dyDescent="0.25">
      <c r="A2405" s="17">
        <v>3722</v>
      </c>
      <c r="B2405" s="16" t="s">
        <v>396</v>
      </c>
      <c r="C2405" s="16">
        <v>152481103</v>
      </c>
      <c r="D2405" s="16" t="s">
        <v>392</v>
      </c>
      <c r="E2405" s="16">
        <v>14.662671170529336</v>
      </c>
      <c r="F2405" s="16">
        <v>202</v>
      </c>
      <c r="G2405" s="19">
        <v>2.5528871591894899E-3</v>
      </c>
      <c r="H2405" s="16">
        <f t="shared" si="111"/>
        <v>0.51568320615627694</v>
      </c>
      <c r="I2405" s="21">
        <v>2404</v>
      </c>
      <c r="J2405" s="28">
        <f t="shared" si="112"/>
        <v>23267.518744753012</v>
      </c>
      <c r="K2405" s="28">
        <f t="shared" si="113"/>
        <v>38.014948904105445</v>
      </c>
      <c r="L2405" s="34" t="e">
        <f>IF(ISNUMBER(INDEX('08W Project List'!$J:$J,MATCH('HFTD CPZ'!$B2405,'08W Project List'!$G:$G,0))),$K2405,#N/A)</f>
        <v>#N/A</v>
      </c>
      <c r="M2405" s="34" t="e">
        <f>IF(ISNUMBER(L2405),#N/A,IF(ISNUMBER(INDEX('Approved CPZ List'!$I:$I,MATCH('HFTD CPZ'!$B2405,'Approved CPZ List'!$B:$B,0))),$K2405,#N/A))</f>
        <v>#N/A</v>
      </c>
    </row>
    <row r="2406" spans="1:13" ht="15.75" x14ac:dyDescent="0.25">
      <c r="A2406" s="17">
        <v>3654</v>
      </c>
      <c r="B2406" s="16" t="s">
        <v>2935</v>
      </c>
      <c r="C2406" s="16">
        <v>43471101</v>
      </c>
      <c r="D2406" s="16" t="s">
        <v>2934</v>
      </c>
      <c r="E2406" s="16">
        <v>1.2047303300419825</v>
      </c>
      <c r="F2406" s="16">
        <v>26</v>
      </c>
      <c r="G2406" s="19">
        <v>2.5357488135612201E-3</v>
      </c>
      <c r="H2406" s="16">
        <f t="shared" si="111"/>
        <v>6.5929469152591721E-2</v>
      </c>
      <c r="I2406" s="21">
        <v>2405</v>
      </c>
      <c r="J2406" s="28">
        <f t="shared" si="112"/>
        <v>23268.723475083054</v>
      </c>
      <c r="K2406" s="28">
        <f t="shared" si="113"/>
        <v>37.949019434952852</v>
      </c>
      <c r="L2406" s="34" t="e">
        <f>IF(ISNUMBER(INDEX('08W Project List'!$J:$J,MATCH('HFTD CPZ'!$B2406,'08W Project List'!$G:$G,0))),$K2406,#N/A)</f>
        <v>#N/A</v>
      </c>
      <c r="M2406" s="34" t="e">
        <f>IF(ISNUMBER(L2406),#N/A,IF(ISNUMBER(INDEX('Approved CPZ List'!$I:$I,MATCH('HFTD CPZ'!$B2406,'Approved CPZ List'!$B:$B,0))),$K2406,#N/A))</f>
        <v>#N/A</v>
      </c>
    </row>
    <row r="2407" spans="1:13" ht="15.75" x14ac:dyDescent="0.25">
      <c r="A2407" s="17">
        <v>2397</v>
      </c>
      <c r="B2407" s="16" t="s">
        <v>2300</v>
      </c>
      <c r="C2407" s="16">
        <v>82831109</v>
      </c>
      <c r="D2407" s="16" t="s">
        <v>2297</v>
      </c>
      <c r="E2407" s="16">
        <v>0.47476890193308141</v>
      </c>
      <c r="F2407" s="16">
        <v>29</v>
      </c>
      <c r="G2407" s="19">
        <v>2.53095769513133E-3</v>
      </c>
      <c r="H2407" s="16">
        <f t="shared" si="111"/>
        <v>7.3397773158808577E-2</v>
      </c>
      <c r="I2407" s="21">
        <v>2406</v>
      </c>
      <c r="J2407" s="28">
        <f t="shared" si="112"/>
        <v>23269.198243984985</v>
      </c>
      <c r="K2407" s="28">
        <f t="shared" si="113"/>
        <v>37.875621661794042</v>
      </c>
      <c r="L2407" s="34" t="e">
        <f>IF(ISNUMBER(INDEX('08W Project List'!$J:$J,MATCH('HFTD CPZ'!$B2407,'08W Project List'!$G:$G,0))),$K2407,#N/A)</f>
        <v>#N/A</v>
      </c>
      <c r="M2407" s="34" t="e">
        <f>IF(ISNUMBER(L2407),#N/A,IF(ISNUMBER(INDEX('Approved CPZ List'!$I:$I,MATCH('HFTD CPZ'!$B2407,'Approved CPZ List'!$B:$B,0))),$K2407,#N/A))</f>
        <v>#N/A</v>
      </c>
    </row>
    <row r="2408" spans="1:13" ht="15.75" x14ac:dyDescent="0.25">
      <c r="A2408" s="17">
        <v>1430</v>
      </c>
      <c r="B2408" s="16" t="s">
        <v>93</v>
      </c>
      <c r="C2408" s="16">
        <v>103271101</v>
      </c>
      <c r="D2408" s="16" t="s">
        <v>90</v>
      </c>
      <c r="E2408" s="16">
        <v>8.9719849263892488</v>
      </c>
      <c r="F2408" s="16">
        <v>69</v>
      </c>
      <c r="G2408" s="19">
        <v>2.5189988871917599E-3</v>
      </c>
      <c r="H2408" s="16">
        <f t="shared" si="111"/>
        <v>0.17381092321623143</v>
      </c>
      <c r="I2408" s="21">
        <v>2407</v>
      </c>
      <c r="J2408" s="28">
        <f t="shared" si="112"/>
        <v>23278.170228911375</v>
      </c>
      <c r="K2408" s="28">
        <f t="shared" si="113"/>
        <v>37.701810738577812</v>
      </c>
      <c r="L2408" s="34" t="e">
        <f>IF(ISNUMBER(INDEX('08W Project List'!$J:$J,MATCH('HFTD CPZ'!$B2408,'08W Project List'!$G:$G,0))),$K2408,#N/A)</f>
        <v>#N/A</v>
      </c>
      <c r="M2408" s="34" t="e">
        <f>IF(ISNUMBER(L2408),#N/A,IF(ISNUMBER(INDEX('Approved CPZ List'!$I:$I,MATCH('HFTD CPZ'!$B2408,'Approved CPZ List'!$B:$B,0))),$K2408,#N/A))</f>
        <v>#N/A</v>
      </c>
    </row>
    <row r="2409" spans="1:13" ht="15.75" x14ac:dyDescent="0.25">
      <c r="A2409" s="17">
        <v>9020</v>
      </c>
      <c r="B2409" s="16" t="s">
        <v>1158</v>
      </c>
      <c r="C2409" s="16">
        <v>102551101</v>
      </c>
      <c r="D2409" s="16" t="s">
        <v>1156</v>
      </c>
      <c r="E2409" s="16">
        <v>0.66413188532631451</v>
      </c>
      <c r="F2409" s="16">
        <v>12</v>
      </c>
      <c r="G2409" s="19">
        <v>2.51701263465067E-3</v>
      </c>
      <c r="H2409" s="16">
        <f t="shared" si="111"/>
        <v>3.0204151615808042E-2</v>
      </c>
      <c r="I2409" s="21">
        <v>2408</v>
      </c>
      <c r="J2409" s="28">
        <f t="shared" si="112"/>
        <v>23278.8343607967</v>
      </c>
      <c r="K2409" s="28">
        <f t="shared" si="113"/>
        <v>37.671606586962007</v>
      </c>
      <c r="L2409" s="34" t="e">
        <f>IF(ISNUMBER(INDEX('08W Project List'!$J:$J,MATCH('HFTD CPZ'!$B2409,'08W Project List'!$G:$G,0))),$K2409,#N/A)</f>
        <v>#N/A</v>
      </c>
      <c r="M2409" s="34" t="e">
        <f>IF(ISNUMBER(L2409),#N/A,IF(ISNUMBER(INDEX('Approved CPZ List'!$I:$I,MATCH('HFTD CPZ'!$B2409,'Approved CPZ List'!$B:$B,0))),$K2409,#N/A))</f>
        <v>#N/A</v>
      </c>
    </row>
    <row r="2410" spans="1:13" ht="15.75" x14ac:dyDescent="0.25">
      <c r="A2410" s="17">
        <v>5728</v>
      </c>
      <c r="B2410" s="16" t="s">
        <v>1627</v>
      </c>
      <c r="C2410" s="16">
        <v>24101101</v>
      </c>
      <c r="D2410" s="16" t="s">
        <v>1620</v>
      </c>
      <c r="E2410" s="16">
        <v>1.5982068057288998</v>
      </c>
      <c r="F2410" s="16">
        <v>80</v>
      </c>
      <c r="G2410" s="19">
        <v>2.5158422455305298E-3</v>
      </c>
      <c r="H2410" s="16">
        <f t="shared" si="111"/>
        <v>0.2012673796424424</v>
      </c>
      <c r="I2410" s="21">
        <v>2409</v>
      </c>
      <c r="J2410" s="28">
        <f t="shared" si="112"/>
        <v>23280.432567602427</v>
      </c>
      <c r="K2410" s="28">
        <f t="shared" si="113"/>
        <v>37.470339207319562</v>
      </c>
      <c r="L2410" s="34" t="e">
        <f>IF(ISNUMBER(INDEX('08W Project List'!$J:$J,MATCH('HFTD CPZ'!$B2410,'08W Project List'!$G:$G,0))),$K2410,#N/A)</f>
        <v>#N/A</v>
      </c>
      <c r="M2410" s="34" t="e">
        <f>IF(ISNUMBER(L2410),#N/A,IF(ISNUMBER(INDEX('Approved CPZ List'!$I:$I,MATCH('HFTD CPZ'!$B2410,'Approved CPZ List'!$B:$B,0))),$K2410,#N/A))</f>
        <v>#N/A</v>
      </c>
    </row>
    <row r="2411" spans="1:13" ht="15.75" x14ac:dyDescent="0.25">
      <c r="A2411" s="17">
        <v>2399</v>
      </c>
      <c r="B2411" s="16" t="s">
        <v>2414</v>
      </c>
      <c r="C2411" s="16">
        <v>42811113</v>
      </c>
      <c r="D2411" s="16" t="s">
        <v>2404</v>
      </c>
      <c r="E2411" s="16">
        <v>1.8313459565482908</v>
      </c>
      <c r="F2411" s="16">
        <v>25</v>
      </c>
      <c r="G2411" s="19">
        <v>2.5150113160763198E-3</v>
      </c>
      <c r="H2411" s="16">
        <f t="shared" si="111"/>
        <v>6.2875282901907997E-2</v>
      </c>
      <c r="I2411" s="21">
        <v>2410</v>
      </c>
      <c r="J2411" s="28">
        <f t="shared" si="112"/>
        <v>23282.263913558974</v>
      </c>
      <c r="K2411" s="28">
        <f t="shared" si="113"/>
        <v>37.407463924417655</v>
      </c>
      <c r="L2411" s="34" t="e">
        <f>IF(ISNUMBER(INDEX('08W Project List'!$J:$J,MATCH('HFTD CPZ'!$B2411,'08W Project List'!$G:$G,0))),$K2411,#N/A)</f>
        <v>#N/A</v>
      </c>
      <c r="M2411" s="34" t="e">
        <f>IF(ISNUMBER(L2411),#N/A,IF(ISNUMBER(INDEX('Approved CPZ List'!$I:$I,MATCH('HFTD CPZ'!$B2411,'Approved CPZ List'!$B:$B,0))),$K2411,#N/A))</f>
        <v>#N/A</v>
      </c>
    </row>
    <row r="2412" spans="1:13" ht="15.75" x14ac:dyDescent="0.25">
      <c r="A2412" s="17">
        <v>5291</v>
      </c>
      <c r="B2412" s="16" t="s">
        <v>2345</v>
      </c>
      <c r="C2412" s="16">
        <v>163661702</v>
      </c>
      <c r="D2412" s="16" t="s">
        <v>2337</v>
      </c>
      <c r="E2412" s="16">
        <v>19.731845806481232</v>
      </c>
      <c r="F2412" s="16">
        <v>231</v>
      </c>
      <c r="G2412" s="19">
        <v>2.5097893645901698E-3</v>
      </c>
      <c r="H2412" s="16">
        <f t="shared" si="111"/>
        <v>0.57976134322032924</v>
      </c>
      <c r="I2412" s="21">
        <v>2411</v>
      </c>
      <c r="J2412" s="28">
        <f t="shared" si="112"/>
        <v>23301.995759365454</v>
      </c>
      <c r="K2412" s="28">
        <f t="shared" si="113"/>
        <v>36.827702581197329</v>
      </c>
      <c r="L2412" s="34">
        <f>IF(ISNUMBER(INDEX('08W Project List'!$J:$J,MATCH('HFTD CPZ'!$B2412,'08W Project List'!$G:$G,0))),$K2412,#N/A)</f>
        <v>36.827702581197329</v>
      </c>
      <c r="M2412" s="34" t="e">
        <f>IF(ISNUMBER(L2412),#N/A,IF(ISNUMBER(INDEX('Approved CPZ List'!$I:$I,MATCH('HFTD CPZ'!$B2412,'Approved CPZ List'!$B:$B,0))),$K2412,#N/A))</f>
        <v>#N/A</v>
      </c>
    </row>
    <row r="2413" spans="1:13" ht="15.75" x14ac:dyDescent="0.25">
      <c r="A2413" s="17">
        <v>2843</v>
      </c>
      <c r="B2413" s="16" t="s">
        <v>3115</v>
      </c>
      <c r="C2413" s="16">
        <v>153081112</v>
      </c>
      <c r="D2413" s="16" t="s">
        <v>3114</v>
      </c>
      <c r="E2413" s="16">
        <v>6.5567033166889992</v>
      </c>
      <c r="F2413" s="16">
        <v>92</v>
      </c>
      <c r="G2413" s="19">
        <v>2.50932199883983E-3</v>
      </c>
      <c r="H2413" s="16">
        <f t="shared" si="111"/>
        <v>0.23085762389326436</v>
      </c>
      <c r="I2413" s="21">
        <v>2412</v>
      </c>
      <c r="J2413" s="28">
        <f t="shared" si="112"/>
        <v>23308.552462682143</v>
      </c>
      <c r="K2413" s="28">
        <f t="shared" si="113"/>
        <v>36.596844957304064</v>
      </c>
      <c r="L2413" s="34" t="e">
        <f>IF(ISNUMBER(INDEX('08W Project List'!$J:$J,MATCH('HFTD CPZ'!$B2413,'08W Project List'!$G:$G,0))),$K2413,#N/A)</f>
        <v>#N/A</v>
      </c>
      <c r="M2413" s="34" t="e">
        <f>IF(ISNUMBER(L2413),#N/A,IF(ISNUMBER(INDEX('Approved CPZ List'!$I:$I,MATCH('HFTD CPZ'!$B2413,'Approved CPZ List'!$B:$B,0))),$K2413,#N/A))</f>
        <v>#N/A</v>
      </c>
    </row>
    <row r="2414" spans="1:13" ht="15.75" x14ac:dyDescent="0.25">
      <c r="A2414" s="17">
        <v>7112</v>
      </c>
      <c r="B2414" s="16" t="s">
        <v>248</v>
      </c>
      <c r="C2414" s="16">
        <v>43182103</v>
      </c>
      <c r="D2414" s="16" t="s">
        <v>246</v>
      </c>
      <c r="E2414" s="16">
        <v>8.4178511747252323</v>
      </c>
      <c r="F2414" s="16">
        <v>154</v>
      </c>
      <c r="G2414" s="19">
        <v>2.5032786408916599E-3</v>
      </c>
      <c r="H2414" s="16">
        <f t="shared" si="111"/>
        <v>0.38550491069731563</v>
      </c>
      <c r="I2414" s="21">
        <v>2413</v>
      </c>
      <c r="J2414" s="28">
        <f t="shared" si="112"/>
        <v>23316.970313856869</v>
      </c>
      <c r="K2414" s="28">
        <f t="shared" si="113"/>
        <v>36.21134004660675</v>
      </c>
      <c r="L2414" s="34" t="e">
        <f>IF(ISNUMBER(INDEX('08W Project List'!$J:$J,MATCH('HFTD CPZ'!$B2414,'08W Project List'!$G:$G,0))),$K2414,#N/A)</f>
        <v>#N/A</v>
      </c>
      <c r="M2414" s="34" t="e">
        <f>IF(ISNUMBER(L2414),#N/A,IF(ISNUMBER(INDEX('Approved CPZ List'!$I:$I,MATCH('HFTD CPZ'!$B2414,'Approved CPZ List'!$B:$B,0))),$K2414,#N/A))</f>
        <v>#N/A</v>
      </c>
    </row>
    <row r="2415" spans="1:13" ht="15.75" x14ac:dyDescent="0.25">
      <c r="A2415" s="17">
        <v>637</v>
      </c>
      <c r="B2415" s="16" t="s">
        <v>1114</v>
      </c>
      <c r="C2415" s="16">
        <v>43071101</v>
      </c>
      <c r="D2415" s="16" t="s">
        <v>1113</v>
      </c>
      <c r="E2415" s="16">
        <v>2.7776811092470171</v>
      </c>
      <c r="F2415" s="16">
        <v>77</v>
      </c>
      <c r="G2415" s="19">
        <v>2.49520248977237E-3</v>
      </c>
      <c r="H2415" s="16">
        <f t="shared" si="111"/>
        <v>0.19213059171247249</v>
      </c>
      <c r="I2415" s="21">
        <v>2414</v>
      </c>
      <c r="J2415" s="28">
        <f t="shared" si="112"/>
        <v>23319.747994966117</v>
      </c>
      <c r="K2415" s="28">
        <f t="shared" si="113"/>
        <v>36.01920945489428</v>
      </c>
      <c r="L2415" s="34" t="e">
        <f>IF(ISNUMBER(INDEX('08W Project List'!$J:$J,MATCH('HFTD CPZ'!$B2415,'08W Project List'!$G:$G,0))),$K2415,#N/A)</f>
        <v>#N/A</v>
      </c>
      <c r="M2415" s="34" t="e">
        <f>IF(ISNUMBER(L2415),#N/A,IF(ISNUMBER(INDEX('Approved CPZ List'!$I:$I,MATCH('HFTD CPZ'!$B2415,'Approved CPZ List'!$B:$B,0))),$K2415,#N/A))</f>
        <v>#N/A</v>
      </c>
    </row>
    <row r="2416" spans="1:13" ht="15.75" x14ac:dyDescent="0.25">
      <c r="A2416" s="17">
        <v>551</v>
      </c>
      <c r="B2416" s="16" t="s">
        <v>2222</v>
      </c>
      <c r="C2416" s="16">
        <v>83531103</v>
      </c>
      <c r="D2416" s="16" t="s">
        <v>2223</v>
      </c>
      <c r="E2416" s="16">
        <v>0.76232418211805475</v>
      </c>
      <c r="F2416" s="16">
        <v>134</v>
      </c>
      <c r="G2416" s="19">
        <v>2.4946160693084499E-3</v>
      </c>
      <c r="H2416" s="16">
        <f t="shared" si="111"/>
        <v>0.3342785532873323</v>
      </c>
      <c r="I2416" s="21">
        <v>2415</v>
      </c>
      <c r="J2416" s="28">
        <f t="shared" si="112"/>
        <v>23320.510319148234</v>
      </c>
      <c r="K2416" s="28">
        <f t="shared" si="113"/>
        <v>35.684930901606947</v>
      </c>
      <c r="L2416" s="34" t="e">
        <f>IF(ISNUMBER(INDEX('08W Project List'!$J:$J,MATCH('HFTD CPZ'!$B2416,'08W Project List'!$G:$G,0))),$K2416,#N/A)</f>
        <v>#N/A</v>
      </c>
      <c r="M2416" s="34" t="e">
        <f>IF(ISNUMBER(L2416),#N/A,IF(ISNUMBER(INDEX('Approved CPZ List'!$I:$I,MATCH('HFTD CPZ'!$B2416,'Approved CPZ List'!$B:$B,0))),$K2416,#N/A))</f>
        <v>#N/A</v>
      </c>
    </row>
    <row r="2417" spans="1:13" ht="15.75" x14ac:dyDescent="0.25">
      <c r="A2417" s="17">
        <v>4532</v>
      </c>
      <c r="B2417" s="16" t="s">
        <v>3307</v>
      </c>
      <c r="C2417" s="16">
        <v>182731102</v>
      </c>
      <c r="D2417" s="16" t="s">
        <v>3303</v>
      </c>
      <c r="E2417" s="16">
        <v>7.8257175423863892</v>
      </c>
      <c r="F2417" s="16">
        <v>180</v>
      </c>
      <c r="G2417" s="19">
        <v>2.4687890088882598E-3</v>
      </c>
      <c r="H2417" s="16">
        <f t="shared" si="111"/>
        <v>0.44438202159988677</v>
      </c>
      <c r="I2417" s="21">
        <v>2416</v>
      </c>
      <c r="J2417" s="28">
        <f t="shared" si="112"/>
        <v>23328.33603669062</v>
      </c>
      <c r="K2417" s="28">
        <f t="shared" si="113"/>
        <v>35.240548880007061</v>
      </c>
      <c r="L2417" s="34" t="e">
        <f>IF(ISNUMBER(INDEX('08W Project List'!$J:$J,MATCH('HFTD CPZ'!$B2417,'08W Project List'!$G:$G,0))),$K2417,#N/A)</f>
        <v>#N/A</v>
      </c>
      <c r="M2417" s="34" t="e">
        <f>IF(ISNUMBER(L2417),#N/A,IF(ISNUMBER(INDEX('Approved CPZ List'!$I:$I,MATCH('HFTD CPZ'!$B2417,'Approved CPZ List'!$B:$B,0))),$K2417,#N/A))</f>
        <v>#N/A</v>
      </c>
    </row>
    <row r="2418" spans="1:13" ht="15.75" x14ac:dyDescent="0.25">
      <c r="A2418" s="17">
        <v>2736</v>
      </c>
      <c r="B2418" s="16" t="s">
        <v>3393</v>
      </c>
      <c r="C2418" s="16">
        <v>14161108</v>
      </c>
      <c r="D2418" s="16" t="s">
        <v>3392</v>
      </c>
      <c r="E2418" s="16">
        <v>2.7349631177596394</v>
      </c>
      <c r="F2418" s="16">
        <v>112</v>
      </c>
      <c r="G2418" s="19">
        <v>2.4458379405507299E-3</v>
      </c>
      <c r="H2418" s="16">
        <f t="shared" si="111"/>
        <v>0.27393384934168175</v>
      </c>
      <c r="I2418" s="21">
        <v>2417</v>
      </c>
      <c r="J2418" s="28">
        <f t="shared" si="112"/>
        <v>23331.07099980838</v>
      </c>
      <c r="K2418" s="28">
        <f t="shared" si="113"/>
        <v>34.96661503066538</v>
      </c>
      <c r="L2418" s="34" t="e">
        <f>IF(ISNUMBER(INDEX('08W Project List'!$J:$J,MATCH('HFTD CPZ'!$B2418,'08W Project List'!$G:$G,0))),$K2418,#N/A)</f>
        <v>#N/A</v>
      </c>
      <c r="M2418" s="34" t="e">
        <f>IF(ISNUMBER(L2418),#N/A,IF(ISNUMBER(INDEX('Approved CPZ List'!$I:$I,MATCH('HFTD CPZ'!$B2418,'Approved CPZ List'!$B:$B,0))),$K2418,#N/A))</f>
        <v>#N/A</v>
      </c>
    </row>
    <row r="2419" spans="1:13" ht="15.75" x14ac:dyDescent="0.25">
      <c r="A2419" s="17">
        <v>4245</v>
      </c>
      <c r="B2419" s="16" t="s">
        <v>3852</v>
      </c>
      <c r="C2419" s="16">
        <v>42721104</v>
      </c>
      <c r="D2419" s="16" t="s">
        <v>3849</v>
      </c>
      <c r="E2419" s="16">
        <v>0.5357723328846955</v>
      </c>
      <c r="F2419" s="16">
        <v>93</v>
      </c>
      <c r="G2419" s="19">
        <v>2.4267317125767698E-3</v>
      </c>
      <c r="H2419" s="16">
        <f t="shared" si="111"/>
        <v>0.22568604926963959</v>
      </c>
      <c r="I2419" s="21">
        <v>2418</v>
      </c>
      <c r="J2419" s="28">
        <f t="shared" si="112"/>
        <v>23331.606772141266</v>
      </c>
      <c r="K2419" s="28">
        <f t="shared" si="113"/>
        <v>34.74092898139574</v>
      </c>
      <c r="L2419" s="34" t="e">
        <f>IF(ISNUMBER(INDEX('08W Project List'!$J:$J,MATCH('HFTD CPZ'!$B2419,'08W Project List'!$G:$G,0))),$K2419,#N/A)</f>
        <v>#N/A</v>
      </c>
      <c r="M2419" s="34" t="e">
        <f>IF(ISNUMBER(L2419),#N/A,IF(ISNUMBER(INDEX('Approved CPZ List'!$I:$I,MATCH('HFTD CPZ'!$B2419,'Approved CPZ List'!$B:$B,0))),$K2419,#N/A))</f>
        <v>#N/A</v>
      </c>
    </row>
    <row r="2420" spans="1:13" ht="15.75" x14ac:dyDescent="0.25">
      <c r="A2420" s="17">
        <v>9993</v>
      </c>
      <c r="B2420" s="16" t="s">
        <v>3924</v>
      </c>
      <c r="C2420" s="16">
        <v>83481109</v>
      </c>
      <c r="D2420" s="16" t="s">
        <v>3925</v>
      </c>
      <c r="E2420" s="16">
        <v>0.82559760410617145</v>
      </c>
      <c r="F2420" s="16">
        <v>14</v>
      </c>
      <c r="G2420" s="19">
        <v>2.4262352495763701E-3</v>
      </c>
      <c r="H2420" s="16">
        <f t="shared" si="111"/>
        <v>3.3967293494069184E-2</v>
      </c>
      <c r="I2420" s="21">
        <v>2419</v>
      </c>
      <c r="J2420" s="28">
        <f t="shared" si="112"/>
        <v>23332.432369745373</v>
      </c>
      <c r="K2420" s="28">
        <f t="shared" si="113"/>
        <v>34.706961687901668</v>
      </c>
      <c r="L2420" s="34" t="e">
        <f>IF(ISNUMBER(INDEX('08W Project List'!$J:$J,MATCH('HFTD CPZ'!$B2420,'08W Project List'!$G:$G,0))),$K2420,#N/A)</f>
        <v>#N/A</v>
      </c>
      <c r="M2420" s="34" t="e">
        <f>IF(ISNUMBER(L2420),#N/A,IF(ISNUMBER(INDEX('Approved CPZ List'!$I:$I,MATCH('HFTD CPZ'!$B2420,'Approved CPZ List'!$B:$B,0))),$K2420,#N/A))</f>
        <v>#N/A</v>
      </c>
    </row>
    <row r="2421" spans="1:13" ht="15.75" x14ac:dyDescent="0.25">
      <c r="A2421" s="17">
        <v>1421</v>
      </c>
      <c r="B2421" s="16" t="s">
        <v>2767</v>
      </c>
      <c r="C2421" s="16">
        <v>103031101</v>
      </c>
      <c r="D2421" s="16" t="s">
        <v>2768</v>
      </c>
      <c r="E2421" s="16">
        <v>16.090090364508701</v>
      </c>
      <c r="F2421" s="16">
        <v>207</v>
      </c>
      <c r="G2421" s="19">
        <v>2.4209333818242498E-3</v>
      </c>
      <c r="H2421" s="16">
        <f t="shared" si="111"/>
        <v>0.50113321003761968</v>
      </c>
      <c r="I2421" s="21">
        <v>2420</v>
      </c>
      <c r="J2421" s="28">
        <f t="shared" si="112"/>
        <v>23348.522460109882</v>
      </c>
      <c r="K2421" s="28">
        <f t="shared" si="113"/>
        <v>34.205828477864046</v>
      </c>
      <c r="L2421" s="34" t="e">
        <f>IF(ISNUMBER(INDEX('08W Project List'!$J:$J,MATCH('HFTD CPZ'!$B2421,'08W Project List'!$G:$G,0))),$K2421,#N/A)</f>
        <v>#N/A</v>
      </c>
      <c r="M2421" s="34" t="e">
        <f>IF(ISNUMBER(L2421),#N/A,IF(ISNUMBER(INDEX('Approved CPZ List'!$I:$I,MATCH('HFTD CPZ'!$B2421,'Approved CPZ List'!$B:$B,0))),$K2421,#N/A))</f>
        <v>#N/A</v>
      </c>
    </row>
    <row r="2422" spans="1:13" ht="15.75" x14ac:dyDescent="0.25">
      <c r="A2422" s="17">
        <v>4226</v>
      </c>
      <c r="B2422" s="16" t="s">
        <v>3343</v>
      </c>
      <c r="C2422" s="16">
        <v>192251102</v>
      </c>
      <c r="D2422" s="16" t="s">
        <v>3337</v>
      </c>
      <c r="E2422" s="16">
        <v>0.82646323092178986</v>
      </c>
      <c r="F2422" s="16">
        <v>32</v>
      </c>
      <c r="G2422" s="19">
        <v>2.3979022634995901E-3</v>
      </c>
      <c r="H2422" s="16">
        <f t="shared" si="111"/>
        <v>7.6732872431986884E-2</v>
      </c>
      <c r="I2422" s="21">
        <v>2421</v>
      </c>
      <c r="J2422" s="28">
        <f t="shared" si="112"/>
        <v>23349.348923340804</v>
      </c>
      <c r="K2422" s="28">
        <f t="shared" si="113"/>
        <v>34.129095605432056</v>
      </c>
      <c r="L2422" s="34" t="e">
        <f>IF(ISNUMBER(INDEX('08W Project List'!$J:$J,MATCH('HFTD CPZ'!$B2422,'08W Project List'!$G:$G,0))),$K2422,#N/A)</f>
        <v>#N/A</v>
      </c>
      <c r="M2422" s="34" t="e">
        <f>IF(ISNUMBER(L2422),#N/A,IF(ISNUMBER(INDEX('Approved CPZ List'!$I:$I,MATCH('HFTD CPZ'!$B2422,'Approved CPZ List'!$B:$B,0))),$K2422,#N/A))</f>
        <v>#N/A</v>
      </c>
    </row>
    <row r="2423" spans="1:13" ht="15.75" x14ac:dyDescent="0.25">
      <c r="A2423" s="17">
        <v>3489</v>
      </c>
      <c r="B2423" s="16" t="s">
        <v>4253</v>
      </c>
      <c r="C2423" s="16">
        <v>152491101</v>
      </c>
      <c r="D2423" s="16" t="s">
        <v>4249</v>
      </c>
      <c r="E2423" s="16">
        <v>9.2589148067527667</v>
      </c>
      <c r="F2423" s="16">
        <v>116</v>
      </c>
      <c r="G2423" s="19">
        <v>2.38928537541311E-3</v>
      </c>
      <c r="H2423" s="16">
        <f t="shared" si="111"/>
        <v>0.27715710354792078</v>
      </c>
      <c r="I2423" s="21">
        <v>2422</v>
      </c>
      <c r="J2423" s="28">
        <f t="shared" si="112"/>
        <v>23358.607838147556</v>
      </c>
      <c r="K2423" s="28">
        <f t="shared" si="113"/>
        <v>33.851938501884135</v>
      </c>
      <c r="L2423" s="34" t="e">
        <f>IF(ISNUMBER(INDEX('08W Project List'!$J:$J,MATCH('HFTD CPZ'!$B2423,'08W Project List'!$G:$G,0))),$K2423,#N/A)</f>
        <v>#N/A</v>
      </c>
      <c r="M2423" s="34" t="e">
        <f>IF(ISNUMBER(L2423),#N/A,IF(ISNUMBER(INDEX('Approved CPZ List'!$I:$I,MATCH('HFTD CPZ'!$B2423,'Approved CPZ List'!$B:$B,0))),$K2423,#N/A))</f>
        <v>#N/A</v>
      </c>
    </row>
    <row r="2424" spans="1:13" ht="15.75" x14ac:dyDescent="0.25">
      <c r="A2424" s="17">
        <v>9667</v>
      </c>
      <c r="B2424" s="16" t="s">
        <v>2575</v>
      </c>
      <c r="C2424" s="16">
        <v>42042101</v>
      </c>
      <c r="D2424" s="16" t="s">
        <v>2576</v>
      </c>
      <c r="E2424" s="16">
        <v>1.3544774891549036</v>
      </c>
      <c r="F2424" s="16">
        <v>22</v>
      </c>
      <c r="G2424" s="19">
        <v>2.3846558361713698E-3</v>
      </c>
      <c r="H2424" s="16">
        <f t="shared" si="111"/>
        <v>5.2462428395770137E-2</v>
      </c>
      <c r="I2424" s="21">
        <v>2423</v>
      </c>
      <c r="J2424" s="28">
        <f t="shared" si="112"/>
        <v>23359.962315636712</v>
      </c>
      <c r="K2424" s="28">
        <f t="shared" si="113"/>
        <v>33.799476073488364</v>
      </c>
      <c r="L2424" s="34" t="e">
        <f>IF(ISNUMBER(INDEX('08W Project List'!$J:$J,MATCH('HFTD CPZ'!$B2424,'08W Project List'!$G:$G,0))),$K2424,#N/A)</f>
        <v>#N/A</v>
      </c>
      <c r="M2424" s="34" t="e">
        <f>IF(ISNUMBER(L2424),#N/A,IF(ISNUMBER(INDEX('Approved CPZ List'!$I:$I,MATCH('HFTD CPZ'!$B2424,'Approved CPZ List'!$B:$B,0))),$K2424,#N/A))</f>
        <v>#N/A</v>
      </c>
    </row>
    <row r="2425" spans="1:13" ht="15.75" x14ac:dyDescent="0.25">
      <c r="A2425" s="17">
        <v>8228</v>
      </c>
      <c r="B2425" s="16" t="s">
        <v>1564</v>
      </c>
      <c r="C2425" s="16">
        <v>182131104</v>
      </c>
      <c r="D2425" s="16" t="s">
        <v>1565</v>
      </c>
      <c r="E2425" s="16">
        <v>6.0312779656608889E-2</v>
      </c>
      <c r="F2425" s="16">
        <v>8</v>
      </c>
      <c r="G2425" s="19">
        <v>2.3722886373356701E-3</v>
      </c>
      <c r="H2425" s="16">
        <f t="shared" si="111"/>
        <v>1.8978309098685361E-2</v>
      </c>
      <c r="I2425" s="21">
        <v>2424</v>
      </c>
      <c r="J2425" s="28">
        <f t="shared" si="112"/>
        <v>23360.022628416369</v>
      </c>
      <c r="K2425" s="28">
        <f t="shared" si="113"/>
        <v>33.780497764389679</v>
      </c>
      <c r="L2425" s="34" t="e">
        <f>IF(ISNUMBER(INDEX('08W Project List'!$J:$J,MATCH('HFTD CPZ'!$B2425,'08W Project List'!$G:$G,0))),$K2425,#N/A)</f>
        <v>#N/A</v>
      </c>
      <c r="M2425" s="34" t="e">
        <f>IF(ISNUMBER(L2425),#N/A,IF(ISNUMBER(INDEX('Approved CPZ List'!$I:$I,MATCH('HFTD CPZ'!$B2425,'Approved CPZ List'!$B:$B,0))),$K2425,#N/A))</f>
        <v>#N/A</v>
      </c>
    </row>
    <row r="2426" spans="1:13" ht="15.75" x14ac:dyDescent="0.25">
      <c r="A2426" s="17">
        <v>4259</v>
      </c>
      <c r="B2426" s="16" t="s">
        <v>1079</v>
      </c>
      <c r="C2426" s="16">
        <v>152261106</v>
      </c>
      <c r="D2426" s="16" t="s">
        <v>1073</v>
      </c>
      <c r="E2426" s="16">
        <v>11.010561180343629</v>
      </c>
      <c r="F2426" s="16">
        <v>124</v>
      </c>
      <c r="G2426" s="19">
        <v>2.3715484934811598E-3</v>
      </c>
      <c r="H2426" s="16">
        <f t="shared" si="111"/>
        <v>0.29407201319166382</v>
      </c>
      <c r="I2426" s="21">
        <v>2425</v>
      </c>
      <c r="J2426" s="28">
        <f t="shared" si="112"/>
        <v>23371.033189596714</v>
      </c>
      <c r="K2426" s="28">
        <f t="shared" si="113"/>
        <v>33.486425751198013</v>
      </c>
      <c r="L2426" s="34" t="e">
        <f>IF(ISNUMBER(INDEX('08W Project List'!$J:$J,MATCH('HFTD CPZ'!$B2426,'08W Project List'!$G:$G,0))),$K2426,#N/A)</f>
        <v>#N/A</v>
      </c>
      <c r="M2426" s="34" t="e">
        <f>IF(ISNUMBER(L2426),#N/A,IF(ISNUMBER(INDEX('Approved CPZ List'!$I:$I,MATCH('HFTD CPZ'!$B2426,'Approved CPZ List'!$B:$B,0))),$K2426,#N/A))</f>
        <v>#N/A</v>
      </c>
    </row>
    <row r="2427" spans="1:13" ht="15.75" x14ac:dyDescent="0.25">
      <c r="A2427" s="17">
        <v>9364</v>
      </c>
      <c r="B2427" s="16" t="s">
        <v>2339</v>
      </c>
      <c r="C2427" s="16">
        <v>163661702</v>
      </c>
      <c r="D2427" s="16" t="s">
        <v>2337</v>
      </c>
      <c r="E2427" s="16">
        <v>0.6077763153899528</v>
      </c>
      <c r="F2427" s="16">
        <v>7</v>
      </c>
      <c r="G2427" s="19">
        <v>2.37024095787766E-3</v>
      </c>
      <c r="H2427" s="16">
        <f t="shared" si="111"/>
        <v>1.6591686705143618E-2</v>
      </c>
      <c r="I2427" s="21">
        <v>2426</v>
      </c>
      <c r="J2427" s="28">
        <f t="shared" si="112"/>
        <v>23371.640965912105</v>
      </c>
      <c r="K2427" s="28">
        <f t="shared" si="113"/>
        <v>33.469834064492872</v>
      </c>
      <c r="L2427" s="34" t="e">
        <f>IF(ISNUMBER(INDEX('08W Project List'!$J:$J,MATCH('HFTD CPZ'!$B2427,'08W Project List'!$G:$G,0))),$K2427,#N/A)</f>
        <v>#N/A</v>
      </c>
      <c r="M2427" s="34" t="e">
        <f>IF(ISNUMBER(L2427),#N/A,IF(ISNUMBER(INDEX('Approved CPZ List'!$I:$I,MATCH('HFTD CPZ'!$B2427,'Approved CPZ List'!$B:$B,0))),$K2427,#N/A))</f>
        <v>#N/A</v>
      </c>
    </row>
    <row r="2428" spans="1:13" ht="15.75" x14ac:dyDescent="0.25">
      <c r="A2428" s="17">
        <v>5480</v>
      </c>
      <c r="B2428" s="16" t="s">
        <v>3196</v>
      </c>
      <c r="C2428" s="16">
        <v>43292102</v>
      </c>
      <c r="D2428" s="16" t="s">
        <v>3193</v>
      </c>
      <c r="E2428" s="16">
        <v>0.11667653570941329</v>
      </c>
      <c r="F2428" s="16">
        <v>6</v>
      </c>
      <c r="G2428" s="19">
        <v>2.3696780287181399E-3</v>
      </c>
      <c r="H2428" s="16">
        <f t="shared" si="111"/>
        <v>1.4218068172308839E-2</v>
      </c>
      <c r="I2428" s="21">
        <v>2427</v>
      </c>
      <c r="J2428" s="28">
        <f t="shared" si="112"/>
        <v>23371.757642447814</v>
      </c>
      <c r="K2428" s="28">
        <f t="shared" si="113"/>
        <v>33.45561599632056</v>
      </c>
      <c r="L2428" s="34" t="e">
        <f>IF(ISNUMBER(INDEX('08W Project List'!$J:$J,MATCH('HFTD CPZ'!$B2428,'08W Project List'!$G:$G,0))),$K2428,#N/A)</f>
        <v>#N/A</v>
      </c>
      <c r="M2428" s="34" t="e">
        <f>IF(ISNUMBER(L2428),#N/A,IF(ISNUMBER(INDEX('Approved CPZ List'!$I:$I,MATCH('HFTD CPZ'!$B2428,'Approved CPZ List'!$B:$B,0))),$K2428,#N/A))</f>
        <v>#N/A</v>
      </c>
    </row>
    <row r="2429" spans="1:13" ht="15.75" x14ac:dyDescent="0.25">
      <c r="A2429" s="17">
        <v>1607</v>
      </c>
      <c r="B2429" s="16" t="s">
        <v>2413</v>
      </c>
      <c r="C2429" s="16">
        <v>42811113</v>
      </c>
      <c r="D2429" s="16" t="s">
        <v>2404</v>
      </c>
      <c r="E2429" s="16">
        <v>7.3031214259145427</v>
      </c>
      <c r="F2429" s="16">
        <v>87</v>
      </c>
      <c r="G2429" s="19">
        <v>2.3637981464308898E-3</v>
      </c>
      <c r="H2429" s="16">
        <f t="shared" si="111"/>
        <v>0.20565043873948741</v>
      </c>
      <c r="I2429" s="21">
        <v>2428</v>
      </c>
      <c r="J2429" s="28">
        <f t="shared" si="112"/>
        <v>23379.060763873727</v>
      </c>
      <c r="K2429" s="28">
        <f t="shared" si="113"/>
        <v>33.249965557581071</v>
      </c>
      <c r="L2429" s="34" t="e">
        <f>IF(ISNUMBER(INDEX('08W Project List'!$J:$J,MATCH('HFTD CPZ'!$B2429,'08W Project List'!$G:$G,0))),$K2429,#N/A)</f>
        <v>#N/A</v>
      </c>
      <c r="M2429" s="34" t="e">
        <f>IF(ISNUMBER(L2429),#N/A,IF(ISNUMBER(INDEX('Approved CPZ List'!$I:$I,MATCH('HFTD CPZ'!$B2429,'Approved CPZ List'!$B:$B,0))),$K2429,#N/A))</f>
        <v>#N/A</v>
      </c>
    </row>
    <row r="2430" spans="1:13" ht="15.75" x14ac:dyDescent="0.25">
      <c r="A2430" s="17">
        <v>4343</v>
      </c>
      <c r="B2430" s="16" t="s">
        <v>351</v>
      </c>
      <c r="C2430" s="16">
        <v>42261101</v>
      </c>
      <c r="D2430" s="16" t="s">
        <v>349</v>
      </c>
      <c r="E2430" s="16">
        <v>3.6103873697331013</v>
      </c>
      <c r="F2430" s="16">
        <v>34</v>
      </c>
      <c r="G2430" s="19">
        <v>2.3633445595346802E-3</v>
      </c>
      <c r="H2430" s="16">
        <f t="shared" si="111"/>
        <v>8.0353715024179123E-2</v>
      </c>
      <c r="I2430" s="21">
        <v>2429</v>
      </c>
      <c r="J2430" s="28">
        <f t="shared" si="112"/>
        <v>23382.671151243459</v>
      </c>
      <c r="K2430" s="28">
        <f t="shared" si="113"/>
        <v>33.16961184255689</v>
      </c>
      <c r="L2430" s="34" t="e">
        <f>IF(ISNUMBER(INDEX('08W Project List'!$J:$J,MATCH('HFTD CPZ'!$B2430,'08W Project List'!$G:$G,0))),$K2430,#N/A)</f>
        <v>#N/A</v>
      </c>
      <c r="M2430" s="34" t="e">
        <f>IF(ISNUMBER(L2430),#N/A,IF(ISNUMBER(INDEX('Approved CPZ List'!$I:$I,MATCH('HFTD CPZ'!$B2430,'Approved CPZ List'!$B:$B,0))),$K2430,#N/A))</f>
        <v>#N/A</v>
      </c>
    </row>
    <row r="2431" spans="1:13" ht="15.75" x14ac:dyDescent="0.25">
      <c r="A2431" s="17">
        <v>4341</v>
      </c>
      <c r="B2431" s="16" t="s">
        <v>3123</v>
      </c>
      <c r="C2431" s="16">
        <v>153082106</v>
      </c>
      <c r="D2431" s="16" t="s">
        <v>3118</v>
      </c>
      <c r="E2431" s="16">
        <v>3.6785661632999003</v>
      </c>
      <c r="F2431" s="16">
        <v>45</v>
      </c>
      <c r="G2431" s="19">
        <v>2.3536403663337699E-3</v>
      </c>
      <c r="H2431" s="16">
        <f t="shared" si="111"/>
        <v>0.10591381648501964</v>
      </c>
      <c r="I2431" s="21">
        <v>2430</v>
      </c>
      <c r="J2431" s="28">
        <f t="shared" si="112"/>
        <v>23386.34971740676</v>
      </c>
      <c r="K2431" s="28">
        <f t="shared" si="113"/>
        <v>33.063698026071869</v>
      </c>
      <c r="L2431" s="34" t="e">
        <f>IF(ISNUMBER(INDEX('08W Project List'!$J:$J,MATCH('HFTD CPZ'!$B2431,'08W Project List'!$G:$G,0))),$K2431,#N/A)</f>
        <v>#N/A</v>
      </c>
      <c r="M2431" s="34" t="e">
        <f>IF(ISNUMBER(L2431),#N/A,IF(ISNUMBER(INDEX('Approved CPZ List'!$I:$I,MATCH('HFTD CPZ'!$B2431,'Approved CPZ List'!$B:$B,0))),$K2431,#N/A))</f>
        <v>#N/A</v>
      </c>
    </row>
    <row r="2432" spans="1:13" ht="15.75" x14ac:dyDescent="0.25">
      <c r="A2432" s="17">
        <v>6831</v>
      </c>
      <c r="B2432" s="16" t="s">
        <v>1856</v>
      </c>
      <c r="C2432" s="16">
        <v>252691104</v>
      </c>
      <c r="D2432" s="16" t="s">
        <v>1857</v>
      </c>
      <c r="E2432" s="16">
        <v>3.803540199805612</v>
      </c>
      <c r="F2432" s="16">
        <v>39</v>
      </c>
      <c r="G2432" s="19">
        <v>2.3490330405072299E-3</v>
      </c>
      <c r="H2432" s="16">
        <f t="shared" si="111"/>
        <v>9.1612288579781959E-2</v>
      </c>
      <c r="I2432" s="21">
        <v>2431</v>
      </c>
      <c r="J2432" s="28">
        <f t="shared" si="112"/>
        <v>23390.153257606566</v>
      </c>
      <c r="K2432" s="28">
        <f t="shared" si="113"/>
        <v>32.972085737492087</v>
      </c>
      <c r="L2432" s="34" t="e">
        <f>IF(ISNUMBER(INDEX('08W Project List'!$J:$J,MATCH('HFTD CPZ'!$B2432,'08W Project List'!$G:$G,0))),$K2432,#N/A)</f>
        <v>#N/A</v>
      </c>
      <c r="M2432" s="34" t="e">
        <f>IF(ISNUMBER(L2432),#N/A,IF(ISNUMBER(INDEX('Approved CPZ List'!$I:$I,MATCH('HFTD CPZ'!$B2432,'Approved CPZ List'!$B:$B,0))),$K2432,#N/A))</f>
        <v>#N/A</v>
      </c>
    </row>
    <row r="2433" spans="1:13" ht="15.75" x14ac:dyDescent="0.25">
      <c r="A2433" s="17">
        <v>10358</v>
      </c>
      <c r="B2433" s="16" t="s">
        <v>1947</v>
      </c>
      <c r="C2433" s="16">
        <v>43311102</v>
      </c>
      <c r="D2433" s="16" t="s">
        <v>1944</v>
      </c>
      <c r="E2433" s="16">
        <v>0.36380315412983716</v>
      </c>
      <c r="F2433" s="16">
        <v>5</v>
      </c>
      <c r="G2433" s="19">
        <v>2.3217043956171501E-3</v>
      </c>
      <c r="H2433" s="16">
        <f t="shared" si="111"/>
        <v>1.1608521978085751E-2</v>
      </c>
      <c r="I2433" s="21">
        <v>2432</v>
      </c>
      <c r="J2433" s="28">
        <f t="shared" si="112"/>
        <v>23390.517060760696</v>
      </c>
      <c r="K2433" s="28">
        <f t="shared" si="113"/>
        <v>32.960477215514004</v>
      </c>
      <c r="L2433" s="34" t="e">
        <f>IF(ISNUMBER(INDEX('08W Project List'!$J:$J,MATCH('HFTD CPZ'!$B2433,'08W Project List'!$G:$G,0))),$K2433,#N/A)</f>
        <v>#N/A</v>
      </c>
      <c r="M2433" s="34" t="e">
        <f>IF(ISNUMBER(L2433),#N/A,IF(ISNUMBER(INDEX('Approved CPZ List'!$I:$I,MATCH('HFTD CPZ'!$B2433,'Approved CPZ List'!$B:$B,0))),$K2433,#N/A))</f>
        <v>#N/A</v>
      </c>
    </row>
    <row r="2434" spans="1:13" ht="15.75" x14ac:dyDescent="0.25">
      <c r="A2434" s="17">
        <v>822</v>
      </c>
      <c r="B2434" s="16" t="s">
        <v>3001</v>
      </c>
      <c r="C2434" s="16">
        <v>183071101</v>
      </c>
      <c r="D2434" s="16" t="s">
        <v>2998</v>
      </c>
      <c r="E2434" s="16">
        <v>4.289084997451118</v>
      </c>
      <c r="F2434" s="16">
        <v>61</v>
      </c>
      <c r="G2434" s="19">
        <v>2.31190649140256E-3</v>
      </c>
      <c r="H2434" s="16">
        <f t="shared" ref="H2434:H2497" si="114">IFERROR(G2434*F2434,0)</f>
        <v>0.14102629597555616</v>
      </c>
      <c r="I2434" s="21">
        <v>2433</v>
      </c>
      <c r="J2434" s="28">
        <f t="shared" si="112"/>
        <v>23394.806145758146</v>
      </c>
      <c r="K2434" s="28">
        <f t="shared" si="113"/>
        <v>32.819450919538447</v>
      </c>
      <c r="L2434" s="34" t="e">
        <f>IF(ISNUMBER(INDEX('08W Project List'!$J:$J,MATCH('HFTD CPZ'!$B2434,'08W Project List'!$G:$G,0))),$K2434,#N/A)</f>
        <v>#N/A</v>
      </c>
      <c r="M2434" s="34" t="e">
        <f>IF(ISNUMBER(L2434),#N/A,IF(ISNUMBER(INDEX('Approved CPZ List'!$I:$I,MATCH('HFTD CPZ'!$B2434,'Approved CPZ List'!$B:$B,0))),$K2434,#N/A))</f>
        <v>#N/A</v>
      </c>
    </row>
    <row r="2435" spans="1:13" ht="15.75" x14ac:dyDescent="0.25">
      <c r="A2435" s="17">
        <v>1876</v>
      </c>
      <c r="B2435" s="16" t="s">
        <v>1711</v>
      </c>
      <c r="C2435" s="16">
        <v>182291102</v>
      </c>
      <c r="D2435" s="16" t="s">
        <v>1707</v>
      </c>
      <c r="E2435" s="16">
        <v>1.9683581801188814</v>
      </c>
      <c r="F2435" s="16">
        <v>66</v>
      </c>
      <c r="G2435" s="19">
        <v>2.2933639852052599E-3</v>
      </c>
      <c r="H2435" s="16">
        <f t="shared" si="114"/>
        <v>0.15136202302354715</v>
      </c>
      <c r="I2435" s="21">
        <v>2434</v>
      </c>
      <c r="J2435" s="28">
        <f t="shared" si="112"/>
        <v>23396.774503938264</v>
      </c>
      <c r="K2435" s="28">
        <f t="shared" si="113"/>
        <v>32.668088896514902</v>
      </c>
      <c r="L2435" s="34" t="e">
        <f>IF(ISNUMBER(INDEX('08W Project List'!$J:$J,MATCH('HFTD CPZ'!$B2435,'08W Project List'!$G:$G,0))),$K2435,#N/A)</f>
        <v>#N/A</v>
      </c>
      <c r="M2435" s="34" t="e">
        <f>IF(ISNUMBER(L2435),#N/A,IF(ISNUMBER(INDEX('Approved CPZ List'!$I:$I,MATCH('HFTD CPZ'!$B2435,'Approved CPZ List'!$B:$B,0))),$K2435,#N/A))</f>
        <v>#N/A</v>
      </c>
    </row>
    <row r="2436" spans="1:13" ht="15.75" x14ac:dyDescent="0.25">
      <c r="A2436" s="17">
        <v>5363</v>
      </c>
      <c r="B2436" s="16" t="s">
        <v>285</v>
      </c>
      <c r="C2436" s="16">
        <v>82841101</v>
      </c>
      <c r="D2436" s="16" t="s">
        <v>284</v>
      </c>
      <c r="E2436" s="16">
        <v>4.7099503757002177</v>
      </c>
      <c r="F2436" s="16">
        <v>44</v>
      </c>
      <c r="G2436" s="19">
        <v>2.2829809877475101E-3</v>
      </c>
      <c r="H2436" s="16">
        <f t="shared" si="114"/>
        <v>0.10045116346089045</v>
      </c>
      <c r="I2436" s="21">
        <v>2435</v>
      </c>
      <c r="J2436" s="28">
        <f t="shared" ref="J2436:J2499" si="115">J2435+E2436</f>
        <v>23401.484454313966</v>
      </c>
      <c r="K2436" s="28">
        <f t="shared" ref="K2436:K2499" si="116">K2435-H2436</f>
        <v>32.567637733054013</v>
      </c>
      <c r="L2436" s="34" t="e">
        <f>IF(ISNUMBER(INDEX('08W Project List'!$J:$J,MATCH('HFTD CPZ'!$B2436,'08W Project List'!$G:$G,0))),$K2436,#N/A)</f>
        <v>#N/A</v>
      </c>
      <c r="M2436" s="34" t="e">
        <f>IF(ISNUMBER(L2436),#N/A,IF(ISNUMBER(INDEX('Approved CPZ List'!$I:$I,MATCH('HFTD CPZ'!$B2436,'Approved CPZ List'!$B:$B,0))),$K2436,#N/A))</f>
        <v>#N/A</v>
      </c>
    </row>
    <row r="2437" spans="1:13" ht="15.75" x14ac:dyDescent="0.25">
      <c r="A2437" s="17">
        <v>3635</v>
      </c>
      <c r="B2437" s="16" t="s">
        <v>3003</v>
      </c>
      <c r="C2437" s="16">
        <v>183071101</v>
      </c>
      <c r="D2437" s="16" t="s">
        <v>2998</v>
      </c>
      <c r="E2437" s="16">
        <v>1.0768219324662895</v>
      </c>
      <c r="F2437" s="16">
        <v>48</v>
      </c>
      <c r="G2437" s="19">
        <v>2.2779659075873901E-3</v>
      </c>
      <c r="H2437" s="16">
        <f t="shared" si="114"/>
        <v>0.10934236356419472</v>
      </c>
      <c r="I2437" s="21">
        <v>2436</v>
      </c>
      <c r="J2437" s="28">
        <f t="shared" si="115"/>
        <v>23402.561276246433</v>
      </c>
      <c r="K2437" s="28">
        <f t="shared" si="116"/>
        <v>32.458295369489818</v>
      </c>
      <c r="L2437" s="34" t="e">
        <f>IF(ISNUMBER(INDEX('08W Project List'!$J:$J,MATCH('HFTD CPZ'!$B2437,'08W Project List'!$G:$G,0))),$K2437,#N/A)</f>
        <v>#N/A</v>
      </c>
      <c r="M2437" s="34" t="e">
        <f>IF(ISNUMBER(L2437),#N/A,IF(ISNUMBER(INDEX('Approved CPZ List'!$I:$I,MATCH('HFTD CPZ'!$B2437,'Approved CPZ List'!$B:$B,0))),$K2437,#N/A))</f>
        <v>#N/A</v>
      </c>
    </row>
    <row r="2438" spans="1:13" ht="15.75" x14ac:dyDescent="0.25">
      <c r="A2438" s="17">
        <v>4348</v>
      </c>
      <c r="B2438" s="16" t="s">
        <v>3617</v>
      </c>
      <c r="C2438" s="16">
        <v>42151104</v>
      </c>
      <c r="D2438" s="16" t="s">
        <v>3614</v>
      </c>
      <c r="E2438" s="16">
        <v>2.4675034699180549</v>
      </c>
      <c r="F2438" s="16">
        <v>36</v>
      </c>
      <c r="G2438" s="19">
        <v>2.27632556614118E-3</v>
      </c>
      <c r="H2438" s="16">
        <f t="shared" si="114"/>
        <v>8.1947720381082473E-2</v>
      </c>
      <c r="I2438" s="21">
        <v>2437</v>
      </c>
      <c r="J2438" s="28">
        <f t="shared" si="115"/>
        <v>23405.028779716351</v>
      </c>
      <c r="K2438" s="28">
        <f t="shared" si="116"/>
        <v>32.376347649108737</v>
      </c>
      <c r="L2438" s="34" t="e">
        <f>IF(ISNUMBER(INDEX('08W Project List'!$J:$J,MATCH('HFTD CPZ'!$B2438,'08W Project List'!$G:$G,0))),$K2438,#N/A)</f>
        <v>#N/A</v>
      </c>
      <c r="M2438" s="34" t="e">
        <f>IF(ISNUMBER(L2438),#N/A,IF(ISNUMBER(INDEX('Approved CPZ List'!$I:$I,MATCH('HFTD CPZ'!$B2438,'Approved CPZ List'!$B:$B,0))),$K2438,#N/A))</f>
        <v>#N/A</v>
      </c>
    </row>
    <row r="2439" spans="1:13" ht="15.75" x14ac:dyDescent="0.25">
      <c r="A2439" s="17">
        <v>9525</v>
      </c>
      <c r="B2439" s="16" t="s">
        <v>305</v>
      </c>
      <c r="C2439" s="16">
        <v>82841102</v>
      </c>
      <c r="D2439" s="16" t="s">
        <v>296</v>
      </c>
      <c r="E2439" s="16">
        <v>4.889825505345339</v>
      </c>
      <c r="F2439" s="16">
        <v>42</v>
      </c>
      <c r="G2439" s="19">
        <v>2.2737775832360201E-3</v>
      </c>
      <c r="H2439" s="16">
        <f t="shared" si="114"/>
        <v>9.5498658495912839E-2</v>
      </c>
      <c r="I2439" s="21">
        <v>2438</v>
      </c>
      <c r="J2439" s="28">
        <f t="shared" si="115"/>
        <v>23409.918605221697</v>
      </c>
      <c r="K2439" s="28">
        <f t="shared" si="116"/>
        <v>32.280848990612824</v>
      </c>
      <c r="L2439" s="34" t="e">
        <f>IF(ISNUMBER(INDEX('08W Project List'!$J:$J,MATCH('HFTD CPZ'!$B2439,'08W Project List'!$G:$G,0))),$K2439,#N/A)</f>
        <v>#N/A</v>
      </c>
      <c r="M2439" s="34" t="e">
        <f>IF(ISNUMBER(L2439),#N/A,IF(ISNUMBER(INDEX('Approved CPZ List'!$I:$I,MATCH('HFTD CPZ'!$B2439,'Approved CPZ List'!$B:$B,0))),$K2439,#N/A))</f>
        <v>#N/A</v>
      </c>
    </row>
    <row r="2440" spans="1:13" ht="15.75" x14ac:dyDescent="0.25">
      <c r="A2440" s="17">
        <v>7227</v>
      </c>
      <c r="B2440" s="16" t="s">
        <v>3561</v>
      </c>
      <c r="C2440" s="16">
        <v>42011107</v>
      </c>
      <c r="D2440" s="16" t="s">
        <v>3559</v>
      </c>
      <c r="E2440" s="16">
        <v>0.79553684927594159</v>
      </c>
      <c r="F2440" s="16">
        <v>14</v>
      </c>
      <c r="G2440" s="19">
        <v>2.2706377958130498E-3</v>
      </c>
      <c r="H2440" s="16">
        <f t="shared" si="114"/>
        <v>3.1788929141382698E-2</v>
      </c>
      <c r="I2440" s="21">
        <v>2439</v>
      </c>
      <c r="J2440" s="28">
        <f t="shared" si="115"/>
        <v>23410.714142070974</v>
      </c>
      <c r="K2440" s="28">
        <f t="shared" si="116"/>
        <v>32.24906006147144</v>
      </c>
      <c r="L2440" s="34" t="e">
        <f>IF(ISNUMBER(INDEX('08W Project List'!$J:$J,MATCH('HFTD CPZ'!$B2440,'08W Project List'!$G:$G,0))),$K2440,#N/A)</f>
        <v>#N/A</v>
      </c>
      <c r="M2440" s="34" t="e">
        <f>IF(ISNUMBER(L2440),#N/A,IF(ISNUMBER(INDEX('Approved CPZ List'!$I:$I,MATCH('HFTD CPZ'!$B2440,'Approved CPZ List'!$B:$B,0))),$K2440,#N/A))</f>
        <v>#N/A</v>
      </c>
    </row>
    <row r="2441" spans="1:13" ht="15.75" x14ac:dyDescent="0.25">
      <c r="A2441" s="17">
        <v>649</v>
      </c>
      <c r="B2441" s="16" t="s">
        <v>2773</v>
      </c>
      <c r="C2441" s="16">
        <v>103031102</v>
      </c>
      <c r="D2441" s="16" t="s">
        <v>2771</v>
      </c>
      <c r="E2441" s="16">
        <v>14.745924891090739</v>
      </c>
      <c r="F2441" s="16">
        <v>183</v>
      </c>
      <c r="G2441" s="19">
        <v>2.26754349224854E-3</v>
      </c>
      <c r="H2441" s="16">
        <f t="shared" si="114"/>
        <v>0.41496045908148282</v>
      </c>
      <c r="I2441" s="21">
        <v>2440</v>
      </c>
      <c r="J2441" s="28">
        <f t="shared" si="115"/>
        <v>23425.460066962063</v>
      </c>
      <c r="K2441" s="28">
        <f t="shared" si="116"/>
        <v>31.834099602389955</v>
      </c>
      <c r="L2441" s="34" t="e">
        <f>IF(ISNUMBER(INDEX('08W Project List'!$J:$J,MATCH('HFTD CPZ'!$B2441,'08W Project List'!$G:$G,0))),$K2441,#N/A)</f>
        <v>#N/A</v>
      </c>
      <c r="M2441" s="34" t="e">
        <f>IF(ISNUMBER(L2441),#N/A,IF(ISNUMBER(INDEX('Approved CPZ List'!$I:$I,MATCH('HFTD CPZ'!$B2441,'Approved CPZ List'!$B:$B,0))),$K2441,#N/A))</f>
        <v>#N/A</v>
      </c>
    </row>
    <row r="2442" spans="1:13" ht="15.75" x14ac:dyDescent="0.25">
      <c r="A2442" s="17">
        <v>2752</v>
      </c>
      <c r="B2442" s="16" t="s">
        <v>1468</v>
      </c>
      <c r="C2442" s="16">
        <v>42561107</v>
      </c>
      <c r="D2442" s="16" t="s">
        <v>1465</v>
      </c>
      <c r="E2442" s="16">
        <v>0.54401354067925167</v>
      </c>
      <c r="F2442" s="16">
        <v>166</v>
      </c>
      <c r="G2442" s="19">
        <v>2.2645357384276799E-3</v>
      </c>
      <c r="H2442" s="16">
        <f t="shared" si="114"/>
        <v>0.37591293257899489</v>
      </c>
      <c r="I2442" s="21">
        <v>2441</v>
      </c>
      <c r="J2442" s="28">
        <f t="shared" si="115"/>
        <v>23426.004080502742</v>
      </c>
      <c r="K2442" s="28">
        <f t="shared" si="116"/>
        <v>31.45818666981096</v>
      </c>
      <c r="L2442" s="34" t="e">
        <f>IF(ISNUMBER(INDEX('08W Project List'!$J:$J,MATCH('HFTD CPZ'!$B2442,'08W Project List'!$G:$G,0))),$K2442,#N/A)</f>
        <v>#N/A</v>
      </c>
      <c r="M2442" s="34" t="e">
        <f>IF(ISNUMBER(L2442),#N/A,IF(ISNUMBER(INDEX('Approved CPZ List'!$I:$I,MATCH('HFTD CPZ'!$B2442,'Approved CPZ List'!$B:$B,0))),$K2442,#N/A))</f>
        <v>#N/A</v>
      </c>
    </row>
    <row r="2443" spans="1:13" ht="15.75" x14ac:dyDescent="0.25">
      <c r="A2443" s="17">
        <v>8081</v>
      </c>
      <c r="B2443" s="16" t="s">
        <v>617</v>
      </c>
      <c r="C2443" s="16">
        <v>83622106</v>
      </c>
      <c r="D2443" s="16" t="s">
        <v>611</v>
      </c>
      <c r="E2443" s="16">
        <v>3.9297997350210752</v>
      </c>
      <c r="F2443" s="16">
        <v>50</v>
      </c>
      <c r="G2443" s="19">
        <v>2.2579982000788998E-3</v>
      </c>
      <c r="H2443" s="16">
        <f t="shared" si="114"/>
        <v>0.11289991000394499</v>
      </c>
      <c r="I2443" s="21">
        <v>2442</v>
      </c>
      <c r="J2443" s="28">
        <f t="shared" si="115"/>
        <v>23429.933880237764</v>
      </c>
      <c r="K2443" s="28">
        <f t="shared" si="116"/>
        <v>31.345286759807014</v>
      </c>
      <c r="L2443" s="34" t="e">
        <f>IF(ISNUMBER(INDEX('08W Project List'!$J:$J,MATCH('HFTD CPZ'!$B2443,'08W Project List'!$G:$G,0))),$K2443,#N/A)</f>
        <v>#N/A</v>
      </c>
      <c r="M2443" s="34" t="e">
        <f>IF(ISNUMBER(L2443),#N/A,IF(ISNUMBER(INDEX('Approved CPZ List'!$I:$I,MATCH('HFTD CPZ'!$B2443,'Approved CPZ List'!$B:$B,0))),$K2443,#N/A))</f>
        <v>#N/A</v>
      </c>
    </row>
    <row r="2444" spans="1:13" ht="15.75" x14ac:dyDescent="0.25">
      <c r="A2444" s="17">
        <v>365</v>
      </c>
      <c r="B2444" s="16" t="s">
        <v>3211</v>
      </c>
      <c r="C2444" s="16">
        <v>182971101</v>
      </c>
      <c r="D2444" s="16" t="s">
        <v>3212</v>
      </c>
      <c r="E2444" s="16">
        <v>1.1416048534611125</v>
      </c>
      <c r="F2444" s="16">
        <v>111</v>
      </c>
      <c r="G2444" s="19">
        <v>2.25088363654578E-3</v>
      </c>
      <c r="H2444" s="16">
        <f t="shared" si="114"/>
        <v>0.24984808365658159</v>
      </c>
      <c r="I2444" s="21">
        <v>2443</v>
      </c>
      <c r="J2444" s="28">
        <f t="shared" si="115"/>
        <v>23431.075485091227</v>
      </c>
      <c r="K2444" s="28">
        <f t="shared" si="116"/>
        <v>31.095438676150433</v>
      </c>
      <c r="L2444" s="34" t="e">
        <f>IF(ISNUMBER(INDEX('08W Project List'!$J:$J,MATCH('HFTD CPZ'!$B2444,'08W Project List'!$G:$G,0))),$K2444,#N/A)</f>
        <v>#N/A</v>
      </c>
      <c r="M2444" s="34" t="e">
        <f>IF(ISNUMBER(L2444),#N/A,IF(ISNUMBER(INDEX('Approved CPZ List'!$I:$I,MATCH('HFTD CPZ'!$B2444,'Approved CPZ List'!$B:$B,0))),$K2444,#N/A))</f>
        <v>#N/A</v>
      </c>
    </row>
    <row r="2445" spans="1:13" ht="15.75" x14ac:dyDescent="0.25">
      <c r="A2445" s="17">
        <v>707</v>
      </c>
      <c r="B2445" s="16" t="s">
        <v>1034</v>
      </c>
      <c r="C2445" s="16">
        <v>182222104</v>
      </c>
      <c r="D2445" s="16" t="s">
        <v>1033</v>
      </c>
      <c r="E2445" s="16">
        <v>2.7091333634888626</v>
      </c>
      <c r="F2445" s="16">
        <v>28</v>
      </c>
      <c r="G2445" s="19">
        <v>2.2393246732916399E-3</v>
      </c>
      <c r="H2445" s="16">
        <f t="shared" si="114"/>
        <v>6.2701090852165922E-2</v>
      </c>
      <c r="I2445" s="21">
        <v>2444</v>
      </c>
      <c r="J2445" s="28">
        <f t="shared" si="115"/>
        <v>23433.784618454716</v>
      </c>
      <c r="K2445" s="28">
        <f t="shared" si="116"/>
        <v>31.032737585298268</v>
      </c>
      <c r="L2445" s="34" t="e">
        <f>IF(ISNUMBER(INDEX('08W Project List'!$J:$J,MATCH('HFTD CPZ'!$B2445,'08W Project List'!$G:$G,0))),$K2445,#N/A)</f>
        <v>#N/A</v>
      </c>
      <c r="M2445" s="34" t="e">
        <f>IF(ISNUMBER(L2445),#N/A,IF(ISNUMBER(INDEX('Approved CPZ List'!$I:$I,MATCH('HFTD CPZ'!$B2445,'Approved CPZ List'!$B:$B,0))),$K2445,#N/A))</f>
        <v>#N/A</v>
      </c>
    </row>
    <row r="2446" spans="1:13" ht="15.75" x14ac:dyDescent="0.25">
      <c r="A2446" s="17">
        <v>7540</v>
      </c>
      <c r="B2446" s="16" t="s">
        <v>2142</v>
      </c>
      <c r="C2446" s="16">
        <v>43351106</v>
      </c>
      <c r="D2446" s="16" t="s">
        <v>2143</v>
      </c>
      <c r="E2446" s="16">
        <v>1.1901112318393412</v>
      </c>
      <c r="F2446" s="16">
        <v>20</v>
      </c>
      <c r="G2446" s="19">
        <v>2.2381192749155502E-3</v>
      </c>
      <c r="H2446" s="16">
        <f t="shared" si="114"/>
        <v>4.4762385498311005E-2</v>
      </c>
      <c r="I2446" s="21">
        <v>2445</v>
      </c>
      <c r="J2446" s="28">
        <f t="shared" si="115"/>
        <v>23434.974729686557</v>
      </c>
      <c r="K2446" s="28">
        <f t="shared" si="116"/>
        <v>30.987975199799958</v>
      </c>
      <c r="L2446" s="34" t="e">
        <f>IF(ISNUMBER(INDEX('08W Project List'!$J:$J,MATCH('HFTD CPZ'!$B2446,'08W Project List'!$G:$G,0))),$K2446,#N/A)</f>
        <v>#N/A</v>
      </c>
      <c r="M2446" s="34" t="e">
        <f>IF(ISNUMBER(L2446),#N/A,IF(ISNUMBER(INDEX('Approved CPZ List'!$I:$I,MATCH('HFTD CPZ'!$B2446,'Approved CPZ List'!$B:$B,0))),$K2446,#N/A))</f>
        <v>#N/A</v>
      </c>
    </row>
    <row r="2447" spans="1:13" ht="15.75" x14ac:dyDescent="0.25">
      <c r="A2447" s="17">
        <v>9432</v>
      </c>
      <c r="B2447" s="16" t="s">
        <v>1609</v>
      </c>
      <c r="C2447" s="16">
        <v>42841111</v>
      </c>
      <c r="D2447" s="16" t="s">
        <v>1607</v>
      </c>
      <c r="E2447" s="16">
        <v>7.5601388962286515</v>
      </c>
      <c r="F2447" s="16">
        <v>71</v>
      </c>
      <c r="G2447" s="19">
        <v>2.2354026921680599E-3</v>
      </c>
      <c r="H2447" s="16">
        <f t="shared" si="114"/>
        <v>0.15871359114393224</v>
      </c>
      <c r="I2447" s="21">
        <v>2446</v>
      </c>
      <c r="J2447" s="28">
        <f t="shared" si="115"/>
        <v>23442.534868582785</v>
      </c>
      <c r="K2447" s="28">
        <f t="shared" si="116"/>
        <v>30.829261608656026</v>
      </c>
      <c r="L2447" s="34" t="e">
        <f>IF(ISNUMBER(INDEX('08W Project List'!$J:$J,MATCH('HFTD CPZ'!$B2447,'08W Project List'!$G:$G,0))),$K2447,#N/A)</f>
        <v>#N/A</v>
      </c>
      <c r="M2447" s="34" t="e">
        <f>IF(ISNUMBER(L2447),#N/A,IF(ISNUMBER(INDEX('Approved CPZ List'!$I:$I,MATCH('HFTD CPZ'!$B2447,'Approved CPZ List'!$B:$B,0))),$K2447,#N/A))</f>
        <v>#N/A</v>
      </c>
    </row>
    <row r="2448" spans="1:13" ht="15.75" x14ac:dyDescent="0.25">
      <c r="A2448" s="17">
        <v>2414</v>
      </c>
      <c r="B2448" s="16" t="s">
        <v>3059</v>
      </c>
      <c r="C2448" s="16">
        <v>163751102</v>
      </c>
      <c r="D2448" s="16" t="s">
        <v>3053</v>
      </c>
      <c r="E2448" s="16">
        <v>10.783470916508763</v>
      </c>
      <c r="F2448" s="16">
        <v>132</v>
      </c>
      <c r="G2448" s="19">
        <v>2.2349596828443899E-3</v>
      </c>
      <c r="H2448" s="16">
        <f t="shared" si="114"/>
        <v>0.29501467813545945</v>
      </c>
      <c r="I2448" s="21">
        <v>2447</v>
      </c>
      <c r="J2448" s="28">
        <f t="shared" si="115"/>
        <v>23453.318339499292</v>
      </c>
      <c r="K2448" s="28">
        <f t="shared" si="116"/>
        <v>30.534246930520567</v>
      </c>
      <c r="L2448" s="34" t="e">
        <f>IF(ISNUMBER(INDEX('08W Project List'!$J:$J,MATCH('HFTD CPZ'!$B2448,'08W Project List'!$G:$G,0))),$K2448,#N/A)</f>
        <v>#N/A</v>
      </c>
      <c r="M2448" s="34" t="e">
        <f>IF(ISNUMBER(L2448),#N/A,IF(ISNUMBER(INDEX('Approved CPZ List'!$I:$I,MATCH('HFTD CPZ'!$B2448,'Approved CPZ List'!$B:$B,0))),$K2448,#N/A))</f>
        <v>#N/A</v>
      </c>
    </row>
    <row r="2449" spans="1:13" ht="15.75" x14ac:dyDescent="0.25">
      <c r="A2449" s="17">
        <v>7039</v>
      </c>
      <c r="B2449" s="16" t="s">
        <v>1839</v>
      </c>
      <c r="C2449" s="16">
        <v>42481101</v>
      </c>
      <c r="D2449" s="16" t="s">
        <v>1836</v>
      </c>
      <c r="E2449" s="16">
        <v>1.6721950997086015</v>
      </c>
      <c r="F2449" s="16">
        <v>19</v>
      </c>
      <c r="G2449" s="19">
        <v>2.2279420410097699E-3</v>
      </c>
      <c r="H2449" s="16">
        <f t="shared" si="114"/>
        <v>4.2330898779185631E-2</v>
      </c>
      <c r="I2449" s="21">
        <v>2448</v>
      </c>
      <c r="J2449" s="28">
        <f t="shared" si="115"/>
        <v>23454.990534599001</v>
      </c>
      <c r="K2449" s="28">
        <f t="shared" si="116"/>
        <v>30.491916031741383</v>
      </c>
      <c r="L2449" s="34" t="e">
        <f>IF(ISNUMBER(INDEX('08W Project List'!$J:$J,MATCH('HFTD CPZ'!$B2449,'08W Project List'!$G:$G,0))),$K2449,#N/A)</f>
        <v>#N/A</v>
      </c>
      <c r="M2449" s="34" t="e">
        <f>IF(ISNUMBER(L2449),#N/A,IF(ISNUMBER(INDEX('Approved CPZ List'!$I:$I,MATCH('HFTD CPZ'!$B2449,'Approved CPZ List'!$B:$B,0))),$K2449,#N/A))</f>
        <v>#N/A</v>
      </c>
    </row>
    <row r="2450" spans="1:13" ht="15.75" x14ac:dyDescent="0.25">
      <c r="A2450" s="17">
        <v>6713</v>
      </c>
      <c r="B2450" s="16" t="s">
        <v>2024</v>
      </c>
      <c r="C2450" s="16">
        <v>182371112</v>
      </c>
      <c r="D2450" s="16" t="s">
        <v>2022</v>
      </c>
      <c r="E2450" s="16">
        <v>5.1127463016497892</v>
      </c>
      <c r="F2450" s="16">
        <v>48</v>
      </c>
      <c r="G2450" s="19">
        <v>2.2240577935925799E-3</v>
      </c>
      <c r="H2450" s="16">
        <f t="shared" si="114"/>
        <v>0.10675477409244383</v>
      </c>
      <c r="I2450" s="21">
        <v>2449</v>
      </c>
      <c r="J2450" s="28">
        <f t="shared" si="115"/>
        <v>23460.10328090065</v>
      </c>
      <c r="K2450" s="28">
        <f t="shared" si="116"/>
        <v>30.385161257648939</v>
      </c>
      <c r="L2450" s="34" t="e">
        <f>IF(ISNUMBER(INDEX('08W Project List'!$J:$J,MATCH('HFTD CPZ'!$B2450,'08W Project List'!$G:$G,0))),$K2450,#N/A)</f>
        <v>#N/A</v>
      </c>
      <c r="M2450" s="34" t="e">
        <f>IF(ISNUMBER(L2450),#N/A,IF(ISNUMBER(INDEX('Approved CPZ List'!$I:$I,MATCH('HFTD CPZ'!$B2450,'Approved CPZ List'!$B:$B,0))),$K2450,#N/A))</f>
        <v>#N/A</v>
      </c>
    </row>
    <row r="2451" spans="1:13" ht="15.75" x14ac:dyDescent="0.25">
      <c r="A2451" s="17">
        <v>1808</v>
      </c>
      <c r="B2451" s="16" t="s">
        <v>1692</v>
      </c>
      <c r="C2451" s="16">
        <v>43211101</v>
      </c>
      <c r="D2451" s="16" t="s">
        <v>1685</v>
      </c>
      <c r="E2451" s="16">
        <v>2.6156027974671971</v>
      </c>
      <c r="F2451" s="16">
        <v>106</v>
      </c>
      <c r="G2451" s="19">
        <v>2.21587204900464E-3</v>
      </c>
      <c r="H2451" s="16">
        <f t="shared" si="114"/>
        <v>0.23488243719449184</v>
      </c>
      <c r="I2451" s="21">
        <v>2450</v>
      </c>
      <c r="J2451" s="28">
        <f t="shared" si="115"/>
        <v>23462.718883698119</v>
      </c>
      <c r="K2451" s="28">
        <f t="shared" si="116"/>
        <v>30.150278820454446</v>
      </c>
      <c r="L2451" s="34" t="e">
        <f>IF(ISNUMBER(INDEX('08W Project List'!$J:$J,MATCH('HFTD CPZ'!$B2451,'08W Project List'!$G:$G,0))),$K2451,#N/A)</f>
        <v>#N/A</v>
      </c>
      <c r="M2451" s="34" t="e">
        <f>IF(ISNUMBER(L2451),#N/A,IF(ISNUMBER(INDEX('Approved CPZ List'!$I:$I,MATCH('HFTD CPZ'!$B2451,'Approved CPZ List'!$B:$B,0))),$K2451,#N/A))</f>
        <v>#N/A</v>
      </c>
    </row>
    <row r="2452" spans="1:13" ht="15.75" x14ac:dyDescent="0.25">
      <c r="A2452" s="17">
        <v>9055</v>
      </c>
      <c r="B2452" s="16" t="s">
        <v>2782</v>
      </c>
      <c r="C2452" s="16">
        <v>103031102</v>
      </c>
      <c r="D2452" s="16" t="s">
        <v>2771</v>
      </c>
      <c r="E2452" s="16">
        <v>2.0983170266285023</v>
      </c>
      <c r="F2452" s="16">
        <v>27</v>
      </c>
      <c r="G2452" s="19">
        <v>2.1921703429090898E-3</v>
      </c>
      <c r="H2452" s="16">
        <f t="shared" si="114"/>
        <v>5.9188599258545423E-2</v>
      </c>
      <c r="I2452" s="21">
        <v>2451</v>
      </c>
      <c r="J2452" s="28">
        <f t="shared" si="115"/>
        <v>23464.817200724749</v>
      </c>
      <c r="K2452" s="28">
        <f t="shared" si="116"/>
        <v>30.091090221195902</v>
      </c>
      <c r="L2452" s="34" t="e">
        <f>IF(ISNUMBER(INDEX('08W Project List'!$J:$J,MATCH('HFTD CPZ'!$B2452,'08W Project List'!$G:$G,0))),$K2452,#N/A)</f>
        <v>#N/A</v>
      </c>
      <c r="M2452" s="34" t="e">
        <f>IF(ISNUMBER(L2452),#N/A,IF(ISNUMBER(INDEX('Approved CPZ List'!$I:$I,MATCH('HFTD CPZ'!$B2452,'Approved CPZ List'!$B:$B,0))),$K2452,#N/A))</f>
        <v>#N/A</v>
      </c>
    </row>
    <row r="2453" spans="1:13" ht="15.75" x14ac:dyDescent="0.25">
      <c r="A2453" s="17">
        <v>500</v>
      </c>
      <c r="B2453" s="16" t="s">
        <v>39</v>
      </c>
      <c r="C2453" s="16">
        <v>42031122</v>
      </c>
      <c r="D2453" s="16" t="s">
        <v>35</v>
      </c>
      <c r="E2453" s="16">
        <v>3.7779923999082659</v>
      </c>
      <c r="F2453" s="16">
        <v>123</v>
      </c>
      <c r="G2453" s="19">
        <v>2.18826214215409E-3</v>
      </c>
      <c r="H2453" s="16">
        <f t="shared" si="114"/>
        <v>0.26915624348495309</v>
      </c>
      <c r="I2453" s="21">
        <v>2452</v>
      </c>
      <c r="J2453" s="28">
        <f t="shared" si="115"/>
        <v>23468.595193124656</v>
      </c>
      <c r="K2453" s="28">
        <f t="shared" si="116"/>
        <v>29.821933977710948</v>
      </c>
      <c r="L2453" s="34" t="e">
        <f>IF(ISNUMBER(INDEX('08W Project List'!$J:$J,MATCH('HFTD CPZ'!$B2453,'08W Project List'!$G:$G,0))),$K2453,#N/A)</f>
        <v>#N/A</v>
      </c>
      <c r="M2453" s="34" t="e">
        <f>IF(ISNUMBER(L2453),#N/A,IF(ISNUMBER(INDEX('Approved CPZ List'!$I:$I,MATCH('HFTD CPZ'!$B2453,'Approved CPZ List'!$B:$B,0))),$K2453,#N/A))</f>
        <v>#N/A</v>
      </c>
    </row>
    <row r="2454" spans="1:13" ht="15.75" x14ac:dyDescent="0.25">
      <c r="A2454" s="17">
        <v>9919</v>
      </c>
      <c r="B2454" s="16" t="s">
        <v>2421</v>
      </c>
      <c r="C2454" s="16">
        <v>42811113</v>
      </c>
      <c r="D2454" s="16" t="s">
        <v>2404</v>
      </c>
      <c r="E2454" s="16">
        <v>1.8670005910923431</v>
      </c>
      <c r="F2454" s="16">
        <v>17</v>
      </c>
      <c r="G2454" s="19">
        <v>2.1880224918547401E-3</v>
      </c>
      <c r="H2454" s="16">
        <f t="shared" si="114"/>
        <v>3.7196382361530583E-2</v>
      </c>
      <c r="I2454" s="21">
        <v>2453</v>
      </c>
      <c r="J2454" s="28">
        <f t="shared" si="115"/>
        <v>23470.46219371575</v>
      </c>
      <c r="K2454" s="28">
        <f t="shared" si="116"/>
        <v>29.784737595349419</v>
      </c>
      <c r="L2454" s="34" t="e">
        <f>IF(ISNUMBER(INDEX('08W Project List'!$J:$J,MATCH('HFTD CPZ'!$B2454,'08W Project List'!$G:$G,0))),$K2454,#N/A)</f>
        <v>#N/A</v>
      </c>
      <c r="M2454" s="34" t="e">
        <f>IF(ISNUMBER(L2454),#N/A,IF(ISNUMBER(INDEX('Approved CPZ List'!$I:$I,MATCH('HFTD CPZ'!$B2454,'Approved CPZ List'!$B:$B,0))),$K2454,#N/A))</f>
        <v>#N/A</v>
      </c>
    </row>
    <row r="2455" spans="1:13" ht="15.75" x14ac:dyDescent="0.25">
      <c r="A2455" s="17">
        <v>8710</v>
      </c>
      <c r="B2455" s="16" t="s">
        <v>3955</v>
      </c>
      <c r="C2455" s="16">
        <v>152591101</v>
      </c>
      <c r="D2455" s="16" t="s">
        <v>3949</v>
      </c>
      <c r="E2455" s="16">
        <v>0.63954497014584211</v>
      </c>
      <c r="F2455" s="16">
        <v>7</v>
      </c>
      <c r="G2455" s="19">
        <v>2.1861058006705401E-3</v>
      </c>
      <c r="H2455" s="16">
        <f t="shared" si="114"/>
        <v>1.530274060469378E-2</v>
      </c>
      <c r="I2455" s="21">
        <v>2454</v>
      </c>
      <c r="J2455" s="28">
        <f t="shared" si="115"/>
        <v>23471.101738685895</v>
      </c>
      <c r="K2455" s="28">
        <f t="shared" si="116"/>
        <v>29.769434854744727</v>
      </c>
      <c r="L2455" s="34" t="e">
        <f>IF(ISNUMBER(INDEX('08W Project List'!$J:$J,MATCH('HFTD CPZ'!$B2455,'08W Project List'!$G:$G,0))),$K2455,#N/A)</f>
        <v>#N/A</v>
      </c>
      <c r="M2455" s="34" t="e">
        <f>IF(ISNUMBER(L2455),#N/A,IF(ISNUMBER(INDEX('Approved CPZ List'!$I:$I,MATCH('HFTD CPZ'!$B2455,'Approved CPZ List'!$B:$B,0))),$K2455,#N/A))</f>
        <v>#N/A</v>
      </c>
    </row>
    <row r="2456" spans="1:13" ht="15.75" x14ac:dyDescent="0.25">
      <c r="A2456" s="17">
        <v>3183</v>
      </c>
      <c r="B2456" s="16" t="s">
        <v>3045</v>
      </c>
      <c r="C2456" s="16">
        <v>163751101</v>
      </c>
      <c r="D2456" s="16" t="s">
        <v>3046</v>
      </c>
      <c r="E2456" s="16">
        <v>4.1658858436087129</v>
      </c>
      <c r="F2456" s="16">
        <v>56</v>
      </c>
      <c r="G2456" s="19">
        <v>2.1715644262021499E-3</v>
      </c>
      <c r="H2456" s="16">
        <f t="shared" si="114"/>
        <v>0.12160760786732039</v>
      </c>
      <c r="I2456" s="21">
        <v>2455</v>
      </c>
      <c r="J2456" s="28">
        <f t="shared" si="115"/>
        <v>23475.267624529504</v>
      </c>
      <c r="K2456" s="28">
        <f t="shared" si="116"/>
        <v>29.647827246877405</v>
      </c>
      <c r="L2456" s="34" t="e">
        <f>IF(ISNUMBER(INDEX('08W Project List'!$J:$J,MATCH('HFTD CPZ'!$B2456,'08W Project List'!$G:$G,0))),$K2456,#N/A)</f>
        <v>#N/A</v>
      </c>
      <c r="M2456" s="34" t="e">
        <f>IF(ISNUMBER(L2456),#N/A,IF(ISNUMBER(INDEX('Approved CPZ List'!$I:$I,MATCH('HFTD CPZ'!$B2456,'Approved CPZ List'!$B:$B,0))),$K2456,#N/A))</f>
        <v>#N/A</v>
      </c>
    </row>
    <row r="2457" spans="1:13" ht="15.75" x14ac:dyDescent="0.25">
      <c r="A2457" s="17">
        <v>3039</v>
      </c>
      <c r="B2457" s="16" t="s">
        <v>283</v>
      </c>
      <c r="C2457" s="16">
        <v>82841101</v>
      </c>
      <c r="D2457" s="16" t="s">
        <v>284</v>
      </c>
      <c r="E2457" s="16">
        <v>14.421118969241455</v>
      </c>
      <c r="F2457" s="16">
        <v>181</v>
      </c>
      <c r="G2457" s="19">
        <v>2.1701787445815302E-3</v>
      </c>
      <c r="H2457" s="16">
        <f t="shared" si="114"/>
        <v>0.39280235276925696</v>
      </c>
      <c r="I2457" s="21">
        <v>2456</v>
      </c>
      <c r="J2457" s="28">
        <f t="shared" si="115"/>
        <v>23489.688743498747</v>
      </c>
      <c r="K2457" s="28">
        <f t="shared" si="116"/>
        <v>29.25502489410815</v>
      </c>
      <c r="L2457" s="34">
        <f>IF(ISNUMBER(INDEX('08W Project List'!$J:$J,MATCH('HFTD CPZ'!$B2457,'08W Project List'!$G:$G,0))),$K2457,#N/A)</f>
        <v>29.25502489410815</v>
      </c>
      <c r="M2457" s="34" t="e">
        <f>IF(ISNUMBER(L2457),#N/A,IF(ISNUMBER(INDEX('Approved CPZ List'!$I:$I,MATCH('HFTD CPZ'!$B2457,'Approved CPZ List'!$B:$B,0))),$K2457,#N/A))</f>
        <v>#N/A</v>
      </c>
    </row>
    <row r="2458" spans="1:13" ht="15.75" x14ac:dyDescent="0.25">
      <c r="A2458" s="17">
        <v>10621</v>
      </c>
      <c r="B2458" s="16" t="s">
        <v>1196</v>
      </c>
      <c r="C2458" s="16">
        <v>192381103</v>
      </c>
      <c r="D2458" s="16" t="s">
        <v>1193</v>
      </c>
      <c r="E2458" s="16">
        <v>0.75759276047141078</v>
      </c>
      <c r="F2458" s="16">
        <v>6</v>
      </c>
      <c r="G2458" s="19">
        <v>2.1699232441103099E-3</v>
      </c>
      <c r="H2458" s="16">
        <f t="shared" si="114"/>
        <v>1.3019539464661859E-2</v>
      </c>
      <c r="I2458" s="21">
        <v>2457</v>
      </c>
      <c r="J2458" s="28">
        <f t="shared" si="115"/>
        <v>23490.446336259218</v>
      </c>
      <c r="K2458" s="28">
        <f t="shared" si="116"/>
        <v>29.242005354643489</v>
      </c>
      <c r="L2458" s="34" t="e">
        <f>IF(ISNUMBER(INDEX('08W Project List'!$J:$J,MATCH('HFTD CPZ'!$B2458,'08W Project List'!$G:$G,0))),$K2458,#N/A)</f>
        <v>#N/A</v>
      </c>
      <c r="M2458" s="34" t="e">
        <f>IF(ISNUMBER(L2458),#N/A,IF(ISNUMBER(INDEX('Approved CPZ List'!$I:$I,MATCH('HFTD CPZ'!$B2458,'Approved CPZ List'!$B:$B,0))),$K2458,#N/A))</f>
        <v>#N/A</v>
      </c>
    </row>
    <row r="2459" spans="1:13" ht="15.75" x14ac:dyDescent="0.25">
      <c r="A2459" s="17">
        <v>2552</v>
      </c>
      <c r="B2459" s="16" t="s">
        <v>1658</v>
      </c>
      <c r="C2459" s="16">
        <v>152241102</v>
      </c>
      <c r="D2459" s="16" t="s">
        <v>1659</v>
      </c>
      <c r="E2459" s="16">
        <v>10.968612715060598</v>
      </c>
      <c r="F2459" s="16">
        <v>212</v>
      </c>
      <c r="G2459" s="19">
        <v>2.16865303733247E-3</v>
      </c>
      <c r="H2459" s="16">
        <f t="shared" si="114"/>
        <v>0.45975444391448361</v>
      </c>
      <c r="I2459" s="21">
        <v>2458</v>
      </c>
      <c r="J2459" s="28">
        <f t="shared" si="115"/>
        <v>23501.414948974278</v>
      </c>
      <c r="K2459" s="28">
        <f t="shared" si="116"/>
        <v>28.782250910729005</v>
      </c>
      <c r="L2459" s="34" t="e">
        <f>IF(ISNUMBER(INDEX('08W Project List'!$J:$J,MATCH('HFTD CPZ'!$B2459,'08W Project List'!$G:$G,0))),$K2459,#N/A)</f>
        <v>#N/A</v>
      </c>
      <c r="M2459" s="34" t="e">
        <f>IF(ISNUMBER(L2459),#N/A,IF(ISNUMBER(INDEX('Approved CPZ List'!$I:$I,MATCH('HFTD CPZ'!$B2459,'Approved CPZ List'!$B:$B,0))),$K2459,#N/A))</f>
        <v>#N/A</v>
      </c>
    </row>
    <row r="2460" spans="1:13" ht="15.75" x14ac:dyDescent="0.25">
      <c r="A2460" s="17">
        <v>1900</v>
      </c>
      <c r="B2460" s="16" t="s">
        <v>3108</v>
      </c>
      <c r="C2460" s="16">
        <v>153081111</v>
      </c>
      <c r="D2460" s="16" t="s">
        <v>3109</v>
      </c>
      <c r="E2460" s="16">
        <v>4.6804705346383839</v>
      </c>
      <c r="F2460" s="16">
        <v>73</v>
      </c>
      <c r="G2460" s="19">
        <v>2.1620467503353199E-3</v>
      </c>
      <c r="H2460" s="16">
        <f t="shared" si="114"/>
        <v>0.15782941277447834</v>
      </c>
      <c r="I2460" s="21">
        <v>2459</v>
      </c>
      <c r="J2460" s="28">
        <f t="shared" si="115"/>
        <v>23506.095419508914</v>
      </c>
      <c r="K2460" s="28">
        <f t="shared" si="116"/>
        <v>28.624421497954526</v>
      </c>
      <c r="L2460" s="34" t="e">
        <f>IF(ISNUMBER(INDEX('08W Project List'!$J:$J,MATCH('HFTD CPZ'!$B2460,'08W Project List'!$G:$G,0))),$K2460,#N/A)</f>
        <v>#N/A</v>
      </c>
      <c r="M2460" s="34" t="e">
        <f>IF(ISNUMBER(L2460),#N/A,IF(ISNUMBER(INDEX('Approved CPZ List'!$I:$I,MATCH('HFTD CPZ'!$B2460,'Approved CPZ List'!$B:$B,0))),$K2460,#N/A))</f>
        <v>#N/A</v>
      </c>
    </row>
    <row r="2461" spans="1:13" ht="15.75" x14ac:dyDescent="0.25">
      <c r="A2461" s="17">
        <v>7805</v>
      </c>
      <c r="B2461" s="16" t="s">
        <v>3149</v>
      </c>
      <c r="C2461" s="16">
        <v>82931101</v>
      </c>
      <c r="D2461" s="16" t="s">
        <v>3142</v>
      </c>
      <c r="E2461" s="16">
        <v>1.3652628591118583</v>
      </c>
      <c r="F2461" s="16">
        <v>34</v>
      </c>
      <c r="G2461" s="19">
        <v>2.1548351620847101E-3</v>
      </c>
      <c r="H2461" s="16">
        <f t="shared" si="114"/>
        <v>7.326439551088014E-2</v>
      </c>
      <c r="I2461" s="21">
        <v>2460</v>
      </c>
      <c r="J2461" s="28">
        <f t="shared" si="115"/>
        <v>23507.460682368026</v>
      </c>
      <c r="K2461" s="28">
        <f t="shared" si="116"/>
        <v>28.551157102443646</v>
      </c>
      <c r="L2461" s="34" t="e">
        <f>IF(ISNUMBER(INDEX('08W Project List'!$J:$J,MATCH('HFTD CPZ'!$B2461,'08W Project List'!$G:$G,0))),$K2461,#N/A)</f>
        <v>#N/A</v>
      </c>
      <c r="M2461" s="34" t="e">
        <f>IF(ISNUMBER(L2461),#N/A,IF(ISNUMBER(INDEX('Approved CPZ List'!$I:$I,MATCH('HFTD CPZ'!$B2461,'Approved CPZ List'!$B:$B,0))),$K2461,#N/A))</f>
        <v>#N/A</v>
      </c>
    </row>
    <row r="2462" spans="1:13" ht="15.75" x14ac:dyDescent="0.25">
      <c r="A2462" s="17">
        <v>9738</v>
      </c>
      <c r="B2462" s="16" t="s">
        <v>1164</v>
      </c>
      <c r="C2462" s="16">
        <v>158031101</v>
      </c>
      <c r="D2462" s="16" t="s">
        <v>1163</v>
      </c>
      <c r="E2462" s="16">
        <v>0.80750205063118707</v>
      </c>
      <c r="F2462" s="16">
        <v>10</v>
      </c>
      <c r="G2462" s="19">
        <v>2.1484475388775601E-3</v>
      </c>
      <c r="H2462" s="16">
        <f t="shared" si="114"/>
        <v>2.1484475388775601E-2</v>
      </c>
      <c r="I2462" s="21">
        <v>2461</v>
      </c>
      <c r="J2462" s="28">
        <f t="shared" si="115"/>
        <v>23508.268184418655</v>
      </c>
      <c r="K2462" s="28">
        <f t="shared" si="116"/>
        <v>28.529672627054872</v>
      </c>
      <c r="L2462" s="34" t="e">
        <f>IF(ISNUMBER(INDEX('08W Project List'!$J:$J,MATCH('HFTD CPZ'!$B2462,'08W Project List'!$G:$G,0))),$K2462,#N/A)</f>
        <v>#N/A</v>
      </c>
      <c r="M2462" s="34" t="e">
        <f>IF(ISNUMBER(L2462),#N/A,IF(ISNUMBER(INDEX('Approved CPZ List'!$I:$I,MATCH('HFTD CPZ'!$B2462,'Approved CPZ List'!$B:$B,0))),$K2462,#N/A))</f>
        <v>#N/A</v>
      </c>
    </row>
    <row r="2463" spans="1:13" ht="15.75" x14ac:dyDescent="0.25">
      <c r="A2463" s="17">
        <v>3248</v>
      </c>
      <c r="B2463" s="16" t="s">
        <v>1682</v>
      </c>
      <c r="C2463" s="16">
        <v>192431109</v>
      </c>
      <c r="D2463" s="16" t="s">
        <v>1680</v>
      </c>
      <c r="E2463" s="16">
        <v>8.0812807310709758</v>
      </c>
      <c r="F2463" s="16">
        <v>104</v>
      </c>
      <c r="G2463" s="19">
        <v>2.1470804677014002E-3</v>
      </c>
      <c r="H2463" s="16">
        <f t="shared" si="114"/>
        <v>0.22329636864094562</v>
      </c>
      <c r="I2463" s="21">
        <v>2462</v>
      </c>
      <c r="J2463" s="28">
        <f t="shared" si="115"/>
        <v>23516.349465149728</v>
      </c>
      <c r="K2463" s="28">
        <f t="shared" si="116"/>
        <v>28.306376258413927</v>
      </c>
      <c r="L2463" s="34" t="e">
        <f>IF(ISNUMBER(INDEX('08W Project List'!$J:$J,MATCH('HFTD CPZ'!$B2463,'08W Project List'!$G:$G,0))),$K2463,#N/A)</f>
        <v>#N/A</v>
      </c>
      <c r="M2463" s="34" t="e">
        <f>IF(ISNUMBER(L2463),#N/A,IF(ISNUMBER(INDEX('Approved CPZ List'!$I:$I,MATCH('HFTD CPZ'!$B2463,'Approved CPZ List'!$B:$B,0))),$K2463,#N/A))</f>
        <v>#N/A</v>
      </c>
    </row>
    <row r="2464" spans="1:13" ht="15.75" x14ac:dyDescent="0.25">
      <c r="A2464" s="17">
        <v>5158</v>
      </c>
      <c r="B2464" s="16" t="s">
        <v>2501</v>
      </c>
      <c r="C2464" s="16">
        <v>183011101</v>
      </c>
      <c r="D2464" s="16" t="s">
        <v>2497</v>
      </c>
      <c r="E2464" s="16">
        <v>2.2074192369121879</v>
      </c>
      <c r="F2464" s="16">
        <v>48</v>
      </c>
      <c r="G2464" s="19">
        <v>2.1356550565528498E-3</v>
      </c>
      <c r="H2464" s="16">
        <f t="shared" si="114"/>
        <v>0.1025114427145368</v>
      </c>
      <c r="I2464" s="21">
        <v>2463</v>
      </c>
      <c r="J2464" s="28">
        <f t="shared" si="115"/>
        <v>23518.556884386639</v>
      </c>
      <c r="K2464" s="28">
        <f t="shared" si="116"/>
        <v>28.20386481569939</v>
      </c>
      <c r="L2464" s="34" t="e">
        <f>IF(ISNUMBER(INDEX('08W Project List'!$J:$J,MATCH('HFTD CPZ'!$B2464,'08W Project List'!$G:$G,0))),$K2464,#N/A)</f>
        <v>#N/A</v>
      </c>
      <c r="M2464" s="34" t="e">
        <f>IF(ISNUMBER(L2464),#N/A,IF(ISNUMBER(INDEX('Approved CPZ List'!$I:$I,MATCH('HFTD CPZ'!$B2464,'Approved CPZ List'!$B:$B,0))),$K2464,#N/A))</f>
        <v>#N/A</v>
      </c>
    </row>
    <row r="2465" spans="1:13" ht="15.75" x14ac:dyDescent="0.25">
      <c r="A2465" s="17">
        <v>5206</v>
      </c>
      <c r="B2465" s="16" t="s">
        <v>621</v>
      </c>
      <c r="C2465" s="16">
        <v>83622106</v>
      </c>
      <c r="D2465" s="16" t="s">
        <v>611</v>
      </c>
      <c r="E2465" s="16">
        <v>15.07341914252194</v>
      </c>
      <c r="F2465" s="16">
        <v>185</v>
      </c>
      <c r="G2465" s="19">
        <v>2.1264631273294498E-3</v>
      </c>
      <c r="H2465" s="16">
        <f t="shared" si="114"/>
        <v>0.3933956785559482</v>
      </c>
      <c r="I2465" s="21">
        <v>2464</v>
      </c>
      <c r="J2465" s="28">
        <f t="shared" si="115"/>
        <v>23533.63030352916</v>
      </c>
      <c r="K2465" s="28">
        <f t="shared" si="116"/>
        <v>27.810469137143443</v>
      </c>
      <c r="L2465" s="34">
        <f>IF(ISNUMBER(INDEX('08W Project List'!$J:$J,MATCH('HFTD CPZ'!$B2465,'08W Project List'!$G:$G,0))),$K2465,#N/A)</f>
        <v>27.810469137143443</v>
      </c>
      <c r="M2465" s="34" t="e">
        <f>IF(ISNUMBER(L2465),#N/A,IF(ISNUMBER(INDEX('Approved CPZ List'!$I:$I,MATCH('HFTD CPZ'!$B2465,'Approved CPZ List'!$B:$B,0))),$K2465,#N/A))</f>
        <v>#N/A</v>
      </c>
    </row>
    <row r="2466" spans="1:13" ht="15.75" x14ac:dyDescent="0.25">
      <c r="A2466" s="17">
        <v>8641</v>
      </c>
      <c r="B2466" s="16" t="s">
        <v>3026</v>
      </c>
      <c r="C2466" s="16">
        <v>42631109</v>
      </c>
      <c r="D2466" s="16" t="s">
        <v>3020</v>
      </c>
      <c r="E2466" s="16">
        <v>0.93456401959527657</v>
      </c>
      <c r="F2466" s="16">
        <v>31</v>
      </c>
      <c r="G2466" s="19">
        <v>2.11260807339497E-3</v>
      </c>
      <c r="H2466" s="16">
        <f t="shared" si="114"/>
        <v>6.5490850275244067E-2</v>
      </c>
      <c r="I2466" s="21">
        <v>2465</v>
      </c>
      <c r="J2466" s="28">
        <f t="shared" si="115"/>
        <v>23534.564867548757</v>
      </c>
      <c r="K2466" s="28">
        <f t="shared" si="116"/>
        <v>27.7449782868682</v>
      </c>
      <c r="L2466" s="34" t="e">
        <f>IF(ISNUMBER(INDEX('08W Project List'!$J:$J,MATCH('HFTD CPZ'!$B2466,'08W Project List'!$G:$G,0))),$K2466,#N/A)</f>
        <v>#N/A</v>
      </c>
      <c r="M2466" s="34" t="e">
        <f>IF(ISNUMBER(L2466),#N/A,IF(ISNUMBER(INDEX('Approved CPZ List'!$I:$I,MATCH('HFTD CPZ'!$B2466,'Approved CPZ List'!$B:$B,0))),$K2466,#N/A))</f>
        <v>#N/A</v>
      </c>
    </row>
    <row r="2467" spans="1:13" ht="15.75" x14ac:dyDescent="0.25">
      <c r="A2467" s="17">
        <v>4750</v>
      </c>
      <c r="B2467" s="16" t="s">
        <v>2937</v>
      </c>
      <c r="C2467" s="16">
        <v>43471101</v>
      </c>
      <c r="D2467" s="16" t="s">
        <v>2934</v>
      </c>
      <c r="E2467" s="16">
        <v>0</v>
      </c>
      <c r="F2467" s="16">
        <v>130</v>
      </c>
      <c r="G2467" s="19">
        <v>2.1107422156956298E-3</v>
      </c>
      <c r="H2467" s="16">
        <f t="shared" si="114"/>
        <v>0.27439648804043187</v>
      </c>
      <c r="I2467" s="21">
        <v>2466</v>
      </c>
      <c r="J2467" s="28">
        <f t="shared" si="115"/>
        <v>23534.564867548757</v>
      </c>
      <c r="K2467" s="28">
        <f t="shared" si="116"/>
        <v>27.470581798827769</v>
      </c>
      <c r="L2467" s="34" t="e">
        <f>IF(ISNUMBER(INDEX('08W Project List'!$J:$J,MATCH('HFTD CPZ'!$B2467,'08W Project List'!$G:$G,0))),$K2467,#N/A)</f>
        <v>#N/A</v>
      </c>
      <c r="M2467" s="34" t="e">
        <f>IF(ISNUMBER(L2467),#N/A,IF(ISNUMBER(INDEX('Approved CPZ List'!$I:$I,MATCH('HFTD CPZ'!$B2467,'Approved CPZ List'!$B:$B,0))),$K2467,#N/A))</f>
        <v>#N/A</v>
      </c>
    </row>
    <row r="2468" spans="1:13" ht="15.75" x14ac:dyDescent="0.25">
      <c r="A2468" s="17">
        <v>5805</v>
      </c>
      <c r="B2468" s="16" t="s">
        <v>2857</v>
      </c>
      <c r="C2468" s="16">
        <v>102831104</v>
      </c>
      <c r="D2468" s="16" t="s">
        <v>2852</v>
      </c>
      <c r="E2468" s="16">
        <v>1.6313267441184587</v>
      </c>
      <c r="F2468" s="16">
        <v>41</v>
      </c>
      <c r="G2468" s="19">
        <v>2.0999598373745701E-3</v>
      </c>
      <c r="H2468" s="16">
        <f t="shared" si="114"/>
        <v>8.6098353332357366E-2</v>
      </c>
      <c r="I2468" s="21">
        <v>2467</v>
      </c>
      <c r="J2468" s="28">
        <f t="shared" si="115"/>
        <v>23536.196194292876</v>
      </c>
      <c r="K2468" s="28">
        <f t="shared" si="116"/>
        <v>27.384483445495412</v>
      </c>
      <c r="L2468" s="34" t="e">
        <f>IF(ISNUMBER(INDEX('08W Project List'!$J:$J,MATCH('HFTD CPZ'!$B2468,'08W Project List'!$G:$G,0))),$K2468,#N/A)</f>
        <v>#N/A</v>
      </c>
      <c r="M2468" s="34" t="e">
        <f>IF(ISNUMBER(L2468),#N/A,IF(ISNUMBER(INDEX('Approved CPZ List'!$I:$I,MATCH('HFTD CPZ'!$B2468,'Approved CPZ List'!$B:$B,0))),$K2468,#N/A))</f>
        <v>#N/A</v>
      </c>
    </row>
    <row r="2469" spans="1:13" ht="15.75" x14ac:dyDescent="0.25">
      <c r="A2469" s="17">
        <v>3222</v>
      </c>
      <c r="B2469" s="16" t="s">
        <v>4262</v>
      </c>
      <c r="C2469" s="16">
        <v>163201101</v>
      </c>
      <c r="D2469" s="16" t="s">
        <v>4259</v>
      </c>
      <c r="E2469" s="16">
        <v>11.454091985198943</v>
      </c>
      <c r="F2469" s="16">
        <v>138</v>
      </c>
      <c r="G2469" s="19">
        <v>2.0958896360851E-3</v>
      </c>
      <c r="H2469" s="16">
        <f t="shared" si="114"/>
        <v>0.28923276977974383</v>
      </c>
      <c r="I2469" s="21">
        <v>2468</v>
      </c>
      <c r="J2469" s="28">
        <f t="shared" si="115"/>
        <v>23547.650286278076</v>
      </c>
      <c r="K2469" s="28">
        <f t="shared" si="116"/>
        <v>27.095250675715668</v>
      </c>
      <c r="L2469" s="34" t="e">
        <f>IF(ISNUMBER(INDEX('08W Project List'!$J:$J,MATCH('HFTD CPZ'!$B2469,'08W Project List'!$G:$G,0))),$K2469,#N/A)</f>
        <v>#N/A</v>
      </c>
      <c r="M2469" s="34" t="e">
        <f>IF(ISNUMBER(L2469),#N/A,IF(ISNUMBER(INDEX('Approved CPZ List'!$I:$I,MATCH('HFTD CPZ'!$B2469,'Approved CPZ List'!$B:$B,0))),$K2469,#N/A))</f>
        <v>#N/A</v>
      </c>
    </row>
    <row r="2470" spans="1:13" ht="15.75" x14ac:dyDescent="0.25">
      <c r="A2470" s="17">
        <v>2065</v>
      </c>
      <c r="B2470" s="16" t="s">
        <v>1238</v>
      </c>
      <c r="C2470" s="16">
        <v>152762102</v>
      </c>
      <c r="D2470" s="16" t="s">
        <v>1235</v>
      </c>
      <c r="E2470" s="16">
        <v>4.2183719225124294</v>
      </c>
      <c r="F2470" s="16">
        <v>52</v>
      </c>
      <c r="G2470" s="19">
        <v>2.0867772283992099E-3</v>
      </c>
      <c r="H2470" s="16">
        <f t="shared" si="114"/>
        <v>0.10851241587675892</v>
      </c>
      <c r="I2470" s="21">
        <v>2469</v>
      </c>
      <c r="J2470" s="28">
        <f t="shared" si="115"/>
        <v>23551.86865820059</v>
      </c>
      <c r="K2470" s="28">
        <f t="shared" si="116"/>
        <v>26.986738259838909</v>
      </c>
      <c r="L2470" s="34" t="e">
        <f>IF(ISNUMBER(INDEX('08W Project List'!$J:$J,MATCH('HFTD CPZ'!$B2470,'08W Project List'!$G:$G,0))),$K2470,#N/A)</f>
        <v>#N/A</v>
      </c>
      <c r="M2470" s="34" t="e">
        <f>IF(ISNUMBER(L2470),#N/A,IF(ISNUMBER(INDEX('Approved CPZ List'!$I:$I,MATCH('HFTD CPZ'!$B2470,'Approved CPZ List'!$B:$B,0))),$K2470,#N/A))</f>
        <v>#N/A</v>
      </c>
    </row>
    <row r="2471" spans="1:13" ht="15.75" x14ac:dyDescent="0.25">
      <c r="A2471" s="17">
        <v>6903</v>
      </c>
      <c r="B2471" s="16" t="s">
        <v>4204</v>
      </c>
      <c r="C2471" s="16">
        <v>14502107</v>
      </c>
      <c r="D2471" s="16" t="s">
        <v>4201</v>
      </c>
      <c r="E2471" s="16">
        <v>0.32359407334738038</v>
      </c>
      <c r="F2471" s="16">
        <v>31</v>
      </c>
      <c r="G2471" s="19">
        <v>2.07050568325676E-3</v>
      </c>
      <c r="H2471" s="16">
        <f t="shared" si="114"/>
        <v>6.4185676180959564E-2</v>
      </c>
      <c r="I2471" s="21">
        <v>2470</v>
      </c>
      <c r="J2471" s="28">
        <f t="shared" si="115"/>
        <v>23552.192252273937</v>
      </c>
      <c r="K2471" s="28">
        <f t="shared" si="116"/>
        <v>26.92255258365795</v>
      </c>
      <c r="L2471" s="34" t="e">
        <f>IF(ISNUMBER(INDEX('08W Project List'!$J:$J,MATCH('HFTD CPZ'!$B2471,'08W Project List'!$G:$G,0))),$K2471,#N/A)</f>
        <v>#N/A</v>
      </c>
      <c r="M2471" s="34" t="e">
        <f>IF(ISNUMBER(L2471),#N/A,IF(ISNUMBER(INDEX('Approved CPZ List'!$I:$I,MATCH('HFTD CPZ'!$B2471,'Approved CPZ List'!$B:$B,0))),$K2471,#N/A))</f>
        <v>#N/A</v>
      </c>
    </row>
    <row r="2472" spans="1:13" ht="15.75" x14ac:dyDescent="0.25">
      <c r="A2472" s="17">
        <v>3802</v>
      </c>
      <c r="B2472" s="16" t="s">
        <v>2502</v>
      </c>
      <c r="C2472" s="16">
        <v>183011102</v>
      </c>
      <c r="D2472" s="16" t="s">
        <v>2503</v>
      </c>
      <c r="E2472" s="16">
        <v>9.0709878364109997</v>
      </c>
      <c r="F2472" s="16">
        <v>59</v>
      </c>
      <c r="G2472" s="19">
        <v>2.0479383966325601E-3</v>
      </c>
      <c r="H2472" s="16">
        <f t="shared" si="114"/>
        <v>0.12082836540132105</v>
      </c>
      <c r="I2472" s="21">
        <v>2471</v>
      </c>
      <c r="J2472" s="28">
        <f t="shared" si="115"/>
        <v>23561.263240110347</v>
      </c>
      <c r="K2472" s="28">
        <f t="shared" si="116"/>
        <v>26.801724218256631</v>
      </c>
      <c r="L2472" s="34" t="e">
        <f>IF(ISNUMBER(INDEX('08W Project List'!$J:$J,MATCH('HFTD CPZ'!$B2472,'08W Project List'!$G:$G,0))),$K2472,#N/A)</f>
        <v>#N/A</v>
      </c>
      <c r="M2472" s="34" t="e">
        <f>IF(ISNUMBER(L2472),#N/A,IF(ISNUMBER(INDEX('Approved CPZ List'!$I:$I,MATCH('HFTD CPZ'!$B2472,'Approved CPZ List'!$B:$B,0))),$K2472,#N/A))</f>
        <v>#N/A</v>
      </c>
    </row>
    <row r="2473" spans="1:13" ht="15.75" x14ac:dyDescent="0.25">
      <c r="A2473" s="17">
        <v>3290</v>
      </c>
      <c r="B2473" s="16" t="s">
        <v>3995</v>
      </c>
      <c r="C2473" s="16">
        <v>163240402</v>
      </c>
      <c r="D2473" s="16" t="s">
        <v>3996</v>
      </c>
      <c r="E2473" s="16">
        <v>4.8657003482352765</v>
      </c>
      <c r="F2473" s="16">
        <v>58</v>
      </c>
      <c r="G2473" s="19">
        <v>2.0461685493730901E-3</v>
      </c>
      <c r="H2473" s="16">
        <f t="shared" si="114"/>
        <v>0.11867777586363923</v>
      </c>
      <c r="I2473" s="21">
        <v>2472</v>
      </c>
      <c r="J2473" s="28">
        <f t="shared" si="115"/>
        <v>23566.128940458584</v>
      </c>
      <c r="K2473" s="28">
        <f t="shared" si="116"/>
        <v>26.683046442392993</v>
      </c>
      <c r="L2473" s="34" t="e">
        <f>IF(ISNUMBER(INDEX('08W Project List'!$J:$J,MATCH('HFTD CPZ'!$B2473,'08W Project List'!$G:$G,0))),$K2473,#N/A)</f>
        <v>#N/A</v>
      </c>
      <c r="M2473" s="34" t="e">
        <f>IF(ISNUMBER(L2473),#N/A,IF(ISNUMBER(INDEX('Approved CPZ List'!$I:$I,MATCH('HFTD CPZ'!$B2473,'Approved CPZ List'!$B:$B,0))),$K2473,#N/A))</f>
        <v>#N/A</v>
      </c>
    </row>
    <row r="2474" spans="1:13" ht="15.75" x14ac:dyDescent="0.25">
      <c r="A2474" s="17">
        <v>9541</v>
      </c>
      <c r="B2474" s="16" t="s">
        <v>3318</v>
      </c>
      <c r="C2474" s="16">
        <v>43321101</v>
      </c>
      <c r="D2474" s="16" t="s">
        <v>3313</v>
      </c>
      <c r="E2474" s="16">
        <v>0.61480362306452208</v>
      </c>
      <c r="F2474" s="16">
        <v>12</v>
      </c>
      <c r="G2474" s="19">
        <v>2.0383354135005598E-3</v>
      </c>
      <c r="H2474" s="16">
        <f t="shared" si="114"/>
        <v>2.4460024962006718E-2</v>
      </c>
      <c r="I2474" s="21">
        <v>2473</v>
      </c>
      <c r="J2474" s="28">
        <f t="shared" si="115"/>
        <v>23566.74374408165</v>
      </c>
      <c r="K2474" s="28">
        <f t="shared" si="116"/>
        <v>26.658586417430985</v>
      </c>
      <c r="L2474" s="34" t="e">
        <f>IF(ISNUMBER(INDEX('08W Project List'!$J:$J,MATCH('HFTD CPZ'!$B2474,'08W Project List'!$G:$G,0))),$K2474,#N/A)</f>
        <v>#N/A</v>
      </c>
      <c r="M2474" s="34" t="e">
        <f>IF(ISNUMBER(L2474),#N/A,IF(ISNUMBER(INDEX('Approved CPZ List'!$I:$I,MATCH('HFTD CPZ'!$B2474,'Approved CPZ List'!$B:$B,0))),$K2474,#N/A))</f>
        <v>#N/A</v>
      </c>
    </row>
    <row r="2475" spans="1:13" ht="15.75" x14ac:dyDescent="0.25">
      <c r="A2475" s="17">
        <v>671</v>
      </c>
      <c r="B2475" s="16" t="s">
        <v>585</v>
      </c>
      <c r="C2475" s="16">
        <v>83622104</v>
      </c>
      <c r="D2475" s="16" t="s">
        <v>581</v>
      </c>
      <c r="E2475" s="16">
        <v>20.311189036807892</v>
      </c>
      <c r="F2475" s="16">
        <v>232</v>
      </c>
      <c r="G2475" s="19">
        <v>2.0379165134749E-3</v>
      </c>
      <c r="H2475" s="16">
        <f t="shared" si="114"/>
        <v>0.47279663112617681</v>
      </c>
      <c r="I2475" s="21">
        <v>2474</v>
      </c>
      <c r="J2475" s="28">
        <f t="shared" si="115"/>
        <v>23587.054933118459</v>
      </c>
      <c r="K2475" s="28">
        <f t="shared" si="116"/>
        <v>26.185789786304809</v>
      </c>
      <c r="L2475" s="34" t="e">
        <f>IF(ISNUMBER(INDEX('08W Project List'!$J:$J,MATCH('HFTD CPZ'!$B2475,'08W Project List'!$G:$G,0))),$K2475,#N/A)</f>
        <v>#N/A</v>
      </c>
      <c r="M2475" s="34" t="e">
        <f>IF(ISNUMBER(L2475),#N/A,IF(ISNUMBER(INDEX('Approved CPZ List'!$I:$I,MATCH('HFTD CPZ'!$B2475,'Approved CPZ List'!$B:$B,0))),$K2475,#N/A))</f>
        <v>#N/A</v>
      </c>
    </row>
    <row r="2476" spans="1:13" ht="15.75" x14ac:dyDescent="0.25">
      <c r="A2476" s="17">
        <v>6416</v>
      </c>
      <c r="B2476" s="16" t="s">
        <v>3092</v>
      </c>
      <c r="C2476" s="16">
        <v>152461102</v>
      </c>
      <c r="D2476" s="16" t="s">
        <v>3093</v>
      </c>
      <c r="E2476" s="16">
        <v>2.0893288757788504</v>
      </c>
      <c r="F2476" s="16">
        <v>23</v>
      </c>
      <c r="G2476" s="19">
        <v>2.0369060207293798E-3</v>
      </c>
      <c r="H2476" s="16">
        <f t="shared" si="114"/>
        <v>4.6848838476775734E-2</v>
      </c>
      <c r="I2476" s="21">
        <v>2475</v>
      </c>
      <c r="J2476" s="28">
        <f t="shared" si="115"/>
        <v>23589.144261994239</v>
      </c>
      <c r="K2476" s="28">
        <f t="shared" si="116"/>
        <v>26.138940947828033</v>
      </c>
      <c r="L2476" s="34" t="e">
        <f>IF(ISNUMBER(INDEX('08W Project List'!$J:$J,MATCH('HFTD CPZ'!$B2476,'08W Project List'!$G:$G,0))),$K2476,#N/A)</f>
        <v>#N/A</v>
      </c>
      <c r="M2476" s="34" t="e">
        <f>IF(ISNUMBER(L2476),#N/A,IF(ISNUMBER(INDEX('Approved CPZ List'!$I:$I,MATCH('HFTD CPZ'!$B2476,'Approved CPZ List'!$B:$B,0))),$K2476,#N/A))</f>
        <v>#N/A</v>
      </c>
    </row>
    <row r="2477" spans="1:13" ht="15.75" x14ac:dyDescent="0.25">
      <c r="A2477" s="17">
        <v>9674</v>
      </c>
      <c r="B2477" s="16" t="s">
        <v>1618</v>
      </c>
      <c r="C2477" s="16">
        <v>42841112</v>
      </c>
      <c r="D2477" s="16" t="s">
        <v>1614</v>
      </c>
      <c r="E2477" s="16">
        <v>1.59659591383757</v>
      </c>
      <c r="F2477" s="16">
        <v>22</v>
      </c>
      <c r="G2477" s="19">
        <v>2.0176686992358899E-3</v>
      </c>
      <c r="H2477" s="16">
        <f t="shared" si="114"/>
        <v>4.4388711383189575E-2</v>
      </c>
      <c r="I2477" s="21">
        <v>2476</v>
      </c>
      <c r="J2477" s="28">
        <f t="shared" si="115"/>
        <v>23590.740857908077</v>
      </c>
      <c r="K2477" s="28">
        <f t="shared" si="116"/>
        <v>26.094552236444844</v>
      </c>
      <c r="L2477" s="34" t="e">
        <f>IF(ISNUMBER(INDEX('08W Project List'!$J:$J,MATCH('HFTD CPZ'!$B2477,'08W Project List'!$G:$G,0))),$K2477,#N/A)</f>
        <v>#N/A</v>
      </c>
      <c r="M2477" s="34" t="e">
        <f>IF(ISNUMBER(L2477),#N/A,IF(ISNUMBER(INDEX('Approved CPZ List'!$I:$I,MATCH('HFTD CPZ'!$B2477,'Approved CPZ List'!$B:$B,0))),$K2477,#N/A))</f>
        <v>#N/A</v>
      </c>
    </row>
    <row r="2478" spans="1:13" ht="15.75" x14ac:dyDescent="0.25">
      <c r="A2478" s="17">
        <v>1510</v>
      </c>
      <c r="B2478" s="16" t="s">
        <v>2423</v>
      </c>
      <c r="C2478" s="16">
        <v>42811113</v>
      </c>
      <c r="D2478" s="16" t="s">
        <v>2404</v>
      </c>
      <c r="E2478" s="16">
        <v>4.52842546072619</v>
      </c>
      <c r="F2478" s="16">
        <v>49</v>
      </c>
      <c r="G2478" s="19">
        <v>2.0136078205563899E-3</v>
      </c>
      <c r="H2478" s="16">
        <f t="shared" si="114"/>
        <v>9.8666783207263103E-2</v>
      </c>
      <c r="I2478" s="21">
        <v>2477</v>
      </c>
      <c r="J2478" s="28">
        <f t="shared" si="115"/>
        <v>23595.269283368802</v>
      </c>
      <c r="K2478" s="28">
        <f t="shared" si="116"/>
        <v>25.99588545323758</v>
      </c>
      <c r="L2478" s="34" t="e">
        <f>IF(ISNUMBER(INDEX('08W Project List'!$J:$J,MATCH('HFTD CPZ'!$B2478,'08W Project List'!$G:$G,0))),$K2478,#N/A)</f>
        <v>#N/A</v>
      </c>
      <c r="M2478" s="34" t="e">
        <f>IF(ISNUMBER(L2478),#N/A,IF(ISNUMBER(INDEX('Approved CPZ List'!$I:$I,MATCH('HFTD CPZ'!$B2478,'Approved CPZ List'!$B:$B,0))),$K2478,#N/A))</f>
        <v>#N/A</v>
      </c>
    </row>
    <row r="2479" spans="1:13" ht="15.75" x14ac:dyDescent="0.25">
      <c r="A2479" s="17">
        <v>1572</v>
      </c>
      <c r="B2479" s="16" t="s">
        <v>1162</v>
      </c>
      <c r="C2479" s="16">
        <v>158031101</v>
      </c>
      <c r="D2479" s="16" t="s">
        <v>1163</v>
      </c>
      <c r="E2479" s="16">
        <v>2.1885748923404291</v>
      </c>
      <c r="F2479" s="16">
        <v>26</v>
      </c>
      <c r="G2479" s="19">
        <v>1.9811356703936999E-3</v>
      </c>
      <c r="H2479" s="16">
        <f t="shared" si="114"/>
        <v>5.15095274302362E-2</v>
      </c>
      <c r="I2479" s="21">
        <v>2478</v>
      </c>
      <c r="J2479" s="28">
        <f t="shared" si="115"/>
        <v>23597.457858261143</v>
      </c>
      <c r="K2479" s="28">
        <f t="shared" si="116"/>
        <v>25.944375925807343</v>
      </c>
      <c r="L2479" s="34" t="e">
        <f>IF(ISNUMBER(INDEX('08W Project List'!$J:$J,MATCH('HFTD CPZ'!$B2479,'08W Project List'!$G:$G,0))),$K2479,#N/A)</f>
        <v>#N/A</v>
      </c>
      <c r="M2479" s="34" t="e">
        <f>IF(ISNUMBER(L2479),#N/A,IF(ISNUMBER(INDEX('Approved CPZ List'!$I:$I,MATCH('HFTD CPZ'!$B2479,'Approved CPZ List'!$B:$B,0))),$K2479,#N/A))</f>
        <v>#N/A</v>
      </c>
    </row>
    <row r="2480" spans="1:13" ht="15.75" x14ac:dyDescent="0.25">
      <c r="A2480" s="17">
        <v>808</v>
      </c>
      <c r="B2480" s="16" t="s">
        <v>2966</v>
      </c>
      <c r="C2480" s="16">
        <v>163781701</v>
      </c>
      <c r="D2480" s="16" t="s">
        <v>2967</v>
      </c>
      <c r="E2480" s="16">
        <v>8.3415302462185821</v>
      </c>
      <c r="F2480" s="16">
        <v>63</v>
      </c>
      <c r="G2480" s="19">
        <v>1.9730327739274599E-3</v>
      </c>
      <c r="H2480" s="16">
        <f t="shared" si="114"/>
        <v>0.12430106475742997</v>
      </c>
      <c r="I2480" s="21">
        <v>2479</v>
      </c>
      <c r="J2480" s="28">
        <f t="shared" si="115"/>
        <v>23605.799388507363</v>
      </c>
      <c r="K2480" s="28">
        <f t="shared" si="116"/>
        <v>25.820074861049914</v>
      </c>
      <c r="L2480" s="34" t="e">
        <f>IF(ISNUMBER(INDEX('08W Project List'!$J:$J,MATCH('HFTD CPZ'!$B2480,'08W Project List'!$G:$G,0))),$K2480,#N/A)</f>
        <v>#N/A</v>
      </c>
      <c r="M2480" s="34" t="e">
        <f>IF(ISNUMBER(L2480),#N/A,IF(ISNUMBER(INDEX('Approved CPZ List'!$I:$I,MATCH('HFTD CPZ'!$B2480,'Approved CPZ List'!$B:$B,0))),$K2480,#N/A))</f>
        <v>#N/A</v>
      </c>
    </row>
    <row r="2481" spans="1:13" ht="15.75" x14ac:dyDescent="0.25">
      <c r="A2481" s="17">
        <v>1792</v>
      </c>
      <c r="B2481" s="16" t="s">
        <v>2448</v>
      </c>
      <c r="C2481" s="16">
        <v>13801102</v>
      </c>
      <c r="D2481" s="16" t="s">
        <v>2449</v>
      </c>
      <c r="E2481" s="16">
        <v>5.3075388340807521</v>
      </c>
      <c r="F2481" s="16">
        <v>130</v>
      </c>
      <c r="G2481" s="19">
        <v>1.9722306594192902E-3</v>
      </c>
      <c r="H2481" s="16">
        <f t="shared" si="114"/>
        <v>0.25638998572450772</v>
      </c>
      <c r="I2481" s="21">
        <v>2480</v>
      </c>
      <c r="J2481" s="28">
        <f t="shared" si="115"/>
        <v>23611.106927341443</v>
      </c>
      <c r="K2481" s="28">
        <f t="shared" si="116"/>
        <v>25.563684875325407</v>
      </c>
      <c r="L2481" s="34" t="e">
        <f>IF(ISNUMBER(INDEX('08W Project List'!$J:$J,MATCH('HFTD CPZ'!$B2481,'08W Project List'!$G:$G,0))),$K2481,#N/A)</f>
        <v>#N/A</v>
      </c>
      <c r="M2481" s="34" t="e">
        <f>IF(ISNUMBER(L2481),#N/A,IF(ISNUMBER(INDEX('Approved CPZ List'!$I:$I,MATCH('HFTD CPZ'!$B2481,'Approved CPZ List'!$B:$B,0))),$K2481,#N/A))</f>
        <v>#N/A</v>
      </c>
    </row>
    <row r="2482" spans="1:13" ht="15.75" x14ac:dyDescent="0.25">
      <c r="A2482" s="17">
        <v>6608</v>
      </c>
      <c r="B2482" s="16" t="s">
        <v>1375</v>
      </c>
      <c r="C2482" s="16">
        <v>42851121</v>
      </c>
      <c r="D2482" s="16" t="s">
        <v>1374</v>
      </c>
      <c r="E2482" s="16">
        <v>8.2489377840445623</v>
      </c>
      <c r="F2482" s="16">
        <v>99</v>
      </c>
      <c r="G2482" s="19">
        <v>1.9671301572968401E-3</v>
      </c>
      <c r="H2482" s="16">
        <f t="shared" si="114"/>
        <v>0.19474588557238717</v>
      </c>
      <c r="I2482" s="21">
        <v>2481</v>
      </c>
      <c r="J2482" s="28">
        <f t="shared" si="115"/>
        <v>23619.355865125486</v>
      </c>
      <c r="K2482" s="28">
        <f t="shared" si="116"/>
        <v>25.368938989753019</v>
      </c>
      <c r="L2482" s="34" t="e">
        <f>IF(ISNUMBER(INDEX('08W Project List'!$J:$J,MATCH('HFTD CPZ'!$B2482,'08W Project List'!$G:$G,0))),$K2482,#N/A)</f>
        <v>#N/A</v>
      </c>
      <c r="M2482" s="34" t="e">
        <f>IF(ISNUMBER(L2482),#N/A,IF(ISNUMBER(INDEX('Approved CPZ List'!$I:$I,MATCH('HFTD CPZ'!$B2482,'Approved CPZ List'!$B:$B,0))),$K2482,#N/A))</f>
        <v>#N/A</v>
      </c>
    </row>
    <row r="2483" spans="1:13" ht="15.75" x14ac:dyDescent="0.25">
      <c r="A2483" s="17">
        <v>5795</v>
      </c>
      <c r="B2483" s="16" t="s">
        <v>1737</v>
      </c>
      <c r="C2483" s="16">
        <v>152691103</v>
      </c>
      <c r="D2483" s="16" t="s">
        <v>1734</v>
      </c>
      <c r="E2483" s="16">
        <v>3.6846728737122936</v>
      </c>
      <c r="F2483" s="16">
        <v>79</v>
      </c>
      <c r="G2483" s="19">
        <v>1.9604027412550699E-3</v>
      </c>
      <c r="H2483" s="16">
        <f t="shared" si="114"/>
        <v>0.15487181655915053</v>
      </c>
      <c r="I2483" s="21">
        <v>2482</v>
      </c>
      <c r="J2483" s="28">
        <f t="shared" si="115"/>
        <v>23623.040537999197</v>
      </c>
      <c r="K2483" s="28">
        <f t="shared" si="116"/>
        <v>25.214067173193868</v>
      </c>
      <c r="L2483" s="34" t="e">
        <f>IF(ISNUMBER(INDEX('08W Project List'!$J:$J,MATCH('HFTD CPZ'!$B2483,'08W Project List'!$G:$G,0))),$K2483,#N/A)</f>
        <v>#N/A</v>
      </c>
      <c r="M2483" s="34" t="e">
        <f>IF(ISNUMBER(L2483),#N/A,IF(ISNUMBER(INDEX('Approved CPZ List'!$I:$I,MATCH('HFTD CPZ'!$B2483,'Approved CPZ List'!$B:$B,0))),$K2483,#N/A))</f>
        <v>#N/A</v>
      </c>
    </row>
    <row r="2484" spans="1:13" ht="15.75" x14ac:dyDescent="0.25">
      <c r="A2484" s="17">
        <v>7320</v>
      </c>
      <c r="B2484" s="16" t="s">
        <v>1285</v>
      </c>
      <c r="C2484" s="16">
        <v>13432207</v>
      </c>
      <c r="D2484" s="16" t="s">
        <v>1286</v>
      </c>
      <c r="E2484" s="16">
        <v>9.8793190782113722</v>
      </c>
      <c r="F2484" s="16">
        <v>56</v>
      </c>
      <c r="G2484" s="19">
        <v>1.9603222165135701E-3</v>
      </c>
      <c r="H2484" s="16">
        <f t="shared" si="114"/>
        <v>0.10977804412475993</v>
      </c>
      <c r="I2484" s="21">
        <v>2483</v>
      </c>
      <c r="J2484" s="28">
        <f t="shared" si="115"/>
        <v>23632.91985707741</v>
      </c>
      <c r="K2484" s="28">
        <f t="shared" si="116"/>
        <v>25.104289129069109</v>
      </c>
      <c r="L2484" s="34" t="e">
        <f>IF(ISNUMBER(INDEX('08W Project List'!$J:$J,MATCH('HFTD CPZ'!$B2484,'08W Project List'!$G:$G,0))),$K2484,#N/A)</f>
        <v>#N/A</v>
      </c>
      <c r="M2484" s="34" t="e">
        <f>IF(ISNUMBER(L2484),#N/A,IF(ISNUMBER(INDEX('Approved CPZ List'!$I:$I,MATCH('HFTD CPZ'!$B2484,'Approved CPZ List'!$B:$B,0))),$K2484,#N/A))</f>
        <v>#N/A</v>
      </c>
    </row>
    <row r="2485" spans="1:13" ht="15.75" x14ac:dyDescent="0.25">
      <c r="A2485" s="17">
        <v>1460</v>
      </c>
      <c r="B2485" s="16" t="s">
        <v>2866</v>
      </c>
      <c r="C2485" s="16">
        <v>102831105</v>
      </c>
      <c r="D2485" s="16" t="s">
        <v>2867</v>
      </c>
      <c r="E2485" s="16">
        <v>6.9727602125120578</v>
      </c>
      <c r="F2485" s="16">
        <v>92</v>
      </c>
      <c r="G2485" s="19">
        <v>1.9488083132049301E-3</v>
      </c>
      <c r="H2485" s="16">
        <f t="shared" si="114"/>
        <v>0.17929036481485358</v>
      </c>
      <c r="I2485" s="21">
        <v>2484</v>
      </c>
      <c r="J2485" s="28">
        <f t="shared" si="115"/>
        <v>23639.892617289923</v>
      </c>
      <c r="K2485" s="28">
        <f t="shared" si="116"/>
        <v>24.924998764254255</v>
      </c>
      <c r="L2485" s="34" t="e">
        <f>IF(ISNUMBER(INDEX('08W Project List'!$J:$J,MATCH('HFTD CPZ'!$B2485,'08W Project List'!$G:$G,0))),$K2485,#N/A)</f>
        <v>#N/A</v>
      </c>
      <c r="M2485" s="34" t="e">
        <f>IF(ISNUMBER(L2485),#N/A,IF(ISNUMBER(INDEX('Approved CPZ List'!$I:$I,MATCH('HFTD CPZ'!$B2485,'Approved CPZ List'!$B:$B,0))),$K2485,#N/A))</f>
        <v>#N/A</v>
      </c>
    </row>
    <row r="2486" spans="1:13" ht="15.75" x14ac:dyDescent="0.25">
      <c r="A2486" s="17">
        <v>223</v>
      </c>
      <c r="B2486" s="16" t="s">
        <v>3356</v>
      </c>
      <c r="C2486" s="16">
        <v>83692104</v>
      </c>
      <c r="D2486" s="16" t="s">
        <v>3352</v>
      </c>
      <c r="E2486" s="16">
        <v>18.727494502105095</v>
      </c>
      <c r="F2486" s="16">
        <v>320</v>
      </c>
      <c r="G2486" s="19">
        <v>1.94538816987656E-3</v>
      </c>
      <c r="H2486" s="16">
        <f t="shared" si="114"/>
        <v>0.62252421436049921</v>
      </c>
      <c r="I2486" s="21">
        <v>2485</v>
      </c>
      <c r="J2486" s="28">
        <f t="shared" si="115"/>
        <v>23658.620111792028</v>
      </c>
      <c r="K2486" s="28">
        <f t="shared" si="116"/>
        <v>24.302474549893756</v>
      </c>
      <c r="L2486" s="34" t="e">
        <f>IF(ISNUMBER(INDEX('08W Project List'!$J:$J,MATCH('HFTD CPZ'!$B2486,'08W Project List'!$G:$G,0))),$K2486,#N/A)</f>
        <v>#N/A</v>
      </c>
      <c r="M2486" s="34" t="e">
        <f>IF(ISNUMBER(L2486),#N/A,IF(ISNUMBER(INDEX('Approved CPZ List'!$I:$I,MATCH('HFTD CPZ'!$B2486,'Approved CPZ List'!$B:$B,0))),$K2486,#N/A))</f>
        <v>#N/A</v>
      </c>
    </row>
    <row r="2487" spans="1:13" ht="15.75" x14ac:dyDescent="0.25">
      <c r="A2487" s="17">
        <v>9882</v>
      </c>
      <c r="B2487" s="16" t="s">
        <v>4229</v>
      </c>
      <c r="C2487" s="16">
        <v>102541102</v>
      </c>
      <c r="D2487" s="16" t="s">
        <v>4224</v>
      </c>
      <c r="E2487" s="16">
        <v>0.31706082584078621</v>
      </c>
      <c r="F2487" s="16">
        <v>5</v>
      </c>
      <c r="G2487" s="19">
        <v>1.9312443885115701E-3</v>
      </c>
      <c r="H2487" s="16">
        <f t="shared" si="114"/>
        <v>9.6562219425578508E-3</v>
      </c>
      <c r="I2487" s="21">
        <v>2486</v>
      </c>
      <c r="J2487" s="28">
        <f t="shared" si="115"/>
        <v>23658.937172617869</v>
      </c>
      <c r="K2487" s="28">
        <f t="shared" si="116"/>
        <v>24.292818327951199</v>
      </c>
      <c r="L2487" s="34" t="e">
        <f>IF(ISNUMBER(INDEX('08W Project List'!$J:$J,MATCH('HFTD CPZ'!$B2487,'08W Project List'!$G:$G,0))),$K2487,#N/A)</f>
        <v>#N/A</v>
      </c>
      <c r="M2487" s="34" t="e">
        <f>IF(ISNUMBER(L2487),#N/A,IF(ISNUMBER(INDEX('Approved CPZ List'!$I:$I,MATCH('HFTD CPZ'!$B2487,'Approved CPZ List'!$B:$B,0))),$K2487,#N/A))</f>
        <v>#N/A</v>
      </c>
    </row>
    <row r="2488" spans="1:13" ht="15.75" x14ac:dyDescent="0.25">
      <c r="A2488" s="17">
        <v>2825</v>
      </c>
      <c r="B2488" s="16" t="s">
        <v>925</v>
      </c>
      <c r="C2488" s="16">
        <v>42271104</v>
      </c>
      <c r="D2488" s="16" t="s">
        <v>923</v>
      </c>
      <c r="E2488" s="16">
        <v>4.5241733403474331</v>
      </c>
      <c r="F2488" s="16">
        <v>93</v>
      </c>
      <c r="G2488" s="19">
        <v>1.9106770153163601E-3</v>
      </c>
      <c r="H2488" s="16">
        <f t="shared" si="114"/>
        <v>0.17769296242442148</v>
      </c>
      <c r="I2488" s="21">
        <v>2487</v>
      </c>
      <c r="J2488" s="28">
        <f t="shared" si="115"/>
        <v>23663.461345958218</v>
      </c>
      <c r="K2488" s="28">
        <f t="shared" si="116"/>
        <v>24.115125365526776</v>
      </c>
      <c r="L2488" s="34" t="e">
        <f>IF(ISNUMBER(INDEX('08W Project List'!$J:$J,MATCH('HFTD CPZ'!$B2488,'08W Project List'!$G:$G,0))),$K2488,#N/A)</f>
        <v>#N/A</v>
      </c>
      <c r="M2488" s="34" t="e">
        <f>IF(ISNUMBER(L2488),#N/A,IF(ISNUMBER(INDEX('Approved CPZ List'!$I:$I,MATCH('HFTD CPZ'!$B2488,'Approved CPZ List'!$B:$B,0))),$K2488,#N/A))</f>
        <v>#N/A</v>
      </c>
    </row>
    <row r="2489" spans="1:13" ht="15.75" x14ac:dyDescent="0.25">
      <c r="A2489" s="17">
        <v>9868</v>
      </c>
      <c r="B2489" s="16" t="s">
        <v>4234</v>
      </c>
      <c r="C2489" s="16">
        <v>102541102</v>
      </c>
      <c r="D2489" s="16" t="s">
        <v>4224</v>
      </c>
      <c r="E2489" s="16">
        <v>2.5767080011873835</v>
      </c>
      <c r="F2489" s="16">
        <v>23</v>
      </c>
      <c r="G2489" s="19">
        <v>1.90379961627701E-3</v>
      </c>
      <c r="H2489" s="16">
        <f t="shared" si="114"/>
        <v>4.3787391174371228E-2</v>
      </c>
      <c r="I2489" s="21">
        <v>2488</v>
      </c>
      <c r="J2489" s="28">
        <f t="shared" si="115"/>
        <v>23666.038053959404</v>
      </c>
      <c r="K2489" s="28">
        <f t="shared" si="116"/>
        <v>24.071337974352403</v>
      </c>
      <c r="L2489" s="34" t="e">
        <f>IF(ISNUMBER(INDEX('08W Project List'!$J:$J,MATCH('HFTD CPZ'!$B2489,'08W Project List'!$G:$G,0))),$K2489,#N/A)</f>
        <v>#N/A</v>
      </c>
      <c r="M2489" s="34" t="e">
        <f>IF(ISNUMBER(L2489),#N/A,IF(ISNUMBER(INDEX('Approved CPZ List'!$I:$I,MATCH('HFTD CPZ'!$B2489,'Approved CPZ List'!$B:$B,0))),$K2489,#N/A))</f>
        <v>#N/A</v>
      </c>
    </row>
    <row r="2490" spans="1:13" ht="15.75" x14ac:dyDescent="0.25">
      <c r="A2490" s="17">
        <v>7915</v>
      </c>
      <c r="B2490" s="16" t="s">
        <v>2095</v>
      </c>
      <c r="C2490" s="16">
        <v>82021106</v>
      </c>
      <c r="D2490" s="16" t="s">
        <v>2094</v>
      </c>
      <c r="E2490" s="16">
        <v>6.7350201236299556</v>
      </c>
      <c r="F2490" s="16">
        <v>74</v>
      </c>
      <c r="G2490" s="19">
        <v>1.9029435446207301E-3</v>
      </c>
      <c r="H2490" s="16">
        <f t="shared" si="114"/>
        <v>0.14081782230193401</v>
      </c>
      <c r="I2490" s="21">
        <v>2489</v>
      </c>
      <c r="J2490" s="28">
        <f t="shared" si="115"/>
        <v>23672.773074083034</v>
      </c>
      <c r="K2490" s="28">
        <f t="shared" si="116"/>
        <v>23.93052015205047</v>
      </c>
      <c r="L2490" s="34" t="e">
        <f>IF(ISNUMBER(INDEX('08W Project List'!$J:$J,MATCH('HFTD CPZ'!$B2490,'08W Project List'!$G:$G,0))),$K2490,#N/A)</f>
        <v>#N/A</v>
      </c>
      <c r="M2490" s="34" t="e">
        <f>IF(ISNUMBER(L2490),#N/A,IF(ISNUMBER(INDEX('Approved CPZ List'!$I:$I,MATCH('HFTD CPZ'!$B2490,'Approved CPZ List'!$B:$B,0))),$K2490,#N/A))</f>
        <v>#N/A</v>
      </c>
    </row>
    <row r="2491" spans="1:13" ht="15.75" x14ac:dyDescent="0.25">
      <c r="A2491" s="17">
        <v>9296</v>
      </c>
      <c r="B2491" s="16" t="s">
        <v>1137</v>
      </c>
      <c r="C2491" s="16">
        <v>43071103</v>
      </c>
      <c r="D2491" s="16" t="s">
        <v>1133</v>
      </c>
      <c r="E2491" s="16">
        <v>3.1099528778200623E-2</v>
      </c>
      <c r="F2491" s="16">
        <v>11</v>
      </c>
      <c r="G2491" s="19">
        <v>1.89865065793829E-3</v>
      </c>
      <c r="H2491" s="16">
        <f t="shared" si="114"/>
        <v>2.0885157237321188E-2</v>
      </c>
      <c r="I2491" s="21">
        <v>2490</v>
      </c>
      <c r="J2491" s="28">
        <f t="shared" si="115"/>
        <v>23672.80417361181</v>
      </c>
      <c r="K2491" s="28">
        <f t="shared" si="116"/>
        <v>23.90963499481315</v>
      </c>
      <c r="L2491" s="34" t="e">
        <f>IF(ISNUMBER(INDEX('08W Project List'!$J:$J,MATCH('HFTD CPZ'!$B2491,'08W Project List'!$G:$G,0))),$K2491,#N/A)</f>
        <v>#N/A</v>
      </c>
      <c r="M2491" s="34" t="e">
        <f>IF(ISNUMBER(L2491),#N/A,IF(ISNUMBER(INDEX('Approved CPZ List'!$I:$I,MATCH('HFTD CPZ'!$B2491,'Approved CPZ List'!$B:$B,0))),$K2491,#N/A))</f>
        <v>#N/A</v>
      </c>
    </row>
    <row r="2492" spans="1:13" ht="15.75" x14ac:dyDescent="0.25">
      <c r="A2492" s="17">
        <v>6742</v>
      </c>
      <c r="B2492" s="16" t="s">
        <v>60</v>
      </c>
      <c r="C2492" s="16">
        <v>42031125</v>
      </c>
      <c r="D2492" s="16" t="s">
        <v>61</v>
      </c>
      <c r="E2492" s="16">
        <v>2.2302044045526164</v>
      </c>
      <c r="F2492" s="16">
        <v>65</v>
      </c>
      <c r="G2492" s="19">
        <v>1.89807074838209E-3</v>
      </c>
      <c r="H2492" s="16">
        <f t="shared" si="114"/>
        <v>0.12337459864483585</v>
      </c>
      <c r="I2492" s="21">
        <v>2491</v>
      </c>
      <c r="J2492" s="28">
        <f t="shared" si="115"/>
        <v>23675.034378016364</v>
      </c>
      <c r="K2492" s="28">
        <f t="shared" si="116"/>
        <v>23.786260396168313</v>
      </c>
      <c r="L2492" s="34" t="e">
        <f>IF(ISNUMBER(INDEX('08W Project List'!$J:$J,MATCH('HFTD CPZ'!$B2492,'08W Project List'!$G:$G,0))),$K2492,#N/A)</f>
        <v>#N/A</v>
      </c>
      <c r="M2492" s="34" t="e">
        <f>IF(ISNUMBER(L2492),#N/A,IF(ISNUMBER(INDEX('Approved CPZ List'!$I:$I,MATCH('HFTD CPZ'!$B2492,'Approved CPZ List'!$B:$B,0))),$K2492,#N/A))</f>
        <v>#N/A</v>
      </c>
    </row>
    <row r="2493" spans="1:13" ht="15.75" x14ac:dyDescent="0.25">
      <c r="A2493" s="17">
        <v>4000</v>
      </c>
      <c r="B2493" s="16" t="s">
        <v>3315</v>
      </c>
      <c r="C2493" s="16">
        <v>43321101</v>
      </c>
      <c r="D2493" s="16" t="s">
        <v>3313</v>
      </c>
      <c r="E2493" s="16">
        <v>0.98356695232570535</v>
      </c>
      <c r="F2493" s="16">
        <v>116</v>
      </c>
      <c r="G2493" s="19">
        <v>1.86360083581402E-3</v>
      </c>
      <c r="H2493" s="16">
        <f t="shared" si="114"/>
        <v>0.21617769695442632</v>
      </c>
      <c r="I2493" s="21">
        <v>2492</v>
      </c>
      <c r="J2493" s="28">
        <f t="shared" si="115"/>
        <v>23676.017944968691</v>
      </c>
      <c r="K2493" s="28">
        <f t="shared" si="116"/>
        <v>23.570082699213888</v>
      </c>
      <c r="L2493" s="34" t="e">
        <f>IF(ISNUMBER(INDEX('08W Project List'!$J:$J,MATCH('HFTD CPZ'!$B2493,'08W Project List'!$G:$G,0))),$K2493,#N/A)</f>
        <v>#N/A</v>
      </c>
      <c r="M2493" s="34" t="e">
        <f>IF(ISNUMBER(L2493),#N/A,IF(ISNUMBER(INDEX('Approved CPZ List'!$I:$I,MATCH('HFTD CPZ'!$B2493,'Approved CPZ List'!$B:$B,0))),$K2493,#N/A))</f>
        <v>#N/A</v>
      </c>
    </row>
    <row r="2494" spans="1:13" ht="15.75" x14ac:dyDescent="0.25">
      <c r="A2494" s="17">
        <v>4995</v>
      </c>
      <c r="B2494" s="16" t="s">
        <v>3838</v>
      </c>
      <c r="C2494" s="16">
        <v>182052102</v>
      </c>
      <c r="D2494" s="16" t="s">
        <v>3836</v>
      </c>
      <c r="E2494" s="16">
        <v>5.0271602482751581</v>
      </c>
      <c r="F2494" s="16">
        <v>122</v>
      </c>
      <c r="G2494" s="19">
        <v>1.8473219632968499E-3</v>
      </c>
      <c r="H2494" s="16">
        <f t="shared" si="114"/>
        <v>0.2253732795222157</v>
      </c>
      <c r="I2494" s="21">
        <v>2493</v>
      </c>
      <c r="J2494" s="28">
        <f t="shared" si="115"/>
        <v>23681.045105216966</v>
      </c>
      <c r="K2494" s="28">
        <f t="shared" si="116"/>
        <v>23.344709419691672</v>
      </c>
      <c r="L2494" s="34" t="e">
        <f>IF(ISNUMBER(INDEX('08W Project List'!$J:$J,MATCH('HFTD CPZ'!$B2494,'08W Project List'!$G:$G,0))),$K2494,#N/A)</f>
        <v>#N/A</v>
      </c>
      <c r="M2494" s="34" t="e">
        <f>IF(ISNUMBER(L2494),#N/A,IF(ISNUMBER(INDEX('Approved CPZ List'!$I:$I,MATCH('HFTD CPZ'!$B2494,'Approved CPZ List'!$B:$B,0))),$K2494,#N/A))</f>
        <v>#N/A</v>
      </c>
    </row>
    <row r="2495" spans="1:13" ht="15.75" x14ac:dyDescent="0.25">
      <c r="A2495" s="17">
        <v>6887</v>
      </c>
      <c r="B2495" s="16" t="s">
        <v>1709</v>
      </c>
      <c r="C2495" s="16">
        <v>182291102</v>
      </c>
      <c r="D2495" s="16" t="s">
        <v>1707</v>
      </c>
      <c r="E2495" s="16">
        <v>3.9522904462871349</v>
      </c>
      <c r="F2495" s="16">
        <v>44</v>
      </c>
      <c r="G2495" s="19">
        <v>1.8436945621581799E-3</v>
      </c>
      <c r="H2495" s="16">
        <f t="shared" si="114"/>
        <v>8.1122560734959923E-2</v>
      </c>
      <c r="I2495" s="21">
        <v>2494</v>
      </c>
      <c r="J2495" s="28">
        <f t="shared" si="115"/>
        <v>23684.997395663253</v>
      </c>
      <c r="K2495" s="28">
        <f t="shared" si="116"/>
        <v>23.26358685895671</v>
      </c>
      <c r="L2495" s="34" t="e">
        <f>IF(ISNUMBER(INDEX('08W Project List'!$J:$J,MATCH('HFTD CPZ'!$B2495,'08W Project List'!$G:$G,0))),$K2495,#N/A)</f>
        <v>#N/A</v>
      </c>
      <c r="M2495" s="34" t="e">
        <f>IF(ISNUMBER(L2495),#N/A,IF(ISNUMBER(INDEX('Approved CPZ List'!$I:$I,MATCH('HFTD CPZ'!$B2495,'Approved CPZ List'!$B:$B,0))),$K2495,#N/A))</f>
        <v>#N/A</v>
      </c>
    </row>
    <row r="2496" spans="1:13" ht="15.75" x14ac:dyDescent="0.25">
      <c r="A2496" s="17">
        <v>9513</v>
      </c>
      <c r="B2496" s="16" t="s">
        <v>1590</v>
      </c>
      <c r="C2496" s="16">
        <v>83192101</v>
      </c>
      <c r="D2496" s="16" t="s">
        <v>1584</v>
      </c>
      <c r="E2496" s="16">
        <v>4.4378269294336787</v>
      </c>
      <c r="F2496" s="16">
        <v>43</v>
      </c>
      <c r="G2496" s="19">
        <v>1.84135528668928E-3</v>
      </c>
      <c r="H2496" s="16">
        <f t="shared" si="114"/>
        <v>7.9178277327639046E-2</v>
      </c>
      <c r="I2496" s="21">
        <v>2495</v>
      </c>
      <c r="J2496" s="28">
        <f t="shared" si="115"/>
        <v>23689.435222592685</v>
      </c>
      <c r="K2496" s="28">
        <f t="shared" si="116"/>
        <v>23.184408581629071</v>
      </c>
      <c r="L2496" s="34" t="e">
        <f>IF(ISNUMBER(INDEX('08W Project List'!$J:$J,MATCH('HFTD CPZ'!$B2496,'08W Project List'!$G:$G,0))),$K2496,#N/A)</f>
        <v>#N/A</v>
      </c>
      <c r="M2496" s="34" t="e">
        <f>IF(ISNUMBER(L2496),#N/A,IF(ISNUMBER(INDEX('Approved CPZ List'!$I:$I,MATCH('HFTD CPZ'!$B2496,'Approved CPZ List'!$B:$B,0))),$K2496,#N/A))</f>
        <v>#N/A</v>
      </c>
    </row>
    <row r="2497" spans="1:13" ht="15.75" x14ac:dyDescent="0.25">
      <c r="A2497" s="17">
        <v>2632</v>
      </c>
      <c r="B2497" s="16" t="s">
        <v>103</v>
      </c>
      <c r="C2497" s="16">
        <v>153661104</v>
      </c>
      <c r="D2497" s="16" t="s">
        <v>101</v>
      </c>
      <c r="E2497" s="16">
        <v>3.5483197922888317</v>
      </c>
      <c r="F2497" s="16">
        <v>49</v>
      </c>
      <c r="G2497" s="19">
        <v>1.8387655062210399E-3</v>
      </c>
      <c r="H2497" s="16">
        <f t="shared" si="114"/>
        <v>9.009950980483096E-2</v>
      </c>
      <c r="I2497" s="21">
        <v>2496</v>
      </c>
      <c r="J2497" s="28">
        <f t="shared" si="115"/>
        <v>23692.983542384973</v>
      </c>
      <c r="K2497" s="28">
        <f t="shared" si="116"/>
        <v>23.094309071824242</v>
      </c>
      <c r="L2497" s="34" t="e">
        <f>IF(ISNUMBER(INDEX('08W Project List'!$J:$J,MATCH('HFTD CPZ'!$B2497,'08W Project List'!$G:$G,0))),$K2497,#N/A)</f>
        <v>#N/A</v>
      </c>
      <c r="M2497" s="34" t="e">
        <f>IF(ISNUMBER(L2497),#N/A,IF(ISNUMBER(INDEX('Approved CPZ List'!$I:$I,MATCH('HFTD CPZ'!$B2497,'Approved CPZ List'!$B:$B,0))),$K2497,#N/A))</f>
        <v>#N/A</v>
      </c>
    </row>
    <row r="2498" spans="1:13" ht="15.75" x14ac:dyDescent="0.25">
      <c r="A2498" s="17">
        <v>7783</v>
      </c>
      <c r="B2498" s="16" t="s">
        <v>2321</v>
      </c>
      <c r="C2498" s="16">
        <v>42091102</v>
      </c>
      <c r="D2498" s="16" t="s">
        <v>2313</v>
      </c>
      <c r="E2498" s="16">
        <v>2.6345140267113676</v>
      </c>
      <c r="F2498" s="16">
        <v>29</v>
      </c>
      <c r="G2498" s="19">
        <v>1.8331246337015899E-3</v>
      </c>
      <c r="H2498" s="16">
        <f t="shared" ref="H2498:H2561" si="117">IFERROR(G2498*F2498,0)</f>
        <v>5.3160614377346108E-2</v>
      </c>
      <c r="I2498" s="21">
        <v>2497</v>
      </c>
      <c r="J2498" s="28">
        <f t="shared" si="115"/>
        <v>23695.618056411684</v>
      </c>
      <c r="K2498" s="28">
        <f t="shared" si="116"/>
        <v>23.041148457446894</v>
      </c>
      <c r="L2498" s="34" t="e">
        <f>IF(ISNUMBER(INDEX('08W Project List'!$J:$J,MATCH('HFTD CPZ'!$B2498,'08W Project List'!$G:$G,0))),$K2498,#N/A)</f>
        <v>#N/A</v>
      </c>
      <c r="M2498" s="34" t="e">
        <f>IF(ISNUMBER(L2498),#N/A,IF(ISNUMBER(INDEX('Approved CPZ List'!$I:$I,MATCH('HFTD CPZ'!$B2498,'Approved CPZ List'!$B:$B,0))),$K2498,#N/A))</f>
        <v>#N/A</v>
      </c>
    </row>
    <row r="2499" spans="1:13" ht="15.75" x14ac:dyDescent="0.25">
      <c r="A2499" s="17">
        <v>26</v>
      </c>
      <c r="B2499" s="16" t="s">
        <v>4000</v>
      </c>
      <c r="C2499" s="16">
        <v>14662103</v>
      </c>
      <c r="D2499" s="16" t="s">
        <v>3999</v>
      </c>
      <c r="E2499" s="16">
        <v>0.48965960472862524</v>
      </c>
      <c r="F2499" s="16">
        <v>259</v>
      </c>
      <c r="G2499" s="19">
        <v>1.8283361223964099E-3</v>
      </c>
      <c r="H2499" s="16">
        <f t="shared" si="117"/>
        <v>0.47353905570067018</v>
      </c>
      <c r="I2499" s="21">
        <v>2498</v>
      </c>
      <c r="J2499" s="28">
        <f t="shared" si="115"/>
        <v>23696.107716016413</v>
      </c>
      <c r="K2499" s="28">
        <f t="shared" si="116"/>
        <v>22.567609401746225</v>
      </c>
      <c r="L2499" s="34" t="e">
        <f>IF(ISNUMBER(INDEX('08W Project List'!$J:$J,MATCH('HFTD CPZ'!$B2499,'08W Project List'!$G:$G,0))),$K2499,#N/A)</f>
        <v>#N/A</v>
      </c>
      <c r="M2499" s="34" t="e">
        <f>IF(ISNUMBER(L2499),#N/A,IF(ISNUMBER(INDEX('Approved CPZ List'!$I:$I,MATCH('HFTD CPZ'!$B2499,'Approved CPZ List'!$B:$B,0))),$K2499,#N/A))</f>
        <v>#N/A</v>
      </c>
    </row>
    <row r="2500" spans="1:13" ht="15.75" x14ac:dyDescent="0.25">
      <c r="A2500" s="17">
        <v>8978</v>
      </c>
      <c r="B2500" s="16" t="s">
        <v>341</v>
      </c>
      <c r="C2500" s="16">
        <v>43081101</v>
      </c>
      <c r="D2500" s="16" t="s">
        <v>329</v>
      </c>
      <c r="E2500" s="16">
        <v>7.6896824380407089</v>
      </c>
      <c r="F2500" s="16">
        <v>78</v>
      </c>
      <c r="G2500" s="19">
        <v>1.82435701700083E-3</v>
      </c>
      <c r="H2500" s="16">
        <f t="shared" si="117"/>
        <v>0.14229984732606474</v>
      </c>
      <c r="I2500" s="21">
        <v>2499</v>
      </c>
      <c r="J2500" s="28">
        <f t="shared" ref="J2500:J2563" si="118">J2499+E2500</f>
        <v>23703.797398454455</v>
      </c>
      <c r="K2500" s="28">
        <f t="shared" ref="K2500:K2563" si="119">K2499-H2500</f>
        <v>22.42530955442016</v>
      </c>
      <c r="L2500" s="34" t="e">
        <f>IF(ISNUMBER(INDEX('08W Project List'!$J:$J,MATCH('HFTD CPZ'!$B2500,'08W Project List'!$G:$G,0))),$K2500,#N/A)</f>
        <v>#N/A</v>
      </c>
      <c r="M2500" s="34" t="e">
        <f>IF(ISNUMBER(L2500),#N/A,IF(ISNUMBER(INDEX('Approved CPZ List'!$I:$I,MATCH('HFTD CPZ'!$B2500,'Approved CPZ List'!$B:$B,0))),$K2500,#N/A))</f>
        <v>#N/A</v>
      </c>
    </row>
    <row r="2501" spans="1:13" ht="15.75" x14ac:dyDescent="0.25">
      <c r="A2501" s="17">
        <v>85</v>
      </c>
      <c r="B2501" s="16" t="s">
        <v>1652</v>
      </c>
      <c r="C2501" s="16">
        <v>152241101</v>
      </c>
      <c r="D2501" s="16" t="s">
        <v>1653</v>
      </c>
      <c r="E2501" s="16">
        <v>13.195660961478684</v>
      </c>
      <c r="F2501" s="16">
        <v>160</v>
      </c>
      <c r="G2501" s="19">
        <v>1.82301884239781E-3</v>
      </c>
      <c r="H2501" s="16">
        <f t="shared" si="117"/>
        <v>0.29168301478364961</v>
      </c>
      <c r="I2501" s="21">
        <v>2500</v>
      </c>
      <c r="J2501" s="28">
        <f t="shared" si="118"/>
        <v>23716.993059415934</v>
      </c>
      <c r="K2501" s="28">
        <f t="shared" si="119"/>
        <v>22.133626539636509</v>
      </c>
      <c r="L2501" s="34" t="e">
        <f>IF(ISNUMBER(INDEX('08W Project List'!$J:$J,MATCH('HFTD CPZ'!$B2501,'08W Project List'!$G:$G,0))),$K2501,#N/A)</f>
        <v>#N/A</v>
      </c>
      <c r="M2501" s="34" t="e">
        <f>IF(ISNUMBER(L2501),#N/A,IF(ISNUMBER(INDEX('Approved CPZ List'!$I:$I,MATCH('HFTD CPZ'!$B2501,'Approved CPZ List'!$B:$B,0))),$K2501,#N/A))</f>
        <v>#N/A</v>
      </c>
    </row>
    <row r="2502" spans="1:13" ht="15.75" x14ac:dyDescent="0.25">
      <c r="A2502" s="17">
        <v>2388</v>
      </c>
      <c r="B2502" s="16" t="s">
        <v>606</v>
      </c>
      <c r="C2502" s="16">
        <v>83622105</v>
      </c>
      <c r="D2502" s="16" t="s">
        <v>590</v>
      </c>
      <c r="E2502" s="16">
        <v>1.0822996436885706</v>
      </c>
      <c r="F2502" s="16">
        <v>17</v>
      </c>
      <c r="G2502" s="19">
        <v>1.8195226965557699E-3</v>
      </c>
      <c r="H2502" s="16">
        <f t="shared" si="117"/>
        <v>3.0931885841448088E-2</v>
      </c>
      <c r="I2502" s="21">
        <v>2501</v>
      </c>
      <c r="J2502" s="28">
        <f t="shared" si="118"/>
        <v>23718.075359059621</v>
      </c>
      <c r="K2502" s="28">
        <f t="shared" si="119"/>
        <v>22.102694653795062</v>
      </c>
      <c r="L2502" s="34" t="e">
        <f>IF(ISNUMBER(INDEX('08W Project List'!$J:$J,MATCH('HFTD CPZ'!$B2502,'08W Project List'!$G:$G,0))),$K2502,#N/A)</f>
        <v>#N/A</v>
      </c>
      <c r="M2502" s="34" t="e">
        <f>IF(ISNUMBER(L2502),#N/A,IF(ISNUMBER(INDEX('Approved CPZ List'!$I:$I,MATCH('HFTD CPZ'!$B2502,'Approved CPZ List'!$B:$B,0))),$K2502,#N/A))</f>
        <v>#N/A</v>
      </c>
    </row>
    <row r="2503" spans="1:13" ht="15.75" x14ac:dyDescent="0.25">
      <c r="A2503" s="17">
        <v>2038</v>
      </c>
      <c r="B2503" s="16" t="s">
        <v>2456</v>
      </c>
      <c r="C2503" s="16">
        <v>13801104</v>
      </c>
      <c r="D2503" s="16" t="s">
        <v>2455</v>
      </c>
      <c r="E2503" s="16">
        <v>9.7831164804587942</v>
      </c>
      <c r="F2503" s="16">
        <v>214</v>
      </c>
      <c r="G2503" s="19">
        <v>1.81176834220853E-3</v>
      </c>
      <c r="H2503" s="16">
        <f t="shared" si="117"/>
        <v>0.3877184252326254</v>
      </c>
      <c r="I2503" s="21">
        <v>2502</v>
      </c>
      <c r="J2503" s="28">
        <f t="shared" si="118"/>
        <v>23727.858475540081</v>
      </c>
      <c r="K2503" s="28">
        <f t="shared" si="119"/>
        <v>21.714976228562438</v>
      </c>
      <c r="L2503" s="34" t="e">
        <f>IF(ISNUMBER(INDEX('08W Project List'!$J:$J,MATCH('HFTD CPZ'!$B2503,'08W Project List'!$G:$G,0))),$K2503,#N/A)</f>
        <v>#N/A</v>
      </c>
      <c r="M2503" s="34" t="e">
        <f>IF(ISNUMBER(L2503),#N/A,IF(ISNUMBER(INDEX('Approved CPZ List'!$I:$I,MATCH('HFTD CPZ'!$B2503,'Approved CPZ List'!$B:$B,0))),$K2503,#N/A))</f>
        <v>#N/A</v>
      </c>
    </row>
    <row r="2504" spans="1:13" ht="15.75" x14ac:dyDescent="0.25">
      <c r="A2504" s="17">
        <v>6140</v>
      </c>
      <c r="B2504" s="16" t="s">
        <v>2698</v>
      </c>
      <c r="C2504" s="16">
        <v>182601106</v>
      </c>
      <c r="D2504" s="16" t="s">
        <v>2697</v>
      </c>
      <c r="E2504" s="16">
        <v>1.2170834968219515</v>
      </c>
      <c r="F2504" s="16">
        <v>99</v>
      </c>
      <c r="G2504" s="19">
        <v>1.80531882940328E-3</v>
      </c>
      <c r="H2504" s="16">
        <f t="shared" si="117"/>
        <v>0.17872656411092472</v>
      </c>
      <c r="I2504" s="21">
        <v>2503</v>
      </c>
      <c r="J2504" s="28">
        <f t="shared" si="118"/>
        <v>23729.075559036904</v>
      </c>
      <c r="K2504" s="28">
        <f t="shared" si="119"/>
        <v>21.536249664451514</v>
      </c>
      <c r="L2504" s="34" t="e">
        <f>IF(ISNUMBER(INDEX('08W Project List'!$J:$J,MATCH('HFTD CPZ'!$B2504,'08W Project List'!$G:$G,0))),$K2504,#N/A)</f>
        <v>#N/A</v>
      </c>
      <c r="M2504" s="34" t="e">
        <f>IF(ISNUMBER(L2504),#N/A,IF(ISNUMBER(INDEX('Approved CPZ List'!$I:$I,MATCH('HFTD CPZ'!$B2504,'Approved CPZ List'!$B:$B,0))),$K2504,#N/A))</f>
        <v>#N/A</v>
      </c>
    </row>
    <row r="2505" spans="1:13" ht="15.75" x14ac:dyDescent="0.25">
      <c r="A2505" s="17">
        <v>9346</v>
      </c>
      <c r="B2505" s="16" t="s">
        <v>2018</v>
      </c>
      <c r="C2505" s="16">
        <v>182371111</v>
      </c>
      <c r="D2505" s="16" t="s">
        <v>2014</v>
      </c>
      <c r="E2505" s="16">
        <v>1.726145586829708</v>
      </c>
      <c r="F2505" s="16">
        <v>20</v>
      </c>
      <c r="G2505" s="19">
        <v>1.8044410515489001E-3</v>
      </c>
      <c r="H2505" s="16">
        <f t="shared" si="117"/>
        <v>3.6088821030978005E-2</v>
      </c>
      <c r="I2505" s="21">
        <v>2504</v>
      </c>
      <c r="J2505" s="28">
        <f t="shared" si="118"/>
        <v>23730.801704623733</v>
      </c>
      <c r="K2505" s="28">
        <f t="shared" si="119"/>
        <v>21.500160843420534</v>
      </c>
      <c r="L2505" s="34" t="e">
        <f>IF(ISNUMBER(INDEX('08W Project List'!$J:$J,MATCH('HFTD CPZ'!$B2505,'08W Project List'!$G:$G,0))),$K2505,#N/A)</f>
        <v>#N/A</v>
      </c>
      <c r="M2505" s="34" t="e">
        <f>IF(ISNUMBER(L2505),#N/A,IF(ISNUMBER(INDEX('Approved CPZ List'!$I:$I,MATCH('HFTD CPZ'!$B2505,'Approved CPZ List'!$B:$B,0))),$K2505,#N/A))</f>
        <v>#N/A</v>
      </c>
    </row>
    <row r="2506" spans="1:13" ht="15.75" x14ac:dyDescent="0.25">
      <c r="A2506" s="17">
        <v>680</v>
      </c>
      <c r="B2506" s="16" t="s">
        <v>616</v>
      </c>
      <c r="C2506" s="16">
        <v>83622106</v>
      </c>
      <c r="D2506" s="16" t="s">
        <v>611</v>
      </c>
      <c r="E2506" s="16">
        <v>26.390550272049843</v>
      </c>
      <c r="F2506" s="16">
        <v>299</v>
      </c>
      <c r="G2506" s="19">
        <v>1.7903424384577099E-3</v>
      </c>
      <c r="H2506" s="16">
        <f t="shared" si="117"/>
        <v>0.53531238909885526</v>
      </c>
      <c r="I2506" s="21">
        <v>2505</v>
      </c>
      <c r="J2506" s="28">
        <f t="shared" si="118"/>
        <v>23757.192254895781</v>
      </c>
      <c r="K2506" s="28">
        <f t="shared" si="119"/>
        <v>20.964848454321679</v>
      </c>
      <c r="L2506" s="34" t="e">
        <f>IF(ISNUMBER(INDEX('08W Project List'!$J:$J,MATCH('HFTD CPZ'!$B2506,'08W Project List'!$G:$G,0))),$K2506,#N/A)</f>
        <v>#N/A</v>
      </c>
      <c r="M2506" s="34" t="e">
        <f>IF(ISNUMBER(L2506),#N/A,IF(ISNUMBER(INDEX('Approved CPZ List'!$I:$I,MATCH('HFTD CPZ'!$B2506,'Approved CPZ List'!$B:$B,0))),$K2506,#N/A))</f>
        <v>#N/A</v>
      </c>
    </row>
    <row r="2507" spans="1:13" ht="15.75" x14ac:dyDescent="0.25">
      <c r="A2507" s="17">
        <v>1725</v>
      </c>
      <c r="B2507" s="16" t="s">
        <v>357</v>
      </c>
      <c r="C2507" s="16">
        <v>42261101</v>
      </c>
      <c r="D2507" s="16" t="s">
        <v>349</v>
      </c>
      <c r="E2507" s="16">
        <v>2.1394307594837101</v>
      </c>
      <c r="F2507" s="16">
        <v>26</v>
      </c>
      <c r="G2507" s="19">
        <v>1.7811410046823799E-3</v>
      </c>
      <c r="H2507" s="16">
        <f t="shared" si="117"/>
        <v>4.630966612174188E-2</v>
      </c>
      <c r="I2507" s="21">
        <v>2506</v>
      </c>
      <c r="J2507" s="28">
        <f t="shared" si="118"/>
        <v>23759.331685655263</v>
      </c>
      <c r="K2507" s="28">
        <f t="shared" si="119"/>
        <v>20.918538788199935</v>
      </c>
      <c r="L2507" s="34" t="e">
        <f>IF(ISNUMBER(INDEX('08W Project List'!$J:$J,MATCH('HFTD CPZ'!$B2507,'08W Project List'!$G:$G,0))),$K2507,#N/A)</f>
        <v>#N/A</v>
      </c>
      <c r="M2507" s="34" t="e">
        <f>IF(ISNUMBER(L2507),#N/A,IF(ISNUMBER(INDEX('Approved CPZ List'!$I:$I,MATCH('HFTD CPZ'!$B2507,'Approved CPZ List'!$B:$B,0))),$K2507,#N/A))</f>
        <v>#N/A</v>
      </c>
    </row>
    <row r="2508" spans="1:13" ht="15.75" x14ac:dyDescent="0.25">
      <c r="A2508" s="17">
        <v>1486</v>
      </c>
      <c r="B2508" s="16" t="s">
        <v>264</v>
      </c>
      <c r="C2508" s="16">
        <v>83041101</v>
      </c>
      <c r="D2508" s="16" t="s">
        <v>263</v>
      </c>
      <c r="E2508" s="16">
        <v>8.4328005372263526</v>
      </c>
      <c r="F2508" s="16">
        <v>101</v>
      </c>
      <c r="G2508" s="19">
        <v>1.76813509559059E-3</v>
      </c>
      <c r="H2508" s="16">
        <f t="shared" si="117"/>
        <v>0.1785816446546496</v>
      </c>
      <c r="I2508" s="21">
        <v>2507</v>
      </c>
      <c r="J2508" s="28">
        <f t="shared" si="118"/>
        <v>23767.764486192489</v>
      </c>
      <c r="K2508" s="28">
        <f t="shared" si="119"/>
        <v>20.739957143545286</v>
      </c>
      <c r="L2508" s="34" t="e">
        <f>IF(ISNUMBER(INDEX('08W Project List'!$J:$J,MATCH('HFTD CPZ'!$B2508,'08W Project List'!$G:$G,0))),$K2508,#N/A)</f>
        <v>#N/A</v>
      </c>
      <c r="M2508" s="34" t="e">
        <f>IF(ISNUMBER(L2508),#N/A,IF(ISNUMBER(INDEX('Approved CPZ List'!$I:$I,MATCH('HFTD CPZ'!$B2508,'Approved CPZ List'!$B:$B,0))),$K2508,#N/A))</f>
        <v>#N/A</v>
      </c>
    </row>
    <row r="2509" spans="1:13" ht="15.75" x14ac:dyDescent="0.25">
      <c r="A2509" s="17">
        <v>8439</v>
      </c>
      <c r="B2509" s="16" t="s">
        <v>2600</v>
      </c>
      <c r="C2509" s="16">
        <v>254421103</v>
      </c>
      <c r="D2509" s="16" t="s">
        <v>2599</v>
      </c>
      <c r="E2509" s="16">
        <v>8.446916356189373</v>
      </c>
      <c r="F2509" s="16">
        <v>61</v>
      </c>
      <c r="G2509" s="19">
        <v>1.75825125901874E-3</v>
      </c>
      <c r="H2509" s="16">
        <f t="shared" si="117"/>
        <v>0.10725332680014314</v>
      </c>
      <c r="I2509" s="21">
        <v>2508</v>
      </c>
      <c r="J2509" s="28">
        <f t="shared" si="118"/>
        <v>23776.211402548677</v>
      </c>
      <c r="K2509" s="28">
        <f t="shared" si="119"/>
        <v>20.632703816745142</v>
      </c>
      <c r="L2509" s="34" t="e">
        <f>IF(ISNUMBER(INDEX('08W Project List'!$J:$J,MATCH('HFTD CPZ'!$B2509,'08W Project List'!$G:$G,0))),$K2509,#N/A)</f>
        <v>#N/A</v>
      </c>
      <c r="M2509" s="34" t="e">
        <f>IF(ISNUMBER(L2509),#N/A,IF(ISNUMBER(INDEX('Approved CPZ List'!$I:$I,MATCH('HFTD CPZ'!$B2509,'Approved CPZ List'!$B:$B,0))),$K2509,#N/A))</f>
        <v>#N/A</v>
      </c>
    </row>
    <row r="2510" spans="1:13" ht="15.75" x14ac:dyDescent="0.25">
      <c r="A2510" s="17">
        <v>10411</v>
      </c>
      <c r="B2510" s="16" t="s">
        <v>480</v>
      </c>
      <c r="C2510" s="16">
        <v>103311102</v>
      </c>
      <c r="D2510" s="16" t="s">
        <v>481</v>
      </c>
      <c r="E2510" s="16">
        <v>0.26809704547055313</v>
      </c>
      <c r="F2510" s="16">
        <v>5</v>
      </c>
      <c r="G2510" s="19">
        <v>1.75416040018011E-3</v>
      </c>
      <c r="H2510" s="16">
        <f t="shared" si="117"/>
        <v>8.7708020009005499E-3</v>
      </c>
      <c r="I2510" s="21">
        <v>2509</v>
      </c>
      <c r="J2510" s="28">
        <f t="shared" si="118"/>
        <v>23776.479499594148</v>
      </c>
      <c r="K2510" s="28">
        <f t="shared" si="119"/>
        <v>20.623933014744242</v>
      </c>
      <c r="L2510" s="34" t="e">
        <f>IF(ISNUMBER(INDEX('08W Project List'!$J:$J,MATCH('HFTD CPZ'!$B2510,'08W Project List'!$G:$G,0))),$K2510,#N/A)</f>
        <v>#N/A</v>
      </c>
      <c r="M2510" s="34" t="e">
        <f>IF(ISNUMBER(L2510),#N/A,IF(ISNUMBER(INDEX('Approved CPZ List'!$I:$I,MATCH('HFTD CPZ'!$B2510,'Approved CPZ List'!$B:$B,0))),$K2510,#N/A))</f>
        <v>#N/A</v>
      </c>
    </row>
    <row r="2511" spans="1:13" ht="15.75" x14ac:dyDescent="0.25">
      <c r="A2511" s="17">
        <v>9794</v>
      </c>
      <c r="B2511" s="16" t="s">
        <v>3862</v>
      </c>
      <c r="C2511" s="16">
        <v>42721106</v>
      </c>
      <c r="D2511" s="16" t="s">
        <v>3861</v>
      </c>
      <c r="E2511" s="16">
        <v>0.50815433314980918</v>
      </c>
      <c r="F2511" s="16">
        <v>11</v>
      </c>
      <c r="G2511" s="19">
        <v>1.7488638016691801E-3</v>
      </c>
      <c r="H2511" s="16">
        <f t="shared" si="117"/>
        <v>1.923750181836098E-2</v>
      </c>
      <c r="I2511" s="21">
        <v>2510</v>
      </c>
      <c r="J2511" s="28">
        <f t="shared" si="118"/>
        <v>23776.987653927299</v>
      </c>
      <c r="K2511" s="28">
        <f t="shared" si="119"/>
        <v>20.604695512925883</v>
      </c>
      <c r="L2511" s="34" t="e">
        <f>IF(ISNUMBER(INDEX('08W Project List'!$J:$J,MATCH('HFTD CPZ'!$B2511,'08W Project List'!$G:$G,0))),$K2511,#N/A)</f>
        <v>#N/A</v>
      </c>
      <c r="M2511" s="34" t="e">
        <f>IF(ISNUMBER(L2511),#N/A,IF(ISNUMBER(INDEX('Approved CPZ List'!$I:$I,MATCH('HFTD CPZ'!$B2511,'Approved CPZ List'!$B:$B,0))),$K2511,#N/A))</f>
        <v>#N/A</v>
      </c>
    </row>
    <row r="2512" spans="1:13" ht="15.75" x14ac:dyDescent="0.25">
      <c r="A2512" s="17">
        <v>1870</v>
      </c>
      <c r="B2512" s="16" t="s">
        <v>4031</v>
      </c>
      <c r="C2512" s="16">
        <v>183052110</v>
      </c>
      <c r="D2512" s="16" t="s">
        <v>4032</v>
      </c>
      <c r="E2512" s="16">
        <v>1.6246821531152393</v>
      </c>
      <c r="F2512" s="16">
        <v>133</v>
      </c>
      <c r="G2512" s="19">
        <v>1.7437682694500501E-3</v>
      </c>
      <c r="H2512" s="16">
        <f t="shared" si="117"/>
        <v>0.23192117983685667</v>
      </c>
      <c r="I2512" s="21">
        <v>2511</v>
      </c>
      <c r="J2512" s="28">
        <f t="shared" si="118"/>
        <v>23778.612336080416</v>
      </c>
      <c r="K2512" s="28">
        <f t="shared" si="119"/>
        <v>20.372774333089026</v>
      </c>
      <c r="L2512" s="34" t="e">
        <f>IF(ISNUMBER(INDEX('08W Project List'!$J:$J,MATCH('HFTD CPZ'!$B2512,'08W Project List'!$G:$G,0))),$K2512,#N/A)</f>
        <v>#N/A</v>
      </c>
      <c r="M2512" s="34" t="e">
        <f>IF(ISNUMBER(L2512),#N/A,IF(ISNUMBER(INDEX('Approved CPZ List'!$I:$I,MATCH('HFTD CPZ'!$B2512,'Approved CPZ List'!$B:$B,0))),$K2512,#N/A))</f>
        <v>#N/A</v>
      </c>
    </row>
    <row r="2513" spans="1:13" ht="15.75" x14ac:dyDescent="0.25">
      <c r="A2513" s="17">
        <v>4149</v>
      </c>
      <c r="B2513" s="16" t="s">
        <v>1234</v>
      </c>
      <c r="C2513" s="16">
        <v>152762102</v>
      </c>
      <c r="D2513" s="16" t="s">
        <v>1235</v>
      </c>
      <c r="E2513" s="16">
        <v>9.5211792506541943</v>
      </c>
      <c r="F2513" s="16">
        <v>111</v>
      </c>
      <c r="G2513" s="19">
        <v>1.73738283329041E-3</v>
      </c>
      <c r="H2513" s="16">
        <f t="shared" si="117"/>
        <v>0.1928494944952355</v>
      </c>
      <c r="I2513" s="21">
        <v>2512</v>
      </c>
      <c r="J2513" s="28">
        <f t="shared" si="118"/>
        <v>23788.133515331068</v>
      </c>
      <c r="K2513" s="28">
        <f t="shared" si="119"/>
        <v>20.179924838593791</v>
      </c>
      <c r="L2513" s="34" t="e">
        <f>IF(ISNUMBER(INDEX('08W Project List'!$J:$J,MATCH('HFTD CPZ'!$B2513,'08W Project List'!$G:$G,0))),$K2513,#N/A)</f>
        <v>#N/A</v>
      </c>
      <c r="M2513" s="34" t="e">
        <f>IF(ISNUMBER(L2513),#N/A,IF(ISNUMBER(INDEX('Approved CPZ List'!$I:$I,MATCH('HFTD CPZ'!$B2513,'Approved CPZ List'!$B:$B,0))),$K2513,#N/A))</f>
        <v>#N/A</v>
      </c>
    </row>
    <row r="2514" spans="1:13" ht="15.75" x14ac:dyDescent="0.25">
      <c r="A2514" s="17">
        <v>5394</v>
      </c>
      <c r="B2514" s="16" t="s">
        <v>416</v>
      </c>
      <c r="C2514" s="16">
        <v>152481105</v>
      </c>
      <c r="D2514" s="16" t="s">
        <v>415</v>
      </c>
      <c r="E2514" s="16">
        <v>3.9724469842043071</v>
      </c>
      <c r="F2514" s="16">
        <v>47</v>
      </c>
      <c r="G2514" s="19">
        <v>1.7366190545781599E-3</v>
      </c>
      <c r="H2514" s="16">
        <f t="shared" si="117"/>
        <v>8.162109556517351E-2</v>
      </c>
      <c r="I2514" s="21">
        <v>2513</v>
      </c>
      <c r="J2514" s="28">
        <f t="shared" si="118"/>
        <v>23792.105962315272</v>
      </c>
      <c r="K2514" s="28">
        <f t="shared" si="119"/>
        <v>20.09830374302862</v>
      </c>
      <c r="L2514" s="34" t="e">
        <f>IF(ISNUMBER(INDEX('08W Project List'!$J:$J,MATCH('HFTD CPZ'!$B2514,'08W Project List'!$G:$G,0))),$K2514,#N/A)</f>
        <v>#N/A</v>
      </c>
      <c r="M2514" s="34" t="e">
        <f>IF(ISNUMBER(L2514),#N/A,IF(ISNUMBER(INDEX('Approved CPZ List'!$I:$I,MATCH('HFTD CPZ'!$B2514,'Approved CPZ List'!$B:$B,0))),$K2514,#N/A))</f>
        <v>#N/A</v>
      </c>
    </row>
    <row r="2515" spans="1:13" ht="15.75" x14ac:dyDescent="0.25">
      <c r="A2515" s="17">
        <v>7138</v>
      </c>
      <c r="B2515" s="16" t="s">
        <v>2422</v>
      </c>
      <c r="C2515" s="16">
        <v>42811113</v>
      </c>
      <c r="D2515" s="16" t="s">
        <v>2404</v>
      </c>
      <c r="E2515" s="16">
        <v>1.2021236216058608</v>
      </c>
      <c r="F2515" s="16">
        <v>13</v>
      </c>
      <c r="G2515" s="19">
        <v>1.71923149194688E-3</v>
      </c>
      <c r="H2515" s="16">
        <f t="shared" si="117"/>
        <v>2.2350009395309442E-2</v>
      </c>
      <c r="I2515" s="21">
        <v>2514</v>
      </c>
      <c r="J2515" s="28">
        <f t="shared" si="118"/>
        <v>23793.308085936878</v>
      </c>
      <c r="K2515" s="28">
        <f t="shared" si="119"/>
        <v>20.075953733633309</v>
      </c>
      <c r="L2515" s="34" t="e">
        <f>IF(ISNUMBER(INDEX('08W Project List'!$J:$J,MATCH('HFTD CPZ'!$B2515,'08W Project List'!$G:$G,0))),$K2515,#N/A)</f>
        <v>#N/A</v>
      </c>
      <c r="M2515" s="34" t="e">
        <f>IF(ISNUMBER(L2515),#N/A,IF(ISNUMBER(INDEX('Approved CPZ List'!$I:$I,MATCH('HFTD CPZ'!$B2515,'Approved CPZ List'!$B:$B,0))),$K2515,#N/A))</f>
        <v>#N/A</v>
      </c>
    </row>
    <row r="2516" spans="1:13" ht="15.75" x14ac:dyDescent="0.25">
      <c r="A2516" s="17">
        <v>2315</v>
      </c>
      <c r="B2516" s="16" t="s">
        <v>2442</v>
      </c>
      <c r="C2516" s="16">
        <v>13801101</v>
      </c>
      <c r="D2516" s="16" t="s">
        <v>2443</v>
      </c>
      <c r="E2516" s="16">
        <v>4.8175320061541829</v>
      </c>
      <c r="F2516" s="16">
        <v>44</v>
      </c>
      <c r="G2516" s="19">
        <v>1.7169803383596E-3</v>
      </c>
      <c r="H2516" s="16">
        <f t="shared" si="117"/>
        <v>7.5547134887822401E-2</v>
      </c>
      <c r="I2516" s="21">
        <v>2515</v>
      </c>
      <c r="J2516" s="28">
        <f t="shared" si="118"/>
        <v>23798.125617943031</v>
      </c>
      <c r="K2516" s="28">
        <f t="shared" si="119"/>
        <v>20.000406598745485</v>
      </c>
      <c r="L2516" s="34" t="e">
        <f>IF(ISNUMBER(INDEX('08W Project List'!$J:$J,MATCH('HFTD CPZ'!$B2516,'08W Project List'!$G:$G,0))),$K2516,#N/A)</f>
        <v>#N/A</v>
      </c>
      <c r="M2516" s="34" t="e">
        <f>IF(ISNUMBER(L2516),#N/A,IF(ISNUMBER(INDEX('Approved CPZ List'!$I:$I,MATCH('HFTD CPZ'!$B2516,'Approved CPZ List'!$B:$B,0))),$K2516,#N/A))</f>
        <v>#N/A</v>
      </c>
    </row>
    <row r="2517" spans="1:13" ht="15.75" x14ac:dyDescent="0.25">
      <c r="A2517" s="17">
        <v>110</v>
      </c>
      <c r="B2517" s="16" t="s">
        <v>3237</v>
      </c>
      <c r="C2517" s="16">
        <v>163761703</v>
      </c>
      <c r="D2517" s="16" t="s">
        <v>3232</v>
      </c>
      <c r="E2517" s="16">
        <v>8.9320277396570535</v>
      </c>
      <c r="F2517" s="16">
        <v>108</v>
      </c>
      <c r="G2517" s="19">
        <v>1.7068211148071101E-3</v>
      </c>
      <c r="H2517" s="16">
        <f t="shared" si="117"/>
        <v>0.1843366803991679</v>
      </c>
      <c r="I2517" s="21">
        <v>2516</v>
      </c>
      <c r="J2517" s="28">
        <f t="shared" si="118"/>
        <v>23807.057645682689</v>
      </c>
      <c r="K2517" s="28">
        <f t="shared" si="119"/>
        <v>19.816069918346319</v>
      </c>
      <c r="L2517" s="34" t="e">
        <f>IF(ISNUMBER(INDEX('08W Project List'!$J:$J,MATCH('HFTD CPZ'!$B2517,'08W Project List'!$G:$G,0))),$K2517,#N/A)</f>
        <v>#N/A</v>
      </c>
      <c r="M2517" s="34" t="e">
        <f>IF(ISNUMBER(L2517),#N/A,IF(ISNUMBER(INDEX('Approved CPZ List'!$I:$I,MATCH('HFTD CPZ'!$B2517,'Approved CPZ List'!$B:$B,0))),$K2517,#N/A))</f>
        <v>#N/A</v>
      </c>
    </row>
    <row r="2518" spans="1:13" ht="15.75" x14ac:dyDescent="0.25">
      <c r="A2518" s="17">
        <v>1996</v>
      </c>
      <c r="B2518" s="16" t="s">
        <v>2453</v>
      </c>
      <c r="C2518" s="16">
        <v>13801103</v>
      </c>
      <c r="D2518" s="16" t="s">
        <v>2451</v>
      </c>
      <c r="E2518" s="16">
        <v>0.50207363873918021</v>
      </c>
      <c r="F2518" s="16">
        <v>84</v>
      </c>
      <c r="G2518" s="19">
        <v>1.7029385800773401E-3</v>
      </c>
      <c r="H2518" s="16">
        <f t="shared" si="117"/>
        <v>0.14304684072649657</v>
      </c>
      <c r="I2518" s="21">
        <v>2517</v>
      </c>
      <c r="J2518" s="28">
        <f t="shared" si="118"/>
        <v>23807.559719321427</v>
      </c>
      <c r="K2518" s="28">
        <f t="shared" si="119"/>
        <v>19.67302307761982</v>
      </c>
      <c r="L2518" s="34" t="e">
        <f>IF(ISNUMBER(INDEX('08W Project List'!$J:$J,MATCH('HFTD CPZ'!$B2518,'08W Project List'!$G:$G,0))),$K2518,#N/A)</f>
        <v>#N/A</v>
      </c>
      <c r="M2518" s="34" t="e">
        <f>IF(ISNUMBER(L2518),#N/A,IF(ISNUMBER(INDEX('Approved CPZ List'!$I:$I,MATCH('HFTD CPZ'!$B2518,'Approved CPZ List'!$B:$B,0))),$K2518,#N/A))</f>
        <v>#N/A</v>
      </c>
    </row>
    <row r="2519" spans="1:13" ht="15.75" x14ac:dyDescent="0.25">
      <c r="A2519" s="17">
        <v>2784</v>
      </c>
      <c r="B2519" s="16" t="s">
        <v>1405</v>
      </c>
      <c r="C2519" s="16">
        <v>103381102</v>
      </c>
      <c r="D2519" s="16" t="s">
        <v>1404</v>
      </c>
      <c r="E2519" s="16">
        <v>6.9874598057429456</v>
      </c>
      <c r="F2519" s="16">
        <v>8</v>
      </c>
      <c r="G2519" s="19">
        <v>1.6953764966411899E-3</v>
      </c>
      <c r="H2519" s="16">
        <f t="shared" si="117"/>
        <v>1.3563011973129519E-2</v>
      </c>
      <c r="I2519" s="21">
        <v>2518</v>
      </c>
      <c r="J2519" s="28">
        <f t="shared" si="118"/>
        <v>23814.54717912717</v>
      </c>
      <c r="K2519" s="28">
        <f t="shared" si="119"/>
        <v>19.659460065646691</v>
      </c>
      <c r="L2519" s="34" t="e">
        <f>IF(ISNUMBER(INDEX('08W Project List'!$J:$J,MATCH('HFTD CPZ'!$B2519,'08W Project List'!$G:$G,0))),$K2519,#N/A)</f>
        <v>#N/A</v>
      </c>
      <c r="M2519" s="34" t="e">
        <f>IF(ISNUMBER(L2519),#N/A,IF(ISNUMBER(INDEX('Approved CPZ List'!$I:$I,MATCH('HFTD CPZ'!$B2519,'Approved CPZ List'!$B:$B,0))),$K2519,#N/A))</f>
        <v>#N/A</v>
      </c>
    </row>
    <row r="2520" spans="1:13" ht="15.75" x14ac:dyDescent="0.25">
      <c r="A2520" s="17">
        <v>4648</v>
      </c>
      <c r="B2520" s="16" t="s">
        <v>1633</v>
      </c>
      <c r="C2520" s="16">
        <v>24101102</v>
      </c>
      <c r="D2520" s="16" t="s">
        <v>1629</v>
      </c>
      <c r="E2520" s="16">
        <v>0.10487999943562648</v>
      </c>
      <c r="F2520" s="16">
        <v>8</v>
      </c>
      <c r="G2520" s="19">
        <v>1.69325366724893E-3</v>
      </c>
      <c r="H2520" s="16">
        <f t="shared" si="117"/>
        <v>1.354602933799144E-2</v>
      </c>
      <c r="I2520" s="21">
        <v>2519</v>
      </c>
      <c r="J2520" s="28">
        <f t="shared" si="118"/>
        <v>23814.652059126605</v>
      </c>
      <c r="K2520" s="28">
        <f t="shared" si="119"/>
        <v>19.645914036308699</v>
      </c>
      <c r="L2520" s="34" t="e">
        <f>IF(ISNUMBER(INDEX('08W Project List'!$J:$J,MATCH('HFTD CPZ'!$B2520,'08W Project List'!$G:$G,0))),$K2520,#N/A)</f>
        <v>#N/A</v>
      </c>
      <c r="M2520" s="34" t="e">
        <f>IF(ISNUMBER(L2520),#N/A,IF(ISNUMBER(INDEX('Approved CPZ List'!$I:$I,MATCH('HFTD CPZ'!$B2520,'Approved CPZ List'!$B:$B,0))),$K2520,#N/A))</f>
        <v>#N/A</v>
      </c>
    </row>
    <row r="2521" spans="1:13" ht="15.75" x14ac:dyDescent="0.25">
      <c r="A2521" s="17">
        <v>4537</v>
      </c>
      <c r="B2521" s="16" t="s">
        <v>1975</v>
      </c>
      <c r="C2521" s="16">
        <v>13532107</v>
      </c>
      <c r="D2521" s="16" t="s">
        <v>1974</v>
      </c>
      <c r="E2521" s="16">
        <v>4.7881914087016284</v>
      </c>
      <c r="F2521" s="16">
        <v>95</v>
      </c>
      <c r="G2521" s="19">
        <v>1.69269093324557E-3</v>
      </c>
      <c r="H2521" s="16">
        <f t="shared" si="117"/>
        <v>0.16080563865832914</v>
      </c>
      <c r="I2521" s="21">
        <v>2520</v>
      </c>
      <c r="J2521" s="28">
        <f t="shared" si="118"/>
        <v>23819.440250535306</v>
      </c>
      <c r="K2521" s="28">
        <f t="shared" si="119"/>
        <v>19.485108397650372</v>
      </c>
      <c r="L2521" s="34" t="e">
        <f>IF(ISNUMBER(INDEX('08W Project List'!$J:$J,MATCH('HFTD CPZ'!$B2521,'08W Project List'!$G:$G,0))),$K2521,#N/A)</f>
        <v>#N/A</v>
      </c>
      <c r="M2521" s="34" t="e">
        <f>IF(ISNUMBER(L2521),#N/A,IF(ISNUMBER(INDEX('Approved CPZ List'!$I:$I,MATCH('HFTD CPZ'!$B2521,'Approved CPZ List'!$B:$B,0))),$K2521,#N/A))</f>
        <v>#N/A</v>
      </c>
    </row>
    <row r="2522" spans="1:13" ht="15.75" x14ac:dyDescent="0.25">
      <c r="A2522" s="17">
        <v>6727</v>
      </c>
      <c r="B2522" s="16" t="s">
        <v>393</v>
      </c>
      <c r="C2522" s="16">
        <v>152481103</v>
      </c>
      <c r="D2522" s="16" t="s">
        <v>392</v>
      </c>
      <c r="E2522" s="16">
        <v>5.5723496319061221</v>
      </c>
      <c r="F2522" s="16">
        <v>64</v>
      </c>
      <c r="G2522" s="19">
        <v>1.6887935304690301E-3</v>
      </c>
      <c r="H2522" s="16">
        <f t="shared" si="117"/>
        <v>0.10808278595001793</v>
      </c>
      <c r="I2522" s="21">
        <v>2521</v>
      </c>
      <c r="J2522" s="28">
        <f t="shared" si="118"/>
        <v>23825.012600167214</v>
      </c>
      <c r="K2522" s="28">
        <f t="shared" si="119"/>
        <v>19.377025611700354</v>
      </c>
      <c r="L2522" s="34" t="e">
        <f>IF(ISNUMBER(INDEX('08W Project List'!$J:$J,MATCH('HFTD CPZ'!$B2522,'08W Project List'!$G:$G,0))),$K2522,#N/A)</f>
        <v>#N/A</v>
      </c>
      <c r="M2522" s="34" t="e">
        <f>IF(ISNUMBER(L2522),#N/A,IF(ISNUMBER(INDEX('Approved CPZ List'!$I:$I,MATCH('HFTD CPZ'!$B2522,'Approved CPZ List'!$B:$B,0))),$K2522,#N/A))</f>
        <v>#N/A</v>
      </c>
    </row>
    <row r="2523" spans="1:13" ht="15.75" x14ac:dyDescent="0.25">
      <c r="A2523" s="17">
        <v>5446</v>
      </c>
      <c r="B2523" s="16" t="s">
        <v>2950</v>
      </c>
      <c r="C2523" s="16">
        <v>152561105</v>
      </c>
      <c r="D2523" s="16" t="s">
        <v>2945</v>
      </c>
      <c r="E2523" s="16">
        <v>7.6795260327595399E-2</v>
      </c>
      <c r="F2523" s="16">
        <v>50</v>
      </c>
      <c r="G2523" s="19">
        <v>1.6854391379128001E-3</v>
      </c>
      <c r="H2523" s="16">
        <f t="shared" si="117"/>
        <v>8.4271956895640002E-2</v>
      </c>
      <c r="I2523" s="21">
        <v>2522</v>
      </c>
      <c r="J2523" s="28">
        <f t="shared" si="118"/>
        <v>23825.089395427542</v>
      </c>
      <c r="K2523" s="28">
        <f t="shared" si="119"/>
        <v>19.292753654804713</v>
      </c>
      <c r="L2523" s="34" t="e">
        <f>IF(ISNUMBER(INDEX('08W Project List'!$J:$J,MATCH('HFTD CPZ'!$B2523,'08W Project List'!$G:$G,0))),$K2523,#N/A)</f>
        <v>#N/A</v>
      </c>
      <c r="M2523" s="34" t="e">
        <f>IF(ISNUMBER(L2523),#N/A,IF(ISNUMBER(INDEX('Approved CPZ List'!$I:$I,MATCH('HFTD CPZ'!$B2523,'Approved CPZ List'!$B:$B,0))),$K2523,#N/A))</f>
        <v>#N/A</v>
      </c>
    </row>
    <row r="2524" spans="1:13" ht="15.75" x14ac:dyDescent="0.25">
      <c r="A2524" s="17">
        <v>9065</v>
      </c>
      <c r="B2524" s="16" t="s">
        <v>2788</v>
      </c>
      <c r="C2524" s="16">
        <v>182941101</v>
      </c>
      <c r="D2524" s="16" t="s">
        <v>2786</v>
      </c>
      <c r="E2524" s="16">
        <v>4.3928130687663884</v>
      </c>
      <c r="F2524" s="16">
        <v>42</v>
      </c>
      <c r="G2524" s="19">
        <v>1.6833687212560501E-3</v>
      </c>
      <c r="H2524" s="16">
        <f t="shared" si="117"/>
        <v>7.0701486292754107E-2</v>
      </c>
      <c r="I2524" s="21">
        <v>2523</v>
      </c>
      <c r="J2524" s="28">
        <f t="shared" si="118"/>
        <v>23829.482208496309</v>
      </c>
      <c r="K2524" s="28">
        <f t="shared" si="119"/>
        <v>19.222052168511958</v>
      </c>
      <c r="L2524" s="34" t="e">
        <f>IF(ISNUMBER(INDEX('08W Project List'!$J:$J,MATCH('HFTD CPZ'!$B2524,'08W Project List'!$G:$G,0))),$K2524,#N/A)</f>
        <v>#N/A</v>
      </c>
      <c r="M2524" s="34" t="e">
        <f>IF(ISNUMBER(L2524),#N/A,IF(ISNUMBER(INDEX('Approved CPZ List'!$I:$I,MATCH('HFTD CPZ'!$B2524,'Approved CPZ List'!$B:$B,0))),$K2524,#N/A))</f>
        <v>#N/A</v>
      </c>
    </row>
    <row r="2525" spans="1:13" ht="15.75" x14ac:dyDescent="0.25">
      <c r="A2525" s="17">
        <v>4321</v>
      </c>
      <c r="B2525" s="16" t="s">
        <v>433</v>
      </c>
      <c r="C2525" s="16">
        <v>152481106</v>
      </c>
      <c r="D2525" s="16" t="s">
        <v>428</v>
      </c>
      <c r="E2525" s="16">
        <v>1.1144601794575388</v>
      </c>
      <c r="F2525" s="16">
        <v>56</v>
      </c>
      <c r="G2525" s="19">
        <v>1.6798507494517701E-3</v>
      </c>
      <c r="H2525" s="16">
        <f t="shared" si="117"/>
        <v>9.4071641969299125E-2</v>
      </c>
      <c r="I2525" s="21">
        <v>2524</v>
      </c>
      <c r="J2525" s="28">
        <f t="shared" si="118"/>
        <v>23830.596668675767</v>
      </c>
      <c r="K2525" s="28">
        <f t="shared" si="119"/>
        <v>19.127980526542657</v>
      </c>
      <c r="L2525" s="34" t="e">
        <f>IF(ISNUMBER(INDEX('08W Project List'!$J:$J,MATCH('HFTD CPZ'!$B2525,'08W Project List'!$G:$G,0))),$K2525,#N/A)</f>
        <v>#N/A</v>
      </c>
      <c r="M2525" s="34" t="e">
        <f>IF(ISNUMBER(L2525),#N/A,IF(ISNUMBER(INDEX('Approved CPZ List'!$I:$I,MATCH('HFTD CPZ'!$B2525,'Approved CPZ List'!$B:$B,0))),$K2525,#N/A))</f>
        <v>#N/A</v>
      </c>
    </row>
    <row r="2526" spans="1:13" ht="15.75" x14ac:dyDescent="0.25">
      <c r="A2526" s="17">
        <v>7573</v>
      </c>
      <c r="B2526" s="16" t="s">
        <v>3383</v>
      </c>
      <c r="C2526" s="16">
        <v>14161106</v>
      </c>
      <c r="D2526" s="16" t="s">
        <v>3384</v>
      </c>
      <c r="E2526" s="16">
        <v>0.92085752196853332</v>
      </c>
      <c r="F2526" s="16">
        <v>36</v>
      </c>
      <c r="G2526" s="19">
        <v>1.67537051157194E-3</v>
      </c>
      <c r="H2526" s="16">
        <f t="shared" si="117"/>
        <v>6.031333841658984E-2</v>
      </c>
      <c r="I2526" s="21">
        <v>2525</v>
      </c>
      <c r="J2526" s="28">
        <f t="shared" si="118"/>
        <v>23831.517526197735</v>
      </c>
      <c r="K2526" s="28">
        <f t="shared" si="119"/>
        <v>19.067667188126066</v>
      </c>
      <c r="L2526" s="34" t="e">
        <f>IF(ISNUMBER(INDEX('08W Project List'!$J:$J,MATCH('HFTD CPZ'!$B2526,'08W Project List'!$G:$G,0))),$K2526,#N/A)</f>
        <v>#N/A</v>
      </c>
      <c r="M2526" s="34" t="e">
        <f>IF(ISNUMBER(L2526),#N/A,IF(ISNUMBER(INDEX('Approved CPZ List'!$I:$I,MATCH('HFTD CPZ'!$B2526,'Approved CPZ List'!$B:$B,0))),$K2526,#N/A))</f>
        <v>#N/A</v>
      </c>
    </row>
    <row r="2527" spans="1:13" ht="15.75" x14ac:dyDescent="0.25">
      <c r="A2527" s="17">
        <v>1005</v>
      </c>
      <c r="B2527" s="16" t="s">
        <v>3358</v>
      </c>
      <c r="C2527" s="16">
        <v>83692104</v>
      </c>
      <c r="D2527" s="16" t="s">
        <v>3352</v>
      </c>
      <c r="E2527" s="16">
        <v>19.896022794833748</v>
      </c>
      <c r="F2527" s="16">
        <v>215</v>
      </c>
      <c r="G2527" s="19">
        <v>1.66718509823657E-3</v>
      </c>
      <c r="H2527" s="16">
        <f t="shared" si="117"/>
        <v>0.35844479612086255</v>
      </c>
      <c r="I2527" s="21">
        <v>2526</v>
      </c>
      <c r="J2527" s="28">
        <f t="shared" si="118"/>
        <v>23851.413548992568</v>
      </c>
      <c r="K2527" s="28">
        <f t="shared" si="119"/>
        <v>18.709222392005202</v>
      </c>
      <c r="L2527" s="34" t="e">
        <f>IF(ISNUMBER(INDEX('08W Project List'!$J:$J,MATCH('HFTD CPZ'!$B2527,'08W Project List'!$G:$G,0))),$K2527,#N/A)</f>
        <v>#N/A</v>
      </c>
      <c r="M2527" s="34" t="e">
        <f>IF(ISNUMBER(L2527),#N/A,IF(ISNUMBER(INDEX('Approved CPZ List'!$I:$I,MATCH('HFTD CPZ'!$B2527,'Approved CPZ List'!$B:$B,0))),$K2527,#N/A))</f>
        <v>#N/A</v>
      </c>
    </row>
    <row r="2528" spans="1:13" ht="15.75" x14ac:dyDescent="0.25">
      <c r="A2528" s="17">
        <v>5885</v>
      </c>
      <c r="B2528" s="16" t="s">
        <v>2023</v>
      </c>
      <c r="C2528" s="16">
        <v>182371112</v>
      </c>
      <c r="D2528" s="16" t="s">
        <v>2022</v>
      </c>
      <c r="E2528" s="16">
        <v>6.2832348663573647</v>
      </c>
      <c r="F2528" s="16">
        <v>92</v>
      </c>
      <c r="G2528" s="19">
        <v>1.66472500038375E-3</v>
      </c>
      <c r="H2528" s="16">
        <f t="shared" si="117"/>
        <v>0.15315470003530501</v>
      </c>
      <c r="I2528" s="21">
        <v>2527</v>
      </c>
      <c r="J2528" s="28">
        <f t="shared" si="118"/>
        <v>23857.696783858926</v>
      </c>
      <c r="K2528" s="28">
        <f t="shared" si="119"/>
        <v>18.556067691969897</v>
      </c>
      <c r="L2528" s="34" t="e">
        <f>IF(ISNUMBER(INDEX('08W Project List'!$J:$J,MATCH('HFTD CPZ'!$B2528,'08W Project List'!$G:$G,0))),$K2528,#N/A)</f>
        <v>#N/A</v>
      </c>
      <c r="M2528" s="34" t="e">
        <f>IF(ISNUMBER(L2528),#N/A,IF(ISNUMBER(INDEX('Approved CPZ List'!$I:$I,MATCH('HFTD CPZ'!$B2528,'Approved CPZ List'!$B:$B,0))),$K2528,#N/A))</f>
        <v>#N/A</v>
      </c>
    </row>
    <row r="2529" spans="1:13" ht="15.75" x14ac:dyDescent="0.25">
      <c r="A2529" s="17">
        <v>2281</v>
      </c>
      <c r="B2529" s="16" t="s">
        <v>4221</v>
      </c>
      <c r="C2529" s="16">
        <v>102541101</v>
      </c>
      <c r="D2529" s="16" t="s">
        <v>4213</v>
      </c>
      <c r="E2529" s="16">
        <v>7.9122651952160963</v>
      </c>
      <c r="F2529" s="16">
        <v>92</v>
      </c>
      <c r="G2529" s="19">
        <v>1.6524063752327101E-3</v>
      </c>
      <c r="H2529" s="16">
        <f t="shared" si="117"/>
        <v>0.15202138652140931</v>
      </c>
      <c r="I2529" s="21">
        <v>2528</v>
      </c>
      <c r="J2529" s="28">
        <f t="shared" si="118"/>
        <v>23865.609049054143</v>
      </c>
      <c r="K2529" s="28">
        <f t="shared" si="119"/>
        <v>18.404046305448489</v>
      </c>
      <c r="L2529" s="34" t="e">
        <f>IF(ISNUMBER(INDEX('08W Project List'!$J:$J,MATCH('HFTD CPZ'!$B2529,'08W Project List'!$G:$G,0))),$K2529,#N/A)</f>
        <v>#N/A</v>
      </c>
      <c r="M2529" s="34" t="e">
        <f>IF(ISNUMBER(L2529),#N/A,IF(ISNUMBER(INDEX('Approved CPZ List'!$I:$I,MATCH('HFTD CPZ'!$B2529,'Approved CPZ List'!$B:$B,0))),$K2529,#N/A))</f>
        <v>#N/A</v>
      </c>
    </row>
    <row r="2530" spans="1:13" ht="15.75" x14ac:dyDescent="0.25">
      <c r="A2530" s="17">
        <v>3545</v>
      </c>
      <c r="B2530" s="16" t="s">
        <v>2823</v>
      </c>
      <c r="C2530" s="16">
        <v>22811104</v>
      </c>
      <c r="D2530" s="16" t="s">
        <v>2824</v>
      </c>
      <c r="E2530" s="16">
        <v>0.85605342211840274</v>
      </c>
      <c r="F2530" s="16">
        <v>18</v>
      </c>
      <c r="G2530" s="19">
        <v>1.64850663018378E-3</v>
      </c>
      <c r="H2530" s="16">
        <f t="shared" si="117"/>
        <v>2.967311934330804E-2</v>
      </c>
      <c r="I2530" s="21">
        <v>2529</v>
      </c>
      <c r="J2530" s="28">
        <f t="shared" si="118"/>
        <v>23866.465102476261</v>
      </c>
      <c r="K2530" s="28">
        <f t="shared" si="119"/>
        <v>18.374373186105181</v>
      </c>
      <c r="L2530" s="34" t="e">
        <f>IF(ISNUMBER(INDEX('08W Project List'!$J:$J,MATCH('HFTD CPZ'!$B2530,'08W Project List'!$G:$G,0))),$K2530,#N/A)</f>
        <v>#N/A</v>
      </c>
      <c r="M2530" s="34" t="e">
        <f>IF(ISNUMBER(L2530),#N/A,IF(ISNUMBER(INDEX('Approved CPZ List'!$I:$I,MATCH('HFTD CPZ'!$B2530,'Approved CPZ List'!$B:$B,0))),$K2530,#N/A))</f>
        <v>#N/A</v>
      </c>
    </row>
    <row r="2531" spans="1:13" ht="15.75" x14ac:dyDescent="0.25">
      <c r="A2531" s="17">
        <v>6564</v>
      </c>
      <c r="B2531" s="16" t="s">
        <v>2553</v>
      </c>
      <c r="C2531" s="16">
        <v>192151131</v>
      </c>
      <c r="D2531" s="16" t="s">
        <v>2551</v>
      </c>
      <c r="E2531" s="16">
        <v>0.8848186353181231</v>
      </c>
      <c r="F2531" s="16">
        <v>28</v>
      </c>
      <c r="G2531" s="19">
        <v>1.6474679453974499E-3</v>
      </c>
      <c r="H2531" s="16">
        <f t="shared" si="117"/>
        <v>4.61291024711286E-2</v>
      </c>
      <c r="I2531" s="21">
        <v>2530</v>
      </c>
      <c r="J2531" s="28">
        <f t="shared" si="118"/>
        <v>23867.349921111578</v>
      </c>
      <c r="K2531" s="28">
        <f t="shared" si="119"/>
        <v>18.328244083634054</v>
      </c>
      <c r="L2531" s="34" t="e">
        <f>IF(ISNUMBER(INDEX('08W Project List'!$J:$J,MATCH('HFTD CPZ'!$B2531,'08W Project List'!$G:$G,0))),$K2531,#N/A)</f>
        <v>#N/A</v>
      </c>
      <c r="M2531" s="34" t="e">
        <f>IF(ISNUMBER(L2531),#N/A,IF(ISNUMBER(INDEX('Approved CPZ List'!$I:$I,MATCH('HFTD CPZ'!$B2531,'Approved CPZ List'!$B:$B,0))),$K2531,#N/A))</f>
        <v>#N/A</v>
      </c>
    </row>
    <row r="2532" spans="1:13" ht="15.75" x14ac:dyDescent="0.25">
      <c r="A2532" s="17">
        <v>2123</v>
      </c>
      <c r="B2532" s="16" t="s">
        <v>1837</v>
      </c>
      <c r="C2532" s="16">
        <v>42481101</v>
      </c>
      <c r="D2532" s="16" t="s">
        <v>1836</v>
      </c>
      <c r="E2532" s="16">
        <v>3.1976929601933186</v>
      </c>
      <c r="F2532" s="16">
        <v>84</v>
      </c>
      <c r="G2532" s="19">
        <v>1.64447489646563E-3</v>
      </c>
      <c r="H2532" s="16">
        <f t="shared" si="117"/>
        <v>0.13813589130311291</v>
      </c>
      <c r="I2532" s="21">
        <v>2531</v>
      </c>
      <c r="J2532" s="28">
        <f t="shared" si="118"/>
        <v>23870.547614071773</v>
      </c>
      <c r="K2532" s="28">
        <f t="shared" si="119"/>
        <v>18.190108192330943</v>
      </c>
      <c r="L2532" s="34" t="e">
        <f>IF(ISNUMBER(INDEX('08W Project List'!$J:$J,MATCH('HFTD CPZ'!$B2532,'08W Project List'!$G:$G,0))),$K2532,#N/A)</f>
        <v>#N/A</v>
      </c>
      <c r="M2532" s="34" t="e">
        <f>IF(ISNUMBER(L2532),#N/A,IF(ISNUMBER(INDEX('Approved CPZ List'!$I:$I,MATCH('HFTD CPZ'!$B2532,'Approved CPZ List'!$B:$B,0))),$K2532,#N/A))</f>
        <v>#N/A</v>
      </c>
    </row>
    <row r="2533" spans="1:13" ht="15.75" x14ac:dyDescent="0.25">
      <c r="A2533" s="17">
        <v>7516</v>
      </c>
      <c r="B2533" s="16" t="s">
        <v>3508</v>
      </c>
      <c r="C2533" s="16">
        <v>182631107</v>
      </c>
      <c r="D2533" s="16" t="s">
        <v>3507</v>
      </c>
      <c r="E2533" s="16">
        <v>0.7775657663407769</v>
      </c>
      <c r="F2533" s="16">
        <v>19</v>
      </c>
      <c r="G2533" s="19">
        <v>1.6436318057325499E-3</v>
      </c>
      <c r="H2533" s="16">
        <f t="shared" si="117"/>
        <v>3.1229004308918448E-2</v>
      </c>
      <c r="I2533" s="21">
        <v>2532</v>
      </c>
      <c r="J2533" s="28">
        <f t="shared" si="118"/>
        <v>23871.325179838113</v>
      </c>
      <c r="K2533" s="28">
        <f t="shared" si="119"/>
        <v>18.158879188022023</v>
      </c>
      <c r="L2533" s="34" t="e">
        <f>IF(ISNUMBER(INDEX('08W Project List'!$J:$J,MATCH('HFTD CPZ'!$B2533,'08W Project List'!$G:$G,0))),$K2533,#N/A)</f>
        <v>#N/A</v>
      </c>
      <c r="M2533" s="34" t="e">
        <f>IF(ISNUMBER(L2533),#N/A,IF(ISNUMBER(INDEX('Approved CPZ List'!$I:$I,MATCH('HFTD CPZ'!$B2533,'Approved CPZ List'!$B:$B,0))),$K2533,#N/A))</f>
        <v>#N/A</v>
      </c>
    </row>
    <row r="2534" spans="1:13" ht="15.75" x14ac:dyDescent="0.25">
      <c r="A2534" s="17">
        <v>1994</v>
      </c>
      <c r="B2534" s="16" t="s">
        <v>3761</v>
      </c>
      <c r="C2534" s="16">
        <v>43432103</v>
      </c>
      <c r="D2534" s="16" t="s">
        <v>3762</v>
      </c>
      <c r="E2534" s="16">
        <v>0.3357361266409894</v>
      </c>
      <c r="F2534" s="16">
        <v>14</v>
      </c>
      <c r="G2534" s="19">
        <v>1.6299596231050999E-3</v>
      </c>
      <c r="H2534" s="16">
        <f t="shared" si="117"/>
        <v>2.28194347234714E-2</v>
      </c>
      <c r="I2534" s="21">
        <v>2533</v>
      </c>
      <c r="J2534" s="28">
        <f t="shared" si="118"/>
        <v>23871.660915964756</v>
      </c>
      <c r="K2534" s="28">
        <f t="shared" si="119"/>
        <v>18.136059753298554</v>
      </c>
      <c r="L2534" s="34" t="e">
        <f>IF(ISNUMBER(INDEX('08W Project List'!$J:$J,MATCH('HFTD CPZ'!$B2534,'08W Project List'!$G:$G,0))),$K2534,#N/A)</f>
        <v>#N/A</v>
      </c>
      <c r="M2534" s="34" t="e">
        <f>IF(ISNUMBER(L2534),#N/A,IF(ISNUMBER(INDEX('Approved CPZ List'!$I:$I,MATCH('HFTD CPZ'!$B2534,'Approved CPZ List'!$B:$B,0))),$K2534,#N/A))</f>
        <v>#N/A</v>
      </c>
    </row>
    <row r="2535" spans="1:13" ht="15.75" x14ac:dyDescent="0.25">
      <c r="A2535" s="17">
        <v>10204</v>
      </c>
      <c r="B2535" s="16" t="s">
        <v>1112</v>
      </c>
      <c r="C2535" s="16">
        <v>43071101</v>
      </c>
      <c r="D2535" s="16" t="s">
        <v>1113</v>
      </c>
      <c r="E2535" s="16">
        <v>0</v>
      </c>
      <c r="F2535" s="16">
        <v>14</v>
      </c>
      <c r="G2535" s="19">
        <v>1.62892457009569E-3</v>
      </c>
      <c r="H2535" s="16">
        <f t="shared" si="117"/>
        <v>2.280494398133966E-2</v>
      </c>
      <c r="I2535" s="21">
        <v>2534</v>
      </c>
      <c r="J2535" s="28">
        <f t="shared" si="118"/>
        <v>23871.660915964756</v>
      </c>
      <c r="K2535" s="28">
        <f t="shared" si="119"/>
        <v>18.113254809317215</v>
      </c>
      <c r="L2535" s="34" t="e">
        <f>IF(ISNUMBER(INDEX('08W Project List'!$J:$J,MATCH('HFTD CPZ'!$B2535,'08W Project List'!$G:$G,0))),$K2535,#N/A)</f>
        <v>#N/A</v>
      </c>
      <c r="M2535" s="34" t="e">
        <f>IF(ISNUMBER(L2535),#N/A,IF(ISNUMBER(INDEX('Approved CPZ List'!$I:$I,MATCH('HFTD CPZ'!$B2535,'Approved CPZ List'!$B:$B,0))),$K2535,#N/A))</f>
        <v>#N/A</v>
      </c>
    </row>
    <row r="2536" spans="1:13" ht="15.75" x14ac:dyDescent="0.25">
      <c r="A2536" s="17">
        <v>3837</v>
      </c>
      <c r="B2536" s="16" t="s">
        <v>158</v>
      </c>
      <c r="C2536" s="16">
        <v>254151101</v>
      </c>
      <c r="D2536" s="16" t="s">
        <v>154</v>
      </c>
      <c r="E2536" s="16">
        <v>2.6804605580592726</v>
      </c>
      <c r="F2536" s="16">
        <v>21</v>
      </c>
      <c r="G2536" s="19">
        <v>1.62480584924966E-3</v>
      </c>
      <c r="H2536" s="16">
        <f t="shared" si="117"/>
        <v>3.412092283424286E-2</v>
      </c>
      <c r="I2536" s="21">
        <v>2535</v>
      </c>
      <c r="J2536" s="28">
        <f t="shared" si="118"/>
        <v>23874.341376522814</v>
      </c>
      <c r="K2536" s="28">
        <f t="shared" si="119"/>
        <v>18.079133886482971</v>
      </c>
      <c r="L2536" s="34" t="e">
        <f>IF(ISNUMBER(INDEX('08W Project List'!$J:$J,MATCH('HFTD CPZ'!$B2536,'08W Project List'!$G:$G,0))),$K2536,#N/A)</f>
        <v>#N/A</v>
      </c>
      <c r="M2536" s="34" t="e">
        <f>IF(ISNUMBER(L2536),#N/A,IF(ISNUMBER(INDEX('Approved CPZ List'!$I:$I,MATCH('HFTD CPZ'!$B2536,'Approved CPZ List'!$B:$B,0))),$K2536,#N/A))</f>
        <v>#N/A</v>
      </c>
    </row>
    <row r="2537" spans="1:13" ht="15.75" x14ac:dyDescent="0.25">
      <c r="A2537" s="17">
        <v>586</v>
      </c>
      <c r="B2537" s="16" t="s">
        <v>4254</v>
      </c>
      <c r="C2537" s="16">
        <v>152491102</v>
      </c>
      <c r="D2537" s="16" t="s">
        <v>4255</v>
      </c>
      <c r="E2537" s="16">
        <v>13.36912572279074</v>
      </c>
      <c r="F2537" s="16">
        <v>155</v>
      </c>
      <c r="G2537" s="19">
        <v>1.6154851350821901E-3</v>
      </c>
      <c r="H2537" s="16">
        <f t="shared" si="117"/>
        <v>0.25040019593773943</v>
      </c>
      <c r="I2537" s="21">
        <v>2536</v>
      </c>
      <c r="J2537" s="28">
        <f t="shared" si="118"/>
        <v>23887.710502245605</v>
      </c>
      <c r="K2537" s="28">
        <f t="shared" si="119"/>
        <v>17.828733690545231</v>
      </c>
      <c r="L2537" s="34" t="e">
        <f>IF(ISNUMBER(INDEX('08W Project List'!$J:$J,MATCH('HFTD CPZ'!$B2537,'08W Project List'!$G:$G,0))),$K2537,#N/A)</f>
        <v>#N/A</v>
      </c>
      <c r="M2537" s="34" t="e">
        <f>IF(ISNUMBER(L2537),#N/A,IF(ISNUMBER(INDEX('Approved CPZ List'!$I:$I,MATCH('HFTD CPZ'!$B2537,'Approved CPZ List'!$B:$B,0))),$K2537,#N/A))</f>
        <v>#N/A</v>
      </c>
    </row>
    <row r="2538" spans="1:13" ht="15.75" x14ac:dyDescent="0.25">
      <c r="A2538" s="17">
        <v>5218</v>
      </c>
      <c r="B2538" s="16" t="s">
        <v>3988</v>
      </c>
      <c r="C2538" s="16">
        <v>102971111</v>
      </c>
      <c r="D2538" s="16" t="s">
        <v>3986</v>
      </c>
      <c r="E2538" s="16">
        <v>21.825575876707397</v>
      </c>
      <c r="F2538" s="16">
        <v>217</v>
      </c>
      <c r="G2538" s="19">
        <v>1.60392534002932E-3</v>
      </c>
      <c r="H2538" s="16">
        <f t="shared" si="117"/>
        <v>0.34805179878636244</v>
      </c>
      <c r="I2538" s="21">
        <v>2537</v>
      </c>
      <c r="J2538" s="28">
        <f t="shared" si="118"/>
        <v>23909.536078122313</v>
      </c>
      <c r="K2538" s="28">
        <f t="shared" si="119"/>
        <v>17.48068189175887</v>
      </c>
      <c r="L2538" s="34" t="e">
        <f>IF(ISNUMBER(INDEX('08W Project List'!$J:$J,MATCH('HFTD CPZ'!$B2538,'08W Project List'!$G:$G,0))),$K2538,#N/A)</f>
        <v>#N/A</v>
      </c>
      <c r="M2538" s="34" t="e">
        <f>IF(ISNUMBER(L2538),#N/A,IF(ISNUMBER(INDEX('Approved CPZ List'!$I:$I,MATCH('HFTD CPZ'!$B2538,'Approved CPZ List'!$B:$B,0))),$K2538,#N/A))</f>
        <v>#N/A</v>
      </c>
    </row>
    <row r="2539" spans="1:13" ht="15.75" x14ac:dyDescent="0.25">
      <c r="A2539" s="17">
        <v>1040</v>
      </c>
      <c r="B2539" s="16" t="s">
        <v>1483</v>
      </c>
      <c r="C2539" s="16">
        <v>103021101</v>
      </c>
      <c r="D2539" s="16" t="s">
        <v>1475</v>
      </c>
      <c r="E2539" s="16">
        <v>0.17675781443639776</v>
      </c>
      <c r="F2539" s="16">
        <v>44</v>
      </c>
      <c r="G2539" s="19">
        <v>1.6028162548818801E-3</v>
      </c>
      <c r="H2539" s="16">
        <f t="shared" si="117"/>
        <v>7.0523915214802724E-2</v>
      </c>
      <c r="I2539" s="21">
        <v>2538</v>
      </c>
      <c r="J2539" s="28">
        <f t="shared" si="118"/>
        <v>23909.712835936749</v>
      </c>
      <c r="K2539" s="28">
        <f t="shared" si="119"/>
        <v>17.410157976544067</v>
      </c>
      <c r="L2539" s="34" t="e">
        <f>IF(ISNUMBER(INDEX('08W Project List'!$J:$J,MATCH('HFTD CPZ'!$B2539,'08W Project List'!$G:$G,0))),$K2539,#N/A)</f>
        <v>#N/A</v>
      </c>
      <c r="M2539" s="34" t="e">
        <f>IF(ISNUMBER(L2539),#N/A,IF(ISNUMBER(INDEX('Approved CPZ List'!$I:$I,MATCH('HFTD CPZ'!$B2539,'Approved CPZ List'!$B:$B,0))),$K2539,#N/A))</f>
        <v>#N/A</v>
      </c>
    </row>
    <row r="2540" spans="1:13" ht="15.75" x14ac:dyDescent="0.25">
      <c r="A2540" s="17">
        <v>3804</v>
      </c>
      <c r="B2540" s="16" t="s">
        <v>3143</v>
      </c>
      <c r="C2540" s="16">
        <v>82931101</v>
      </c>
      <c r="D2540" s="16" t="s">
        <v>3142</v>
      </c>
      <c r="E2540" s="16">
        <v>10.526240520184524</v>
      </c>
      <c r="F2540" s="16">
        <v>124</v>
      </c>
      <c r="G2540" s="19">
        <v>1.6007344332115601E-3</v>
      </c>
      <c r="H2540" s="16">
        <f t="shared" si="117"/>
        <v>0.19849106971823344</v>
      </c>
      <c r="I2540" s="21">
        <v>2539</v>
      </c>
      <c r="J2540" s="28">
        <f t="shared" si="118"/>
        <v>23920.239076456932</v>
      </c>
      <c r="K2540" s="28">
        <f t="shared" si="119"/>
        <v>17.211666906825833</v>
      </c>
      <c r="L2540" s="34" t="e">
        <f>IF(ISNUMBER(INDEX('08W Project List'!$J:$J,MATCH('HFTD CPZ'!$B2540,'08W Project List'!$G:$G,0))),$K2540,#N/A)</f>
        <v>#N/A</v>
      </c>
      <c r="M2540" s="34" t="e">
        <f>IF(ISNUMBER(L2540),#N/A,IF(ISNUMBER(INDEX('Approved CPZ List'!$I:$I,MATCH('HFTD CPZ'!$B2540,'Approved CPZ List'!$B:$B,0))),$K2540,#N/A))</f>
        <v>#N/A</v>
      </c>
    </row>
    <row r="2541" spans="1:13" ht="15.75" x14ac:dyDescent="0.25">
      <c r="A2541" s="17">
        <v>1389</v>
      </c>
      <c r="B2541" s="16" t="s">
        <v>3906</v>
      </c>
      <c r="C2541" s="16">
        <v>162821701</v>
      </c>
      <c r="D2541" s="16" t="s">
        <v>3907</v>
      </c>
      <c r="E2541" s="16">
        <v>4.3907851480747047</v>
      </c>
      <c r="F2541" s="16">
        <v>63</v>
      </c>
      <c r="G2541" s="19">
        <v>1.5976577451721301E-3</v>
      </c>
      <c r="H2541" s="16">
        <f t="shared" si="117"/>
        <v>0.10065243794584419</v>
      </c>
      <c r="I2541" s="21">
        <v>2540</v>
      </c>
      <c r="J2541" s="28">
        <f t="shared" si="118"/>
        <v>23924.629861605008</v>
      </c>
      <c r="K2541" s="28">
        <f t="shared" si="119"/>
        <v>17.11101446887999</v>
      </c>
      <c r="L2541" s="34" t="e">
        <f>IF(ISNUMBER(INDEX('08W Project List'!$J:$J,MATCH('HFTD CPZ'!$B2541,'08W Project List'!$G:$G,0))),$K2541,#N/A)</f>
        <v>#N/A</v>
      </c>
      <c r="M2541" s="34" t="e">
        <f>IF(ISNUMBER(L2541),#N/A,IF(ISNUMBER(INDEX('Approved CPZ List'!$I:$I,MATCH('HFTD CPZ'!$B2541,'Approved CPZ List'!$B:$B,0))),$K2541,#N/A))</f>
        <v>#N/A</v>
      </c>
    </row>
    <row r="2542" spans="1:13" ht="15.75" x14ac:dyDescent="0.25">
      <c r="A2542" s="17">
        <v>8302</v>
      </c>
      <c r="B2542" s="16" t="s">
        <v>4160</v>
      </c>
      <c r="C2542" s="16">
        <v>14341106</v>
      </c>
      <c r="D2542" s="16" t="s">
        <v>4157</v>
      </c>
      <c r="E2542" s="16">
        <v>4.3931150998927846</v>
      </c>
      <c r="F2542" s="16">
        <v>27</v>
      </c>
      <c r="G2542" s="19">
        <v>1.5975050574603899E-3</v>
      </c>
      <c r="H2542" s="16">
        <f t="shared" si="117"/>
        <v>4.3132636551430528E-2</v>
      </c>
      <c r="I2542" s="21">
        <v>2541</v>
      </c>
      <c r="J2542" s="28">
        <f t="shared" si="118"/>
        <v>23929.022976704902</v>
      </c>
      <c r="K2542" s="28">
        <f t="shared" si="119"/>
        <v>17.06788183232856</v>
      </c>
      <c r="L2542" s="34" t="e">
        <f>IF(ISNUMBER(INDEX('08W Project List'!$J:$J,MATCH('HFTD CPZ'!$B2542,'08W Project List'!$G:$G,0))),$K2542,#N/A)</f>
        <v>#N/A</v>
      </c>
      <c r="M2542" s="34" t="e">
        <f>IF(ISNUMBER(L2542),#N/A,IF(ISNUMBER(INDEX('Approved CPZ List'!$I:$I,MATCH('HFTD CPZ'!$B2542,'Approved CPZ List'!$B:$B,0))),$K2542,#N/A))</f>
        <v>#N/A</v>
      </c>
    </row>
    <row r="2543" spans="1:13" ht="15.75" x14ac:dyDescent="0.25">
      <c r="A2543" s="17">
        <v>7677</v>
      </c>
      <c r="B2543" s="16" t="s">
        <v>3147</v>
      </c>
      <c r="C2543" s="16">
        <v>82931101</v>
      </c>
      <c r="D2543" s="16" t="s">
        <v>3142</v>
      </c>
      <c r="E2543" s="16">
        <v>4.1638918216768053</v>
      </c>
      <c r="F2543" s="16">
        <v>53</v>
      </c>
      <c r="G2543" s="19">
        <v>1.59075758797347E-3</v>
      </c>
      <c r="H2543" s="16">
        <f t="shared" si="117"/>
        <v>8.431015216259391E-2</v>
      </c>
      <c r="I2543" s="21">
        <v>2542</v>
      </c>
      <c r="J2543" s="28">
        <f t="shared" si="118"/>
        <v>23933.18686852658</v>
      </c>
      <c r="K2543" s="28">
        <f t="shared" si="119"/>
        <v>16.983571680165966</v>
      </c>
      <c r="L2543" s="34" t="e">
        <f>IF(ISNUMBER(INDEX('08W Project List'!$J:$J,MATCH('HFTD CPZ'!$B2543,'08W Project List'!$G:$G,0))),$K2543,#N/A)</f>
        <v>#N/A</v>
      </c>
      <c r="M2543" s="34" t="e">
        <f>IF(ISNUMBER(L2543),#N/A,IF(ISNUMBER(INDEX('Approved CPZ List'!$I:$I,MATCH('HFTD CPZ'!$B2543,'Approved CPZ List'!$B:$B,0))),$K2543,#N/A))</f>
        <v>#N/A</v>
      </c>
    </row>
    <row r="2544" spans="1:13" ht="15.75" x14ac:dyDescent="0.25">
      <c r="A2544" s="17">
        <v>9231</v>
      </c>
      <c r="B2544" s="16" t="s">
        <v>3359</v>
      </c>
      <c r="C2544" s="16">
        <v>83692104</v>
      </c>
      <c r="D2544" s="16" t="s">
        <v>3352</v>
      </c>
      <c r="E2544" s="16">
        <v>3.5819049173140334</v>
      </c>
      <c r="F2544" s="16">
        <v>60</v>
      </c>
      <c r="G2544" s="19">
        <v>1.57844360821783E-3</v>
      </c>
      <c r="H2544" s="16">
        <f t="shared" si="117"/>
        <v>9.4706616493069801E-2</v>
      </c>
      <c r="I2544" s="21">
        <v>2543</v>
      </c>
      <c r="J2544" s="28">
        <f t="shared" si="118"/>
        <v>23936.768773443895</v>
      </c>
      <c r="K2544" s="28">
        <f t="shared" si="119"/>
        <v>16.888865063672895</v>
      </c>
      <c r="L2544" s="34" t="e">
        <f>IF(ISNUMBER(INDEX('08W Project List'!$J:$J,MATCH('HFTD CPZ'!$B2544,'08W Project List'!$G:$G,0))),$K2544,#N/A)</f>
        <v>#N/A</v>
      </c>
      <c r="M2544" s="34" t="e">
        <f>IF(ISNUMBER(L2544),#N/A,IF(ISNUMBER(INDEX('Approved CPZ List'!$I:$I,MATCH('HFTD CPZ'!$B2544,'Approved CPZ List'!$B:$B,0))),$K2544,#N/A))</f>
        <v>#N/A</v>
      </c>
    </row>
    <row r="2545" spans="1:13" ht="15.75" x14ac:dyDescent="0.25">
      <c r="A2545" s="17">
        <v>10838</v>
      </c>
      <c r="B2545" s="16" t="s">
        <v>2004</v>
      </c>
      <c r="C2545" s="16">
        <v>42991106</v>
      </c>
      <c r="D2545" s="16" t="s">
        <v>2001</v>
      </c>
      <c r="E2545" s="16">
        <v>6.5216367632344938E-2</v>
      </c>
      <c r="F2545" s="16">
        <v>3</v>
      </c>
      <c r="G2545" s="19">
        <v>1.5648232128468501E-3</v>
      </c>
      <c r="H2545" s="16">
        <f t="shared" si="117"/>
        <v>4.69446963854055E-3</v>
      </c>
      <c r="I2545" s="21">
        <v>2544</v>
      </c>
      <c r="J2545" s="28">
        <f t="shared" si="118"/>
        <v>23936.833989811526</v>
      </c>
      <c r="K2545" s="28">
        <f t="shared" si="119"/>
        <v>16.884170594034355</v>
      </c>
      <c r="L2545" s="34" t="e">
        <f>IF(ISNUMBER(INDEX('08W Project List'!$J:$J,MATCH('HFTD CPZ'!$B2545,'08W Project List'!$G:$G,0))),$K2545,#N/A)</f>
        <v>#N/A</v>
      </c>
      <c r="M2545" s="34" t="e">
        <f>IF(ISNUMBER(L2545),#N/A,IF(ISNUMBER(INDEX('Approved CPZ List'!$I:$I,MATCH('HFTD CPZ'!$B2545,'Approved CPZ List'!$B:$B,0))),$K2545,#N/A))</f>
        <v>#N/A</v>
      </c>
    </row>
    <row r="2546" spans="1:13" ht="15.75" x14ac:dyDescent="0.25">
      <c r="A2546" s="17">
        <v>1125</v>
      </c>
      <c r="B2546" s="16" t="s">
        <v>2005</v>
      </c>
      <c r="C2546" s="16">
        <v>42991106</v>
      </c>
      <c r="D2546" s="16" t="s">
        <v>2001</v>
      </c>
      <c r="E2546" s="16">
        <v>9.5554261967550042E-2</v>
      </c>
      <c r="F2546" s="16">
        <v>111</v>
      </c>
      <c r="G2546" s="19">
        <v>1.5644163548328099E-3</v>
      </c>
      <c r="H2546" s="16">
        <f t="shared" si="117"/>
        <v>0.1736502153864419</v>
      </c>
      <c r="I2546" s="21">
        <v>2545</v>
      </c>
      <c r="J2546" s="28">
        <f t="shared" si="118"/>
        <v>23936.929544073493</v>
      </c>
      <c r="K2546" s="28">
        <f t="shared" si="119"/>
        <v>16.710520378647914</v>
      </c>
      <c r="L2546" s="34" t="e">
        <f>IF(ISNUMBER(INDEX('08W Project List'!$J:$J,MATCH('HFTD CPZ'!$B2546,'08W Project List'!$G:$G,0))),$K2546,#N/A)</f>
        <v>#N/A</v>
      </c>
      <c r="M2546" s="34" t="e">
        <f>IF(ISNUMBER(L2546),#N/A,IF(ISNUMBER(INDEX('Approved CPZ List'!$I:$I,MATCH('HFTD CPZ'!$B2546,'Approved CPZ List'!$B:$B,0))),$K2546,#N/A))</f>
        <v>#N/A</v>
      </c>
    </row>
    <row r="2547" spans="1:13" ht="15.75" x14ac:dyDescent="0.25">
      <c r="A2547" s="17">
        <v>6613</v>
      </c>
      <c r="B2547" s="16" t="s">
        <v>1717</v>
      </c>
      <c r="C2547" s="16">
        <v>83431116</v>
      </c>
      <c r="D2547" s="16" t="s">
        <v>1715</v>
      </c>
      <c r="E2547" s="16">
        <v>8.151799903914668</v>
      </c>
      <c r="F2547" s="16">
        <v>98</v>
      </c>
      <c r="G2547" s="19">
        <v>1.55459488972583E-3</v>
      </c>
      <c r="H2547" s="16">
        <f t="shared" si="117"/>
        <v>0.15235029919313134</v>
      </c>
      <c r="I2547" s="21">
        <v>2546</v>
      </c>
      <c r="J2547" s="28">
        <f t="shared" si="118"/>
        <v>23945.081343977407</v>
      </c>
      <c r="K2547" s="28">
        <f t="shared" si="119"/>
        <v>16.558170079454783</v>
      </c>
      <c r="L2547" s="34" t="e">
        <f>IF(ISNUMBER(INDEX('08W Project List'!$J:$J,MATCH('HFTD CPZ'!$B2547,'08W Project List'!$G:$G,0))),$K2547,#N/A)</f>
        <v>#N/A</v>
      </c>
      <c r="M2547" s="34" t="e">
        <f>IF(ISNUMBER(L2547),#N/A,IF(ISNUMBER(INDEX('Approved CPZ List'!$I:$I,MATCH('HFTD CPZ'!$B2547,'Approved CPZ List'!$B:$B,0))),$K2547,#N/A))</f>
        <v>#N/A</v>
      </c>
    </row>
    <row r="2548" spans="1:13" ht="15.75" x14ac:dyDescent="0.25">
      <c r="A2548" s="17">
        <v>10410</v>
      </c>
      <c r="B2548" s="16" t="s">
        <v>3194</v>
      </c>
      <c r="C2548" s="16">
        <v>43292102</v>
      </c>
      <c r="D2548" s="16" t="s">
        <v>3193</v>
      </c>
      <c r="E2548" s="16">
        <v>0.14272180733729273</v>
      </c>
      <c r="F2548" s="16">
        <v>13</v>
      </c>
      <c r="G2548" s="19">
        <v>1.5528029701561701E-3</v>
      </c>
      <c r="H2548" s="16">
        <f t="shared" si="117"/>
        <v>2.0186438612030212E-2</v>
      </c>
      <c r="I2548" s="21">
        <v>2547</v>
      </c>
      <c r="J2548" s="28">
        <f t="shared" si="118"/>
        <v>23945.224065784743</v>
      </c>
      <c r="K2548" s="28">
        <f t="shared" si="119"/>
        <v>16.537983640842754</v>
      </c>
      <c r="L2548" s="34" t="e">
        <f>IF(ISNUMBER(INDEX('08W Project List'!$J:$J,MATCH('HFTD CPZ'!$B2548,'08W Project List'!$G:$G,0))),$K2548,#N/A)</f>
        <v>#N/A</v>
      </c>
      <c r="M2548" s="34" t="e">
        <f>IF(ISNUMBER(L2548),#N/A,IF(ISNUMBER(INDEX('Approved CPZ List'!$I:$I,MATCH('HFTD CPZ'!$B2548,'Approved CPZ List'!$B:$B,0))),$K2548,#N/A))</f>
        <v>#N/A</v>
      </c>
    </row>
    <row r="2549" spans="1:13" ht="15.75" x14ac:dyDescent="0.25">
      <c r="A2549" s="17">
        <v>3988</v>
      </c>
      <c r="B2549" s="16" t="s">
        <v>3571</v>
      </c>
      <c r="C2549" s="16">
        <v>42011108</v>
      </c>
      <c r="D2549" s="16" t="s">
        <v>3566</v>
      </c>
      <c r="E2549" s="16">
        <v>7.178741345881603</v>
      </c>
      <c r="F2549" s="16">
        <v>88</v>
      </c>
      <c r="G2549" s="19">
        <v>1.5474434484083299E-3</v>
      </c>
      <c r="H2549" s="16">
        <f t="shared" si="117"/>
        <v>0.13617502345993304</v>
      </c>
      <c r="I2549" s="21">
        <v>2548</v>
      </c>
      <c r="J2549" s="28">
        <f t="shared" si="118"/>
        <v>23952.402807130624</v>
      </c>
      <c r="K2549" s="28">
        <f t="shared" si="119"/>
        <v>16.401808617382819</v>
      </c>
      <c r="L2549" s="34" t="e">
        <f>IF(ISNUMBER(INDEX('08W Project List'!$J:$J,MATCH('HFTD CPZ'!$B2549,'08W Project List'!$G:$G,0))),$K2549,#N/A)</f>
        <v>#N/A</v>
      </c>
      <c r="M2549" s="34" t="e">
        <f>IF(ISNUMBER(L2549),#N/A,IF(ISNUMBER(INDEX('Approved CPZ List'!$I:$I,MATCH('HFTD CPZ'!$B2549,'Approved CPZ List'!$B:$B,0))),$K2549,#N/A))</f>
        <v>#N/A</v>
      </c>
    </row>
    <row r="2550" spans="1:13" ht="15.75" x14ac:dyDescent="0.25">
      <c r="A2550" s="17">
        <v>3811</v>
      </c>
      <c r="B2550" s="16" t="s">
        <v>2668</v>
      </c>
      <c r="C2550" s="16">
        <v>12541106</v>
      </c>
      <c r="D2550" s="16" t="s">
        <v>2667</v>
      </c>
      <c r="E2550" s="16">
        <v>3.6566223576587631</v>
      </c>
      <c r="F2550" s="16">
        <v>50</v>
      </c>
      <c r="G2550" s="19">
        <v>1.54067276040752E-3</v>
      </c>
      <c r="H2550" s="16">
        <f t="shared" si="117"/>
        <v>7.7033638020376008E-2</v>
      </c>
      <c r="I2550" s="21">
        <v>2549</v>
      </c>
      <c r="J2550" s="28">
        <f t="shared" si="118"/>
        <v>23956.059429488283</v>
      </c>
      <c r="K2550" s="28">
        <f t="shared" si="119"/>
        <v>16.324774979362445</v>
      </c>
      <c r="L2550" s="34" t="e">
        <f>IF(ISNUMBER(INDEX('08W Project List'!$J:$J,MATCH('HFTD CPZ'!$B2550,'08W Project List'!$G:$G,0))),$K2550,#N/A)</f>
        <v>#N/A</v>
      </c>
      <c r="M2550" s="34" t="e">
        <f>IF(ISNUMBER(L2550),#N/A,IF(ISNUMBER(INDEX('Approved CPZ List'!$I:$I,MATCH('HFTD CPZ'!$B2550,'Approved CPZ List'!$B:$B,0))),$K2550,#N/A))</f>
        <v>#N/A</v>
      </c>
    </row>
    <row r="2551" spans="1:13" ht="15.75" x14ac:dyDescent="0.25">
      <c r="A2551" s="17">
        <v>1254</v>
      </c>
      <c r="B2551" s="16" t="s">
        <v>992</v>
      </c>
      <c r="C2551" s="16">
        <v>163351703</v>
      </c>
      <c r="D2551" s="16" t="s">
        <v>986</v>
      </c>
      <c r="E2551" s="16">
        <v>10.973583595395651</v>
      </c>
      <c r="F2551" s="16">
        <v>151</v>
      </c>
      <c r="G2551" s="19">
        <v>1.53944732467969E-3</v>
      </c>
      <c r="H2551" s="16">
        <f t="shared" si="117"/>
        <v>0.23245654602663318</v>
      </c>
      <c r="I2551" s="21">
        <v>2550</v>
      </c>
      <c r="J2551" s="28">
        <f t="shared" si="118"/>
        <v>23967.033013083677</v>
      </c>
      <c r="K2551" s="28">
        <f t="shared" si="119"/>
        <v>16.092318433335812</v>
      </c>
      <c r="L2551" s="34" t="e">
        <f>IF(ISNUMBER(INDEX('08W Project List'!$J:$J,MATCH('HFTD CPZ'!$B2551,'08W Project List'!$G:$G,0))),$K2551,#N/A)</f>
        <v>#N/A</v>
      </c>
      <c r="M2551" s="34" t="e">
        <f>IF(ISNUMBER(L2551),#N/A,IF(ISNUMBER(INDEX('Approved CPZ List'!$I:$I,MATCH('HFTD CPZ'!$B2551,'Approved CPZ List'!$B:$B,0))),$K2551,#N/A))</f>
        <v>#N/A</v>
      </c>
    </row>
    <row r="2552" spans="1:13" ht="15.75" x14ac:dyDescent="0.25">
      <c r="A2552" s="17">
        <v>9703</v>
      </c>
      <c r="B2552" s="16" t="s">
        <v>4233</v>
      </c>
      <c r="C2552" s="16">
        <v>102541102</v>
      </c>
      <c r="D2552" s="16" t="s">
        <v>4224</v>
      </c>
      <c r="E2552" s="16">
        <v>0.51990250605146549</v>
      </c>
      <c r="F2552" s="16">
        <v>8</v>
      </c>
      <c r="G2552" s="19">
        <v>1.53815145550911E-3</v>
      </c>
      <c r="H2552" s="16">
        <f t="shared" si="117"/>
        <v>1.230521164407288E-2</v>
      </c>
      <c r="I2552" s="21">
        <v>2551</v>
      </c>
      <c r="J2552" s="28">
        <f t="shared" si="118"/>
        <v>23967.552915589727</v>
      </c>
      <c r="K2552" s="28">
        <f t="shared" si="119"/>
        <v>16.08001322169174</v>
      </c>
      <c r="L2552" s="34" t="e">
        <f>IF(ISNUMBER(INDEX('08W Project List'!$J:$J,MATCH('HFTD CPZ'!$B2552,'08W Project List'!$G:$G,0))),$K2552,#N/A)</f>
        <v>#N/A</v>
      </c>
      <c r="M2552" s="34" t="e">
        <f>IF(ISNUMBER(L2552),#N/A,IF(ISNUMBER(INDEX('Approved CPZ List'!$I:$I,MATCH('HFTD CPZ'!$B2552,'Approved CPZ List'!$B:$B,0))),$K2552,#N/A))</f>
        <v>#N/A</v>
      </c>
    </row>
    <row r="2553" spans="1:13" ht="15.75" x14ac:dyDescent="0.25">
      <c r="A2553" s="17">
        <v>8204</v>
      </c>
      <c r="B2553" s="16" t="s">
        <v>258</v>
      </c>
      <c r="C2553" s="16">
        <v>83040401</v>
      </c>
      <c r="D2553" s="16" t="s">
        <v>257</v>
      </c>
      <c r="E2553" s="16">
        <v>3.9583149686270231</v>
      </c>
      <c r="F2553" s="16">
        <v>36</v>
      </c>
      <c r="G2553" s="19">
        <v>1.5294764951940801E-3</v>
      </c>
      <c r="H2553" s="16">
        <f t="shared" si="117"/>
        <v>5.5061153826986883E-2</v>
      </c>
      <c r="I2553" s="21">
        <v>2552</v>
      </c>
      <c r="J2553" s="28">
        <f t="shared" si="118"/>
        <v>23971.511230558353</v>
      </c>
      <c r="K2553" s="28">
        <f t="shared" si="119"/>
        <v>16.024952067864753</v>
      </c>
      <c r="L2553" s="34" t="e">
        <f>IF(ISNUMBER(INDEX('08W Project List'!$J:$J,MATCH('HFTD CPZ'!$B2553,'08W Project List'!$G:$G,0))),$K2553,#N/A)</f>
        <v>#N/A</v>
      </c>
      <c r="M2553" s="34" t="e">
        <f>IF(ISNUMBER(L2553),#N/A,IF(ISNUMBER(INDEX('Approved CPZ List'!$I:$I,MATCH('HFTD CPZ'!$B2553,'Approved CPZ List'!$B:$B,0))),$K2553,#N/A))</f>
        <v>#N/A</v>
      </c>
    </row>
    <row r="2554" spans="1:13" ht="15.75" x14ac:dyDescent="0.25">
      <c r="A2554" s="17">
        <v>4922</v>
      </c>
      <c r="B2554" s="16" t="s">
        <v>334</v>
      </c>
      <c r="C2554" s="16">
        <v>43081101</v>
      </c>
      <c r="D2554" s="16" t="s">
        <v>329</v>
      </c>
      <c r="E2554" s="16">
        <v>0.26534294198343444</v>
      </c>
      <c r="F2554" s="16">
        <v>11</v>
      </c>
      <c r="G2554" s="19">
        <v>1.51651963415313E-3</v>
      </c>
      <c r="H2554" s="16">
        <f t="shared" si="117"/>
        <v>1.6681715975684429E-2</v>
      </c>
      <c r="I2554" s="21">
        <v>2553</v>
      </c>
      <c r="J2554" s="28">
        <f t="shared" si="118"/>
        <v>23971.776573500338</v>
      </c>
      <c r="K2554" s="28">
        <f t="shared" si="119"/>
        <v>16.008270351889067</v>
      </c>
      <c r="L2554" s="34" t="e">
        <f>IF(ISNUMBER(INDEX('08W Project List'!$J:$J,MATCH('HFTD CPZ'!$B2554,'08W Project List'!$G:$G,0))),$K2554,#N/A)</f>
        <v>#N/A</v>
      </c>
      <c r="M2554" s="34" t="e">
        <f>IF(ISNUMBER(L2554),#N/A,IF(ISNUMBER(INDEX('Approved CPZ List'!$I:$I,MATCH('HFTD CPZ'!$B2554,'Approved CPZ List'!$B:$B,0))),$K2554,#N/A))</f>
        <v>#N/A</v>
      </c>
    </row>
    <row r="2555" spans="1:13" ht="15.75" x14ac:dyDescent="0.25">
      <c r="A2555" s="17">
        <v>4844</v>
      </c>
      <c r="B2555" s="16" t="s">
        <v>3613</v>
      </c>
      <c r="C2555" s="16">
        <v>42151104</v>
      </c>
      <c r="D2555" s="16" t="s">
        <v>3614</v>
      </c>
      <c r="E2555" s="16">
        <v>4.289121842174108</v>
      </c>
      <c r="F2555" s="16">
        <v>46</v>
      </c>
      <c r="G2555" s="19">
        <v>1.51311754774628E-3</v>
      </c>
      <c r="H2555" s="16">
        <f t="shared" si="117"/>
        <v>6.9603407196328876E-2</v>
      </c>
      <c r="I2555" s="21">
        <v>2554</v>
      </c>
      <c r="J2555" s="28">
        <f t="shared" si="118"/>
        <v>23976.065695342513</v>
      </c>
      <c r="K2555" s="28">
        <f t="shared" si="119"/>
        <v>15.938666944692738</v>
      </c>
      <c r="L2555" s="34" t="e">
        <f>IF(ISNUMBER(INDEX('08W Project List'!$J:$J,MATCH('HFTD CPZ'!$B2555,'08W Project List'!$G:$G,0))),$K2555,#N/A)</f>
        <v>#N/A</v>
      </c>
      <c r="M2555" s="34" t="e">
        <f>IF(ISNUMBER(L2555),#N/A,IF(ISNUMBER(INDEX('Approved CPZ List'!$I:$I,MATCH('HFTD CPZ'!$B2555,'Approved CPZ List'!$B:$B,0))),$K2555,#N/A))</f>
        <v>#N/A</v>
      </c>
    </row>
    <row r="2556" spans="1:13" ht="15.75" x14ac:dyDescent="0.25">
      <c r="A2556" s="17">
        <v>7483</v>
      </c>
      <c r="B2556" s="16" t="s">
        <v>1314</v>
      </c>
      <c r="C2556" s="16">
        <v>152531101</v>
      </c>
      <c r="D2556" s="16" t="s">
        <v>1311</v>
      </c>
      <c r="E2556" s="16">
        <v>0.64467161660581107</v>
      </c>
      <c r="F2556" s="16">
        <v>36</v>
      </c>
      <c r="G2556" s="19">
        <v>1.5071936567094301E-3</v>
      </c>
      <c r="H2556" s="16">
        <f t="shared" si="117"/>
        <v>5.4258971641539484E-2</v>
      </c>
      <c r="I2556" s="21">
        <v>2555</v>
      </c>
      <c r="J2556" s="28">
        <f t="shared" si="118"/>
        <v>23976.71036695912</v>
      </c>
      <c r="K2556" s="28">
        <f t="shared" si="119"/>
        <v>15.884407973051198</v>
      </c>
      <c r="L2556" s="34" t="e">
        <f>IF(ISNUMBER(INDEX('08W Project List'!$J:$J,MATCH('HFTD CPZ'!$B2556,'08W Project List'!$G:$G,0))),$K2556,#N/A)</f>
        <v>#N/A</v>
      </c>
      <c r="M2556" s="34" t="e">
        <f>IF(ISNUMBER(L2556),#N/A,IF(ISNUMBER(INDEX('Approved CPZ List'!$I:$I,MATCH('HFTD CPZ'!$B2556,'Approved CPZ List'!$B:$B,0))),$K2556,#N/A))</f>
        <v>#N/A</v>
      </c>
    </row>
    <row r="2557" spans="1:13" ht="15.75" x14ac:dyDescent="0.25">
      <c r="A2557" s="17">
        <v>6669</v>
      </c>
      <c r="B2557" s="16" t="s">
        <v>1115</v>
      </c>
      <c r="C2557" s="16">
        <v>43071101</v>
      </c>
      <c r="D2557" s="16" t="s">
        <v>1113</v>
      </c>
      <c r="E2557" s="16">
        <v>3.4707940694094468</v>
      </c>
      <c r="F2557" s="16">
        <v>81</v>
      </c>
      <c r="G2557" s="19">
        <v>1.5051011191511701E-3</v>
      </c>
      <c r="H2557" s="16">
        <f t="shared" si="117"/>
        <v>0.12191319065124477</v>
      </c>
      <c r="I2557" s="21">
        <v>2556</v>
      </c>
      <c r="J2557" s="28">
        <f t="shared" si="118"/>
        <v>23980.181161028529</v>
      </c>
      <c r="K2557" s="28">
        <f t="shared" si="119"/>
        <v>15.762494782399953</v>
      </c>
      <c r="L2557" s="34" t="e">
        <f>IF(ISNUMBER(INDEX('08W Project List'!$J:$J,MATCH('HFTD CPZ'!$B2557,'08W Project List'!$G:$G,0))),$K2557,#N/A)</f>
        <v>#N/A</v>
      </c>
      <c r="M2557" s="34" t="e">
        <f>IF(ISNUMBER(L2557),#N/A,IF(ISNUMBER(INDEX('Approved CPZ List'!$I:$I,MATCH('HFTD CPZ'!$B2557,'Approved CPZ List'!$B:$B,0))),$K2557,#N/A))</f>
        <v>#N/A</v>
      </c>
    </row>
    <row r="2558" spans="1:13" ht="15.75" x14ac:dyDescent="0.25">
      <c r="A2558" s="17">
        <v>7886</v>
      </c>
      <c r="B2558" s="16" t="s">
        <v>2597</v>
      </c>
      <c r="C2558" s="16">
        <v>254421102</v>
      </c>
      <c r="D2558" s="16" t="s">
        <v>2596</v>
      </c>
      <c r="E2558" s="16">
        <v>2.6438049684420508</v>
      </c>
      <c r="F2558" s="16">
        <v>61</v>
      </c>
      <c r="G2558" s="19">
        <v>1.49965024917953E-3</v>
      </c>
      <c r="H2558" s="16">
        <f t="shared" si="117"/>
        <v>9.1478665199951334E-2</v>
      </c>
      <c r="I2558" s="21">
        <v>2557</v>
      </c>
      <c r="J2558" s="28">
        <f t="shared" si="118"/>
        <v>23982.82496599697</v>
      </c>
      <c r="K2558" s="28">
        <f t="shared" si="119"/>
        <v>15.671016117200002</v>
      </c>
      <c r="L2558" s="34" t="e">
        <f>IF(ISNUMBER(INDEX('08W Project List'!$J:$J,MATCH('HFTD CPZ'!$B2558,'08W Project List'!$G:$G,0))),$K2558,#N/A)</f>
        <v>#N/A</v>
      </c>
      <c r="M2558" s="34" t="e">
        <f>IF(ISNUMBER(L2558),#N/A,IF(ISNUMBER(INDEX('Approved CPZ List'!$I:$I,MATCH('HFTD CPZ'!$B2558,'Approved CPZ List'!$B:$B,0))),$K2558,#N/A))</f>
        <v>#N/A</v>
      </c>
    </row>
    <row r="2559" spans="1:13" ht="15.75" x14ac:dyDescent="0.25">
      <c r="A2559" s="17">
        <v>1710</v>
      </c>
      <c r="B2559" s="16" t="s">
        <v>1260</v>
      </c>
      <c r="C2559" s="16">
        <v>42981101</v>
      </c>
      <c r="D2559" s="16" t="s">
        <v>1252</v>
      </c>
      <c r="E2559" s="16">
        <v>7.9184036091161589</v>
      </c>
      <c r="F2559" s="16">
        <v>78</v>
      </c>
      <c r="G2559" s="19">
        <v>1.4969106762260001E-3</v>
      </c>
      <c r="H2559" s="16">
        <f t="shared" si="117"/>
        <v>0.116759032745628</v>
      </c>
      <c r="I2559" s="21">
        <v>2558</v>
      </c>
      <c r="J2559" s="28">
        <f t="shared" si="118"/>
        <v>23990.743369606087</v>
      </c>
      <c r="K2559" s="28">
        <f t="shared" si="119"/>
        <v>15.554257084454374</v>
      </c>
      <c r="L2559" s="34" t="e">
        <f>IF(ISNUMBER(INDEX('08W Project List'!$J:$J,MATCH('HFTD CPZ'!$B2559,'08W Project List'!$G:$G,0))),$K2559,#N/A)</f>
        <v>#N/A</v>
      </c>
      <c r="M2559" s="34" t="e">
        <f>IF(ISNUMBER(L2559),#N/A,IF(ISNUMBER(INDEX('Approved CPZ List'!$I:$I,MATCH('HFTD CPZ'!$B2559,'Approved CPZ List'!$B:$B,0))),$K2559,#N/A))</f>
        <v>#N/A</v>
      </c>
    </row>
    <row r="2560" spans="1:13" ht="15.75" x14ac:dyDescent="0.25">
      <c r="A2560" s="17">
        <v>583</v>
      </c>
      <c r="B2560" s="16" t="s">
        <v>2393</v>
      </c>
      <c r="C2560" s="16">
        <v>42811111</v>
      </c>
      <c r="D2560" s="16" t="s">
        <v>2381</v>
      </c>
      <c r="E2560" s="16">
        <v>5.3314265919309261</v>
      </c>
      <c r="F2560" s="16">
        <v>64</v>
      </c>
      <c r="G2560" s="19">
        <v>1.49373404695169E-3</v>
      </c>
      <c r="H2560" s="16">
        <f t="shared" si="117"/>
        <v>9.5598979004908158E-2</v>
      </c>
      <c r="I2560" s="21">
        <v>2559</v>
      </c>
      <c r="J2560" s="28">
        <f t="shared" si="118"/>
        <v>23996.07479619802</v>
      </c>
      <c r="K2560" s="28">
        <f t="shared" si="119"/>
        <v>15.458658105449466</v>
      </c>
      <c r="L2560" s="34" t="e">
        <f>IF(ISNUMBER(INDEX('08W Project List'!$J:$J,MATCH('HFTD CPZ'!$B2560,'08W Project List'!$G:$G,0))),$K2560,#N/A)</f>
        <v>#N/A</v>
      </c>
      <c r="M2560" s="34" t="e">
        <f>IF(ISNUMBER(L2560),#N/A,IF(ISNUMBER(INDEX('Approved CPZ List'!$I:$I,MATCH('HFTD CPZ'!$B2560,'Approved CPZ List'!$B:$B,0))),$K2560,#N/A))</f>
        <v>#N/A</v>
      </c>
    </row>
    <row r="2561" spans="1:13" ht="15.75" x14ac:dyDescent="0.25">
      <c r="A2561" s="17">
        <v>3182</v>
      </c>
      <c r="B2561" s="16" t="s">
        <v>1961</v>
      </c>
      <c r="C2561" s="16">
        <v>43311108</v>
      </c>
      <c r="D2561" s="16" t="s">
        <v>1957</v>
      </c>
      <c r="E2561" s="16">
        <v>6.2017462918462769</v>
      </c>
      <c r="F2561" s="16">
        <v>85</v>
      </c>
      <c r="G2561" s="19">
        <v>1.4937298230653299E-3</v>
      </c>
      <c r="H2561" s="16">
        <f t="shared" si="117"/>
        <v>0.12696703496055303</v>
      </c>
      <c r="I2561" s="21">
        <v>2560</v>
      </c>
      <c r="J2561" s="28">
        <f t="shared" si="118"/>
        <v>24002.276542489864</v>
      </c>
      <c r="K2561" s="28">
        <f t="shared" si="119"/>
        <v>15.331691070488914</v>
      </c>
      <c r="L2561" s="34" t="e">
        <f>IF(ISNUMBER(INDEX('08W Project List'!$J:$J,MATCH('HFTD CPZ'!$B2561,'08W Project List'!$G:$G,0))),$K2561,#N/A)</f>
        <v>#N/A</v>
      </c>
      <c r="M2561" s="34" t="e">
        <f>IF(ISNUMBER(L2561),#N/A,IF(ISNUMBER(INDEX('Approved CPZ List'!$I:$I,MATCH('HFTD CPZ'!$B2561,'Approved CPZ List'!$B:$B,0))),$K2561,#N/A))</f>
        <v>#N/A</v>
      </c>
    </row>
    <row r="2562" spans="1:13" ht="15.75" x14ac:dyDescent="0.25">
      <c r="A2562" s="17">
        <v>5332</v>
      </c>
      <c r="B2562" s="16" t="s">
        <v>778</v>
      </c>
      <c r="C2562" s="16">
        <v>12022212</v>
      </c>
      <c r="D2562" s="16" t="s">
        <v>772</v>
      </c>
      <c r="E2562" s="16">
        <v>1.1805309901040397</v>
      </c>
      <c r="F2562" s="16">
        <v>140</v>
      </c>
      <c r="G2562" s="19">
        <v>1.4893925459446801E-3</v>
      </c>
      <c r="H2562" s="16">
        <f t="shared" ref="H2562:H2625" si="120">IFERROR(G2562*F2562,0)</f>
        <v>0.20851495643225521</v>
      </c>
      <c r="I2562" s="21">
        <v>2561</v>
      </c>
      <c r="J2562" s="28">
        <f t="shared" si="118"/>
        <v>24003.457073479967</v>
      </c>
      <c r="K2562" s="28">
        <f t="shared" si="119"/>
        <v>15.123176114056658</v>
      </c>
      <c r="L2562" s="34" t="e">
        <f>IF(ISNUMBER(INDEX('08W Project List'!$J:$J,MATCH('HFTD CPZ'!$B2562,'08W Project List'!$G:$G,0))),$K2562,#N/A)</f>
        <v>#N/A</v>
      </c>
      <c r="M2562" s="34" t="e">
        <f>IF(ISNUMBER(L2562),#N/A,IF(ISNUMBER(INDEX('Approved CPZ List'!$I:$I,MATCH('HFTD CPZ'!$B2562,'Approved CPZ List'!$B:$B,0))),$K2562,#N/A))</f>
        <v>#N/A</v>
      </c>
    </row>
    <row r="2563" spans="1:13" ht="15.75" x14ac:dyDescent="0.25">
      <c r="A2563" s="17">
        <v>4270</v>
      </c>
      <c r="B2563" s="16" t="s">
        <v>1990</v>
      </c>
      <c r="C2563" s="16">
        <v>42991104</v>
      </c>
      <c r="D2563" s="16" t="s">
        <v>1989</v>
      </c>
      <c r="E2563" s="16">
        <v>0.1373791040266327</v>
      </c>
      <c r="F2563" s="16">
        <v>27</v>
      </c>
      <c r="G2563" s="19">
        <v>1.4797500722987099E-3</v>
      </c>
      <c r="H2563" s="16">
        <f t="shared" si="120"/>
        <v>3.9953251952065165E-2</v>
      </c>
      <c r="I2563" s="21">
        <v>2562</v>
      </c>
      <c r="J2563" s="28">
        <f t="shared" si="118"/>
        <v>24003.594452583995</v>
      </c>
      <c r="K2563" s="28">
        <f t="shared" si="119"/>
        <v>15.083222862104593</v>
      </c>
      <c r="L2563" s="34" t="e">
        <f>IF(ISNUMBER(INDEX('08W Project List'!$J:$J,MATCH('HFTD CPZ'!$B2563,'08W Project List'!$G:$G,0))),$K2563,#N/A)</f>
        <v>#N/A</v>
      </c>
      <c r="M2563" s="34" t="e">
        <f>IF(ISNUMBER(L2563),#N/A,IF(ISNUMBER(INDEX('Approved CPZ List'!$I:$I,MATCH('HFTD CPZ'!$B2563,'Approved CPZ List'!$B:$B,0))),$K2563,#N/A))</f>
        <v>#N/A</v>
      </c>
    </row>
    <row r="2564" spans="1:13" ht="15.75" x14ac:dyDescent="0.25">
      <c r="A2564" s="17">
        <v>886</v>
      </c>
      <c r="B2564" s="16" t="s">
        <v>3413</v>
      </c>
      <c r="C2564" s="16">
        <v>163692102</v>
      </c>
      <c r="D2564" s="16" t="s">
        <v>3410</v>
      </c>
      <c r="E2564" s="16">
        <v>7.1917157370449969</v>
      </c>
      <c r="F2564" s="16">
        <v>114</v>
      </c>
      <c r="G2564" s="19">
        <v>1.4706668764043901E-3</v>
      </c>
      <c r="H2564" s="16">
        <f t="shared" si="120"/>
        <v>0.16765602391010045</v>
      </c>
      <c r="I2564" s="21">
        <v>2563</v>
      </c>
      <c r="J2564" s="28">
        <f t="shared" ref="J2564:J2627" si="121">J2563+E2564</f>
        <v>24010.786168321039</v>
      </c>
      <c r="K2564" s="28">
        <f t="shared" ref="K2564:K2627" si="122">K2563-H2564</f>
        <v>14.915566838194493</v>
      </c>
      <c r="L2564" s="34" t="e">
        <f>IF(ISNUMBER(INDEX('08W Project List'!$J:$J,MATCH('HFTD CPZ'!$B2564,'08W Project List'!$G:$G,0))),$K2564,#N/A)</f>
        <v>#N/A</v>
      </c>
      <c r="M2564" s="34" t="e">
        <f>IF(ISNUMBER(L2564),#N/A,IF(ISNUMBER(INDEX('Approved CPZ List'!$I:$I,MATCH('HFTD CPZ'!$B2564,'Approved CPZ List'!$B:$B,0))),$K2564,#N/A))</f>
        <v>#N/A</v>
      </c>
    </row>
    <row r="2565" spans="1:13" ht="15.75" x14ac:dyDescent="0.25">
      <c r="A2565" s="17">
        <v>1846</v>
      </c>
      <c r="B2565" s="16" t="s">
        <v>333</v>
      </c>
      <c r="C2565" s="16">
        <v>43081101</v>
      </c>
      <c r="D2565" s="16" t="s">
        <v>329</v>
      </c>
      <c r="E2565" s="16">
        <v>7.2444213084886258</v>
      </c>
      <c r="F2565" s="16">
        <v>76</v>
      </c>
      <c r="G2565" s="19">
        <v>1.4639988611893401E-3</v>
      </c>
      <c r="H2565" s="16">
        <f t="shared" si="120"/>
        <v>0.11126391345038984</v>
      </c>
      <c r="I2565" s="21">
        <v>2564</v>
      </c>
      <c r="J2565" s="28">
        <f t="shared" si="121"/>
        <v>24018.030589629529</v>
      </c>
      <c r="K2565" s="28">
        <f t="shared" si="122"/>
        <v>14.804302924744103</v>
      </c>
      <c r="L2565" s="34" t="e">
        <f>IF(ISNUMBER(INDEX('08W Project List'!$J:$J,MATCH('HFTD CPZ'!$B2565,'08W Project List'!$G:$G,0))),$K2565,#N/A)</f>
        <v>#N/A</v>
      </c>
      <c r="M2565" s="34" t="e">
        <f>IF(ISNUMBER(L2565),#N/A,IF(ISNUMBER(INDEX('Approved CPZ List'!$I:$I,MATCH('HFTD CPZ'!$B2565,'Approved CPZ List'!$B:$B,0))),$K2565,#N/A))</f>
        <v>#N/A</v>
      </c>
    </row>
    <row r="2566" spans="1:13" ht="15.75" x14ac:dyDescent="0.25">
      <c r="A2566" s="17">
        <v>6005</v>
      </c>
      <c r="B2566" s="16" t="s">
        <v>2304</v>
      </c>
      <c r="C2566" s="16">
        <v>42091101</v>
      </c>
      <c r="D2566" s="16" t="s">
        <v>2303</v>
      </c>
      <c r="E2566" s="16">
        <v>1.4512655922850217</v>
      </c>
      <c r="F2566" s="16">
        <v>26</v>
      </c>
      <c r="G2566" s="19">
        <v>1.4632475617685401E-3</v>
      </c>
      <c r="H2566" s="16">
        <f t="shared" si="120"/>
        <v>3.8044436605982043E-2</v>
      </c>
      <c r="I2566" s="21">
        <v>2565</v>
      </c>
      <c r="J2566" s="28">
        <f t="shared" si="121"/>
        <v>24019.481855221813</v>
      </c>
      <c r="K2566" s="28">
        <f t="shared" si="122"/>
        <v>14.766258488138121</v>
      </c>
      <c r="L2566" s="34" t="e">
        <f>IF(ISNUMBER(INDEX('08W Project List'!$J:$J,MATCH('HFTD CPZ'!$B2566,'08W Project List'!$G:$G,0))),$K2566,#N/A)</f>
        <v>#N/A</v>
      </c>
      <c r="M2566" s="34" t="e">
        <f>IF(ISNUMBER(L2566),#N/A,IF(ISNUMBER(INDEX('Approved CPZ List'!$I:$I,MATCH('HFTD CPZ'!$B2566,'Approved CPZ List'!$B:$B,0))),$K2566,#N/A))</f>
        <v>#N/A</v>
      </c>
    </row>
    <row r="2567" spans="1:13" ht="15.75" x14ac:dyDescent="0.25">
      <c r="A2567" s="17">
        <v>9286</v>
      </c>
      <c r="B2567" s="16" t="s">
        <v>3832</v>
      </c>
      <c r="C2567" s="16">
        <v>182052101</v>
      </c>
      <c r="D2567" s="16" t="s">
        <v>3831</v>
      </c>
      <c r="E2567" s="16">
        <v>1.1081595773141393</v>
      </c>
      <c r="F2567" s="16">
        <v>22</v>
      </c>
      <c r="G2567" s="19">
        <v>1.4578436059675E-3</v>
      </c>
      <c r="H2567" s="16">
        <f t="shared" si="120"/>
        <v>3.2072559331285E-2</v>
      </c>
      <c r="I2567" s="21">
        <v>2566</v>
      </c>
      <c r="J2567" s="28">
        <f t="shared" si="121"/>
        <v>24020.590014799127</v>
      </c>
      <c r="K2567" s="28">
        <f t="shared" si="122"/>
        <v>14.734185928806836</v>
      </c>
      <c r="L2567" s="34" t="e">
        <f>IF(ISNUMBER(INDEX('08W Project List'!$J:$J,MATCH('HFTD CPZ'!$B2567,'08W Project List'!$G:$G,0))),$K2567,#N/A)</f>
        <v>#N/A</v>
      </c>
      <c r="M2567" s="34" t="e">
        <f>IF(ISNUMBER(L2567),#N/A,IF(ISNUMBER(INDEX('Approved CPZ List'!$I:$I,MATCH('HFTD CPZ'!$B2567,'Approved CPZ List'!$B:$B,0))),$K2567,#N/A))</f>
        <v>#N/A</v>
      </c>
    </row>
    <row r="2568" spans="1:13" ht="15.75" x14ac:dyDescent="0.25">
      <c r="A2568" s="17">
        <v>2001</v>
      </c>
      <c r="B2568" s="16" t="s">
        <v>3572</v>
      </c>
      <c r="C2568" s="16">
        <v>42011108</v>
      </c>
      <c r="D2568" s="16" t="s">
        <v>3566</v>
      </c>
      <c r="E2568" s="16">
        <v>3.4685679147674704</v>
      </c>
      <c r="F2568" s="16">
        <v>62</v>
      </c>
      <c r="G2568" s="19">
        <v>1.4466570127616501E-3</v>
      </c>
      <c r="H2568" s="16">
        <f t="shared" si="120"/>
        <v>8.9692734791222306E-2</v>
      </c>
      <c r="I2568" s="21">
        <v>2567</v>
      </c>
      <c r="J2568" s="28">
        <f t="shared" si="121"/>
        <v>24024.058582713893</v>
      </c>
      <c r="K2568" s="28">
        <f t="shared" si="122"/>
        <v>14.644493194015613</v>
      </c>
      <c r="L2568" s="34" t="e">
        <f>IF(ISNUMBER(INDEX('08W Project List'!$J:$J,MATCH('HFTD CPZ'!$B2568,'08W Project List'!$G:$G,0))),$K2568,#N/A)</f>
        <v>#N/A</v>
      </c>
      <c r="M2568" s="34" t="e">
        <f>IF(ISNUMBER(L2568),#N/A,IF(ISNUMBER(INDEX('Approved CPZ List'!$I:$I,MATCH('HFTD CPZ'!$B2568,'Approved CPZ List'!$B:$B,0))),$K2568,#N/A))</f>
        <v>#N/A</v>
      </c>
    </row>
    <row r="2569" spans="1:13" ht="15.75" x14ac:dyDescent="0.25">
      <c r="A2569" s="17">
        <v>2593</v>
      </c>
      <c r="B2569" s="16" t="s">
        <v>1746</v>
      </c>
      <c r="C2569" s="16">
        <v>152691104</v>
      </c>
      <c r="D2569" s="16" t="s">
        <v>1740</v>
      </c>
      <c r="E2569" s="16">
        <v>6.7543976659882539</v>
      </c>
      <c r="F2569" s="16">
        <v>93</v>
      </c>
      <c r="G2569" s="19">
        <v>1.43232847035143E-3</v>
      </c>
      <c r="H2569" s="16">
        <f t="shared" si="120"/>
        <v>0.13320654774268298</v>
      </c>
      <c r="I2569" s="21">
        <v>2568</v>
      </c>
      <c r="J2569" s="28">
        <f t="shared" si="121"/>
        <v>24030.81298037988</v>
      </c>
      <c r="K2569" s="28">
        <f t="shared" si="122"/>
        <v>14.51128664627293</v>
      </c>
      <c r="L2569" s="34" t="e">
        <f>IF(ISNUMBER(INDEX('08W Project List'!$J:$J,MATCH('HFTD CPZ'!$B2569,'08W Project List'!$G:$G,0))),$K2569,#N/A)</f>
        <v>#N/A</v>
      </c>
      <c r="M2569" s="34" t="e">
        <f>IF(ISNUMBER(L2569),#N/A,IF(ISNUMBER(INDEX('Approved CPZ List'!$I:$I,MATCH('HFTD CPZ'!$B2569,'Approved CPZ List'!$B:$B,0))),$K2569,#N/A))</f>
        <v>#N/A</v>
      </c>
    </row>
    <row r="2570" spans="1:13" ht="15.75" x14ac:dyDescent="0.25">
      <c r="A2570" s="17">
        <v>2853</v>
      </c>
      <c r="B2570" s="16" t="s">
        <v>1230</v>
      </c>
      <c r="C2570" s="16">
        <v>152762101</v>
      </c>
      <c r="D2570" s="16" t="s">
        <v>1223</v>
      </c>
      <c r="E2570" s="16">
        <v>9.5081758132300802</v>
      </c>
      <c r="F2570" s="16">
        <v>112</v>
      </c>
      <c r="G2570" s="19">
        <v>1.4288758475601601E-3</v>
      </c>
      <c r="H2570" s="16">
        <f t="shared" si="120"/>
        <v>0.16003409492673792</v>
      </c>
      <c r="I2570" s="21">
        <v>2569</v>
      </c>
      <c r="J2570" s="28">
        <f t="shared" si="121"/>
        <v>24040.321156193109</v>
      </c>
      <c r="K2570" s="28">
        <f t="shared" si="122"/>
        <v>14.351252551346192</v>
      </c>
      <c r="L2570" s="34" t="e">
        <f>IF(ISNUMBER(INDEX('08W Project List'!$J:$J,MATCH('HFTD CPZ'!$B2570,'08W Project List'!$G:$G,0))),$K2570,#N/A)</f>
        <v>#N/A</v>
      </c>
      <c r="M2570" s="34" t="e">
        <f>IF(ISNUMBER(L2570),#N/A,IF(ISNUMBER(INDEX('Approved CPZ List'!$I:$I,MATCH('HFTD CPZ'!$B2570,'Approved CPZ List'!$B:$B,0))),$K2570,#N/A))</f>
        <v>#N/A</v>
      </c>
    </row>
    <row r="2571" spans="1:13" ht="15.75" x14ac:dyDescent="0.25">
      <c r="A2571" s="17">
        <v>701</v>
      </c>
      <c r="B2571" s="16" t="s">
        <v>599</v>
      </c>
      <c r="C2571" s="16">
        <v>83622105</v>
      </c>
      <c r="D2571" s="16" t="s">
        <v>590</v>
      </c>
      <c r="E2571" s="16">
        <v>5.1174472036254137</v>
      </c>
      <c r="F2571" s="16">
        <v>69</v>
      </c>
      <c r="G2571" s="19">
        <v>1.4266681403426499E-3</v>
      </c>
      <c r="H2571" s="16">
        <f t="shared" si="120"/>
        <v>9.8440101683642839E-2</v>
      </c>
      <c r="I2571" s="21">
        <v>2570</v>
      </c>
      <c r="J2571" s="28">
        <f t="shared" si="121"/>
        <v>24045.438603396735</v>
      </c>
      <c r="K2571" s="28">
        <f t="shared" si="122"/>
        <v>14.252812449662549</v>
      </c>
      <c r="L2571" s="34" t="e">
        <f>IF(ISNUMBER(INDEX('08W Project List'!$J:$J,MATCH('HFTD CPZ'!$B2571,'08W Project List'!$G:$G,0))),$K2571,#N/A)</f>
        <v>#N/A</v>
      </c>
      <c r="M2571" s="34" t="e">
        <f>IF(ISNUMBER(L2571),#N/A,IF(ISNUMBER(INDEX('Approved CPZ List'!$I:$I,MATCH('HFTD CPZ'!$B2571,'Approved CPZ List'!$B:$B,0))),$K2571,#N/A))</f>
        <v>#N/A</v>
      </c>
    </row>
    <row r="2572" spans="1:13" ht="15.75" x14ac:dyDescent="0.25">
      <c r="A2572" s="17">
        <v>9206</v>
      </c>
      <c r="B2572" s="16" t="s">
        <v>3791</v>
      </c>
      <c r="C2572" s="16">
        <v>182811102</v>
      </c>
      <c r="D2572" s="16" t="s">
        <v>3792</v>
      </c>
      <c r="E2572" s="16">
        <v>0.1025455721734885</v>
      </c>
      <c r="F2572" s="16">
        <v>10</v>
      </c>
      <c r="G2572" s="19">
        <v>1.42296627641003E-3</v>
      </c>
      <c r="H2572" s="16">
        <f t="shared" si="120"/>
        <v>1.4229662764100299E-2</v>
      </c>
      <c r="I2572" s="21">
        <v>2571</v>
      </c>
      <c r="J2572" s="28">
        <f t="shared" si="121"/>
        <v>24045.541148968907</v>
      </c>
      <c r="K2572" s="28">
        <f t="shared" si="122"/>
        <v>14.23858278689845</v>
      </c>
      <c r="L2572" s="34" t="e">
        <f>IF(ISNUMBER(INDEX('08W Project List'!$J:$J,MATCH('HFTD CPZ'!$B2572,'08W Project List'!$G:$G,0))),$K2572,#N/A)</f>
        <v>#N/A</v>
      </c>
      <c r="M2572" s="34" t="e">
        <f>IF(ISNUMBER(L2572),#N/A,IF(ISNUMBER(INDEX('Approved CPZ List'!$I:$I,MATCH('HFTD CPZ'!$B2572,'Approved CPZ List'!$B:$B,0))),$K2572,#N/A))</f>
        <v>#N/A</v>
      </c>
    </row>
    <row r="2573" spans="1:13" ht="15.75" x14ac:dyDescent="0.25">
      <c r="A2573" s="17">
        <v>6505</v>
      </c>
      <c r="B2573" s="16" t="s">
        <v>2405</v>
      </c>
      <c r="C2573" s="16">
        <v>42811113</v>
      </c>
      <c r="D2573" s="16" t="s">
        <v>2404</v>
      </c>
      <c r="E2573" s="16">
        <v>1.2407891734985332</v>
      </c>
      <c r="F2573" s="16">
        <v>19</v>
      </c>
      <c r="G2573" s="19">
        <v>1.40574071806712E-3</v>
      </c>
      <c r="H2573" s="16">
        <f t="shared" si="120"/>
        <v>2.670907364327528E-2</v>
      </c>
      <c r="I2573" s="21">
        <v>2572</v>
      </c>
      <c r="J2573" s="28">
        <f t="shared" si="121"/>
        <v>24046.781938142405</v>
      </c>
      <c r="K2573" s="28">
        <f t="shared" si="122"/>
        <v>14.211873713255175</v>
      </c>
      <c r="L2573" s="34" t="e">
        <f>IF(ISNUMBER(INDEX('08W Project List'!$J:$J,MATCH('HFTD CPZ'!$B2573,'08W Project List'!$G:$G,0))),$K2573,#N/A)</f>
        <v>#N/A</v>
      </c>
      <c r="M2573" s="34" t="e">
        <f>IF(ISNUMBER(L2573),#N/A,IF(ISNUMBER(INDEX('Approved CPZ List'!$I:$I,MATCH('HFTD CPZ'!$B2573,'Approved CPZ List'!$B:$B,0))),$K2573,#N/A))</f>
        <v>#N/A</v>
      </c>
    </row>
    <row r="2574" spans="1:13" ht="15.75" x14ac:dyDescent="0.25">
      <c r="A2574" s="17">
        <v>4406</v>
      </c>
      <c r="B2574" s="16" t="s">
        <v>924</v>
      </c>
      <c r="C2574" s="16">
        <v>42271104</v>
      </c>
      <c r="D2574" s="16" t="s">
        <v>923</v>
      </c>
      <c r="E2574" s="16">
        <v>3.3475079488732504</v>
      </c>
      <c r="F2574" s="16">
        <v>61</v>
      </c>
      <c r="G2574" s="19">
        <v>1.39379403999491E-3</v>
      </c>
      <c r="H2574" s="16">
        <f t="shared" si="120"/>
        <v>8.5021436439689513E-2</v>
      </c>
      <c r="I2574" s="21">
        <v>2573</v>
      </c>
      <c r="J2574" s="28">
        <f t="shared" si="121"/>
        <v>24050.12944609128</v>
      </c>
      <c r="K2574" s="28">
        <f t="shared" si="122"/>
        <v>14.126852276815486</v>
      </c>
      <c r="L2574" s="34" t="e">
        <f>IF(ISNUMBER(INDEX('08W Project List'!$J:$J,MATCH('HFTD CPZ'!$B2574,'08W Project List'!$G:$G,0))),$K2574,#N/A)</f>
        <v>#N/A</v>
      </c>
      <c r="M2574" s="34" t="e">
        <f>IF(ISNUMBER(L2574),#N/A,IF(ISNUMBER(INDEX('Approved CPZ List'!$I:$I,MATCH('HFTD CPZ'!$B2574,'Approved CPZ List'!$B:$B,0))),$K2574,#N/A))</f>
        <v>#N/A</v>
      </c>
    </row>
    <row r="2575" spans="1:13" ht="15.75" x14ac:dyDescent="0.25">
      <c r="A2575" s="17">
        <v>7967</v>
      </c>
      <c r="B2575" s="16" t="s">
        <v>2248</v>
      </c>
      <c r="C2575" s="16">
        <v>24131103</v>
      </c>
      <c r="D2575" s="16" t="s">
        <v>2245</v>
      </c>
      <c r="E2575" s="16">
        <v>4.6204986377424735</v>
      </c>
      <c r="F2575" s="16">
        <v>50</v>
      </c>
      <c r="G2575" s="19">
        <v>1.39280162535643E-3</v>
      </c>
      <c r="H2575" s="16">
        <f t="shared" si="120"/>
        <v>6.9640081267821494E-2</v>
      </c>
      <c r="I2575" s="21">
        <v>2574</v>
      </c>
      <c r="J2575" s="28">
        <f t="shared" si="121"/>
        <v>24054.749944729021</v>
      </c>
      <c r="K2575" s="28">
        <f t="shared" si="122"/>
        <v>14.057212195547665</v>
      </c>
      <c r="L2575" s="34" t="e">
        <f>IF(ISNUMBER(INDEX('08W Project List'!$J:$J,MATCH('HFTD CPZ'!$B2575,'08W Project List'!$G:$G,0))),$K2575,#N/A)</f>
        <v>#N/A</v>
      </c>
      <c r="M2575" s="34" t="e">
        <f>IF(ISNUMBER(L2575),#N/A,IF(ISNUMBER(INDEX('Approved CPZ List'!$I:$I,MATCH('HFTD CPZ'!$B2575,'Approved CPZ List'!$B:$B,0))),$K2575,#N/A))</f>
        <v>#N/A</v>
      </c>
    </row>
    <row r="2576" spans="1:13" ht="15.75" x14ac:dyDescent="0.25">
      <c r="A2576" s="17">
        <v>9897</v>
      </c>
      <c r="B2576" s="16" t="s">
        <v>2779</v>
      </c>
      <c r="C2576" s="16">
        <v>103031102</v>
      </c>
      <c r="D2576" s="16" t="s">
        <v>2771</v>
      </c>
      <c r="E2576" s="16">
        <v>0.88246670453668119</v>
      </c>
      <c r="F2576" s="16">
        <v>11</v>
      </c>
      <c r="G2576" s="19">
        <v>1.3922628559289701E-3</v>
      </c>
      <c r="H2576" s="16">
        <f t="shared" si="120"/>
        <v>1.5314891415218671E-2</v>
      </c>
      <c r="I2576" s="21">
        <v>2575</v>
      </c>
      <c r="J2576" s="28">
        <f t="shared" si="121"/>
        <v>24055.632411433558</v>
      </c>
      <c r="K2576" s="28">
        <f t="shared" si="122"/>
        <v>14.041897304132446</v>
      </c>
      <c r="L2576" s="34" t="e">
        <f>IF(ISNUMBER(INDEX('08W Project List'!$J:$J,MATCH('HFTD CPZ'!$B2576,'08W Project List'!$G:$G,0))),$K2576,#N/A)</f>
        <v>#N/A</v>
      </c>
      <c r="M2576" s="34" t="e">
        <f>IF(ISNUMBER(L2576),#N/A,IF(ISNUMBER(INDEX('Approved CPZ List'!$I:$I,MATCH('HFTD CPZ'!$B2576,'Approved CPZ List'!$B:$B,0))),$K2576,#N/A))</f>
        <v>#N/A</v>
      </c>
    </row>
    <row r="2577" spans="1:13" ht="15.75" x14ac:dyDescent="0.25">
      <c r="A2577" s="17">
        <v>5536</v>
      </c>
      <c r="B2577" s="16" t="s">
        <v>1612</v>
      </c>
      <c r="C2577" s="16">
        <v>42841111</v>
      </c>
      <c r="D2577" s="16" t="s">
        <v>1607</v>
      </c>
      <c r="E2577" s="16">
        <v>3.8705182124266377</v>
      </c>
      <c r="F2577" s="16">
        <v>47</v>
      </c>
      <c r="G2577" s="19">
        <v>1.39130583564486E-3</v>
      </c>
      <c r="H2577" s="16">
        <f t="shared" si="120"/>
        <v>6.5391374275308417E-2</v>
      </c>
      <c r="I2577" s="21">
        <v>2576</v>
      </c>
      <c r="J2577" s="28">
        <f t="shared" si="121"/>
        <v>24059.502929645983</v>
      </c>
      <c r="K2577" s="28">
        <f t="shared" si="122"/>
        <v>13.976505929857138</v>
      </c>
      <c r="L2577" s="34" t="e">
        <f>IF(ISNUMBER(INDEX('08W Project List'!$J:$J,MATCH('HFTD CPZ'!$B2577,'08W Project List'!$G:$G,0))),$K2577,#N/A)</f>
        <v>#N/A</v>
      </c>
      <c r="M2577" s="34" t="e">
        <f>IF(ISNUMBER(L2577),#N/A,IF(ISNUMBER(INDEX('Approved CPZ List'!$I:$I,MATCH('HFTD CPZ'!$B2577,'Approved CPZ List'!$B:$B,0))),$K2577,#N/A))</f>
        <v>#N/A</v>
      </c>
    </row>
    <row r="2578" spans="1:13" ht="15.75" x14ac:dyDescent="0.25">
      <c r="A2578" s="17">
        <v>3869</v>
      </c>
      <c r="B2578" s="16" t="s">
        <v>3055</v>
      </c>
      <c r="C2578" s="16">
        <v>163751102</v>
      </c>
      <c r="D2578" s="16" t="s">
        <v>3053</v>
      </c>
      <c r="E2578" s="16">
        <v>1.4523276717072593</v>
      </c>
      <c r="F2578" s="16">
        <v>20</v>
      </c>
      <c r="G2578" s="19">
        <v>1.38870172419876E-3</v>
      </c>
      <c r="H2578" s="16">
        <f t="shared" si="120"/>
        <v>2.77740344839752E-2</v>
      </c>
      <c r="I2578" s="21">
        <v>2577</v>
      </c>
      <c r="J2578" s="28">
        <f t="shared" si="121"/>
        <v>24060.955257317692</v>
      </c>
      <c r="K2578" s="28">
        <f t="shared" si="122"/>
        <v>13.948731895373163</v>
      </c>
      <c r="L2578" s="34" t="e">
        <f>IF(ISNUMBER(INDEX('08W Project List'!$J:$J,MATCH('HFTD CPZ'!$B2578,'08W Project List'!$G:$G,0))),$K2578,#N/A)</f>
        <v>#N/A</v>
      </c>
      <c r="M2578" s="34" t="e">
        <f>IF(ISNUMBER(L2578),#N/A,IF(ISNUMBER(INDEX('Approved CPZ List'!$I:$I,MATCH('HFTD CPZ'!$B2578,'Approved CPZ List'!$B:$B,0))),$K2578,#N/A))</f>
        <v>#N/A</v>
      </c>
    </row>
    <row r="2579" spans="1:13" ht="15.75" x14ac:dyDescent="0.25">
      <c r="A2579" s="17">
        <v>2705</v>
      </c>
      <c r="B2579" s="16" t="s">
        <v>1371</v>
      </c>
      <c r="C2579" s="16">
        <v>182402107</v>
      </c>
      <c r="D2579" s="16" t="s">
        <v>1372</v>
      </c>
      <c r="E2579" s="16">
        <v>4.084770105702157</v>
      </c>
      <c r="F2579" s="16">
        <v>145</v>
      </c>
      <c r="G2579" s="19">
        <v>1.3847296572902399E-3</v>
      </c>
      <c r="H2579" s="16">
        <f t="shared" si="120"/>
        <v>0.20078580030708479</v>
      </c>
      <c r="I2579" s="21">
        <v>2578</v>
      </c>
      <c r="J2579" s="28">
        <f t="shared" si="121"/>
        <v>24065.040027423394</v>
      </c>
      <c r="K2579" s="28">
        <f t="shared" si="122"/>
        <v>13.747946095066078</v>
      </c>
      <c r="L2579" s="34" t="e">
        <f>IF(ISNUMBER(INDEX('08W Project List'!$J:$J,MATCH('HFTD CPZ'!$B2579,'08W Project List'!$G:$G,0))),$K2579,#N/A)</f>
        <v>#N/A</v>
      </c>
      <c r="M2579" s="34" t="e">
        <f>IF(ISNUMBER(L2579),#N/A,IF(ISNUMBER(INDEX('Approved CPZ List'!$I:$I,MATCH('HFTD CPZ'!$B2579,'Approved CPZ List'!$B:$B,0))),$K2579,#N/A))</f>
        <v>#N/A</v>
      </c>
    </row>
    <row r="2580" spans="1:13" ht="15.75" x14ac:dyDescent="0.25">
      <c r="A2580" s="17">
        <v>5302</v>
      </c>
      <c r="B2580" s="16" t="s">
        <v>287</v>
      </c>
      <c r="C2580" s="16">
        <v>82841101</v>
      </c>
      <c r="D2580" s="16" t="s">
        <v>284</v>
      </c>
      <c r="E2580" s="16">
        <v>1.957127758044189</v>
      </c>
      <c r="F2580" s="16">
        <v>23</v>
      </c>
      <c r="G2580" s="19">
        <v>1.38140410581298E-3</v>
      </c>
      <c r="H2580" s="16">
        <f t="shared" si="120"/>
        <v>3.1772294433698542E-2</v>
      </c>
      <c r="I2580" s="21">
        <v>2579</v>
      </c>
      <c r="J2580" s="28">
        <f t="shared" si="121"/>
        <v>24066.997155181438</v>
      </c>
      <c r="K2580" s="28">
        <f t="shared" si="122"/>
        <v>13.716173800632379</v>
      </c>
      <c r="L2580" s="34" t="e">
        <f>IF(ISNUMBER(INDEX('08W Project List'!$J:$J,MATCH('HFTD CPZ'!$B2580,'08W Project List'!$G:$G,0))),$K2580,#N/A)</f>
        <v>#N/A</v>
      </c>
      <c r="M2580" s="34" t="e">
        <f>IF(ISNUMBER(L2580),#N/A,IF(ISNUMBER(INDEX('Approved CPZ List'!$I:$I,MATCH('HFTD CPZ'!$B2580,'Approved CPZ List'!$B:$B,0))),$K2580,#N/A))</f>
        <v>#N/A</v>
      </c>
    </row>
    <row r="2581" spans="1:13" ht="15.75" x14ac:dyDescent="0.25">
      <c r="A2581" s="17">
        <v>10692</v>
      </c>
      <c r="B2581" s="16" t="s">
        <v>3395</v>
      </c>
      <c r="C2581" s="16">
        <v>14161109</v>
      </c>
      <c r="D2581" s="16" t="s">
        <v>3396</v>
      </c>
      <c r="E2581" s="16">
        <v>4.7054015907620882E-3</v>
      </c>
      <c r="F2581" s="16">
        <v>6</v>
      </c>
      <c r="G2581" s="19">
        <v>1.32097971081888E-3</v>
      </c>
      <c r="H2581" s="16">
        <f t="shared" si="120"/>
        <v>7.9258782649132796E-3</v>
      </c>
      <c r="I2581" s="21">
        <v>2580</v>
      </c>
      <c r="J2581" s="28">
        <f t="shared" si="121"/>
        <v>24067.00186058303</v>
      </c>
      <c r="K2581" s="28">
        <f t="shared" si="122"/>
        <v>13.708247922367466</v>
      </c>
      <c r="L2581" s="34" t="e">
        <f>IF(ISNUMBER(INDEX('08W Project List'!$J:$J,MATCH('HFTD CPZ'!$B2581,'08W Project List'!$G:$G,0))),$K2581,#N/A)</f>
        <v>#N/A</v>
      </c>
      <c r="M2581" s="34" t="e">
        <f>IF(ISNUMBER(L2581),#N/A,IF(ISNUMBER(INDEX('Approved CPZ List'!$I:$I,MATCH('HFTD CPZ'!$B2581,'Approved CPZ List'!$B:$B,0))),$K2581,#N/A))</f>
        <v>#N/A</v>
      </c>
    </row>
    <row r="2582" spans="1:13" ht="15.75" x14ac:dyDescent="0.25">
      <c r="A2582" s="17">
        <v>5396</v>
      </c>
      <c r="B2582" s="16" t="s">
        <v>1360</v>
      </c>
      <c r="C2582" s="16">
        <v>42761104</v>
      </c>
      <c r="D2582" s="16" t="s">
        <v>1361</v>
      </c>
      <c r="E2582" s="16">
        <v>13.735903540331947</v>
      </c>
      <c r="F2582" s="16">
        <v>166</v>
      </c>
      <c r="G2582" s="19">
        <v>1.3124279929684799E-3</v>
      </c>
      <c r="H2582" s="16">
        <f t="shared" si="120"/>
        <v>0.21786304683276767</v>
      </c>
      <c r="I2582" s="21">
        <v>2581</v>
      </c>
      <c r="J2582" s="28">
        <f t="shared" si="121"/>
        <v>24080.737764123362</v>
      </c>
      <c r="K2582" s="28">
        <f t="shared" si="122"/>
        <v>13.490384875534698</v>
      </c>
      <c r="L2582" s="34" t="e">
        <f>IF(ISNUMBER(INDEX('08W Project List'!$J:$J,MATCH('HFTD CPZ'!$B2582,'08W Project List'!$G:$G,0))),$K2582,#N/A)</f>
        <v>#N/A</v>
      </c>
      <c r="M2582" s="34" t="e">
        <f>IF(ISNUMBER(L2582),#N/A,IF(ISNUMBER(INDEX('Approved CPZ List'!$I:$I,MATCH('HFTD CPZ'!$B2582,'Approved CPZ List'!$B:$B,0))),$K2582,#N/A))</f>
        <v>#N/A</v>
      </c>
    </row>
    <row r="2583" spans="1:13" ht="15.75" x14ac:dyDescent="0.25">
      <c r="A2583" s="17">
        <v>6380</v>
      </c>
      <c r="B2583" s="16" t="s">
        <v>1606</v>
      </c>
      <c r="C2583" s="16">
        <v>42841111</v>
      </c>
      <c r="D2583" s="16" t="s">
        <v>1607</v>
      </c>
      <c r="E2583" s="16">
        <v>14.241191822043319</v>
      </c>
      <c r="F2583" s="16">
        <v>147</v>
      </c>
      <c r="G2583" s="19">
        <v>1.30063812901513E-3</v>
      </c>
      <c r="H2583" s="16">
        <f t="shared" si="120"/>
        <v>0.19119380496522412</v>
      </c>
      <c r="I2583" s="21">
        <v>2582</v>
      </c>
      <c r="J2583" s="28">
        <f t="shared" si="121"/>
        <v>24094.978955945404</v>
      </c>
      <c r="K2583" s="28">
        <f t="shared" si="122"/>
        <v>13.299191070569474</v>
      </c>
      <c r="L2583" s="34" t="e">
        <f>IF(ISNUMBER(INDEX('08W Project List'!$J:$J,MATCH('HFTD CPZ'!$B2583,'08W Project List'!$G:$G,0))),$K2583,#N/A)</f>
        <v>#N/A</v>
      </c>
      <c r="M2583" s="34" t="e">
        <f>IF(ISNUMBER(L2583),#N/A,IF(ISNUMBER(INDEX('Approved CPZ List'!$I:$I,MATCH('HFTD CPZ'!$B2583,'Approved CPZ List'!$B:$B,0))),$K2583,#N/A))</f>
        <v>#N/A</v>
      </c>
    </row>
    <row r="2584" spans="1:13" ht="15.75" x14ac:dyDescent="0.25">
      <c r="A2584" s="17">
        <v>5878</v>
      </c>
      <c r="B2584" s="16" t="s">
        <v>2716</v>
      </c>
      <c r="C2584" s="16">
        <v>42291101</v>
      </c>
      <c r="D2584" s="16" t="s">
        <v>2714</v>
      </c>
      <c r="E2584" s="16">
        <v>8.5105081568720333</v>
      </c>
      <c r="F2584" s="16">
        <v>113</v>
      </c>
      <c r="G2584" s="19">
        <v>1.2973909021253001E-3</v>
      </c>
      <c r="H2584" s="16">
        <f t="shared" si="120"/>
        <v>0.1466051719401589</v>
      </c>
      <c r="I2584" s="21">
        <v>2583</v>
      </c>
      <c r="J2584" s="28">
        <f t="shared" si="121"/>
        <v>24103.489464102277</v>
      </c>
      <c r="K2584" s="28">
        <f t="shared" si="122"/>
        <v>13.152585898629315</v>
      </c>
      <c r="L2584" s="34" t="e">
        <f>IF(ISNUMBER(INDEX('08W Project List'!$J:$J,MATCH('HFTD CPZ'!$B2584,'08W Project List'!$G:$G,0))),$K2584,#N/A)</f>
        <v>#N/A</v>
      </c>
      <c r="M2584" s="34" t="e">
        <f>IF(ISNUMBER(L2584),#N/A,IF(ISNUMBER(INDEX('Approved CPZ List'!$I:$I,MATCH('HFTD CPZ'!$B2584,'Approved CPZ List'!$B:$B,0))),$K2584,#N/A))</f>
        <v>#N/A</v>
      </c>
    </row>
    <row r="2585" spans="1:13" ht="15.75" x14ac:dyDescent="0.25">
      <c r="A2585" s="17">
        <v>7013</v>
      </c>
      <c r="B2585" s="16" t="s">
        <v>3416</v>
      </c>
      <c r="C2585" s="16">
        <v>163692102</v>
      </c>
      <c r="D2585" s="16" t="s">
        <v>3410</v>
      </c>
      <c r="E2585" s="16">
        <v>2.2153831041467558</v>
      </c>
      <c r="F2585" s="16">
        <v>31</v>
      </c>
      <c r="G2585" s="19">
        <v>1.2902751868388699E-3</v>
      </c>
      <c r="H2585" s="16">
        <f t="shared" si="120"/>
        <v>3.9998530792004966E-2</v>
      </c>
      <c r="I2585" s="21">
        <v>2584</v>
      </c>
      <c r="J2585" s="28">
        <f t="shared" si="121"/>
        <v>24105.704847206423</v>
      </c>
      <c r="K2585" s="28">
        <f t="shared" si="122"/>
        <v>13.11258736783731</v>
      </c>
      <c r="L2585" s="34" t="e">
        <f>IF(ISNUMBER(INDEX('08W Project List'!$J:$J,MATCH('HFTD CPZ'!$B2585,'08W Project List'!$G:$G,0))),$K2585,#N/A)</f>
        <v>#N/A</v>
      </c>
      <c r="M2585" s="34" t="e">
        <f>IF(ISNUMBER(L2585),#N/A,IF(ISNUMBER(INDEX('Approved CPZ List'!$I:$I,MATCH('HFTD CPZ'!$B2585,'Approved CPZ List'!$B:$B,0))),$K2585,#N/A))</f>
        <v>#N/A</v>
      </c>
    </row>
    <row r="2586" spans="1:13" ht="15.75" x14ac:dyDescent="0.25">
      <c r="A2586" s="17">
        <v>3314</v>
      </c>
      <c r="B2586" s="16" t="s">
        <v>2060</v>
      </c>
      <c r="C2586" s="16">
        <v>83182101</v>
      </c>
      <c r="D2586" s="16" t="s">
        <v>2055</v>
      </c>
      <c r="E2586" s="16">
        <v>0</v>
      </c>
      <c r="F2586" s="16">
        <v>157</v>
      </c>
      <c r="G2586" s="19">
        <v>1.28249813354016E-3</v>
      </c>
      <c r="H2586" s="16">
        <f t="shared" si="120"/>
        <v>0.20135220696580514</v>
      </c>
      <c r="I2586" s="21">
        <v>2585</v>
      </c>
      <c r="J2586" s="28">
        <f t="shared" si="121"/>
        <v>24105.704847206423</v>
      </c>
      <c r="K2586" s="28">
        <f t="shared" si="122"/>
        <v>12.911235160871506</v>
      </c>
      <c r="L2586" s="34" t="e">
        <f>IF(ISNUMBER(INDEX('08W Project List'!$J:$J,MATCH('HFTD CPZ'!$B2586,'08W Project List'!$G:$G,0))),$K2586,#N/A)</f>
        <v>#N/A</v>
      </c>
      <c r="M2586" s="34" t="e">
        <f>IF(ISNUMBER(L2586),#N/A,IF(ISNUMBER(INDEX('Approved CPZ List'!$I:$I,MATCH('HFTD CPZ'!$B2586,'Approved CPZ List'!$B:$B,0))),$K2586,#N/A))</f>
        <v>#N/A</v>
      </c>
    </row>
    <row r="2587" spans="1:13" ht="15.75" x14ac:dyDescent="0.25">
      <c r="A2587" s="17">
        <v>595</v>
      </c>
      <c r="B2587" s="16" t="s">
        <v>1510</v>
      </c>
      <c r="C2587" s="16">
        <v>192221103</v>
      </c>
      <c r="D2587" s="16" t="s">
        <v>1511</v>
      </c>
      <c r="E2587" s="16">
        <v>0.60372319324981916</v>
      </c>
      <c r="F2587" s="16">
        <v>31</v>
      </c>
      <c r="G2587" s="19">
        <v>1.27260679722332E-3</v>
      </c>
      <c r="H2587" s="16">
        <f t="shared" si="120"/>
        <v>3.9450810713922924E-2</v>
      </c>
      <c r="I2587" s="21">
        <v>2586</v>
      </c>
      <c r="J2587" s="28">
        <f t="shared" si="121"/>
        <v>24106.308570399673</v>
      </c>
      <c r="K2587" s="28">
        <f t="shared" si="122"/>
        <v>12.871784350157583</v>
      </c>
      <c r="L2587" s="34" t="e">
        <f>IF(ISNUMBER(INDEX('08W Project List'!$J:$J,MATCH('HFTD CPZ'!$B2587,'08W Project List'!$G:$G,0))),$K2587,#N/A)</f>
        <v>#N/A</v>
      </c>
      <c r="M2587" s="34" t="e">
        <f>IF(ISNUMBER(L2587),#N/A,IF(ISNUMBER(INDEX('Approved CPZ List'!$I:$I,MATCH('HFTD CPZ'!$B2587,'Approved CPZ List'!$B:$B,0))),$K2587,#N/A))</f>
        <v>#N/A</v>
      </c>
    </row>
    <row r="2588" spans="1:13" ht="15.75" x14ac:dyDescent="0.25">
      <c r="A2588" s="17">
        <v>842</v>
      </c>
      <c r="B2588" s="16" t="s">
        <v>1253</v>
      </c>
      <c r="C2588" s="16">
        <v>42981101</v>
      </c>
      <c r="D2588" s="16" t="s">
        <v>1252</v>
      </c>
      <c r="E2588" s="16">
        <v>22.093546915278189</v>
      </c>
      <c r="F2588" s="16">
        <v>236</v>
      </c>
      <c r="G2588" s="19">
        <v>1.26805730106071E-3</v>
      </c>
      <c r="H2588" s="16">
        <f t="shared" si="120"/>
        <v>0.29926152305032755</v>
      </c>
      <c r="I2588" s="21">
        <v>2587</v>
      </c>
      <c r="J2588" s="28">
        <f t="shared" si="121"/>
        <v>24128.402117314952</v>
      </c>
      <c r="K2588" s="28">
        <f t="shared" si="122"/>
        <v>12.572522827107255</v>
      </c>
      <c r="L2588" s="34" t="e">
        <f>IF(ISNUMBER(INDEX('08W Project List'!$J:$J,MATCH('HFTD CPZ'!$B2588,'08W Project List'!$G:$G,0))),$K2588,#N/A)</f>
        <v>#N/A</v>
      </c>
      <c r="M2588" s="34" t="e">
        <f>IF(ISNUMBER(L2588),#N/A,IF(ISNUMBER(INDEX('Approved CPZ List'!$I:$I,MATCH('HFTD CPZ'!$B2588,'Approved CPZ List'!$B:$B,0))),$K2588,#N/A))</f>
        <v>#N/A</v>
      </c>
    </row>
    <row r="2589" spans="1:13" ht="15.75" x14ac:dyDescent="0.25">
      <c r="A2589" s="17">
        <v>3308</v>
      </c>
      <c r="B2589" s="16" t="s">
        <v>3808</v>
      </c>
      <c r="C2589" s="16">
        <v>22721106</v>
      </c>
      <c r="D2589" s="16" t="s">
        <v>3809</v>
      </c>
      <c r="E2589" s="16">
        <v>3.03621410099624</v>
      </c>
      <c r="F2589" s="16">
        <v>66</v>
      </c>
      <c r="G2589" s="19">
        <v>1.26564175243543E-3</v>
      </c>
      <c r="H2589" s="16">
        <f t="shared" si="120"/>
        <v>8.3532355660738383E-2</v>
      </c>
      <c r="I2589" s="21">
        <v>2588</v>
      </c>
      <c r="J2589" s="28">
        <f t="shared" si="121"/>
        <v>24131.43833141595</v>
      </c>
      <c r="K2589" s="28">
        <f t="shared" si="122"/>
        <v>12.488990471446517</v>
      </c>
      <c r="L2589" s="34" t="e">
        <f>IF(ISNUMBER(INDEX('08W Project List'!$J:$J,MATCH('HFTD CPZ'!$B2589,'08W Project List'!$G:$G,0))),$K2589,#N/A)</f>
        <v>#N/A</v>
      </c>
      <c r="M2589" s="34" t="e">
        <f>IF(ISNUMBER(L2589),#N/A,IF(ISNUMBER(INDEX('Approved CPZ List'!$I:$I,MATCH('HFTD CPZ'!$B2589,'Approved CPZ List'!$B:$B,0))),$K2589,#N/A))</f>
        <v>#N/A</v>
      </c>
    </row>
    <row r="2590" spans="1:13" ht="15.75" x14ac:dyDescent="0.25">
      <c r="A2590" s="17">
        <v>4674</v>
      </c>
      <c r="B2590" s="16" t="s">
        <v>4258</v>
      </c>
      <c r="C2590" s="16">
        <v>163201101</v>
      </c>
      <c r="D2590" s="16" t="s">
        <v>4259</v>
      </c>
      <c r="E2590" s="16">
        <v>6.4792516557208204</v>
      </c>
      <c r="F2590" s="16">
        <v>86</v>
      </c>
      <c r="G2590" s="19">
        <v>1.26219919012064E-3</v>
      </c>
      <c r="H2590" s="16">
        <f t="shared" si="120"/>
        <v>0.10854913035037504</v>
      </c>
      <c r="I2590" s="21">
        <v>2589</v>
      </c>
      <c r="J2590" s="28">
        <f t="shared" si="121"/>
        <v>24137.91758307167</v>
      </c>
      <c r="K2590" s="28">
        <f t="shared" si="122"/>
        <v>12.380441341096141</v>
      </c>
      <c r="L2590" s="34" t="e">
        <f>IF(ISNUMBER(INDEX('08W Project List'!$J:$J,MATCH('HFTD CPZ'!$B2590,'08W Project List'!$G:$G,0))),$K2590,#N/A)</f>
        <v>#N/A</v>
      </c>
      <c r="M2590" s="34" t="e">
        <f>IF(ISNUMBER(L2590),#N/A,IF(ISNUMBER(INDEX('Approved CPZ List'!$I:$I,MATCH('HFTD CPZ'!$B2590,'Approved CPZ List'!$B:$B,0))),$K2590,#N/A))</f>
        <v>#N/A</v>
      </c>
    </row>
    <row r="2591" spans="1:13" ht="15.75" x14ac:dyDescent="0.25">
      <c r="A2591" s="17">
        <v>141</v>
      </c>
      <c r="B2591" s="16" t="s">
        <v>2508</v>
      </c>
      <c r="C2591" s="16">
        <v>183011102</v>
      </c>
      <c r="D2591" s="16" t="s">
        <v>2503</v>
      </c>
      <c r="E2591" s="16">
        <v>7.5966534724097574</v>
      </c>
      <c r="F2591" s="16">
        <v>112</v>
      </c>
      <c r="G2591" s="19">
        <v>1.25841056208229E-3</v>
      </c>
      <c r="H2591" s="16">
        <f t="shared" si="120"/>
        <v>0.14094198295321647</v>
      </c>
      <c r="I2591" s="21">
        <v>2590</v>
      </c>
      <c r="J2591" s="28">
        <f t="shared" si="121"/>
        <v>24145.514236544081</v>
      </c>
      <c r="K2591" s="28">
        <f t="shared" si="122"/>
        <v>12.239499358142924</v>
      </c>
      <c r="L2591" s="34" t="e">
        <f>IF(ISNUMBER(INDEX('08W Project List'!$J:$J,MATCH('HFTD CPZ'!$B2591,'08W Project List'!$G:$G,0))),$K2591,#N/A)</f>
        <v>#N/A</v>
      </c>
      <c r="M2591" s="34" t="e">
        <f>IF(ISNUMBER(L2591),#N/A,IF(ISNUMBER(INDEX('Approved CPZ List'!$I:$I,MATCH('HFTD CPZ'!$B2591,'Approved CPZ List'!$B:$B,0))),$K2591,#N/A))</f>
        <v>#N/A</v>
      </c>
    </row>
    <row r="2592" spans="1:13" ht="15.75" x14ac:dyDescent="0.25">
      <c r="A2592" s="17">
        <v>8023</v>
      </c>
      <c r="B2592" s="16" t="s">
        <v>1800</v>
      </c>
      <c r="C2592" s="16">
        <v>182492105</v>
      </c>
      <c r="D2592" s="16" t="s">
        <v>1797</v>
      </c>
      <c r="E2592" s="16">
        <v>4.0092425831806899</v>
      </c>
      <c r="F2592" s="16">
        <v>30</v>
      </c>
      <c r="G2592" s="19">
        <v>1.2580191392441E-3</v>
      </c>
      <c r="H2592" s="16">
        <f t="shared" si="120"/>
        <v>3.7740574177322996E-2</v>
      </c>
      <c r="I2592" s="21">
        <v>2591</v>
      </c>
      <c r="J2592" s="28">
        <f t="shared" si="121"/>
        <v>24149.52347912726</v>
      </c>
      <c r="K2592" s="28">
        <f t="shared" si="122"/>
        <v>12.2017587839656</v>
      </c>
      <c r="L2592" s="34" t="e">
        <f>IF(ISNUMBER(INDEX('08W Project List'!$J:$J,MATCH('HFTD CPZ'!$B2592,'08W Project List'!$G:$G,0))),$K2592,#N/A)</f>
        <v>#N/A</v>
      </c>
      <c r="M2592" s="34" t="e">
        <f>IF(ISNUMBER(L2592),#N/A,IF(ISNUMBER(INDEX('Approved CPZ List'!$I:$I,MATCH('HFTD CPZ'!$B2592,'Approved CPZ List'!$B:$B,0))),$K2592,#N/A))</f>
        <v>#N/A</v>
      </c>
    </row>
    <row r="2593" spans="1:13" ht="15.75" x14ac:dyDescent="0.25">
      <c r="A2593" s="17">
        <v>53</v>
      </c>
      <c r="B2593" s="16" t="s">
        <v>1126</v>
      </c>
      <c r="C2593" s="16">
        <v>43071102</v>
      </c>
      <c r="D2593" s="16" t="s">
        <v>1124</v>
      </c>
      <c r="E2593" s="16">
        <v>2.4441251247916655</v>
      </c>
      <c r="F2593" s="16">
        <v>116</v>
      </c>
      <c r="G2593" s="19">
        <v>1.25604472035295E-3</v>
      </c>
      <c r="H2593" s="16">
        <f t="shared" si="120"/>
        <v>0.14570118756094219</v>
      </c>
      <c r="I2593" s="21">
        <v>2592</v>
      </c>
      <c r="J2593" s="28">
        <f t="shared" si="121"/>
        <v>24151.967604252051</v>
      </c>
      <c r="K2593" s="28">
        <f t="shared" si="122"/>
        <v>12.056057596404658</v>
      </c>
      <c r="L2593" s="34" t="e">
        <f>IF(ISNUMBER(INDEX('08W Project List'!$J:$J,MATCH('HFTD CPZ'!$B2593,'08W Project List'!$G:$G,0))),$K2593,#N/A)</f>
        <v>#N/A</v>
      </c>
      <c r="M2593" s="34" t="e">
        <f>IF(ISNUMBER(L2593),#N/A,IF(ISNUMBER(INDEX('Approved CPZ List'!$I:$I,MATCH('HFTD CPZ'!$B2593,'Approved CPZ List'!$B:$B,0))),$K2593,#N/A))</f>
        <v>#N/A</v>
      </c>
    </row>
    <row r="2594" spans="1:13" ht="15.75" x14ac:dyDescent="0.25">
      <c r="A2594" s="17">
        <v>5111</v>
      </c>
      <c r="B2594" s="16" t="s">
        <v>12</v>
      </c>
      <c r="C2594" s="16">
        <v>14101105</v>
      </c>
      <c r="D2594" s="16" t="s">
        <v>13</v>
      </c>
      <c r="E2594" s="16">
        <v>2.9715885828172777</v>
      </c>
      <c r="F2594" s="16">
        <v>65</v>
      </c>
      <c r="G2594" s="19">
        <v>1.2524583531787E-3</v>
      </c>
      <c r="H2594" s="16">
        <f t="shared" si="120"/>
        <v>8.1409792956615504E-2</v>
      </c>
      <c r="I2594" s="21">
        <v>2593</v>
      </c>
      <c r="J2594" s="28">
        <f t="shared" si="121"/>
        <v>24154.93919283487</v>
      </c>
      <c r="K2594" s="28">
        <f t="shared" si="122"/>
        <v>11.974647803448043</v>
      </c>
      <c r="L2594" s="34" t="e">
        <f>IF(ISNUMBER(INDEX('08W Project List'!$J:$J,MATCH('HFTD CPZ'!$B2594,'08W Project List'!$G:$G,0))),$K2594,#N/A)</f>
        <v>#N/A</v>
      </c>
      <c r="M2594" s="34" t="e">
        <f>IF(ISNUMBER(L2594),#N/A,IF(ISNUMBER(INDEX('Approved CPZ List'!$I:$I,MATCH('HFTD CPZ'!$B2594,'Approved CPZ List'!$B:$B,0))),$K2594,#N/A))</f>
        <v>#N/A</v>
      </c>
    </row>
    <row r="2595" spans="1:13" ht="15.75" x14ac:dyDescent="0.25">
      <c r="A2595" s="17">
        <v>347</v>
      </c>
      <c r="B2595" s="16" t="s">
        <v>419</v>
      </c>
      <c r="C2595" s="16">
        <v>152481105</v>
      </c>
      <c r="D2595" s="16" t="s">
        <v>415</v>
      </c>
      <c r="E2595" s="16">
        <v>7.2253775004839031</v>
      </c>
      <c r="F2595" s="16">
        <v>84</v>
      </c>
      <c r="G2595" s="19">
        <v>1.24286842639716E-3</v>
      </c>
      <c r="H2595" s="16">
        <f t="shared" si="120"/>
        <v>0.10440094781736145</v>
      </c>
      <c r="I2595" s="21">
        <v>2594</v>
      </c>
      <c r="J2595" s="28">
        <f t="shared" si="121"/>
        <v>24162.164570335353</v>
      </c>
      <c r="K2595" s="28">
        <f t="shared" si="122"/>
        <v>11.870246855630683</v>
      </c>
      <c r="L2595" s="34" t="e">
        <f>IF(ISNUMBER(INDEX('08W Project List'!$J:$J,MATCH('HFTD CPZ'!$B2595,'08W Project List'!$G:$G,0))),$K2595,#N/A)</f>
        <v>#N/A</v>
      </c>
      <c r="M2595" s="34" t="e">
        <f>IF(ISNUMBER(L2595),#N/A,IF(ISNUMBER(INDEX('Approved CPZ List'!$I:$I,MATCH('HFTD CPZ'!$B2595,'Approved CPZ List'!$B:$B,0))),$K2595,#N/A))</f>
        <v>#N/A</v>
      </c>
    </row>
    <row r="2596" spans="1:13" ht="15.75" x14ac:dyDescent="0.25">
      <c r="A2596" s="17">
        <v>2860</v>
      </c>
      <c r="B2596" s="16" t="s">
        <v>572</v>
      </c>
      <c r="C2596" s="16">
        <v>83622103</v>
      </c>
      <c r="D2596" s="16" t="s">
        <v>571</v>
      </c>
      <c r="E2596" s="16">
        <v>16.07617283657197</v>
      </c>
      <c r="F2596" s="16">
        <v>194</v>
      </c>
      <c r="G2596" s="19">
        <v>1.23255567188271E-3</v>
      </c>
      <c r="H2596" s="16">
        <f t="shared" si="120"/>
        <v>0.23911580034524574</v>
      </c>
      <c r="I2596" s="21">
        <v>2595</v>
      </c>
      <c r="J2596" s="28">
        <f t="shared" si="121"/>
        <v>24178.240743171926</v>
      </c>
      <c r="K2596" s="28">
        <f t="shared" si="122"/>
        <v>11.631131055285437</v>
      </c>
      <c r="L2596" s="34" t="e">
        <f>IF(ISNUMBER(INDEX('08W Project List'!$J:$J,MATCH('HFTD CPZ'!$B2596,'08W Project List'!$G:$G,0))),$K2596,#N/A)</f>
        <v>#N/A</v>
      </c>
      <c r="M2596" s="34" t="e">
        <f>IF(ISNUMBER(L2596),#N/A,IF(ISNUMBER(INDEX('Approved CPZ List'!$I:$I,MATCH('HFTD CPZ'!$B2596,'Approved CPZ List'!$B:$B,0))),$K2596,#N/A))</f>
        <v>#N/A</v>
      </c>
    </row>
    <row r="2597" spans="1:13" ht="15.75" x14ac:dyDescent="0.25">
      <c r="A2597" s="17">
        <v>5152</v>
      </c>
      <c r="B2597" s="16" t="s">
        <v>4386</v>
      </c>
      <c r="C2597" s="16">
        <v>24251101</v>
      </c>
      <c r="D2597" s="16" t="s">
        <v>4383</v>
      </c>
      <c r="E2597" s="16">
        <v>1.9087636992905221</v>
      </c>
      <c r="F2597" s="16">
        <v>123</v>
      </c>
      <c r="G2597" s="19">
        <v>1.20592750303477E-3</v>
      </c>
      <c r="H2597" s="16">
        <f t="shared" si="120"/>
        <v>0.1483290828732767</v>
      </c>
      <c r="I2597" s="21">
        <v>2596</v>
      </c>
      <c r="J2597" s="28">
        <f t="shared" si="121"/>
        <v>24180.149506871217</v>
      </c>
      <c r="K2597" s="28">
        <f t="shared" si="122"/>
        <v>11.48280197241216</v>
      </c>
      <c r="L2597" s="34" t="e">
        <f>IF(ISNUMBER(INDEX('08W Project List'!$J:$J,MATCH('HFTD CPZ'!$B2597,'08W Project List'!$G:$G,0))),$K2597,#N/A)</f>
        <v>#N/A</v>
      </c>
      <c r="M2597" s="34" t="e">
        <f>IF(ISNUMBER(L2597),#N/A,IF(ISNUMBER(INDEX('Approved CPZ List'!$I:$I,MATCH('HFTD CPZ'!$B2597,'Approved CPZ List'!$B:$B,0))),$K2597,#N/A))</f>
        <v>#N/A</v>
      </c>
    </row>
    <row r="2598" spans="1:13" ht="15.75" x14ac:dyDescent="0.25">
      <c r="A2598" s="17">
        <v>10217</v>
      </c>
      <c r="B2598" s="16" t="s">
        <v>2901</v>
      </c>
      <c r="C2598" s="16">
        <v>83252102</v>
      </c>
      <c r="D2598" s="16" t="s">
        <v>2897</v>
      </c>
      <c r="E2598" s="16">
        <v>0.79771835857102547</v>
      </c>
      <c r="F2598" s="16">
        <v>11</v>
      </c>
      <c r="G2598" s="19">
        <v>1.20343332933622E-3</v>
      </c>
      <c r="H2598" s="16">
        <f t="shared" si="120"/>
        <v>1.323776662269842E-2</v>
      </c>
      <c r="I2598" s="21">
        <v>2597</v>
      </c>
      <c r="J2598" s="28">
        <f t="shared" si="121"/>
        <v>24180.947225229789</v>
      </c>
      <c r="K2598" s="28">
        <f t="shared" si="122"/>
        <v>11.469564205789462</v>
      </c>
      <c r="L2598" s="34" t="e">
        <f>IF(ISNUMBER(INDEX('08W Project List'!$J:$J,MATCH('HFTD CPZ'!$B2598,'08W Project List'!$G:$G,0))),$K2598,#N/A)</f>
        <v>#N/A</v>
      </c>
      <c r="M2598" s="34" t="e">
        <f>IF(ISNUMBER(L2598),#N/A,IF(ISNUMBER(INDEX('Approved CPZ List'!$I:$I,MATCH('HFTD CPZ'!$B2598,'Approved CPZ List'!$B:$B,0))),$K2598,#N/A))</f>
        <v>#N/A</v>
      </c>
    </row>
    <row r="2599" spans="1:13" ht="15.75" x14ac:dyDescent="0.25">
      <c r="A2599" s="17">
        <v>6918</v>
      </c>
      <c r="B2599" s="16" t="s">
        <v>1138</v>
      </c>
      <c r="C2599" s="16">
        <v>43071103</v>
      </c>
      <c r="D2599" s="16" t="s">
        <v>1133</v>
      </c>
      <c r="E2599" s="16">
        <v>0.53255944680900746</v>
      </c>
      <c r="F2599" s="16">
        <v>13</v>
      </c>
      <c r="G2599" s="19">
        <v>1.1905938594895401E-3</v>
      </c>
      <c r="H2599" s="16">
        <f t="shared" si="120"/>
        <v>1.5477720173364021E-2</v>
      </c>
      <c r="I2599" s="21">
        <v>2598</v>
      </c>
      <c r="J2599" s="28">
        <f t="shared" si="121"/>
        <v>24181.479784676598</v>
      </c>
      <c r="K2599" s="28">
        <f t="shared" si="122"/>
        <v>11.454086485616099</v>
      </c>
      <c r="L2599" s="34" t="e">
        <f>IF(ISNUMBER(INDEX('08W Project List'!$J:$J,MATCH('HFTD CPZ'!$B2599,'08W Project List'!$G:$G,0))),$K2599,#N/A)</f>
        <v>#N/A</v>
      </c>
      <c r="M2599" s="34" t="e">
        <f>IF(ISNUMBER(L2599),#N/A,IF(ISNUMBER(INDEX('Approved CPZ List'!$I:$I,MATCH('HFTD CPZ'!$B2599,'Approved CPZ List'!$B:$B,0))),$K2599,#N/A))</f>
        <v>#N/A</v>
      </c>
    </row>
    <row r="2600" spans="1:13" ht="15.75" x14ac:dyDescent="0.25">
      <c r="A2600" s="17">
        <v>5057</v>
      </c>
      <c r="B2600" s="16" t="s">
        <v>4252</v>
      </c>
      <c r="C2600" s="16">
        <v>152491101</v>
      </c>
      <c r="D2600" s="16" t="s">
        <v>4249</v>
      </c>
      <c r="E2600" s="16">
        <v>6.1351011992666198</v>
      </c>
      <c r="F2600" s="16">
        <v>68</v>
      </c>
      <c r="G2600" s="19">
        <v>1.1905630858764301E-3</v>
      </c>
      <c r="H2600" s="16">
        <f t="shared" si="120"/>
        <v>8.0958289839597242E-2</v>
      </c>
      <c r="I2600" s="21">
        <v>2599</v>
      </c>
      <c r="J2600" s="28">
        <f t="shared" si="121"/>
        <v>24187.614885875864</v>
      </c>
      <c r="K2600" s="28">
        <f t="shared" si="122"/>
        <v>11.373128195776502</v>
      </c>
      <c r="L2600" s="34" t="e">
        <f>IF(ISNUMBER(INDEX('08W Project List'!$J:$J,MATCH('HFTD CPZ'!$B2600,'08W Project List'!$G:$G,0))),$K2600,#N/A)</f>
        <v>#N/A</v>
      </c>
      <c r="M2600" s="34" t="e">
        <f>IF(ISNUMBER(L2600),#N/A,IF(ISNUMBER(INDEX('Approved CPZ List'!$I:$I,MATCH('HFTD CPZ'!$B2600,'Approved CPZ List'!$B:$B,0))),$K2600,#N/A))</f>
        <v>#N/A</v>
      </c>
    </row>
    <row r="2601" spans="1:13" ht="15.75" x14ac:dyDescent="0.25">
      <c r="A2601" s="17">
        <v>8401</v>
      </c>
      <c r="B2601" s="16" t="s">
        <v>1847</v>
      </c>
      <c r="C2601" s="16">
        <v>42481105</v>
      </c>
      <c r="D2601" s="16" t="s">
        <v>1848</v>
      </c>
      <c r="E2601" s="16">
        <v>1.2181249193760721</v>
      </c>
      <c r="F2601" s="16">
        <v>17</v>
      </c>
      <c r="G2601" s="19">
        <v>1.1872455794826799E-3</v>
      </c>
      <c r="H2601" s="16">
        <f t="shared" si="120"/>
        <v>2.0183174851205559E-2</v>
      </c>
      <c r="I2601" s="21">
        <v>2600</v>
      </c>
      <c r="J2601" s="28">
        <f t="shared" si="121"/>
        <v>24188.833010795239</v>
      </c>
      <c r="K2601" s="28">
        <f t="shared" si="122"/>
        <v>11.352945020925297</v>
      </c>
      <c r="L2601" s="34" t="e">
        <f>IF(ISNUMBER(INDEX('08W Project List'!$J:$J,MATCH('HFTD CPZ'!$B2601,'08W Project List'!$G:$G,0))),$K2601,#N/A)</f>
        <v>#N/A</v>
      </c>
      <c r="M2601" s="34" t="e">
        <f>IF(ISNUMBER(L2601),#N/A,IF(ISNUMBER(INDEX('Approved CPZ List'!$I:$I,MATCH('HFTD CPZ'!$B2601,'Approved CPZ List'!$B:$B,0))),$K2601,#N/A))</f>
        <v>#N/A</v>
      </c>
    </row>
    <row r="2602" spans="1:13" ht="15.75" x14ac:dyDescent="0.25">
      <c r="A2602" s="17">
        <v>2098</v>
      </c>
      <c r="B2602" s="16" t="s">
        <v>4232</v>
      </c>
      <c r="C2602" s="16">
        <v>102541102</v>
      </c>
      <c r="D2602" s="16" t="s">
        <v>4224</v>
      </c>
      <c r="E2602" s="16">
        <v>4.9448460601757862</v>
      </c>
      <c r="F2602" s="16">
        <v>58</v>
      </c>
      <c r="G2602" s="19">
        <v>1.18156666078076E-3</v>
      </c>
      <c r="H2602" s="16">
        <f t="shared" si="120"/>
        <v>6.8530866325284073E-2</v>
      </c>
      <c r="I2602" s="21">
        <v>2601</v>
      </c>
      <c r="J2602" s="28">
        <f t="shared" si="121"/>
        <v>24193.777856855413</v>
      </c>
      <c r="K2602" s="28">
        <f t="shared" si="122"/>
        <v>11.284414154600013</v>
      </c>
      <c r="L2602" s="34" t="e">
        <f>IF(ISNUMBER(INDEX('08W Project List'!$J:$J,MATCH('HFTD CPZ'!$B2602,'08W Project List'!$G:$G,0))),$K2602,#N/A)</f>
        <v>#N/A</v>
      </c>
      <c r="M2602" s="34" t="e">
        <f>IF(ISNUMBER(L2602),#N/A,IF(ISNUMBER(INDEX('Approved CPZ List'!$I:$I,MATCH('HFTD CPZ'!$B2602,'Approved CPZ List'!$B:$B,0))),$K2602,#N/A))</f>
        <v>#N/A</v>
      </c>
    </row>
    <row r="2603" spans="1:13" ht="15.75" x14ac:dyDescent="0.25">
      <c r="A2603" s="17">
        <v>5971</v>
      </c>
      <c r="B2603" s="16" t="s">
        <v>3620</v>
      </c>
      <c r="C2603" s="16">
        <v>42151104</v>
      </c>
      <c r="D2603" s="16" t="s">
        <v>3614</v>
      </c>
      <c r="E2603" s="16">
        <v>0.79818820948649472</v>
      </c>
      <c r="F2603" s="16">
        <v>13</v>
      </c>
      <c r="G2603" s="19">
        <v>1.17501180321426E-3</v>
      </c>
      <c r="H2603" s="16">
        <f t="shared" si="120"/>
        <v>1.5275153441785379E-2</v>
      </c>
      <c r="I2603" s="21">
        <v>2602</v>
      </c>
      <c r="J2603" s="28">
        <f t="shared" si="121"/>
        <v>24194.5760450649</v>
      </c>
      <c r="K2603" s="28">
        <f t="shared" si="122"/>
        <v>11.269139001158228</v>
      </c>
      <c r="L2603" s="34" t="e">
        <f>IF(ISNUMBER(INDEX('08W Project List'!$J:$J,MATCH('HFTD CPZ'!$B2603,'08W Project List'!$G:$G,0))),$K2603,#N/A)</f>
        <v>#N/A</v>
      </c>
      <c r="M2603" s="34" t="e">
        <f>IF(ISNUMBER(L2603),#N/A,IF(ISNUMBER(INDEX('Approved CPZ List'!$I:$I,MATCH('HFTD CPZ'!$B2603,'Approved CPZ List'!$B:$B,0))),$K2603,#N/A))</f>
        <v>#N/A</v>
      </c>
    </row>
    <row r="2604" spans="1:13" ht="15.75" x14ac:dyDescent="0.25">
      <c r="A2604" s="17">
        <v>1887</v>
      </c>
      <c r="B2604" s="16" t="s">
        <v>2527</v>
      </c>
      <c r="C2604" s="16">
        <v>42021112</v>
      </c>
      <c r="D2604" s="16" t="s">
        <v>2526</v>
      </c>
      <c r="E2604" s="16">
        <v>0.58483474042699946</v>
      </c>
      <c r="F2604" s="16">
        <v>226</v>
      </c>
      <c r="G2604" s="19">
        <v>1.1724346813382E-3</v>
      </c>
      <c r="H2604" s="16">
        <f t="shared" si="120"/>
        <v>0.26497023798243319</v>
      </c>
      <c r="I2604" s="21">
        <v>2603</v>
      </c>
      <c r="J2604" s="28">
        <f t="shared" si="121"/>
        <v>24195.160879805328</v>
      </c>
      <c r="K2604" s="28">
        <f t="shared" si="122"/>
        <v>11.004168763175795</v>
      </c>
      <c r="L2604" s="34" t="e">
        <f>IF(ISNUMBER(INDEX('08W Project List'!$J:$J,MATCH('HFTD CPZ'!$B2604,'08W Project List'!$G:$G,0))),$K2604,#N/A)</f>
        <v>#N/A</v>
      </c>
      <c r="M2604" s="34" t="e">
        <f>IF(ISNUMBER(L2604),#N/A,IF(ISNUMBER(INDEX('Approved CPZ List'!$I:$I,MATCH('HFTD CPZ'!$B2604,'Approved CPZ List'!$B:$B,0))),$K2604,#N/A))</f>
        <v>#N/A</v>
      </c>
    </row>
    <row r="2605" spans="1:13" ht="15.75" x14ac:dyDescent="0.25">
      <c r="A2605" s="17">
        <v>5833</v>
      </c>
      <c r="B2605" s="16" t="s">
        <v>1040</v>
      </c>
      <c r="C2605" s="16">
        <v>182222104</v>
      </c>
      <c r="D2605" s="16" t="s">
        <v>1033</v>
      </c>
      <c r="E2605" s="16">
        <v>5.6979948775769982</v>
      </c>
      <c r="F2605" s="16">
        <v>71</v>
      </c>
      <c r="G2605" s="19">
        <v>1.1663013710478899E-3</v>
      </c>
      <c r="H2605" s="16">
        <f t="shared" si="120"/>
        <v>8.280739734440018E-2</v>
      </c>
      <c r="I2605" s="21">
        <v>2604</v>
      </c>
      <c r="J2605" s="28">
        <f t="shared" si="121"/>
        <v>24200.858874682905</v>
      </c>
      <c r="K2605" s="28">
        <f t="shared" si="122"/>
        <v>10.921361365831395</v>
      </c>
      <c r="L2605" s="34" t="e">
        <f>IF(ISNUMBER(INDEX('08W Project List'!$J:$J,MATCH('HFTD CPZ'!$B2605,'08W Project List'!$G:$G,0))),$K2605,#N/A)</f>
        <v>#N/A</v>
      </c>
      <c r="M2605" s="34" t="e">
        <f>IF(ISNUMBER(L2605),#N/A,IF(ISNUMBER(INDEX('Approved CPZ List'!$I:$I,MATCH('HFTD CPZ'!$B2605,'Approved CPZ List'!$B:$B,0))),$K2605,#N/A))</f>
        <v>#N/A</v>
      </c>
    </row>
    <row r="2606" spans="1:13" ht="15.75" x14ac:dyDescent="0.25">
      <c r="A2606" s="17">
        <v>3301</v>
      </c>
      <c r="B2606" s="16" t="s">
        <v>3249</v>
      </c>
      <c r="C2606" s="16">
        <v>24141101</v>
      </c>
      <c r="D2606" s="16" t="s">
        <v>3246</v>
      </c>
      <c r="E2606" s="16">
        <v>2.9083803716361905</v>
      </c>
      <c r="F2606" s="16">
        <v>39</v>
      </c>
      <c r="G2606" s="19">
        <v>1.15516198654791E-3</v>
      </c>
      <c r="H2606" s="16">
        <f t="shared" si="120"/>
        <v>4.5051317475368488E-2</v>
      </c>
      <c r="I2606" s="21">
        <v>2605</v>
      </c>
      <c r="J2606" s="28">
        <f t="shared" si="121"/>
        <v>24203.767255054539</v>
      </c>
      <c r="K2606" s="28">
        <f t="shared" si="122"/>
        <v>10.876310048356027</v>
      </c>
      <c r="L2606" s="34" t="e">
        <f>IF(ISNUMBER(INDEX('08W Project List'!$J:$J,MATCH('HFTD CPZ'!$B2606,'08W Project List'!$G:$G,0))),$K2606,#N/A)</f>
        <v>#N/A</v>
      </c>
      <c r="M2606" s="34" t="e">
        <f>IF(ISNUMBER(L2606),#N/A,IF(ISNUMBER(INDEX('Approved CPZ List'!$I:$I,MATCH('HFTD CPZ'!$B2606,'Approved CPZ List'!$B:$B,0))),$K2606,#N/A))</f>
        <v>#N/A</v>
      </c>
    </row>
    <row r="2607" spans="1:13" ht="15.75" x14ac:dyDescent="0.25">
      <c r="A2607" s="17">
        <v>1278</v>
      </c>
      <c r="B2607" s="16" t="s">
        <v>2108</v>
      </c>
      <c r="C2607" s="16">
        <v>82021107</v>
      </c>
      <c r="D2607" s="16" t="s">
        <v>2103</v>
      </c>
      <c r="E2607" s="16">
        <v>15.299345947009012</v>
      </c>
      <c r="F2607" s="16">
        <v>192</v>
      </c>
      <c r="G2607" s="19">
        <v>1.1504197849060401E-3</v>
      </c>
      <c r="H2607" s="16">
        <f t="shared" si="120"/>
        <v>0.2208805987019597</v>
      </c>
      <c r="I2607" s="21">
        <v>2606</v>
      </c>
      <c r="J2607" s="28">
        <f t="shared" si="121"/>
        <v>24219.066601001548</v>
      </c>
      <c r="K2607" s="28">
        <f t="shared" si="122"/>
        <v>10.655429449654067</v>
      </c>
      <c r="L2607" s="34" t="e">
        <f>IF(ISNUMBER(INDEX('08W Project List'!$J:$J,MATCH('HFTD CPZ'!$B2607,'08W Project List'!$G:$G,0))),$K2607,#N/A)</f>
        <v>#N/A</v>
      </c>
      <c r="M2607" s="34" t="e">
        <f>IF(ISNUMBER(L2607),#N/A,IF(ISNUMBER(INDEX('Approved CPZ List'!$I:$I,MATCH('HFTD CPZ'!$B2607,'Approved CPZ List'!$B:$B,0))),$K2607,#N/A))</f>
        <v>#N/A</v>
      </c>
    </row>
    <row r="2608" spans="1:13" ht="15.75" x14ac:dyDescent="0.25">
      <c r="A2608" s="17">
        <v>1215</v>
      </c>
      <c r="B2608" s="16" t="s">
        <v>3588</v>
      </c>
      <c r="C2608" s="16">
        <v>14232106</v>
      </c>
      <c r="D2608" s="16" t="s">
        <v>3589</v>
      </c>
      <c r="E2608" s="16">
        <v>0.46930867181356184</v>
      </c>
      <c r="F2608" s="16">
        <v>25</v>
      </c>
      <c r="G2608" s="19">
        <v>1.1489524652606199E-3</v>
      </c>
      <c r="H2608" s="16">
        <f t="shared" si="120"/>
        <v>2.8723811631515498E-2</v>
      </c>
      <c r="I2608" s="21">
        <v>2607</v>
      </c>
      <c r="J2608" s="28">
        <f t="shared" si="121"/>
        <v>24219.535909673363</v>
      </c>
      <c r="K2608" s="28">
        <f t="shared" si="122"/>
        <v>10.626705638022552</v>
      </c>
      <c r="L2608" s="34" t="e">
        <f>IF(ISNUMBER(INDEX('08W Project List'!$J:$J,MATCH('HFTD CPZ'!$B2608,'08W Project List'!$G:$G,0))),$K2608,#N/A)</f>
        <v>#N/A</v>
      </c>
      <c r="M2608" s="34" t="e">
        <f>IF(ISNUMBER(L2608),#N/A,IF(ISNUMBER(INDEX('Approved CPZ List'!$I:$I,MATCH('HFTD CPZ'!$B2608,'Approved CPZ List'!$B:$B,0))),$K2608,#N/A))</f>
        <v>#N/A</v>
      </c>
    </row>
    <row r="2609" spans="1:13" ht="15.75" x14ac:dyDescent="0.25">
      <c r="A2609" s="17">
        <v>10840</v>
      </c>
      <c r="B2609" s="16" t="s">
        <v>803</v>
      </c>
      <c r="C2609" s="16">
        <v>42821101</v>
      </c>
      <c r="D2609" s="16" t="s">
        <v>800</v>
      </c>
      <c r="E2609" s="16">
        <v>0.21500415774201864</v>
      </c>
      <c r="F2609" s="16">
        <v>3</v>
      </c>
      <c r="G2609" s="19">
        <v>1.14746168373837E-3</v>
      </c>
      <c r="H2609" s="16">
        <f t="shared" si="120"/>
        <v>3.4423850512151099E-3</v>
      </c>
      <c r="I2609" s="21">
        <v>2608</v>
      </c>
      <c r="J2609" s="28">
        <f t="shared" si="121"/>
        <v>24219.750913831103</v>
      </c>
      <c r="K2609" s="28">
        <f t="shared" si="122"/>
        <v>10.623263252971336</v>
      </c>
      <c r="L2609" s="34" t="e">
        <f>IF(ISNUMBER(INDEX('08W Project List'!$J:$J,MATCH('HFTD CPZ'!$B2609,'08W Project List'!$G:$G,0))),$K2609,#N/A)</f>
        <v>#N/A</v>
      </c>
      <c r="M2609" s="34" t="e">
        <f>IF(ISNUMBER(L2609),#N/A,IF(ISNUMBER(INDEX('Approved CPZ List'!$I:$I,MATCH('HFTD CPZ'!$B2609,'Approved CPZ List'!$B:$B,0))),$K2609,#N/A))</f>
        <v>#N/A</v>
      </c>
    </row>
    <row r="2610" spans="1:13" ht="15.75" x14ac:dyDescent="0.25">
      <c r="A2610" s="17">
        <v>9582</v>
      </c>
      <c r="B2610" s="16" t="s">
        <v>2118</v>
      </c>
      <c r="C2610" s="16">
        <v>182082102</v>
      </c>
      <c r="D2610" s="16" t="s">
        <v>2116</v>
      </c>
      <c r="E2610" s="16">
        <v>1.5486998273053201</v>
      </c>
      <c r="F2610" s="16">
        <v>6</v>
      </c>
      <c r="G2610" s="19">
        <v>1.14322364276393E-3</v>
      </c>
      <c r="H2610" s="16">
        <f t="shared" si="120"/>
        <v>6.8593418565835798E-3</v>
      </c>
      <c r="I2610" s="21">
        <v>2609</v>
      </c>
      <c r="J2610" s="28">
        <f t="shared" si="121"/>
        <v>24221.299613658408</v>
      </c>
      <c r="K2610" s="28">
        <f t="shared" si="122"/>
        <v>10.616403911114752</v>
      </c>
      <c r="L2610" s="34" t="e">
        <f>IF(ISNUMBER(INDEX('08W Project List'!$J:$J,MATCH('HFTD CPZ'!$B2610,'08W Project List'!$G:$G,0))),$K2610,#N/A)</f>
        <v>#N/A</v>
      </c>
      <c r="M2610" s="34" t="e">
        <f>IF(ISNUMBER(L2610),#N/A,IF(ISNUMBER(INDEX('Approved CPZ List'!$I:$I,MATCH('HFTD CPZ'!$B2610,'Approved CPZ List'!$B:$B,0))),$K2610,#N/A))</f>
        <v>#N/A</v>
      </c>
    </row>
    <row r="2611" spans="1:13" ht="15.75" x14ac:dyDescent="0.25">
      <c r="A2611" s="17">
        <v>6642</v>
      </c>
      <c r="B2611" s="16" t="s">
        <v>3923</v>
      </c>
      <c r="C2611" s="16">
        <v>162821702</v>
      </c>
      <c r="D2611" s="16" t="s">
        <v>3913</v>
      </c>
      <c r="E2611" s="16">
        <v>1.2153435097584213</v>
      </c>
      <c r="F2611" s="16">
        <v>15</v>
      </c>
      <c r="G2611" s="19">
        <v>1.1429174812310099E-3</v>
      </c>
      <c r="H2611" s="16">
        <f t="shared" si="120"/>
        <v>1.7143762218465149E-2</v>
      </c>
      <c r="I2611" s="21">
        <v>2610</v>
      </c>
      <c r="J2611" s="28">
        <f t="shared" si="121"/>
        <v>24222.514957168165</v>
      </c>
      <c r="K2611" s="28">
        <f t="shared" si="122"/>
        <v>10.599260148896287</v>
      </c>
      <c r="L2611" s="34" t="e">
        <f>IF(ISNUMBER(INDEX('08W Project List'!$J:$J,MATCH('HFTD CPZ'!$B2611,'08W Project List'!$G:$G,0))),$K2611,#N/A)</f>
        <v>#N/A</v>
      </c>
      <c r="M2611" s="34" t="e">
        <f>IF(ISNUMBER(L2611),#N/A,IF(ISNUMBER(INDEX('Approved CPZ List'!$I:$I,MATCH('HFTD CPZ'!$B2611,'Approved CPZ List'!$B:$B,0))),$K2611,#N/A))</f>
        <v>#N/A</v>
      </c>
    </row>
    <row r="2612" spans="1:13" ht="15.75" x14ac:dyDescent="0.25">
      <c r="A2612" s="17">
        <v>10129</v>
      </c>
      <c r="B2612" s="16" t="s">
        <v>4146</v>
      </c>
      <c r="C2612" s="16">
        <v>14341103</v>
      </c>
      <c r="D2612" s="16" t="s">
        <v>4147</v>
      </c>
      <c r="E2612" s="16">
        <v>0.53854099819034928</v>
      </c>
      <c r="F2612" s="16">
        <v>4</v>
      </c>
      <c r="G2612" s="19">
        <v>1.1371986577039001E-3</v>
      </c>
      <c r="H2612" s="16">
        <f t="shared" si="120"/>
        <v>4.5487946308156004E-3</v>
      </c>
      <c r="I2612" s="21">
        <v>2611</v>
      </c>
      <c r="J2612" s="28">
        <f t="shared" si="121"/>
        <v>24223.053498166355</v>
      </c>
      <c r="K2612" s="28">
        <f t="shared" si="122"/>
        <v>10.594711354265471</v>
      </c>
      <c r="L2612" s="34" t="e">
        <f>IF(ISNUMBER(INDEX('08W Project List'!$J:$J,MATCH('HFTD CPZ'!$B2612,'08W Project List'!$G:$G,0))),$K2612,#N/A)</f>
        <v>#N/A</v>
      </c>
      <c r="M2612" s="34" t="e">
        <f>IF(ISNUMBER(L2612),#N/A,IF(ISNUMBER(INDEX('Approved CPZ List'!$I:$I,MATCH('HFTD CPZ'!$B2612,'Approved CPZ List'!$B:$B,0))),$K2612,#N/A))</f>
        <v>#N/A</v>
      </c>
    </row>
    <row r="2613" spans="1:13" ht="15.75" x14ac:dyDescent="0.25">
      <c r="A2613" s="17">
        <v>2575</v>
      </c>
      <c r="B2613" s="16" t="s">
        <v>336</v>
      </c>
      <c r="C2613" s="16">
        <v>43081101</v>
      </c>
      <c r="D2613" s="16" t="s">
        <v>329</v>
      </c>
      <c r="E2613" s="16">
        <v>2.4825870008441453</v>
      </c>
      <c r="F2613" s="16">
        <v>104</v>
      </c>
      <c r="G2613" s="19">
        <v>1.1234009322653199E-3</v>
      </c>
      <c r="H2613" s="16">
        <f t="shared" si="120"/>
        <v>0.11683369695559327</v>
      </c>
      <c r="I2613" s="21">
        <v>2612</v>
      </c>
      <c r="J2613" s="28">
        <f t="shared" si="121"/>
        <v>24225.536085167198</v>
      </c>
      <c r="K2613" s="28">
        <f t="shared" si="122"/>
        <v>10.477877657309877</v>
      </c>
      <c r="L2613" s="34" t="e">
        <f>IF(ISNUMBER(INDEX('08W Project List'!$J:$J,MATCH('HFTD CPZ'!$B2613,'08W Project List'!$G:$G,0))),$K2613,#N/A)</f>
        <v>#N/A</v>
      </c>
      <c r="M2613" s="34" t="e">
        <f>IF(ISNUMBER(L2613),#N/A,IF(ISNUMBER(INDEX('Approved CPZ List'!$I:$I,MATCH('HFTD CPZ'!$B2613,'Approved CPZ List'!$B:$B,0))),$K2613,#N/A))</f>
        <v>#N/A</v>
      </c>
    </row>
    <row r="2614" spans="1:13" ht="15.75" x14ac:dyDescent="0.25">
      <c r="A2614" s="17">
        <v>2609</v>
      </c>
      <c r="B2614" s="16" t="s">
        <v>2319</v>
      </c>
      <c r="C2614" s="16">
        <v>42091102</v>
      </c>
      <c r="D2614" s="16" t="s">
        <v>2313</v>
      </c>
      <c r="E2614" s="16">
        <v>4.5824306951862397</v>
      </c>
      <c r="F2614" s="16">
        <v>54</v>
      </c>
      <c r="G2614" s="19">
        <v>1.1185400511238501E-3</v>
      </c>
      <c r="H2614" s="16">
        <f t="shared" si="120"/>
        <v>6.0401162760687903E-2</v>
      </c>
      <c r="I2614" s="21">
        <v>2613</v>
      </c>
      <c r="J2614" s="28">
        <f t="shared" si="121"/>
        <v>24230.118515862385</v>
      </c>
      <c r="K2614" s="28">
        <f t="shared" si="122"/>
        <v>10.41747649454919</v>
      </c>
      <c r="L2614" s="34" t="e">
        <f>IF(ISNUMBER(INDEX('08W Project List'!$J:$J,MATCH('HFTD CPZ'!$B2614,'08W Project List'!$G:$G,0))),$K2614,#N/A)</f>
        <v>#N/A</v>
      </c>
      <c r="M2614" s="34" t="e">
        <f>IF(ISNUMBER(L2614),#N/A,IF(ISNUMBER(INDEX('Approved CPZ List'!$I:$I,MATCH('HFTD CPZ'!$B2614,'Approved CPZ List'!$B:$B,0))),$K2614,#N/A))</f>
        <v>#N/A</v>
      </c>
    </row>
    <row r="2615" spans="1:13" ht="15.75" x14ac:dyDescent="0.25">
      <c r="A2615" s="17">
        <v>8405</v>
      </c>
      <c r="B2615" s="16" t="s">
        <v>2384</v>
      </c>
      <c r="C2615" s="16">
        <v>42811111</v>
      </c>
      <c r="D2615" s="16" t="s">
        <v>2381</v>
      </c>
      <c r="E2615" s="16">
        <v>3.0785433487657983</v>
      </c>
      <c r="F2615" s="16">
        <v>42</v>
      </c>
      <c r="G2615" s="19">
        <v>1.1133767431546499E-3</v>
      </c>
      <c r="H2615" s="16">
        <f t="shared" si="120"/>
        <v>4.6761823212495293E-2</v>
      </c>
      <c r="I2615" s="21">
        <v>2614</v>
      </c>
      <c r="J2615" s="28">
        <f t="shared" si="121"/>
        <v>24233.19705921115</v>
      </c>
      <c r="K2615" s="28">
        <f t="shared" si="122"/>
        <v>10.370714671336694</v>
      </c>
      <c r="L2615" s="34" t="e">
        <f>IF(ISNUMBER(INDEX('08W Project List'!$J:$J,MATCH('HFTD CPZ'!$B2615,'08W Project List'!$G:$G,0))),$K2615,#N/A)</f>
        <v>#N/A</v>
      </c>
      <c r="M2615" s="34" t="e">
        <f>IF(ISNUMBER(L2615),#N/A,IF(ISNUMBER(INDEX('Approved CPZ List'!$I:$I,MATCH('HFTD CPZ'!$B2615,'Approved CPZ List'!$B:$B,0))),$K2615,#N/A))</f>
        <v>#N/A</v>
      </c>
    </row>
    <row r="2616" spans="1:13" ht="15.75" x14ac:dyDescent="0.25">
      <c r="A2616" s="17">
        <v>1947</v>
      </c>
      <c r="B2616" s="16" t="s">
        <v>3354</v>
      </c>
      <c r="C2616" s="16">
        <v>83692104</v>
      </c>
      <c r="D2616" s="16" t="s">
        <v>3352</v>
      </c>
      <c r="E2616" s="16">
        <v>0.98523785767215666</v>
      </c>
      <c r="F2616" s="16">
        <v>149</v>
      </c>
      <c r="G2616" s="19">
        <v>1.11260135239289E-3</v>
      </c>
      <c r="H2616" s="16">
        <f t="shared" si="120"/>
        <v>0.16577760150654061</v>
      </c>
      <c r="I2616" s="21">
        <v>2615</v>
      </c>
      <c r="J2616" s="28">
        <f t="shared" si="121"/>
        <v>24234.182297068823</v>
      </c>
      <c r="K2616" s="28">
        <f t="shared" si="122"/>
        <v>10.204937069830153</v>
      </c>
      <c r="L2616" s="34" t="e">
        <f>IF(ISNUMBER(INDEX('08W Project List'!$J:$J,MATCH('HFTD CPZ'!$B2616,'08W Project List'!$G:$G,0))),$K2616,#N/A)</f>
        <v>#N/A</v>
      </c>
      <c r="M2616" s="34" t="e">
        <f>IF(ISNUMBER(L2616),#N/A,IF(ISNUMBER(INDEX('Approved CPZ List'!$I:$I,MATCH('HFTD CPZ'!$B2616,'Approved CPZ List'!$B:$B,0))),$K2616,#N/A))</f>
        <v>#N/A</v>
      </c>
    </row>
    <row r="2617" spans="1:13" ht="15.75" x14ac:dyDescent="0.25">
      <c r="A2617" s="17">
        <v>6789</v>
      </c>
      <c r="B2617" s="16" t="s">
        <v>2312</v>
      </c>
      <c r="C2617" s="16">
        <v>42091102</v>
      </c>
      <c r="D2617" s="16" t="s">
        <v>2313</v>
      </c>
      <c r="E2617" s="16">
        <v>2.0454398714311934</v>
      </c>
      <c r="F2617" s="16">
        <v>25</v>
      </c>
      <c r="G2617" s="19">
        <v>1.1070900417595501E-3</v>
      </c>
      <c r="H2617" s="16">
        <f t="shared" si="120"/>
        <v>2.767725104398875E-2</v>
      </c>
      <c r="I2617" s="21">
        <v>2616</v>
      </c>
      <c r="J2617" s="28">
        <f t="shared" si="121"/>
        <v>24236.227736940255</v>
      </c>
      <c r="K2617" s="28">
        <f t="shared" si="122"/>
        <v>10.177259818786165</v>
      </c>
      <c r="L2617" s="34" t="e">
        <f>IF(ISNUMBER(INDEX('08W Project List'!$J:$J,MATCH('HFTD CPZ'!$B2617,'08W Project List'!$G:$G,0))),$K2617,#N/A)</f>
        <v>#N/A</v>
      </c>
      <c r="M2617" s="34" t="e">
        <f>IF(ISNUMBER(L2617),#N/A,IF(ISNUMBER(INDEX('Approved CPZ List'!$I:$I,MATCH('HFTD CPZ'!$B2617,'Approved CPZ List'!$B:$B,0))),$K2617,#N/A))</f>
        <v>#N/A</v>
      </c>
    </row>
    <row r="2618" spans="1:13" ht="15.75" x14ac:dyDescent="0.25">
      <c r="A2618" s="17">
        <v>10452</v>
      </c>
      <c r="B2618" s="16" t="s">
        <v>3076</v>
      </c>
      <c r="C2618" s="16">
        <v>103732101</v>
      </c>
      <c r="D2618" s="16" t="s">
        <v>3074</v>
      </c>
      <c r="E2618" s="16">
        <v>2.1528508747294404</v>
      </c>
      <c r="F2618" s="16">
        <v>20</v>
      </c>
      <c r="G2618" s="19">
        <v>1.1038442520026699E-3</v>
      </c>
      <c r="H2618" s="16">
        <f t="shared" si="120"/>
        <v>2.2076885040053399E-2</v>
      </c>
      <c r="I2618" s="21">
        <v>2617</v>
      </c>
      <c r="J2618" s="28">
        <f t="shared" si="121"/>
        <v>24238.380587814983</v>
      </c>
      <c r="K2618" s="28">
        <f t="shared" si="122"/>
        <v>10.155182933746111</v>
      </c>
      <c r="L2618" s="34" t="e">
        <f>IF(ISNUMBER(INDEX('08W Project List'!$J:$J,MATCH('HFTD CPZ'!$B2618,'08W Project List'!$G:$G,0))),$K2618,#N/A)</f>
        <v>#N/A</v>
      </c>
      <c r="M2618" s="34" t="e">
        <f>IF(ISNUMBER(L2618),#N/A,IF(ISNUMBER(INDEX('Approved CPZ List'!$I:$I,MATCH('HFTD CPZ'!$B2618,'Approved CPZ List'!$B:$B,0))),$K2618,#N/A))</f>
        <v>#N/A</v>
      </c>
    </row>
    <row r="2619" spans="1:13" ht="15.75" x14ac:dyDescent="0.25">
      <c r="A2619" s="17">
        <v>3881</v>
      </c>
      <c r="B2619" s="16" t="s">
        <v>893</v>
      </c>
      <c r="C2619" s="16">
        <v>162991102</v>
      </c>
      <c r="D2619" s="16" t="s">
        <v>889</v>
      </c>
      <c r="E2619" s="16">
        <v>1.2162250707352826</v>
      </c>
      <c r="F2619" s="16">
        <v>78</v>
      </c>
      <c r="G2619" s="19">
        <v>1.0988535085158901E-3</v>
      </c>
      <c r="H2619" s="16">
        <f t="shared" si="120"/>
        <v>8.5710573664239426E-2</v>
      </c>
      <c r="I2619" s="21">
        <v>2618</v>
      </c>
      <c r="J2619" s="28">
        <f t="shared" si="121"/>
        <v>24239.59681288572</v>
      </c>
      <c r="K2619" s="28">
        <f t="shared" si="122"/>
        <v>10.069472360081871</v>
      </c>
      <c r="L2619" s="34" t="e">
        <f>IF(ISNUMBER(INDEX('08W Project List'!$J:$J,MATCH('HFTD CPZ'!$B2619,'08W Project List'!$G:$G,0))),$K2619,#N/A)</f>
        <v>#N/A</v>
      </c>
      <c r="M2619" s="34" t="e">
        <f>IF(ISNUMBER(L2619),#N/A,IF(ISNUMBER(INDEX('Approved CPZ List'!$I:$I,MATCH('HFTD CPZ'!$B2619,'Approved CPZ List'!$B:$B,0))),$K2619,#N/A))</f>
        <v>#N/A</v>
      </c>
    </row>
    <row r="2620" spans="1:13" ht="15.75" x14ac:dyDescent="0.25">
      <c r="A2620" s="17">
        <v>656</v>
      </c>
      <c r="B2620" s="16" t="s">
        <v>2463</v>
      </c>
      <c r="C2620" s="16">
        <v>13801105</v>
      </c>
      <c r="D2620" s="16" t="s">
        <v>2459</v>
      </c>
      <c r="E2620" s="16">
        <v>5.7453475163895282</v>
      </c>
      <c r="F2620" s="16">
        <v>121</v>
      </c>
      <c r="G2620" s="19">
        <v>1.0780007053116699E-3</v>
      </c>
      <c r="H2620" s="16">
        <f t="shared" si="120"/>
        <v>0.13043808534271206</v>
      </c>
      <c r="I2620" s="21">
        <v>2619</v>
      </c>
      <c r="J2620" s="28">
        <f t="shared" si="121"/>
        <v>24245.34216040211</v>
      </c>
      <c r="K2620" s="28">
        <f t="shared" si="122"/>
        <v>9.9390342747391589</v>
      </c>
      <c r="L2620" s="34" t="e">
        <f>IF(ISNUMBER(INDEX('08W Project List'!$J:$J,MATCH('HFTD CPZ'!$B2620,'08W Project List'!$G:$G,0))),$K2620,#N/A)</f>
        <v>#N/A</v>
      </c>
      <c r="M2620" s="34" t="e">
        <f>IF(ISNUMBER(L2620),#N/A,IF(ISNUMBER(INDEX('Approved CPZ List'!$I:$I,MATCH('HFTD CPZ'!$B2620,'Approved CPZ List'!$B:$B,0))),$K2620,#N/A))</f>
        <v>#N/A</v>
      </c>
    </row>
    <row r="2621" spans="1:13" ht="15.75" x14ac:dyDescent="0.25">
      <c r="A2621" s="17">
        <v>7044</v>
      </c>
      <c r="B2621" s="16" t="s">
        <v>3415</v>
      </c>
      <c r="C2621" s="16">
        <v>163692102</v>
      </c>
      <c r="D2621" s="16" t="s">
        <v>3410</v>
      </c>
      <c r="E2621" s="16">
        <v>5.1506581006365133</v>
      </c>
      <c r="F2621" s="16">
        <v>49</v>
      </c>
      <c r="G2621" s="19">
        <v>1.0652615616657301E-3</v>
      </c>
      <c r="H2621" s="16">
        <f t="shared" si="120"/>
        <v>5.2197816521620775E-2</v>
      </c>
      <c r="I2621" s="21">
        <v>2620</v>
      </c>
      <c r="J2621" s="28">
        <f t="shared" si="121"/>
        <v>24250.492818502746</v>
      </c>
      <c r="K2621" s="28">
        <f t="shared" si="122"/>
        <v>9.8868364582175374</v>
      </c>
      <c r="L2621" s="34" t="e">
        <f>IF(ISNUMBER(INDEX('08W Project List'!$J:$J,MATCH('HFTD CPZ'!$B2621,'08W Project List'!$G:$G,0))),$K2621,#N/A)</f>
        <v>#N/A</v>
      </c>
      <c r="M2621" s="34" t="e">
        <f>IF(ISNUMBER(L2621),#N/A,IF(ISNUMBER(INDEX('Approved CPZ List'!$I:$I,MATCH('HFTD CPZ'!$B2621,'Approved CPZ List'!$B:$B,0))),$K2621,#N/A))</f>
        <v>#N/A</v>
      </c>
    </row>
    <row r="2622" spans="1:13" ht="15.75" x14ac:dyDescent="0.25">
      <c r="A2622" s="17">
        <v>1866</v>
      </c>
      <c r="B2622" s="16" t="s">
        <v>1747</v>
      </c>
      <c r="C2622" s="16">
        <v>152691104</v>
      </c>
      <c r="D2622" s="16" t="s">
        <v>1740</v>
      </c>
      <c r="E2622" s="16">
        <v>5.8134506122652896</v>
      </c>
      <c r="F2622" s="16">
        <v>80</v>
      </c>
      <c r="G2622" s="19">
        <v>1.0502665698337401E-3</v>
      </c>
      <c r="H2622" s="16">
        <f t="shared" si="120"/>
        <v>8.4021325586699211E-2</v>
      </c>
      <c r="I2622" s="21">
        <v>2621</v>
      </c>
      <c r="J2622" s="28">
        <f t="shared" si="121"/>
        <v>24256.306269115012</v>
      </c>
      <c r="K2622" s="28">
        <f t="shared" si="122"/>
        <v>9.8028151326308386</v>
      </c>
      <c r="L2622" s="34" t="e">
        <f>IF(ISNUMBER(INDEX('08W Project List'!$J:$J,MATCH('HFTD CPZ'!$B2622,'08W Project List'!$G:$G,0))),$K2622,#N/A)</f>
        <v>#N/A</v>
      </c>
      <c r="M2622" s="34" t="e">
        <f>IF(ISNUMBER(L2622),#N/A,IF(ISNUMBER(INDEX('Approved CPZ List'!$I:$I,MATCH('HFTD CPZ'!$B2622,'Approved CPZ List'!$B:$B,0))),$K2622,#N/A))</f>
        <v>#N/A</v>
      </c>
    </row>
    <row r="2623" spans="1:13" ht="15.75" x14ac:dyDescent="0.25">
      <c r="A2623" s="17">
        <v>1316</v>
      </c>
      <c r="B2623" s="16" t="s">
        <v>3705</v>
      </c>
      <c r="C2623" s="16">
        <v>152431101</v>
      </c>
      <c r="D2623" s="16" t="s">
        <v>3702</v>
      </c>
      <c r="E2623" s="16">
        <v>3.5282483927577939</v>
      </c>
      <c r="F2623" s="16">
        <v>72</v>
      </c>
      <c r="G2623" s="19">
        <v>1.0502179472043E-3</v>
      </c>
      <c r="H2623" s="16">
        <f t="shared" si="120"/>
        <v>7.5615692198709603E-2</v>
      </c>
      <c r="I2623" s="21">
        <v>2622</v>
      </c>
      <c r="J2623" s="28">
        <f t="shared" si="121"/>
        <v>24259.83451750777</v>
      </c>
      <c r="K2623" s="28">
        <f t="shared" si="122"/>
        <v>9.7271994404321287</v>
      </c>
      <c r="L2623" s="34" t="e">
        <f>IF(ISNUMBER(INDEX('08W Project List'!$J:$J,MATCH('HFTD CPZ'!$B2623,'08W Project List'!$G:$G,0))),$K2623,#N/A)</f>
        <v>#N/A</v>
      </c>
      <c r="M2623" s="34" t="e">
        <f>IF(ISNUMBER(L2623),#N/A,IF(ISNUMBER(INDEX('Approved CPZ List'!$I:$I,MATCH('HFTD CPZ'!$B2623,'Approved CPZ List'!$B:$B,0))),$K2623,#N/A))</f>
        <v>#N/A</v>
      </c>
    </row>
    <row r="2624" spans="1:13" ht="15.75" x14ac:dyDescent="0.25">
      <c r="A2624" s="17">
        <v>8148</v>
      </c>
      <c r="B2624" s="16" t="s">
        <v>2348</v>
      </c>
      <c r="C2624" s="16">
        <v>163661702</v>
      </c>
      <c r="D2624" s="16" t="s">
        <v>2337</v>
      </c>
      <c r="E2624" s="16">
        <v>2.7718364375548101</v>
      </c>
      <c r="F2624" s="16">
        <v>39</v>
      </c>
      <c r="G2624" s="19">
        <v>1.04873838708918E-3</v>
      </c>
      <c r="H2624" s="16">
        <f t="shared" si="120"/>
        <v>4.0900797096478016E-2</v>
      </c>
      <c r="I2624" s="21">
        <v>2623</v>
      </c>
      <c r="J2624" s="28">
        <f t="shared" si="121"/>
        <v>24262.606353945324</v>
      </c>
      <c r="K2624" s="28">
        <f t="shared" si="122"/>
        <v>9.6862986433356504</v>
      </c>
      <c r="L2624" s="34" t="e">
        <f>IF(ISNUMBER(INDEX('08W Project List'!$J:$J,MATCH('HFTD CPZ'!$B2624,'08W Project List'!$G:$G,0))),$K2624,#N/A)</f>
        <v>#N/A</v>
      </c>
      <c r="M2624" s="34" t="e">
        <f>IF(ISNUMBER(L2624),#N/A,IF(ISNUMBER(INDEX('Approved CPZ List'!$I:$I,MATCH('HFTD CPZ'!$B2624,'Approved CPZ List'!$B:$B,0))),$K2624,#N/A))</f>
        <v>#N/A</v>
      </c>
    </row>
    <row r="2625" spans="1:13" ht="15.75" x14ac:dyDescent="0.25">
      <c r="A2625" s="17">
        <v>4763</v>
      </c>
      <c r="B2625" s="16" t="s">
        <v>3810</v>
      </c>
      <c r="C2625" s="16">
        <v>22721107</v>
      </c>
      <c r="D2625" s="16" t="s">
        <v>3811</v>
      </c>
      <c r="E2625" s="16">
        <v>0</v>
      </c>
      <c r="F2625" s="16">
        <v>30</v>
      </c>
      <c r="G2625" s="19">
        <v>1.0179574677351201E-3</v>
      </c>
      <c r="H2625" s="16">
        <f t="shared" si="120"/>
        <v>3.0538724032053603E-2</v>
      </c>
      <c r="I2625" s="21">
        <v>2624</v>
      </c>
      <c r="J2625" s="28">
        <f t="shared" si="121"/>
        <v>24262.606353945324</v>
      </c>
      <c r="K2625" s="28">
        <f t="shared" si="122"/>
        <v>9.6557599193035966</v>
      </c>
      <c r="L2625" s="34" t="e">
        <f>IF(ISNUMBER(INDEX('08W Project List'!$J:$J,MATCH('HFTD CPZ'!$B2625,'08W Project List'!$G:$G,0))),$K2625,#N/A)</f>
        <v>#N/A</v>
      </c>
      <c r="M2625" s="34" t="e">
        <f>IF(ISNUMBER(L2625),#N/A,IF(ISNUMBER(INDEX('Approved CPZ List'!$I:$I,MATCH('HFTD CPZ'!$B2625,'Approved CPZ List'!$B:$B,0))),$K2625,#N/A))</f>
        <v>#N/A</v>
      </c>
    </row>
    <row r="2626" spans="1:13" ht="15.75" x14ac:dyDescent="0.25">
      <c r="A2626" s="17">
        <v>10287</v>
      </c>
      <c r="B2626" s="16" t="s">
        <v>1144</v>
      </c>
      <c r="C2626" s="16">
        <v>254061102</v>
      </c>
      <c r="D2626" s="16" t="s">
        <v>1141</v>
      </c>
      <c r="E2626" s="16">
        <v>0.66836987108502799</v>
      </c>
      <c r="F2626" s="16">
        <v>8</v>
      </c>
      <c r="G2626" s="19">
        <v>1.01264008579491E-3</v>
      </c>
      <c r="H2626" s="16">
        <f t="shared" ref="H2626:H2689" si="123">IFERROR(G2626*F2626,0)</f>
        <v>8.10112068635928E-3</v>
      </c>
      <c r="I2626" s="21">
        <v>2625</v>
      </c>
      <c r="J2626" s="28">
        <f t="shared" si="121"/>
        <v>24263.274723816408</v>
      </c>
      <c r="K2626" s="28">
        <f t="shared" si="122"/>
        <v>9.647658798617238</v>
      </c>
      <c r="L2626" s="34" t="e">
        <f>IF(ISNUMBER(INDEX('08W Project List'!$J:$J,MATCH('HFTD CPZ'!$B2626,'08W Project List'!$G:$G,0))),$K2626,#N/A)</f>
        <v>#N/A</v>
      </c>
      <c r="M2626" s="34" t="e">
        <f>IF(ISNUMBER(L2626),#N/A,IF(ISNUMBER(INDEX('Approved CPZ List'!$I:$I,MATCH('HFTD CPZ'!$B2626,'Approved CPZ List'!$B:$B,0))),$K2626,#N/A))</f>
        <v>#N/A</v>
      </c>
    </row>
    <row r="2627" spans="1:13" ht="15.75" x14ac:dyDescent="0.25">
      <c r="A2627" s="17">
        <v>9998</v>
      </c>
      <c r="B2627" s="16" t="s">
        <v>3298</v>
      </c>
      <c r="C2627" s="16">
        <v>14692102</v>
      </c>
      <c r="D2627" s="16" t="s">
        <v>3295</v>
      </c>
      <c r="E2627" s="16">
        <v>0.35277572332517587</v>
      </c>
      <c r="F2627" s="16">
        <v>24</v>
      </c>
      <c r="G2627" s="19">
        <v>1.0124339901485401E-3</v>
      </c>
      <c r="H2627" s="16">
        <f t="shared" si="123"/>
        <v>2.4298415763564962E-2</v>
      </c>
      <c r="I2627" s="21">
        <v>2626</v>
      </c>
      <c r="J2627" s="28">
        <f t="shared" si="121"/>
        <v>24263.627499539733</v>
      </c>
      <c r="K2627" s="28">
        <f t="shared" si="122"/>
        <v>9.6233603828536722</v>
      </c>
      <c r="L2627" s="34" t="e">
        <f>IF(ISNUMBER(INDEX('08W Project List'!$J:$J,MATCH('HFTD CPZ'!$B2627,'08W Project List'!$G:$G,0))),$K2627,#N/A)</f>
        <v>#N/A</v>
      </c>
      <c r="M2627" s="34" t="e">
        <f>IF(ISNUMBER(L2627),#N/A,IF(ISNUMBER(INDEX('Approved CPZ List'!$I:$I,MATCH('HFTD CPZ'!$B2627,'Approved CPZ List'!$B:$B,0))),$K2627,#N/A))</f>
        <v>#N/A</v>
      </c>
    </row>
    <row r="2628" spans="1:13" ht="15.75" x14ac:dyDescent="0.25">
      <c r="A2628" s="17">
        <v>1937</v>
      </c>
      <c r="B2628" s="16" t="s">
        <v>3673</v>
      </c>
      <c r="C2628" s="16">
        <v>83371107</v>
      </c>
      <c r="D2628" s="16" t="s">
        <v>3668</v>
      </c>
      <c r="E2628" s="16">
        <v>7.4857974722039149</v>
      </c>
      <c r="F2628" s="16">
        <v>86</v>
      </c>
      <c r="G2628" s="19">
        <v>1.00973938949519E-3</v>
      </c>
      <c r="H2628" s="16">
        <f t="shared" si="123"/>
        <v>8.6837587496586335E-2</v>
      </c>
      <c r="I2628" s="21">
        <v>2627</v>
      </c>
      <c r="J2628" s="28">
        <f t="shared" ref="J2628:J2691" si="124">J2627+E2628</f>
        <v>24271.113297011936</v>
      </c>
      <c r="K2628" s="28">
        <f t="shared" ref="K2628:K2691" si="125">K2627-H2628</f>
        <v>9.5365227953570866</v>
      </c>
      <c r="L2628" s="34" t="e">
        <f>IF(ISNUMBER(INDEX('08W Project List'!$J:$J,MATCH('HFTD CPZ'!$B2628,'08W Project List'!$G:$G,0))),$K2628,#N/A)</f>
        <v>#N/A</v>
      </c>
      <c r="M2628" s="34" t="e">
        <f>IF(ISNUMBER(L2628),#N/A,IF(ISNUMBER(INDEX('Approved CPZ List'!$I:$I,MATCH('HFTD CPZ'!$B2628,'Approved CPZ List'!$B:$B,0))),$K2628,#N/A))</f>
        <v>#N/A</v>
      </c>
    </row>
    <row r="2629" spans="1:13" ht="15.75" x14ac:dyDescent="0.25">
      <c r="A2629" s="17">
        <v>3</v>
      </c>
      <c r="B2629" s="16" t="s">
        <v>1745</v>
      </c>
      <c r="C2629" s="16">
        <v>152691104</v>
      </c>
      <c r="D2629" s="16" t="s">
        <v>1740</v>
      </c>
      <c r="E2629" s="16">
        <v>3.7440929961259353</v>
      </c>
      <c r="F2629" s="16">
        <v>57</v>
      </c>
      <c r="G2629" s="19">
        <v>1.0075628291394401E-3</v>
      </c>
      <c r="H2629" s="16">
        <f t="shared" si="123"/>
        <v>5.7431081260948084E-2</v>
      </c>
      <c r="I2629" s="21">
        <v>2628</v>
      </c>
      <c r="J2629" s="28">
        <f t="shared" si="124"/>
        <v>24274.857390008063</v>
      </c>
      <c r="K2629" s="28">
        <f t="shared" si="125"/>
        <v>9.479091714096139</v>
      </c>
      <c r="L2629" s="34" t="e">
        <f>IF(ISNUMBER(INDEX('08W Project List'!$J:$J,MATCH('HFTD CPZ'!$B2629,'08W Project List'!$G:$G,0))),$K2629,#N/A)</f>
        <v>#N/A</v>
      </c>
      <c r="M2629" s="34" t="e">
        <f>IF(ISNUMBER(L2629),#N/A,IF(ISNUMBER(INDEX('Approved CPZ List'!$I:$I,MATCH('HFTD CPZ'!$B2629,'Approved CPZ List'!$B:$B,0))),$K2629,#N/A))</f>
        <v>#N/A</v>
      </c>
    </row>
    <row r="2630" spans="1:13" ht="15.75" x14ac:dyDescent="0.25">
      <c r="A2630" s="17">
        <v>7928</v>
      </c>
      <c r="B2630" s="16" t="s">
        <v>1655</v>
      </c>
      <c r="C2630" s="16">
        <v>152241101</v>
      </c>
      <c r="D2630" s="16" t="s">
        <v>1653</v>
      </c>
      <c r="E2630" s="16">
        <v>3.1259287547465817</v>
      </c>
      <c r="F2630" s="16">
        <v>41</v>
      </c>
      <c r="G2630" s="19">
        <v>1.00668344734926E-3</v>
      </c>
      <c r="H2630" s="16">
        <f t="shared" si="123"/>
        <v>4.1274021341319661E-2</v>
      </c>
      <c r="I2630" s="21">
        <v>2629</v>
      </c>
      <c r="J2630" s="28">
        <f t="shared" si="124"/>
        <v>24277.98331876281</v>
      </c>
      <c r="K2630" s="28">
        <f t="shared" si="125"/>
        <v>9.4378176927548196</v>
      </c>
      <c r="L2630" s="34" t="e">
        <f>IF(ISNUMBER(INDEX('08W Project List'!$J:$J,MATCH('HFTD CPZ'!$B2630,'08W Project List'!$G:$G,0))),$K2630,#N/A)</f>
        <v>#N/A</v>
      </c>
      <c r="M2630" s="34" t="e">
        <f>IF(ISNUMBER(L2630),#N/A,IF(ISNUMBER(INDEX('Approved CPZ List'!$I:$I,MATCH('HFTD CPZ'!$B2630,'Approved CPZ List'!$B:$B,0))),$K2630,#N/A))</f>
        <v>#N/A</v>
      </c>
    </row>
    <row r="2631" spans="1:13" ht="15.75" x14ac:dyDescent="0.25">
      <c r="A2631" s="17">
        <v>5582</v>
      </c>
      <c r="B2631" s="16" t="s">
        <v>3991</v>
      </c>
      <c r="C2631" s="16">
        <v>152291101</v>
      </c>
      <c r="D2631" s="16" t="s">
        <v>3992</v>
      </c>
      <c r="E2631" s="16">
        <v>17.47902782270311</v>
      </c>
      <c r="F2631" s="16">
        <v>148</v>
      </c>
      <c r="G2631" s="19">
        <v>1.0064920673510001E-3</v>
      </c>
      <c r="H2631" s="16">
        <f t="shared" si="123"/>
        <v>0.14896082596794802</v>
      </c>
      <c r="I2631" s="21">
        <v>2630</v>
      </c>
      <c r="J2631" s="28">
        <f t="shared" si="124"/>
        <v>24295.462346585515</v>
      </c>
      <c r="K2631" s="28">
        <f t="shared" si="125"/>
        <v>9.2888568667868725</v>
      </c>
      <c r="L2631" s="34" t="e">
        <f>IF(ISNUMBER(INDEX('08W Project List'!$J:$J,MATCH('HFTD CPZ'!$B2631,'08W Project List'!$G:$G,0))),$K2631,#N/A)</f>
        <v>#N/A</v>
      </c>
      <c r="M2631" s="34" t="e">
        <f>IF(ISNUMBER(L2631),#N/A,IF(ISNUMBER(INDEX('Approved CPZ List'!$I:$I,MATCH('HFTD CPZ'!$B2631,'Approved CPZ List'!$B:$B,0))),$K2631,#N/A))</f>
        <v>#N/A</v>
      </c>
    </row>
    <row r="2632" spans="1:13" ht="15.75" x14ac:dyDescent="0.25">
      <c r="A2632" s="17">
        <v>5935</v>
      </c>
      <c r="B2632" s="16" t="s">
        <v>2452</v>
      </c>
      <c r="C2632" s="16">
        <v>13801103</v>
      </c>
      <c r="D2632" s="16" t="s">
        <v>2451</v>
      </c>
      <c r="E2632" s="16">
        <v>1.3308706298340647</v>
      </c>
      <c r="F2632" s="16">
        <v>82</v>
      </c>
      <c r="G2632" s="19">
        <v>1.0058045031810601E-3</v>
      </c>
      <c r="H2632" s="16">
        <f t="shared" si="123"/>
        <v>8.2475969260846924E-2</v>
      </c>
      <c r="I2632" s="21">
        <v>2631</v>
      </c>
      <c r="J2632" s="28">
        <f t="shared" si="124"/>
        <v>24296.793217215349</v>
      </c>
      <c r="K2632" s="28">
        <f t="shared" si="125"/>
        <v>9.2063808975260262</v>
      </c>
      <c r="L2632" s="34" t="e">
        <f>IF(ISNUMBER(INDEX('08W Project List'!$J:$J,MATCH('HFTD CPZ'!$B2632,'08W Project List'!$G:$G,0))),$K2632,#N/A)</f>
        <v>#N/A</v>
      </c>
      <c r="M2632" s="34" t="e">
        <f>IF(ISNUMBER(L2632),#N/A,IF(ISNUMBER(INDEX('Approved CPZ List'!$I:$I,MATCH('HFTD CPZ'!$B2632,'Approved CPZ List'!$B:$B,0))),$K2632,#N/A))</f>
        <v>#N/A</v>
      </c>
    </row>
    <row r="2633" spans="1:13" ht="15.75" x14ac:dyDescent="0.25">
      <c r="A2633" s="17">
        <v>6299</v>
      </c>
      <c r="B2633" s="16" t="s">
        <v>2993</v>
      </c>
      <c r="C2633" s="16">
        <v>163781705</v>
      </c>
      <c r="D2633" s="16" t="s">
        <v>2987</v>
      </c>
      <c r="E2633" s="16">
        <v>5.1212288972775939</v>
      </c>
      <c r="F2633" s="16">
        <v>57</v>
      </c>
      <c r="G2633" s="19">
        <v>1.00308455418466E-3</v>
      </c>
      <c r="H2633" s="16">
        <f t="shared" si="123"/>
        <v>5.717581958852562E-2</v>
      </c>
      <c r="I2633" s="21">
        <v>2632</v>
      </c>
      <c r="J2633" s="28">
        <f t="shared" si="124"/>
        <v>24301.914446112627</v>
      </c>
      <c r="K2633" s="28">
        <f t="shared" si="125"/>
        <v>9.1492050779375003</v>
      </c>
      <c r="L2633" s="34" t="e">
        <f>IF(ISNUMBER(INDEX('08W Project List'!$J:$J,MATCH('HFTD CPZ'!$B2633,'08W Project List'!$G:$G,0))),$K2633,#N/A)</f>
        <v>#N/A</v>
      </c>
      <c r="M2633" s="34" t="e">
        <f>IF(ISNUMBER(L2633),#N/A,IF(ISNUMBER(INDEX('Approved CPZ List'!$I:$I,MATCH('HFTD CPZ'!$B2633,'Approved CPZ List'!$B:$B,0))),$K2633,#N/A))</f>
        <v>#N/A</v>
      </c>
    </row>
    <row r="2634" spans="1:13" ht="15.75" x14ac:dyDescent="0.25">
      <c r="A2634" s="17">
        <v>2943</v>
      </c>
      <c r="B2634" s="16" t="s">
        <v>2905</v>
      </c>
      <c r="C2634" s="16">
        <v>83252105</v>
      </c>
      <c r="D2634" s="16" t="s">
        <v>2906</v>
      </c>
      <c r="E2634" s="16">
        <v>7.4461169791348043</v>
      </c>
      <c r="F2634" s="16">
        <v>86</v>
      </c>
      <c r="G2634" s="19">
        <v>1.0024224860167999E-3</v>
      </c>
      <c r="H2634" s="16">
        <f t="shared" si="123"/>
        <v>8.6208333797444789E-2</v>
      </c>
      <c r="I2634" s="21">
        <v>2633</v>
      </c>
      <c r="J2634" s="28">
        <f t="shared" si="124"/>
        <v>24309.360563091763</v>
      </c>
      <c r="K2634" s="28">
        <f t="shared" si="125"/>
        <v>9.0629967441400563</v>
      </c>
      <c r="L2634" s="34" t="e">
        <f>IF(ISNUMBER(INDEX('08W Project List'!$J:$J,MATCH('HFTD CPZ'!$B2634,'08W Project List'!$G:$G,0))),$K2634,#N/A)</f>
        <v>#N/A</v>
      </c>
      <c r="M2634" s="34" t="e">
        <f>IF(ISNUMBER(L2634),#N/A,IF(ISNUMBER(INDEX('Approved CPZ List'!$I:$I,MATCH('HFTD CPZ'!$B2634,'Approved CPZ List'!$B:$B,0))),$K2634,#N/A))</f>
        <v>#N/A</v>
      </c>
    </row>
    <row r="2635" spans="1:13" ht="15.75" x14ac:dyDescent="0.25">
      <c r="A2635" s="17">
        <v>9018</v>
      </c>
      <c r="B2635" s="16" t="s">
        <v>1589</v>
      </c>
      <c r="C2635" s="16">
        <v>83192101</v>
      </c>
      <c r="D2635" s="16" t="s">
        <v>1584</v>
      </c>
      <c r="E2635" s="16">
        <v>1.0288820441890989</v>
      </c>
      <c r="F2635" s="16">
        <v>22</v>
      </c>
      <c r="G2635" s="19">
        <v>1.00190058193911E-3</v>
      </c>
      <c r="H2635" s="16">
        <f t="shared" si="123"/>
        <v>2.2041812802660418E-2</v>
      </c>
      <c r="I2635" s="21">
        <v>2634</v>
      </c>
      <c r="J2635" s="28">
        <f t="shared" si="124"/>
        <v>24310.389445135952</v>
      </c>
      <c r="K2635" s="28">
        <f t="shared" si="125"/>
        <v>9.0409549313373958</v>
      </c>
      <c r="L2635" s="34" t="e">
        <f>IF(ISNUMBER(INDEX('08W Project List'!$J:$J,MATCH('HFTD CPZ'!$B2635,'08W Project List'!$G:$G,0))),$K2635,#N/A)</f>
        <v>#N/A</v>
      </c>
      <c r="M2635" s="34" t="e">
        <f>IF(ISNUMBER(L2635),#N/A,IF(ISNUMBER(INDEX('Approved CPZ List'!$I:$I,MATCH('HFTD CPZ'!$B2635,'Approved CPZ List'!$B:$B,0))),$K2635,#N/A))</f>
        <v>#N/A</v>
      </c>
    </row>
    <row r="2636" spans="1:13" ht="15.75" x14ac:dyDescent="0.25">
      <c r="A2636" s="17">
        <v>8604</v>
      </c>
      <c r="B2636" s="16" t="s">
        <v>2470</v>
      </c>
      <c r="C2636" s="16">
        <v>83242105</v>
      </c>
      <c r="D2636" s="16" t="s">
        <v>2467</v>
      </c>
      <c r="E2636" s="16">
        <v>0.48180637032755691</v>
      </c>
      <c r="F2636" s="16">
        <v>18</v>
      </c>
      <c r="G2636" s="19">
        <v>1.00160382876566E-3</v>
      </c>
      <c r="H2636" s="16">
        <f t="shared" si="123"/>
        <v>1.8028868917781882E-2</v>
      </c>
      <c r="I2636" s="21">
        <v>2635</v>
      </c>
      <c r="J2636" s="28">
        <f t="shared" si="124"/>
        <v>24310.87125150628</v>
      </c>
      <c r="K2636" s="28">
        <f t="shared" si="125"/>
        <v>9.0229260624196144</v>
      </c>
      <c r="L2636" s="34" t="e">
        <f>IF(ISNUMBER(INDEX('08W Project List'!$J:$J,MATCH('HFTD CPZ'!$B2636,'08W Project List'!$G:$G,0))),$K2636,#N/A)</f>
        <v>#N/A</v>
      </c>
      <c r="M2636" s="34" t="e">
        <f>IF(ISNUMBER(L2636),#N/A,IF(ISNUMBER(INDEX('Approved CPZ List'!$I:$I,MATCH('HFTD CPZ'!$B2636,'Approved CPZ List'!$B:$B,0))),$K2636,#N/A))</f>
        <v>#N/A</v>
      </c>
    </row>
    <row r="2637" spans="1:13" ht="15.75" x14ac:dyDescent="0.25">
      <c r="A2637" s="17">
        <v>5120</v>
      </c>
      <c r="B2637" s="16" t="s">
        <v>2904</v>
      </c>
      <c r="C2637" s="16">
        <v>83252104</v>
      </c>
      <c r="D2637" s="16" t="s">
        <v>2903</v>
      </c>
      <c r="E2637" s="16">
        <v>14.506149010623927</v>
      </c>
      <c r="F2637" s="16">
        <v>180</v>
      </c>
      <c r="G2637" s="19">
        <v>9.9214422963362411E-4</v>
      </c>
      <c r="H2637" s="16">
        <f t="shared" si="123"/>
        <v>0.17858596133405233</v>
      </c>
      <c r="I2637" s="21">
        <v>2636</v>
      </c>
      <c r="J2637" s="28">
        <f t="shared" si="124"/>
        <v>24325.377400516903</v>
      </c>
      <c r="K2637" s="28">
        <f t="shared" si="125"/>
        <v>8.844340101085562</v>
      </c>
      <c r="L2637" s="34" t="e">
        <f>IF(ISNUMBER(INDEX('08W Project List'!$J:$J,MATCH('HFTD CPZ'!$B2637,'08W Project List'!$G:$G,0))),$K2637,#N/A)</f>
        <v>#N/A</v>
      </c>
      <c r="M2637" s="34" t="e">
        <f>IF(ISNUMBER(L2637),#N/A,IF(ISNUMBER(INDEX('Approved CPZ List'!$I:$I,MATCH('HFTD CPZ'!$B2637,'Approved CPZ List'!$B:$B,0))),$K2637,#N/A))</f>
        <v>#N/A</v>
      </c>
    </row>
    <row r="2638" spans="1:13" ht="15.75" x14ac:dyDescent="0.25">
      <c r="A2638" s="17">
        <v>6690</v>
      </c>
      <c r="B2638" s="16" t="s">
        <v>1611</v>
      </c>
      <c r="C2638" s="16">
        <v>42841111</v>
      </c>
      <c r="D2638" s="16" t="s">
        <v>1607</v>
      </c>
      <c r="E2638" s="16">
        <v>5.3384022111716405</v>
      </c>
      <c r="F2638" s="16">
        <v>61</v>
      </c>
      <c r="G2638" s="19">
        <v>9.862763522515089E-4</v>
      </c>
      <c r="H2638" s="16">
        <f t="shared" si="123"/>
        <v>6.0162857487342042E-2</v>
      </c>
      <c r="I2638" s="21">
        <v>2637</v>
      </c>
      <c r="J2638" s="28">
        <f t="shared" si="124"/>
        <v>24330.715802728075</v>
      </c>
      <c r="K2638" s="28">
        <f t="shared" si="125"/>
        <v>8.7841772435982204</v>
      </c>
      <c r="L2638" s="34" t="e">
        <f>IF(ISNUMBER(INDEX('08W Project List'!$J:$J,MATCH('HFTD CPZ'!$B2638,'08W Project List'!$G:$G,0))),$K2638,#N/A)</f>
        <v>#N/A</v>
      </c>
      <c r="M2638" s="34" t="e">
        <f>IF(ISNUMBER(L2638),#N/A,IF(ISNUMBER(INDEX('Approved CPZ List'!$I:$I,MATCH('HFTD CPZ'!$B2638,'Approved CPZ List'!$B:$B,0))),$K2638,#N/A))</f>
        <v>#N/A</v>
      </c>
    </row>
    <row r="2639" spans="1:13" ht="15.75" x14ac:dyDescent="0.25">
      <c r="A2639" s="17">
        <v>3875</v>
      </c>
      <c r="B2639" s="16" t="s">
        <v>1346</v>
      </c>
      <c r="C2639" s="16">
        <v>42761101</v>
      </c>
      <c r="D2639" s="16" t="s">
        <v>1343</v>
      </c>
      <c r="E2639" s="16">
        <v>8.0068403684831573</v>
      </c>
      <c r="F2639" s="16">
        <v>101</v>
      </c>
      <c r="G2639" s="19">
        <v>9.7756043501149898E-4</v>
      </c>
      <c r="H2639" s="16">
        <f t="shared" si="123"/>
        <v>9.8733603936161402E-2</v>
      </c>
      <c r="I2639" s="21">
        <v>2638</v>
      </c>
      <c r="J2639" s="28">
        <f t="shared" si="124"/>
        <v>24338.722643096557</v>
      </c>
      <c r="K2639" s="28">
        <f t="shared" si="125"/>
        <v>8.6854436396620596</v>
      </c>
      <c r="L2639" s="34" t="e">
        <f>IF(ISNUMBER(INDEX('08W Project List'!$J:$J,MATCH('HFTD CPZ'!$B2639,'08W Project List'!$G:$G,0))),$K2639,#N/A)</f>
        <v>#N/A</v>
      </c>
      <c r="M2639" s="34" t="e">
        <f>IF(ISNUMBER(L2639),#N/A,IF(ISNUMBER(INDEX('Approved CPZ List'!$I:$I,MATCH('HFTD CPZ'!$B2639,'Approved CPZ List'!$B:$B,0))),$K2639,#N/A))</f>
        <v>#N/A</v>
      </c>
    </row>
    <row r="2640" spans="1:13" ht="15.75" x14ac:dyDescent="0.25">
      <c r="A2640" s="17">
        <v>8479</v>
      </c>
      <c r="B2640" s="16" t="s">
        <v>3417</v>
      </c>
      <c r="C2640" s="16">
        <v>163692102</v>
      </c>
      <c r="D2640" s="16" t="s">
        <v>3410</v>
      </c>
      <c r="E2640" s="16">
        <v>0.65475107421302048</v>
      </c>
      <c r="F2640" s="16">
        <v>12</v>
      </c>
      <c r="G2640" s="19">
        <v>9.7445596453137702E-4</v>
      </c>
      <c r="H2640" s="16">
        <f t="shared" si="123"/>
        <v>1.1693471574376524E-2</v>
      </c>
      <c r="I2640" s="21">
        <v>2639</v>
      </c>
      <c r="J2640" s="28">
        <f t="shared" si="124"/>
        <v>24339.37739417077</v>
      </c>
      <c r="K2640" s="28">
        <f t="shared" si="125"/>
        <v>8.6737501680876825</v>
      </c>
      <c r="L2640" s="34" t="e">
        <f>IF(ISNUMBER(INDEX('08W Project List'!$J:$J,MATCH('HFTD CPZ'!$B2640,'08W Project List'!$G:$G,0))),$K2640,#N/A)</f>
        <v>#N/A</v>
      </c>
      <c r="M2640" s="34" t="e">
        <f>IF(ISNUMBER(L2640),#N/A,IF(ISNUMBER(INDEX('Approved CPZ List'!$I:$I,MATCH('HFTD CPZ'!$B2640,'Approved CPZ List'!$B:$B,0))),$K2640,#N/A))</f>
        <v>#N/A</v>
      </c>
    </row>
    <row r="2641" spans="1:13" ht="15.75" x14ac:dyDescent="0.25">
      <c r="A2641" s="17">
        <v>1105</v>
      </c>
      <c r="B2641" s="16" t="s">
        <v>3099</v>
      </c>
      <c r="C2641" s="16">
        <v>152461104</v>
      </c>
      <c r="D2641" s="16" t="s">
        <v>3100</v>
      </c>
      <c r="E2641" s="16">
        <v>0.67967189800220007</v>
      </c>
      <c r="F2641" s="16">
        <v>110</v>
      </c>
      <c r="G2641" s="19">
        <v>9.7323012838282299E-4</v>
      </c>
      <c r="H2641" s="16">
        <f t="shared" si="123"/>
        <v>0.10705531412211053</v>
      </c>
      <c r="I2641" s="21">
        <v>2640</v>
      </c>
      <c r="J2641" s="28">
        <f t="shared" si="124"/>
        <v>24340.057066068774</v>
      </c>
      <c r="K2641" s="28">
        <f t="shared" si="125"/>
        <v>8.5666948539655721</v>
      </c>
      <c r="L2641" s="34" t="e">
        <f>IF(ISNUMBER(INDEX('08W Project List'!$J:$J,MATCH('HFTD CPZ'!$B2641,'08W Project List'!$G:$G,0))),$K2641,#N/A)</f>
        <v>#N/A</v>
      </c>
      <c r="M2641" s="34" t="e">
        <f>IF(ISNUMBER(L2641),#N/A,IF(ISNUMBER(INDEX('Approved CPZ List'!$I:$I,MATCH('HFTD CPZ'!$B2641,'Approved CPZ List'!$B:$B,0))),$K2641,#N/A))</f>
        <v>#N/A</v>
      </c>
    </row>
    <row r="2642" spans="1:13" ht="15.75" x14ac:dyDescent="0.25">
      <c r="A2642" s="17">
        <v>6916</v>
      </c>
      <c r="B2642" s="16" t="s">
        <v>262</v>
      </c>
      <c r="C2642" s="16">
        <v>83041101</v>
      </c>
      <c r="D2642" s="16" t="s">
        <v>263</v>
      </c>
      <c r="E2642" s="16">
        <v>6.7078022567869482</v>
      </c>
      <c r="F2642" s="16">
        <v>84</v>
      </c>
      <c r="G2642" s="19">
        <v>9.72761199312345E-4</v>
      </c>
      <c r="H2642" s="16">
        <f t="shared" si="123"/>
        <v>8.1711940742236977E-2</v>
      </c>
      <c r="I2642" s="21">
        <v>2641</v>
      </c>
      <c r="J2642" s="28">
        <f t="shared" si="124"/>
        <v>24346.764868325561</v>
      </c>
      <c r="K2642" s="28">
        <f t="shared" si="125"/>
        <v>8.4849829132233356</v>
      </c>
      <c r="L2642" s="34" t="e">
        <f>IF(ISNUMBER(INDEX('08W Project List'!$J:$J,MATCH('HFTD CPZ'!$B2642,'08W Project List'!$G:$G,0))),$K2642,#N/A)</f>
        <v>#N/A</v>
      </c>
      <c r="M2642" s="34" t="e">
        <f>IF(ISNUMBER(L2642),#N/A,IF(ISNUMBER(INDEX('Approved CPZ List'!$I:$I,MATCH('HFTD CPZ'!$B2642,'Approved CPZ List'!$B:$B,0))),$K2642,#N/A))</f>
        <v>#N/A</v>
      </c>
    </row>
    <row r="2643" spans="1:13" ht="15.75" x14ac:dyDescent="0.25">
      <c r="A2643" s="17">
        <v>5851</v>
      </c>
      <c r="B2643" s="16" t="s">
        <v>3580</v>
      </c>
      <c r="C2643" s="16">
        <v>42011109</v>
      </c>
      <c r="D2643" s="16" t="s">
        <v>3577</v>
      </c>
      <c r="E2643" s="16">
        <v>2.4082965452415723</v>
      </c>
      <c r="F2643" s="16">
        <v>51</v>
      </c>
      <c r="G2643" s="19">
        <v>9.6910025633311801E-4</v>
      </c>
      <c r="H2643" s="16">
        <f t="shared" si="123"/>
        <v>4.9424113072989016E-2</v>
      </c>
      <c r="I2643" s="21">
        <v>2642</v>
      </c>
      <c r="J2643" s="28">
        <f t="shared" si="124"/>
        <v>24349.173164870801</v>
      </c>
      <c r="K2643" s="28">
        <f t="shared" si="125"/>
        <v>8.4355588001503463</v>
      </c>
      <c r="L2643" s="34" t="e">
        <f>IF(ISNUMBER(INDEX('08W Project List'!$J:$J,MATCH('HFTD CPZ'!$B2643,'08W Project List'!$G:$G,0))),$K2643,#N/A)</f>
        <v>#N/A</v>
      </c>
      <c r="M2643" s="34" t="e">
        <f>IF(ISNUMBER(L2643),#N/A,IF(ISNUMBER(INDEX('Approved CPZ List'!$I:$I,MATCH('HFTD CPZ'!$B2643,'Approved CPZ List'!$B:$B,0))),$K2643,#N/A))</f>
        <v>#N/A</v>
      </c>
    </row>
    <row r="2644" spans="1:13" ht="15.75" x14ac:dyDescent="0.25">
      <c r="A2644" s="17">
        <v>1894</v>
      </c>
      <c r="B2644" s="16" t="s">
        <v>1634</v>
      </c>
      <c r="C2644" s="16">
        <v>24101102</v>
      </c>
      <c r="D2644" s="16" t="s">
        <v>1629</v>
      </c>
      <c r="E2644" s="16">
        <v>3.85348173344138</v>
      </c>
      <c r="F2644" s="16">
        <v>117</v>
      </c>
      <c r="G2644" s="19">
        <v>9.6384626866010195E-4</v>
      </c>
      <c r="H2644" s="16">
        <f t="shared" si="123"/>
        <v>0.11277001343323192</v>
      </c>
      <c r="I2644" s="21">
        <v>2643</v>
      </c>
      <c r="J2644" s="28">
        <f t="shared" si="124"/>
        <v>24353.026646604241</v>
      </c>
      <c r="K2644" s="28">
        <f t="shared" si="125"/>
        <v>8.3227887867171138</v>
      </c>
      <c r="L2644" s="34" t="e">
        <f>IF(ISNUMBER(INDEX('08W Project List'!$J:$J,MATCH('HFTD CPZ'!$B2644,'08W Project List'!$G:$G,0))),$K2644,#N/A)</f>
        <v>#N/A</v>
      </c>
      <c r="M2644" s="34" t="e">
        <f>IF(ISNUMBER(L2644),#N/A,IF(ISNUMBER(INDEX('Approved CPZ List'!$I:$I,MATCH('HFTD CPZ'!$B2644,'Approved CPZ List'!$B:$B,0))),$K2644,#N/A))</f>
        <v>#N/A</v>
      </c>
    </row>
    <row r="2645" spans="1:13" ht="15.75" x14ac:dyDescent="0.25">
      <c r="A2645" s="17">
        <v>3844</v>
      </c>
      <c r="B2645" s="16" t="s">
        <v>2721</v>
      </c>
      <c r="C2645" s="16">
        <v>42291101</v>
      </c>
      <c r="D2645" s="16" t="s">
        <v>2714</v>
      </c>
      <c r="E2645" s="16">
        <v>12.944306556791982</v>
      </c>
      <c r="F2645" s="16">
        <v>162</v>
      </c>
      <c r="G2645" s="19">
        <v>9.6084373224047102E-4</v>
      </c>
      <c r="H2645" s="16">
        <f t="shared" si="123"/>
        <v>0.15565668462295632</v>
      </c>
      <c r="I2645" s="21">
        <v>2644</v>
      </c>
      <c r="J2645" s="28">
        <f t="shared" si="124"/>
        <v>24365.970953161032</v>
      </c>
      <c r="K2645" s="28">
        <f t="shared" si="125"/>
        <v>8.1671321020941576</v>
      </c>
      <c r="L2645" s="34" t="e">
        <f>IF(ISNUMBER(INDEX('08W Project List'!$J:$J,MATCH('HFTD CPZ'!$B2645,'08W Project List'!$G:$G,0))),$K2645,#N/A)</f>
        <v>#N/A</v>
      </c>
      <c r="M2645" s="34" t="e">
        <f>IF(ISNUMBER(L2645),#N/A,IF(ISNUMBER(INDEX('Approved CPZ List'!$I:$I,MATCH('HFTD CPZ'!$B2645,'Approved CPZ List'!$B:$B,0))),$K2645,#N/A))</f>
        <v>#N/A</v>
      </c>
    </row>
    <row r="2646" spans="1:13" ht="15.75" x14ac:dyDescent="0.25">
      <c r="A2646" s="17">
        <v>8685</v>
      </c>
      <c r="B2646" s="16" t="s">
        <v>3629</v>
      </c>
      <c r="C2646" s="16">
        <v>42151111</v>
      </c>
      <c r="D2646" s="16" t="s">
        <v>3630</v>
      </c>
      <c r="E2646" s="16">
        <v>1.0870596740246551E-2</v>
      </c>
      <c r="F2646" s="16">
        <v>40</v>
      </c>
      <c r="G2646" s="19">
        <v>9.6055029661641102E-4</v>
      </c>
      <c r="H2646" s="16">
        <f t="shared" si="123"/>
        <v>3.8422011864656443E-2</v>
      </c>
      <c r="I2646" s="21">
        <v>2645</v>
      </c>
      <c r="J2646" s="28">
        <f t="shared" si="124"/>
        <v>24365.981823757771</v>
      </c>
      <c r="K2646" s="28">
        <f t="shared" si="125"/>
        <v>8.128710090229502</v>
      </c>
      <c r="L2646" s="34" t="e">
        <f>IF(ISNUMBER(INDEX('08W Project List'!$J:$J,MATCH('HFTD CPZ'!$B2646,'08W Project List'!$G:$G,0))),$K2646,#N/A)</f>
        <v>#N/A</v>
      </c>
      <c r="M2646" s="34" t="e">
        <f>IF(ISNUMBER(L2646),#N/A,IF(ISNUMBER(INDEX('Approved CPZ List'!$I:$I,MATCH('HFTD CPZ'!$B2646,'Approved CPZ List'!$B:$B,0))),$K2646,#N/A))</f>
        <v>#N/A</v>
      </c>
    </row>
    <row r="2647" spans="1:13" ht="15.75" x14ac:dyDescent="0.25">
      <c r="A2647" s="17">
        <v>3877</v>
      </c>
      <c r="B2647" s="16" t="s">
        <v>2093</v>
      </c>
      <c r="C2647" s="16">
        <v>82021106</v>
      </c>
      <c r="D2647" s="16" t="s">
        <v>2094</v>
      </c>
      <c r="E2647" s="16">
        <v>12.202730145003418</v>
      </c>
      <c r="F2647" s="16">
        <v>151</v>
      </c>
      <c r="G2647" s="19">
        <v>9.5504793935836496E-4</v>
      </c>
      <c r="H2647" s="16">
        <f t="shared" si="123"/>
        <v>0.1442122388431131</v>
      </c>
      <c r="I2647" s="21">
        <v>2646</v>
      </c>
      <c r="J2647" s="28">
        <f t="shared" si="124"/>
        <v>24378.184553902774</v>
      </c>
      <c r="K2647" s="28">
        <f t="shared" si="125"/>
        <v>7.9844978513863891</v>
      </c>
      <c r="L2647" s="34" t="e">
        <f>IF(ISNUMBER(INDEX('08W Project List'!$J:$J,MATCH('HFTD CPZ'!$B2647,'08W Project List'!$G:$G,0))),$K2647,#N/A)</f>
        <v>#N/A</v>
      </c>
      <c r="M2647" s="34" t="e">
        <f>IF(ISNUMBER(L2647),#N/A,IF(ISNUMBER(INDEX('Approved CPZ List'!$I:$I,MATCH('HFTD CPZ'!$B2647,'Approved CPZ List'!$B:$B,0))),$K2647,#N/A))</f>
        <v>#N/A</v>
      </c>
    </row>
    <row r="2648" spans="1:13" ht="15.75" x14ac:dyDescent="0.25">
      <c r="A2648" s="17">
        <v>46</v>
      </c>
      <c r="B2648" s="16" t="s">
        <v>2383</v>
      </c>
      <c r="C2648" s="16">
        <v>42811111</v>
      </c>
      <c r="D2648" s="16" t="s">
        <v>2381</v>
      </c>
      <c r="E2648" s="16">
        <v>1.3760066182231572</v>
      </c>
      <c r="F2648" s="16">
        <v>16</v>
      </c>
      <c r="G2648" s="19">
        <v>9.5446035070031598E-4</v>
      </c>
      <c r="H2648" s="16">
        <f t="shared" si="123"/>
        <v>1.5271365611205056E-2</v>
      </c>
      <c r="I2648" s="21">
        <v>2647</v>
      </c>
      <c r="J2648" s="28">
        <f t="shared" si="124"/>
        <v>24379.560560520997</v>
      </c>
      <c r="K2648" s="28">
        <f t="shared" si="125"/>
        <v>7.9692264857751844</v>
      </c>
      <c r="L2648" s="34" t="e">
        <f>IF(ISNUMBER(INDEX('08W Project List'!$J:$J,MATCH('HFTD CPZ'!$B2648,'08W Project List'!$G:$G,0))),$K2648,#N/A)</f>
        <v>#N/A</v>
      </c>
      <c r="M2648" s="34" t="e">
        <f>IF(ISNUMBER(L2648),#N/A,IF(ISNUMBER(INDEX('Approved CPZ List'!$I:$I,MATCH('HFTD CPZ'!$B2648,'Approved CPZ List'!$B:$B,0))),$K2648,#N/A))</f>
        <v>#N/A</v>
      </c>
    </row>
    <row r="2649" spans="1:13" ht="15.75" x14ac:dyDescent="0.25">
      <c r="A2649" s="17">
        <v>2992</v>
      </c>
      <c r="B2649" s="16" t="s">
        <v>1273</v>
      </c>
      <c r="C2649" s="16">
        <v>24080401</v>
      </c>
      <c r="D2649" s="16" t="s">
        <v>1274</v>
      </c>
      <c r="E2649" s="16">
        <v>9.3444476450728402</v>
      </c>
      <c r="F2649" s="16">
        <v>130</v>
      </c>
      <c r="G2649" s="19">
        <v>9.4726320607087602E-4</v>
      </c>
      <c r="H2649" s="16">
        <f t="shared" si="123"/>
        <v>0.12314421678921389</v>
      </c>
      <c r="I2649" s="21">
        <v>2648</v>
      </c>
      <c r="J2649" s="28">
        <f t="shared" si="124"/>
        <v>24388.905008166068</v>
      </c>
      <c r="K2649" s="28">
        <f t="shared" si="125"/>
        <v>7.8460822689859704</v>
      </c>
      <c r="L2649" s="34" t="e">
        <f>IF(ISNUMBER(INDEX('08W Project List'!$J:$J,MATCH('HFTD CPZ'!$B2649,'08W Project List'!$G:$G,0))),$K2649,#N/A)</f>
        <v>#N/A</v>
      </c>
      <c r="M2649" s="34" t="e">
        <f>IF(ISNUMBER(L2649),#N/A,IF(ISNUMBER(INDEX('Approved CPZ List'!$I:$I,MATCH('HFTD CPZ'!$B2649,'Approved CPZ List'!$B:$B,0))),$K2649,#N/A))</f>
        <v>#N/A</v>
      </c>
    </row>
    <row r="2650" spans="1:13" ht="15.75" x14ac:dyDescent="0.25">
      <c r="A2650" s="17">
        <v>5798</v>
      </c>
      <c r="B2650" s="16" t="s">
        <v>1089</v>
      </c>
      <c r="C2650" s="16">
        <v>152261107</v>
      </c>
      <c r="D2650" s="16" t="s">
        <v>1086</v>
      </c>
      <c r="E2650" s="16">
        <v>4.0976165763251275</v>
      </c>
      <c r="F2650" s="16">
        <v>44</v>
      </c>
      <c r="G2650" s="19">
        <v>9.3976164593597095E-4</v>
      </c>
      <c r="H2650" s="16">
        <f t="shared" si="123"/>
        <v>4.1349512421182719E-2</v>
      </c>
      <c r="I2650" s="21">
        <v>2649</v>
      </c>
      <c r="J2650" s="28">
        <f t="shared" si="124"/>
        <v>24393.002624742392</v>
      </c>
      <c r="K2650" s="28">
        <f t="shared" si="125"/>
        <v>7.8047327565647873</v>
      </c>
      <c r="L2650" s="34" t="e">
        <f>IF(ISNUMBER(INDEX('08W Project List'!$J:$J,MATCH('HFTD CPZ'!$B2650,'08W Project List'!$G:$G,0))),$K2650,#N/A)</f>
        <v>#N/A</v>
      </c>
      <c r="M2650" s="34" t="e">
        <f>IF(ISNUMBER(L2650),#N/A,IF(ISNUMBER(INDEX('Approved CPZ List'!$I:$I,MATCH('HFTD CPZ'!$B2650,'Approved CPZ List'!$B:$B,0))),$K2650,#N/A))</f>
        <v>#N/A</v>
      </c>
    </row>
    <row r="2651" spans="1:13" ht="15.75" x14ac:dyDescent="0.25">
      <c r="A2651" s="17">
        <v>5351</v>
      </c>
      <c r="B2651" s="16" t="s">
        <v>4054</v>
      </c>
      <c r="C2651" s="16">
        <v>183052113</v>
      </c>
      <c r="D2651" s="16" t="s">
        <v>4047</v>
      </c>
      <c r="E2651" s="16">
        <v>1.6366566003950342</v>
      </c>
      <c r="F2651" s="16">
        <v>76</v>
      </c>
      <c r="G2651" s="19">
        <v>9.3807267255841095E-4</v>
      </c>
      <c r="H2651" s="16">
        <f t="shared" si="123"/>
        <v>7.1293523114439233E-2</v>
      </c>
      <c r="I2651" s="21">
        <v>2650</v>
      </c>
      <c r="J2651" s="28">
        <f t="shared" si="124"/>
        <v>24394.639281342788</v>
      </c>
      <c r="K2651" s="28">
        <f t="shared" si="125"/>
        <v>7.7334392334503477</v>
      </c>
      <c r="L2651" s="34" t="e">
        <f>IF(ISNUMBER(INDEX('08W Project List'!$J:$J,MATCH('HFTD CPZ'!$B2651,'08W Project List'!$G:$G,0))),$K2651,#N/A)</f>
        <v>#N/A</v>
      </c>
      <c r="M2651" s="34" t="e">
        <f>IF(ISNUMBER(L2651),#N/A,IF(ISNUMBER(INDEX('Approved CPZ List'!$I:$I,MATCH('HFTD CPZ'!$B2651,'Approved CPZ List'!$B:$B,0))),$K2651,#N/A))</f>
        <v>#N/A</v>
      </c>
    </row>
    <row r="2652" spans="1:13" ht="15.75" x14ac:dyDescent="0.25">
      <c r="A2652" s="17">
        <v>5142</v>
      </c>
      <c r="B2652" s="16" t="s">
        <v>3914</v>
      </c>
      <c r="C2652" s="16">
        <v>162821702</v>
      </c>
      <c r="D2652" s="16" t="s">
        <v>3913</v>
      </c>
      <c r="E2652" s="16">
        <v>13.462511649000435</v>
      </c>
      <c r="F2652" s="16">
        <v>182</v>
      </c>
      <c r="G2652" s="19">
        <v>9.3341503728757997E-4</v>
      </c>
      <c r="H2652" s="16">
        <f t="shared" si="123"/>
        <v>0.16988153678633955</v>
      </c>
      <c r="I2652" s="21">
        <v>2651</v>
      </c>
      <c r="J2652" s="28">
        <f t="shared" si="124"/>
        <v>24408.101792991787</v>
      </c>
      <c r="K2652" s="28">
        <f t="shared" si="125"/>
        <v>7.5635576966640077</v>
      </c>
      <c r="L2652" s="34" t="e">
        <f>IF(ISNUMBER(INDEX('08W Project List'!$J:$J,MATCH('HFTD CPZ'!$B2652,'08W Project List'!$G:$G,0))),$K2652,#N/A)</f>
        <v>#N/A</v>
      </c>
      <c r="M2652" s="34" t="e">
        <f>IF(ISNUMBER(L2652),#N/A,IF(ISNUMBER(INDEX('Approved CPZ List'!$I:$I,MATCH('HFTD CPZ'!$B2652,'Approved CPZ List'!$B:$B,0))),$K2652,#N/A))</f>
        <v>#N/A</v>
      </c>
    </row>
    <row r="2653" spans="1:13" ht="15.75" x14ac:dyDescent="0.25">
      <c r="A2653" s="17">
        <v>7375</v>
      </c>
      <c r="B2653" s="16" t="s">
        <v>126</v>
      </c>
      <c r="C2653" s="16">
        <v>192021122</v>
      </c>
      <c r="D2653" s="16" t="s">
        <v>125</v>
      </c>
      <c r="E2653" s="16">
        <v>4.7795158495707337</v>
      </c>
      <c r="F2653" s="16">
        <v>27</v>
      </c>
      <c r="G2653" s="19">
        <v>9.3078736243365305E-4</v>
      </c>
      <c r="H2653" s="16">
        <f t="shared" si="123"/>
        <v>2.5131258785708634E-2</v>
      </c>
      <c r="I2653" s="21">
        <v>2652</v>
      </c>
      <c r="J2653" s="28">
        <f t="shared" si="124"/>
        <v>24412.881308841359</v>
      </c>
      <c r="K2653" s="28">
        <f t="shared" si="125"/>
        <v>7.5384264378782992</v>
      </c>
      <c r="L2653" s="34" t="e">
        <f>IF(ISNUMBER(INDEX('08W Project List'!$J:$J,MATCH('HFTD CPZ'!$B2653,'08W Project List'!$G:$G,0))),$K2653,#N/A)</f>
        <v>#N/A</v>
      </c>
      <c r="M2653" s="34" t="e">
        <f>IF(ISNUMBER(L2653),#N/A,IF(ISNUMBER(INDEX('Approved CPZ List'!$I:$I,MATCH('HFTD CPZ'!$B2653,'Approved CPZ List'!$B:$B,0))),$K2653,#N/A))</f>
        <v>#N/A</v>
      </c>
    </row>
    <row r="2654" spans="1:13" ht="15.75" x14ac:dyDescent="0.25">
      <c r="A2654" s="17">
        <v>2956</v>
      </c>
      <c r="B2654" s="16" t="s">
        <v>304</v>
      </c>
      <c r="C2654" s="16">
        <v>82841102</v>
      </c>
      <c r="D2654" s="16" t="s">
        <v>296</v>
      </c>
      <c r="E2654" s="16">
        <v>2.7223860652942635</v>
      </c>
      <c r="F2654" s="16">
        <v>36</v>
      </c>
      <c r="G2654" s="19">
        <v>9.1318030416566204E-4</v>
      </c>
      <c r="H2654" s="16">
        <f t="shared" si="123"/>
        <v>3.2874490949963836E-2</v>
      </c>
      <c r="I2654" s="21">
        <v>2653</v>
      </c>
      <c r="J2654" s="28">
        <f t="shared" si="124"/>
        <v>24415.603694906655</v>
      </c>
      <c r="K2654" s="28">
        <f t="shared" si="125"/>
        <v>7.5055519469283354</v>
      </c>
      <c r="L2654" s="34" t="e">
        <f>IF(ISNUMBER(INDEX('08W Project List'!$J:$J,MATCH('HFTD CPZ'!$B2654,'08W Project List'!$G:$G,0))),$K2654,#N/A)</f>
        <v>#N/A</v>
      </c>
      <c r="M2654" s="34" t="e">
        <f>IF(ISNUMBER(L2654),#N/A,IF(ISNUMBER(INDEX('Approved CPZ List'!$I:$I,MATCH('HFTD CPZ'!$B2654,'Approved CPZ List'!$B:$B,0))),$K2654,#N/A))</f>
        <v>#N/A</v>
      </c>
    </row>
    <row r="2655" spans="1:13" ht="15.75" x14ac:dyDescent="0.25">
      <c r="A2655" s="17">
        <v>3629</v>
      </c>
      <c r="B2655" s="16" t="s">
        <v>414</v>
      </c>
      <c r="C2655" s="16">
        <v>152481105</v>
      </c>
      <c r="D2655" s="16" t="s">
        <v>415</v>
      </c>
      <c r="E2655" s="16">
        <v>15.889993996730764</v>
      </c>
      <c r="F2655" s="16">
        <v>217</v>
      </c>
      <c r="G2655" s="19">
        <v>9.0994489546015003E-4</v>
      </c>
      <c r="H2655" s="16">
        <f t="shared" si="123"/>
        <v>0.19745804231485256</v>
      </c>
      <c r="I2655" s="21">
        <v>2654</v>
      </c>
      <c r="J2655" s="28">
        <f t="shared" si="124"/>
        <v>24431.493688903385</v>
      </c>
      <c r="K2655" s="28">
        <f t="shared" si="125"/>
        <v>7.3080939046134832</v>
      </c>
      <c r="L2655" s="34" t="e">
        <f>IF(ISNUMBER(INDEX('08W Project List'!$J:$J,MATCH('HFTD CPZ'!$B2655,'08W Project List'!$G:$G,0))),$K2655,#N/A)</f>
        <v>#N/A</v>
      </c>
      <c r="M2655" s="34" t="e">
        <f>IF(ISNUMBER(L2655),#N/A,IF(ISNUMBER(INDEX('Approved CPZ List'!$I:$I,MATCH('HFTD CPZ'!$B2655,'Approved CPZ List'!$B:$B,0))),$K2655,#N/A))</f>
        <v>#N/A</v>
      </c>
    </row>
    <row r="2656" spans="1:13" ht="15.75" x14ac:dyDescent="0.25">
      <c r="A2656" s="17">
        <v>9250</v>
      </c>
      <c r="B2656" s="16" t="s">
        <v>2336</v>
      </c>
      <c r="C2656" s="16">
        <v>163661702</v>
      </c>
      <c r="D2656" s="16" t="s">
        <v>2337</v>
      </c>
      <c r="E2656" s="16">
        <v>1.8333212796870915</v>
      </c>
      <c r="F2656" s="16">
        <v>27</v>
      </c>
      <c r="G2656" s="19">
        <v>9.0928529025285497E-4</v>
      </c>
      <c r="H2656" s="16">
        <f t="shared" si="123"/>
        <v>2.4550702836827084E-2</v>
      </c>
      <c r="I2656" s="21">
        <v>2655</v>
      </c>
      <c r="J2656" s="28">
        <f t="shared" si="124"/>
        <v>24433.327010183071</v>
      </c>
      <c r="K2656" s="28">
        <f t="shared" si="125"/>
        <v>7.2835432017766557</v>
      </c>
      <c r="L2656" s="34" t="e">
        <f>IF(ISNUMBER(INDEX('08W Project List'!$J:$J,MATCH('HFTD CPZ'!$B2656,'08W Project List'!$G:$G,0))),$K2656,#N/A)</f>
        <v>#N/A</v>
      </c>
      <c r="M2656" s="34" t="e">
        <f>IF(ISNUMBER(L2656),#N/A,IF(ISNUMBER(INDEX('Approved CPZ List'!$I:$I,MATCH('HFTD CPZ'!$B2656,'Approved CPZ List'!$B:$B,0))),$K2656,#N/A))</f>
        <v>#N/A</v>
      </c>
    </row>
    <row r="2657" spans="1:13" ht="15.75" x14ac:dyDescent="0.25">
      <c r="A2657" s="17">
        <v>8540</v>
      </c>
      <c r="B2657" s="16" t="s">
        <v>1038</v>
      </c>
      <c r="C2657" s="16">
        <v>182222104</v>
      </c>
      <c r="D2657" s="16" t="s">
        <v>1033</v>
      </c>
      <c r="E2657" s="16">
        <v>5.9526205850011431</v>
      </c>
      <c r="F2657" s="16">
        <v>87</v>
      </c>
      <c r="G2657" s="19">
        <v>8.9534923951724299E-4</v>
      </c>
      <c r="H2657" s="16">
        <f t="shared" si="123"/>
        <v>7.789538383800014E-2</v>
      </c>
      <c r="I2657" s="21">
        <v>2656</v>
      </c>
      <c r="J2657" s="28">
        <f t="shared" si="124"/>
        <v>24439.279630768073</v>
      </c>
      <c r="K2657" s="28">
        <f t="shared" si="125"/>
        <v>7.2056478179386554</v>
      </c>
      <c r="L2657" s="34" t="e">
        <f>IF(ISNUMBER(INDEX('08W Project List'!$J:$J,MATCH('HFTD CPZ'!$B2657,'08W Project List'!$G:$G,0))),$K2657,#N/A)</f>
        <v>#N/A</v>
      </c>
      <c r="M2657" s="34" t="e">
        <f>IF(ISNUMBER(L2657),#N/A,IF(ISNUMBER(INDEX('Approved CPZ List'!$I:$I,MATCH('HFTD CPZ'!$B2657,'Approved CPZ List'!$B:$B,0))),$K2657,#N/A))</f>
        <v>#N/A</v>
      </c>
    </row>
    <row r="2658" spans="1:13" ht="15.75" x14ac:dyDescent="0.25">
      <c r="A2658" s="17">
        <v>950</v>
      </c>
      <c r="B2658" s="16" t="s">
        <v>1879</v>
      </c>
      <c r="C2658" s="16">
        <v>13501108</v>
      </c>
      <c r="D2658" s="16" t="s">
        <v>1877</v>
      </c>
      <c r="E2658" s="16">
        <v>0</v>
      </c>
      <c r="F2658" s="16">
        <v>134</v>
      </c>
      <c r="G2658" s="19">
        <v>8.8159142220809697E-4</v>
      </c>
      <c r="H2658" s="16">
        <f t="shared" si="123"/>
        <v>0.11813325057588499</v>
      </c>
      <c r="I2658" s="21">
        <v>2657</v>
      </c>
      <c r="J2658" s="28">
        <f t="shared" si="124"/>
        <v>24439.279630768073</v>
      </c>
      <c r="K2658" s="28">
        <f t="shared" si="125"/>
        <v>7.0875145673627706</v>
      </c>
      <c r="L2658" s="34" t="e">
        <f>IF(ISNUMBER(INDEX('08W Project List'!$J:$J,MATCH('HFTD CPZ'!$B2658,'08W Project List'!$G:$G,0))),$K2658,#N/A)</f>
        <v>#N/A</v>
      </c>
      <c r="M2658" s="34" t="e">
        <f>IF(ISNUMBER(L2658),#N/A,IF(ISNUMBER(INDEX('Approved CPZ List'!$I:$I,MATCH('HFTD CPZ'!$B2658,'Approved CPZ List'!$B:$B,0))),$K2658,#N/A))</f>
        <v>#N/A</v>
      </c>
    </row>
    <row r="2659" spans="1:13" ht="15.75" x14ac:dyDescent="0.25">
      <c r="A2659" s="17">
        <v>1888</v>
      </c>
      <c r="B2659" s="16" t="s">
        <v>3362</v>
      </c>
      <c r="C2659" s="16">
        <v>83692104</v>
      </c>
      <c r="D2659" s="16" t="s">
        <v>3352</v>
      </c>
      <c r="E2659" s="16">
        <v>14.315338226661467</v>
      </c>
      <c r="F2659" s="16">
        <v>170</v>
      </c>
      <c r="G2659" s="19">
        <v>8.7440350721032902E-4</v>
      </c>
      <c r="H2659" s="16">
        <f t="shared" si="123"/>
        <v>0.14864859622575594</v>
      </c>
      <c r="I2659" s="21">
        <v>2658</v>
      </c>
      <c r="J2659" s="28">
        <f t="shared" si="124"/>
        <v>24453.594968994734</v>
      </c>
      <c r="K2659" s="28">
        <f t="shared" si="125"/>
        <v>6.9388659711370151</v>
      </c>
      <c r="L2659" s="34" t="e">
        <f>IF(ISNUMBER(INDEX('08W Project List'!$J:$J,MATCH('HFTD CPZ'!$B2659,'08W Project List'!$G:$G,0))),$K2659,#N/A)</f>
        <v>#N/A</v>
      </c>
      <c r="M2659" s="34" t="e">
        <f>IF(ISNUMBER(L2659),#N/A,IF(ISNUMBER(INDEX('Approved CPZ List'!$I:$I,MATCH('HFTD CPZ'!$B2659,'Approved CPZ List'!$B:$B,0))),$K2659,#N/A))</f>
        <v>#N/A</v>
      </c>
    </row>
    <row r="2660" spans="1:13" ht="15.75" x14ac:dyDescent="0.25">
      <c r="A2660" s="17">
        <v>311</v>
      </c>
      <c r="B2660" s="16" t="s">
        <v>3411</v>
      </c>
      <c r="C2660" s="16">
        <v>163692102</v>
      </c>
      <c r="D2660" s="16" t="s">
        <v>3410</v>
      </c>
      <c r="E2660" s="16">
        <v>17.962540891696708</v>
      </c>
      <c r="F2660" s="16">
        <v>256</v>
      </c>
      <c r="G2660" s="19">
        <v>8.61752823082915E-4</v>
      </c>
      <c r="H2660" s="16">
        <f t="shared" si="123"/>
        <v>0.22060872270922624</v>
      </c>
      <c r="I2660" s="21">
        <v>2659</v>
      </c>
      <c r="J2660" s="28">
        <f t="shared" si="124"/>
        <v>24471.557509886432</v>
      </c>
      <c r="K2660" s="28">
        <f t="shared" si="125"/>
        <v>6.7182572484277889</v>
      </c>
      <c r="L2660" s="34" t="e">
        <f>IF(ISNUMBER(INDEX('08W Project List'!$J:$J,MATCH('HFTD CPZ'!$B2660,'08W Project List'!$G:$G,0))),$K2660,#N/A)</f>
        <v>#N/A</v>
      </c>
      <c r="M2660" s="34" t="e">
        <f>IF(ISNUMBER(L2660),#N/A,IF(ISNUMBER(INDEX('Approved CPZ List'!$I:$I,MATCH('HFTD CPZ'!$B2660,'Approved CPZ List'!$B:$B,0))),$K2660,#N/A))</f>
        <v>#N/A</v>
      </c>
    </row>
    <row r="2661" spans="1:13" ht="15.75" x14ac:dyDescent="0.25">
      <c r="A2661" s="17">
        <v>978</v>
      </c>
      <c r="B2661" s="16" t="s">
        <v>454</v>
      </c>
      <c r="C2661" s="16">
        <v>13090402</v>
      </c>
      <c r="D2661" s="16" t="s">
        <v>455</v>
      </c>
      <c r="E2661" s="16">
        <v>2.3418595629007024</v>
      </c>
      <c r="F2661" s="16">
        <v>111</v>
      </c>
      <c r="G2661" s="19">
        <v>8.5884449992668901E-4</v>
      </c>
      <c r="H2661" s="16">
        <f t="shared" si="123"/>
        <v>9.533173949186248E-2</v>
      </c>
      <c r="I2661" s="21">
        <v>2660</v>
      </c>
      <c r="J2661" s="28">
        <f t="shared" si="124"/>
        <v>24473.899369449333</v>
      </c>
      <c r="K2661" s="28">
        <f t="shared" si="125"/>
        <v>6.6229255089359267</v>
      </c>
      <c r="L2661" s="34" t="e">
        <f>IF(ISNUMBER(INDEX('08W Project List'!$J:$J,MATCH('HFTD CPZ'!$B2661,'08W Project List'!$G:$G,0))),$K2661,#N/A)</f>
        <v>#N/A</v>
      </c>
      <c r="M2661" s="34" t="e">
        <f>IF(ISNUMBER(L2661),#N/A,IF(ISNUMBER(INDEX('Approved CPZ List'!$I:$I,MATCH('HFTD CPZ'!$B2661,'Approved CPZ List'!$B:$B,0))),$K2661,#N/A))</f>
        <v>#N/A</v>
      </c>
    </row>
    <row r="2662" spans="1:13" ht="15.75" x14ac:dyDescent="0.25">
      <c r="A2662" s="17">
        <v>7054</v>
      </c>
      <c r="B2662" s="16" t="s">
        <v>3922</v>
      </c>
      <c r="C2662" s="16">
        <v>162821702</v>
      </c>
      <c r="D2662" s="16" t="s">
        <v>3913</v>
      </c>
      <c r="E2662" s="16">
        <v>0.99155283041000009</v>
      </c>
      <c r="F2662" s="16">
        <v>13</v>
      </c>
      <c r="G2662" s="19">
        <v>8.5242428529369195E-4</v>
      </c>
      <c r="H2662" s="16">
        <f t="shared" si="123"/>
        <v>1.1081515708817996E-2</v>
      </c>
      <c r="I2662" s="21">
        <v>2661</v>
      </c>
      <c r="J2662" s="28">
        <f t="shared" si="124"/>
        <v>24474.890922279745</v>
      </c>
      <c r="K2662" s="28">
        <f t="shared" si="125"/>
        <v>6.6118439932271089</v>
      </c>
      <c r="L2662" s="34" t="e">
        <f>IF(ISNUMBER(INDEX('08W Project List'!$J:$J,MATCH('HFTD CPZ'!$B2662,'08W Project List'!$G:$G,0))),$K2662,#N/A)</f>
        <v>#N/A</v>
      </c>
      <c r="M2662" s="34" t="e">
        <f>IF(ISNUMBER(L2662),#N/A,IF(ISNUMBER(INDEX('Approved CPZ List'!$I:$I,MATCH('HFTD CPZ'!$B2662,'Approved CPZ List'!$B:$B,0))),$K2662,#N/A))</f>
        <v>#N/A</v>
      </c>
    </row>
    <row r="2663" spans="1:13" ht="15.75" x14ac:dyDescent="0.25">
      <c r="A2663" s="17">
        <v>3980</v>
      </c>
      <c r="B2663" s="16" t="s">
        <v>286</v>
      </c>
      <c r="C2663" s="16">
        <v>82841101</v>
      </c>
      <c r="D2663" s="16" t="s">
        <v>284</v>
      </c>
      <c r="E2663" s="16">
        <v>2.3663711068725046</v>
      </c>
      <c r="F2663" s="16">
        <v>32</v>
      </c>
      <c r="G2663" s="19">
        <v>8.5045997331424704E-4</v>
      </c>
      <c r="H2663" s="16">
        <f t="shared" si="123"/>
        <v>2.7214719146055905E-2</v>
      </c>
      <c r="I2663" s="21">
        <v>2662</v>
      </c>
      <c r="J2663" s="28">
        <f t="shared" si="124"/>
        <v>24477.257293386618</v>
      </c>
      <c r="K2663" s="28">
        <f t="shared" si="125"/>
        <v>6.5846292740810526</v>
      </c>
      <c r="L2663" s="34" t="e">
        <f>IF(ISNUMBER(INDEX('08W Project List'!$J:$J,MATCH('HFTD CPZ'!$B2663,'08W Project List'!$G:$G,0))),$K2663,#N/A)</f>
        <v>#N/A</v>
      </c>
      <c r="M2663" s="34" t="e">
        <f>IF(ISNUMBER(L2663),#N/A,IF(ISNUMBER(INDEX('Approved CPZ List'!$I:$I,MATCH('HFTD CPZ'!$B2663,'Approved CPZ List'!$B:$B,0))),$K2663,#N/A))</f>
        <v>#N/A</v>
      </c>
    </row>
    <row r="2664" spans="1:13" ht="15.75" x14ac:dyDescent="0.25">
      <c r="A2664" s="17">
        <v>8804</v>
      </c>
      <c r="B2664" s="16" t="s">
        <v>3763</v>
      </c>
      <c r="C2664" s="16">
        <v>43432103</v>
      </c>
      <c r="D2664" s="16" t="s">
        <v>3762</v>
      </c>
      <c r="E2664" s="16">
        <v>0.49010163855514854</v>
      </c>
      <c r="F2664" s="16">
        <v>18</v>
      </c>
      <c r="G2664" s="19">
        <v>8.4560533876883398E-4</v>
      </c>
      <c r="H2664" s="16">
        <f t="shared" si="123"/>
        <v>1.5220896097839012E-2</v>
      </c>
      <c r="I2664" s="21">
        <v>2663</v>
      </c>
      <c r="J2664" s="28">
        <f t="shared" si="124"/>
        <v>24477.747395025173</v>
      </c>
      <c r="K2664" s="28">
        <f t="shared" si="125"/>
        <v>6.5694083779832138</v>
      </c>
      <c r="L2664" s="34" t="e">
        <f>IF(ISNUMBER(INDEX('08W Project List'!$J:$J,MATCH('HFTD CPZ'!$B2664,'08W Project List'!$G:$G,0))),$K2664,#N/A)</f>
        <v>#N/A</v>
      </c>
      <c r="M2664" s="34" t="e">
        <f>IF(ISNUMBER(L2664),#N/A,IF(ISNUMBER(INDEX('Approved CPZ List'!$I:$I,MATCH('HFTD CPZ'!$B2664,'Approved CPZ List'!$B:$B,0))),$K2664,#N/A))</f>
        <v>#N/A</v>
      </c>
    </row>
    <row r="2665" spans="1:13" ht="15.75" x14ac:dyDescent="0.25">
      <c r="A2665" s="17">
        <v>6283</v>
      </c>
      <c r="B2665" s="16" t="s">
        <v>1706</v>
      </c>
      <c r="C2665" s="16">
        <v>182291102</v>
      </c>
      <c r="D2665" s="16" t="s">
        <v>1707</v>
      </c>
      <c r="E2665" s="16">
        <v>3.9836055508351644</v>
      </c>
      <c r="F2665" s="16">
        <v>43</v>
      </c>
      <c r="G2665" s="19">
        <v>8.4365319252852403E-4</v>
      </c>
      <c r="H2665" s="16">
        <f t="shared" si="123"/>
        <v>3.6277087278726534E-2</v>
      </c>
      <c r="I2665" s="21">
        <v>2664</v>
      </c>
      <c r="J2665" s="28">
        <f t="shared" si="124"/>
        <v>24481.731000576008</v>
      </c>
      <c r="K2665" s="28">
        <f t="shared" si="125"/>
        <v>6.5331312907044872</v>
      </c>
      <c r="L2665" s="34" t="e">
        <f>IF(ISNUMBER(INDEX('08W Project List'!$J:$J,MATCH('HFTD CPZ'!$B2665,'08W Project List'!$G:$G,0))),$K2665,#N/A)</f>
        <v>#N/A</v>
      </c>
      <c r="M2665" s="34" t="e">
        <f>IF(ISNUMBER(L2665),#N/A,IF(ISNUMBER(INDEX('Approved CPZ List'!$I:$I,MATCH('HFTD CPZ'!$B2665,'Approved CPZ List'!$B:$B,0))),$K2665,#N/A))</f>
        <v>#N/A</v>
      </c>
    </row>
    <row r="2666" spans="1:13" ht="15.75" x14ac:dyDescent="0.25">
      <c r="A2666" s="17">
        <v>164</v>
      </c>
      <c r="B2666" s="16" t="s">
        <v>879</v>
      </c>
      <c r="C2666" s="16">
        <v>43491103</v>
      </c>
      <c r="D2666" s="16" t="s">
        <v>878</v>
      </c>
      <c r="E2666" s="16">
        <v>0</v>
      </c>
      <c r="F2666" s="16">
        <v>124</v>
      </c>
      <c r="G2666" s="19">
        <v>8.4051530464214095E-4</v>
      </c>
      <c r="H2666" s="16">
        <f t="shared" si="123"/>
        <v>0.10422389777562548</v>
      </c>
      <c r="I2666" s="21">
        <v>2665</v>
      </c>
      <c r="J2666" s="28">
        <f t="shared" si="124"/>
        <v>24481.731000576008</v>
      </c>
      <c r="K2666" s="28">
        <f t="shared" si="125"/>
        <v>6.4289073929288616</v>
      </c>
      <c r="L2666" s="34" t="e">
        <f>IF(ISNUMBER(INDEX('08W Project List'!$J:$J,MATCH('HFTD CPZ'!$B2666,'08W Project List'!$G:$G,0))),$K2666,#N/A)</f>
        <v>#N/A</v>
      </c>
      <c r="M2666" s="34" t="e">
        <f>IF(ISNUMBER(L2666),#N/A,IF(ISNUMBER(INDEX('Approved CPZ List'!$I:$I,MATCH('HFTD CPZ'!$B2666,'Approved CPZ List'!$B:$B,0))),$K2666,#N/A))</f>
        <v>#N/A</v>
      </c>
    </row>
    <row r="2667" spans="1:13" ht="15.75" x14ac:dyDescent="0.25">
      <c r="A2667" s="17">
        <v>5512</v>
      </c>
      <c r="B2667" s="16" t="s">
        <v>2444</v>
      </c>
      <c r="C2667" s="16">
        <v>13801101</v>
      </c>
      <c r="D2667" s="16" t="s">
        <v>2443</v>
      </c>
      <c r="E2667" s="16">
        <v>3.5231565807714293</v>
      </c>
      <c r="F2667" s="16">
        <v>49</v>
      </c>
      <c r="G2667" s="19">
        <v>8.3339602531227596E-4</v>
      </c>
      <c r="H2667" s="16">
        <f t="shared" si="123"/>
        <v>4.0836405240301521E-2</v>
      </c>
      <c r="I2667" s="21">
        <v>2666</v>
      </c>
      <c r="J2667" s="28">
        <f t="shared" si="124"/>
        <v>24485.254157156778</v>
      </c>
      <c r="K2667" s="28">
        <f t="shared" si="125"/>
        <v>6.3880709876885602</v>
      </c>
      <c r="L2667" s="34" t="e">
        <f>IF(ISNUMBER(INDEX('08W Project List'!$J:$J,MATCH('HFTD CPZ'!$B2667,'08W Project List'!$G:$G,0))),$K2667,#N/A)</f>
        <v>#N/A</v>
      </c>
      <c r="M2667" s="34" t="e">
        <f>IF(ISNUMBER(L2667),#N/A,IF(ISNUMBER(INDEX('Approved CPZ List'!$I:$I,MATCH('HFTD CPZ'!$B2667,'Approved CPZ List'!$B:$B,0))),$K2667,#N/A))</f>
        <v>#N/A</v>
      </c>
    </row>
    <row r="2668" spans="1:13" ht="15.75" x14ac:dyDescent="0.25">
      <c r="A2668" s="17">
        <v>5671</v>
      </c>
      <c r="B2668" s="16" t="s">
        <v>971</v>
      </c>
      <c r="C2668" s="16">
        <v>163351701</v>
      </c>
      <c r="D2668" s="16" t="s">
        <v>972</v>
      </c>
      <c r="E2668" s="16">
        <v>3.1333747054899437</v>
      </c>
      <c r="F2668" s="16">
        <v>64</v>
      </c>
      <c r="G2668" s="19">
        <v>8.2386635228586002E-4</v>
      </c>
      <c r="H2668" s="16">
        <f t="shared" si="123"/>
        <v>5.2727446546295041E-2</v>
      </c>
      <c r="I2668" s="21">
        <v>2667</v>
      </c>
      <c r="J2668" s="28">
        <f t="shared" si="124"/>
        <v>24488.387531862267</v>
      </c>
      <c r="K2668" s="28">
        <f t="shared" si="125"/>
        <v>6.3353435411422652</v>
      </c>
      <c r="L2668" s="34" t="e">
        <f>IF(ISNUMBER(INDEX('08W Project List'!$J:$J,MATCH('HFTD CPZ'!$B2668,'08W Project List'!$G:$G,0))),$K2668,#N/A)</f>
        <v>#N/A</v>
      </c>
      <c r="M2668" s="34" t="e">
        <f>IF(ISNUMBER(L2668),#N/A,IF(ISNUMBER(INDEX('Approved CPZ List'!$I:$I,MATCH('HFTD CPZ'!$B2668,'Approved CPZ List'!$B:$B,0))),$K2668,#N/A))</f>
        <v>#N/A</v>
      </c>
    </row>
    <row r="2669" spans="1:13" ht="15.75" x14ac:dyDescent="0.25">
      <c r="A2669" s="17">
        <v>5328</v>
      </c>
      <c r="B2669" s="16" t="s">
        <v>2783</v>
      </c>
      <c r="C2669" s="16">
        <v>252841102</v>
      </c>
      <c r="D2669" s="16" t="s">
        <v>2784</v>
      </c>
      <c r="E2669" s="16">
        <v>1.0640235853010629</v>
      </c>
      <c r="F2669" s="16">
        <v>74</v>
      </c>
      <c r="G2669" s="19">
        <v>8.2173720132728797E-4</v>
      </c>
      <c r="H2669" s="16">
        <f t="shared" si="123"/>
        <v>6.0808552898219306E-2</v>
      </c>
      <c r="I2669" s="21">
        <v>2668</v>
      </c>
      <c r="J2669" s="28">
        <f t="shared" si="124"/>
        <v>24489.451555447569</v>
      </c>
      <c r="K2669" s="28">
        <f t="shared" si="125"/>
        <v>6.2745349882440458</v>
      </c>
      <c r="L2669" s="34" t="e">
        <f>IF(ISNUMBER(INDEX('08W Project List'!$J:$J,MATCH('HFTD CPZ'!$B2669,'08W Project List'!$G:$G,0))),$K2669,#N/A)</f>
        <v>#N/A</v>
      </c>
      <c r="M2669" s="34" t="e">
        <f>IF(ISNUMBER(L2669),#N/A,IF(ISNUMBER(INDEX('Approved CPZ List'!$I:$I,MATCH('HFTD CPZ'!$B2669,'Approved CPZ List'!$B:$B,0))),$K2669,#N/A))</f>
        <v>#N/A</v>
      </c>
    </row>
    <row r="2670" spans="1:13" ht="15.75" x14ac:dyDescent="0.25">
      <c r="A2670" s="17">
        <v>3271</v>
      </c>
      <c r="B2670" s="16" t="s">
        <v>3895</v>
      </c>
      <c r="C2670" s="16">
        <v>43201101</v>
      </c>
      <c r="D2670" s="16" t="s">
        <v>3890</v>
      </c>
      <c r="E2670" s="16">
        <v>1.3604609453949408</v>
      </c>
      <c r="F2670" s="16">
        <v>180</v>
      </c>
      <c r="G2670" s="19">
        <v>8.19204363392206E-4</v>
      </c>
      <c r="H2670" s="16">
        <f t="shared" si="123"/>
        <v>0.14745678541059709</v>
      </c>
      <c r="I2670" s="21">
        <v>2669</v>
      </c>
      <c r="J2670" s="28">
        <f t="shared" si="124"/>
        <v>24490.812016392963</v>
      </c>
      <c r="K2670" s="28">
        <f t="shared" si="125"/>
        <v>6.1270782028334487</v>
      </c>
      <c r="L2670" s="34" t="e">
        <f>IF(ISNUMBER(INDEX('08W Project List'!$J:$J,MATCH('HFTD CPZ'!$B2670,'08W Project List'!$G:$G,0))),$K2670,#N/A)</f>
        <v>#N/A</v>
      </c>
      <c r="M2670" s="34" t="e">
        <f>IF(ISNUMBER(L2670),#N/A,IF(ISNUMBER(INDEX('Approved CPZ List'!$I:$I,MATCH('HFTD CPZ'!$B2670,'Approved CPZ List'!$B:$B,0))),$K2670,#N/A))</f>
        <v>#N/A</v>
      </c>
    </row>
    <row r="2671" spans="1:13" ht="15.75" x14ac:dyDescent="0.25">
      <c r="A2671" s="17">
        <v>3349</v>
      </c>
      <c r="B2671" s="16" t="s">
        <v>3919</v>
      </c>
      <c r="C2671" s="16">
        <v>162821702</v>
      </c>
      <c r="D2671" s="16" t="s">
        <v>3913</v>
      </c>
      <c r="E2671" s="16">
        <v>8.3096970690450593</v>
      </c>
      <c r="F2671" s="16">
        <v>115</v>
      </c>
      <c r="G2671" s="19">
        <v>8.1469946344612403E-4</v>
      </c>
      <c r="H2671" s="16">
        <f t="shared" si="123"/>
        <v>9.369043829630426E-2</v>
      </c>
      <c r="I2671" s="21">
        <v>2670</v>
      </c>
      <c r="J2671" s="28">
        <f t="shared" si="124"/>
        <v>24499.121713462009</v>
      </c>
      <c r="K2671" s="28">
        <f t="shared" si="125"/>
        <v>6.0333877645371441</v>
      </c>
      <c r="L2671" s="34" t="e">
        <f>IF(ISNUMBER(INDEX('08W Project List'!$J:$J,MATCH('HFTD CPZ'!$B2671,'08W Project List'!$G:$G,0))),$K2671,#N/A)</f>
        <v>#N/A</v>
      </c>
      <c r="M2671" s="34" t="e">
        <f>IF(ISNUMBER(L2671),#N/A,IF(ISNUMBER(INDEX('Approved CPZ List'!$I:$I,MATCH('HFTD CPZ'!$B2671,'Approved CPZ List'!$B:$B,0))),$K2671,#N/A))</f>
        <v>#N/A</v>
      </c>
    </row>
    <row r="2672" spans="1:13" ht="15.75" x14ac:dyDescent="0.25">
      <c r="A2672" s="17">
        <v>4063</v>
      </c>
      <c r="B2672" s="16" t="s">
        <v>3284</v>
      </c>
      <c r="C2672" s="16">
        <v>43191102</v>
      </c>
      <c r="D2672" s="16" t="s">
        <v>3282</v>
      </c>
      <c r="E2672" s="16">
        <v>1.1201764343978682</v>
      </c>
      <c r="F2672" s="16">
        <v>130</v>
      </c>
      <c r="G2672" s="19">
        <v>8.0535648659067999E-4</v>
      </c>
      <c r="H2672" s="16">
        <f t="shared" si="123"/>
        <v>0.10469634325678839</v>
      </c>
      <c r="I2672" s="21">
        <v>2671</v>
      </c>
      <c r="J2672" s="28">
        <f t="shared" si="124"/>
        <v>24500.241889896406</v>
      </c>
      <c r="K2672" s="28">
        <f t="shared" si="125"/>
        <v>5.9286914212803561</v>
      </c>
      <c r="L2672" s="34" t="e">
        <f>IF(ISNUMBER(INDEX('08W Project List'!$J:$J,MATCH('HFTD CPZ'!$B2672,'08W Project List'!$G:$G,0))),$K2672,#N/A)</f>
        <v>#N/A</v>
      </c>
      <c r="M2672" s="34" t="e">
        <f>IF(ISNUMBER(L2672),#N/A,IF(ISNUMBER(INDEX('Approved CPZ List'!$I:$I,MATCH('HFTD CPZ'!$B2672,'Approved CPZ List'!$B:$B,0))),$K2672,#N/A))</f>
        <v>#N/A</v>
      </c>
    </row>
    <row r="2673" spans="1:13" ht="15.75" x14ac:dyDescent="0.25">
      <c r="A2673" s="17">
        <v>4207</v>
      </c>
      <c r="B2673" s="16" t="s">
        <v>3877</v>
      </c>
      <c r="C2673" s="16">
        <v>162831702</v>
      </c>
      <c r="D2673" s="16" t="s">
        <v>3878</v>
      </c>
      <c r="E2673" s="16">
        <v>4.7700640354432817</v>
      </c>
      <c r="F2673" s="16">
        <v>25</v>
      </c>
      <c r="G2673" s="19">
        <v>7.9114454355106996E-4</v>
      </c>
      <c r="H2673" s="16">
        <f t="shared" si="123"/>
        <v>1.977861358877675E-2</v>
      </c>
      <c r="I2673" s="21">
        <v>2672</v>
      </c>
      <c r="J2673" s="28">
        <f t="shared" si="124"/>
        <v>24505.011953931848</v>
      </c>
      <c r="K2673" s="28">
        <f t="shared" si="125"/>
        <v>5.9089128076915793</v>
      </c>
      <c r="L2673" s="34" t="e">
        <f>IF(ISNUMBER(INDEX('08W Project List'!$J:$J,MATCH('HFTD CPZ'!$B2673,'08W Project List'!$G:$G,0))),$K2673,#N/A)</f>
        <v>#N/A</v>
      </c>
      <c r="M2673" s="34" t="e">
        <f>IF(ISNUMBER(L2673),#N/A,IF(ISNUMBER(INDEX('Approved CPZ List'!$I:$I,MATCH('HFTD CPZ'!$B2673,'Approved CPZ List'!$B:$B,0))),$K2673,#N/A))</f>
        <v>#N/A</v>
      </c>
    </row>
    <row r="2674" spans="1:13" ht="15.75" x14ac:dyDescent="0.25">
      <c r="A2674" s="17">
        <v>6208</v>
      </c>
      <c r="B2674" s="16" t="s">
        <v>327</v>
      </c>
      <c r="C2674" s="16">
        <v>102812101</v>
      </c>
      <c r="D2674" s="16" t="s">
        <v>318</v>
      </c>
      <c r="E2674" s="16">
        <v>2.1060400082269486</v>
      </c>
      <c r="F2674" s="16">
        <v>21</v>
      </c>
      <c r="G2674" s="19">
        <v>7.9069476401588397E-4</v>
      </c>
      <c r="H2674" s="16">
        <f t="shared" si="123"/>
        <v>1.6604590044333564E-2</v>
      </c>
      <c r="I2674" s="21">
        <v>2673</v>
      </c>
      <c r="J2674" s="28">
        <f t="shared" si="124"/>
        <v>24507.117993940075</v>
      </c>
      <c r="K2674" s="28">
        <f t="shared" si="125"/>
        <v>5.8923082176472459</v>
      </c>
      <c r="L2674" s="34" t="e">
        <f>IF(ISNUMBER(INDEX('08W Project List'!$J:$J,MATCH('HFTD CPZ'!$B2674,'08W Project List'!$G:$G,0))),$K2674,#N/A)</f>
        <v>#N/A</v>
      </c>
      <c r="M2674" s="34" t="e">
        <f>IF(ISNUMBER(L2674),#N/A,IF(ISNUMBER(INDEX('Approved CPZ List'!$I:$I,MATCH('HFTD CPZ'!$B2674,'Approved CPZ List'!$B:$B,0))),$K2674,#N/A))</f>
        <v>#N/A</v>
      </c>
    </row>
    <row r="2675" spans="1:13" ht="15.75" x14ac:dyDescent="0.25">
      <c r="A2675" s="17">
        <v>682</v>
      </c>
      <c r="B2675" s="16" t="s">
        <v>3385</v>
      </c>
      <c r="C2675" s="16">
        <v>14161106</v>
      </c>
      <c r="D2675" s="16" t="s">
        <v>3384</v>
      </c>
      <c r="E2675" s="16">
        <v>0.79619488109235548</v>
      </c>
      <c r="F2675" s="16">
        <v>35</v>
      </c>
      <c r="G2675" s="19">
        <v>7.8904640731463E-4</v>
      </c>
      <c r="H2675" s="16">
        <f t="shared" si="123"/>
        <v>2.7616624256012051E-2</v>
      </c>
      <c r="I2675" s="21">
        <v>2674</v>
      </c>
      <c r="J2675" s="28">
        <f t="shared" si="124"/>
        <v>24507.914188821167</v>
      </c>
      <c r="K2675" s="28">
        <f t="shared" si="125"/>
        <v>5.8646915933912336</v>
      </c>
      <c r="L2675" s="34" t="e">
        <f>IF(ISNUMBER(INDEX('08W Project List'!$J:$J,MATCH('HFTD CPZ'!$B2675,'08W Project List'!$G:$G,0))),$K2675,#N/A)</f>
        <v>#N/A</v>
      </c>
      <c r="M2675" s="34" t="e">
        <f>IF(ISNUMBER(L2675),#N/A,IF(ISNUMBER(INDEX('Approved CPZ List'!$I:$I,MATCH('HFTD CPZ'!$B2675,'Approved CPZ List'!$B:$B,0))),$K2675,#N/A))</f>
        <v>#N/A</v>
      </c>
    </row>
    <row r="2676" spans="1:13" ht="15.75" x14ac:dyDescent="0.25">
      <c r="A2676" s="17">
        <v>5936</v>
      </c>
      <c r="B2676" s="16" t="s">
        <v>2639</v>
      </c>
      <c r="C2676" s="16">
        <v>12101102</v>
      </c>
      <c r="D2676" s="16" t="s">
        <v>2638</v>
      </c>
      <c r="E2676" s="16">
        <v>2.9933780656914668</v>
      </c>
      <c r="F2676" s="16">
        <v>40</v>
      </c>
      <c r="G2676" s="19">
        <v>7.6879742162448402E-4</v>
      </c>
      <c r="H2676" s="16">
        <f t="shared" si="123"/>
        <v>3.075189686497936E-2</v>
      </c>
      <c r="I2676" s="21">
        <v>2675</v>
      </c>
      <c r="J2676" s="28">
        <f t="shared" si="124"/>
        <v>24510.907566886857</v>
      </c>
      <c r="K2676" s="28">
        <f t="shared" si="125"/>
        <v>5.8339396965262544</v>
      </c>
      <c r="L2676" s="34" t="e">
        <f>IF(ISNUMBER(INDEX('08W Project List'!$J:$J,MATCH('HFTD CPZ'!$B2676,'08W Project List'!$G:$G,0))),$K2676,#N/A)</f>
        <v>#N/A</v>
      </c>
      <c r="M2676" s="34" t="e">
        <f>IF(ISNUMBER(L2676),#N/A,IF(ISNUMBER(INDEX('Approved CPZ List'!$I:$I,MATCH('HFTD CPZ'!$B2676,'Approved CPZ List'!$B:$B,0))),$K2676,#N/A))</f>
        <v>#N/A</v>
      </c>
    </row>
    <row r="2677" spans="1:13" ht="15.75" x14ac:dyDescent="0.25">
      <c r="A2677" s="17">
        <v>5479</v>
      </c>
      <c r="B2677" s="16" t="s">
        <v>3394</v>
      </c>
      <c r="C2677" s="16">
        <v>14161108</v>
      </c>
      <c r="D2677" s="16" t="s">
        <v>3392</v>
      </c>
      <c r="E2677" s="16">
        <v>4.1820689528409138</v>
      </c>
      <c r="F2677" s="16">
        <v>92</v>
      </c>
      <c r="G2677" s="19">
        <v>7.6238396939314198E-4</v>
      </c>
      <c r="H2677" s="16">
        <f t="shared" si="123"/>
        <v>7.0139325184169057E-2</v>
      </c>
      <c r="I2677" s="21">
        <v>2676</v>
      </c>
      <c r="J2677" s="28">
        <f t="shared" si="124"/>
        <v>24515.089635839697</v>
      </c>
      <c r="K2677" s="28">
        <f t="shared" si="125"/>
        <v>5.7638003713420858</v>
      </c>
      <c r="L2677" s="34" t="e">
        <f>IF(ISNUMBER(INDEX('08W Project List'!$J:$J,MATCH('HFTD CPZ'!$B2677,'08W Project List'!$G:$G,0))),$K2677,#N/A)</f>
        <v>#N/A</v>
      </c>
      <c r="M2677" s="34" t="e">
        <f>IF(ISNUMBER(L2677),#N/A,IF(ISNUMBER(INDEX('Approved CPZ List'!$I:$I,MATCH('HFTD CPZ'!$B2677,'Approved CPZ List'!$B:$B,0))),$K2677,#N/A))</f>
        <v>#N/A</v>
      </c>
    </row>
    <row r="2678" spans="1:13" ht="15.75" x14ac:dyDescent="0.25">
      <c r="A2678" s="17">
        <v>3739</v>
      </c>
      <c r="B2678" s="16" t="s">
        <v>4257</v>
      </c>
      <c r="C2678" s="16">
        <v>152491102</v>
      </c>
      <c r="D2678" s="16" t="s">
        <v>4255</v>
      </c>
      <c r="E2678" s="16">
        <v>12.184932441141269</v>
      </c>
      <c r="F2678" s="16">
        <v>151</v>
      </c>
      <c r="G2678" s="19">
        <v>7.51890295195153E-4</v>
      </c>
      <c r="H2678" s="16">
        <f t="shared" si="123"/>
        <v>0.1135354345744681</v>
      </c>
      <c r="I2678" s="21">
        <v>2677</v>
      </c>
      <c r="J2678" s="28">
        <f t="shared" si="124"/>
        <v>24527.274568280838</v>
      </c>
      <c r="K2678" s="28">
        <f t="shared" si="125"/>
        <v>5.6502649367676181</v>
      </c>
      <c r="L2678" s="34" t="e">
        <f>IF(ISNUMBER(INDEX('08W Project List'!$J:$J,MATCH('HFTD CPZ'!$B2678,'08W Project List'!$G:$G,0))),$K2678,#N/A)</f>
        <v>#N/A</v>
      </c>
      <c r="M2678" s="34" t="e">
        <f>IF(ISNUMBER(L2678),#N/A,IF(ISNUMBER(INDEX('Approved CPZ List'!$I:$I,MATCH('HFTD CPZ'!$B2678,'Approved CPZ List'!$B:$B,0))),$K2678,#N/A))</f>
        <v>#N/A</v>
      </c>
    </row>
    <row r="2679" spans="1:13" ht="15.75" x14ac:dyDescent="0.25">
      <c r="A2679" s="17">
        <v>4477</v>
      </c>
      <c r="B2679" s="16" t="s">
        <v>2340</v>
      </c>
      <c r="C2679" s="16">
        <v>163661702</v>
      </c>
      <c r="D2679" s="16" t="s">
        <v>2337</v>
      </c>
      <c r="E2679" s="16">
        <v>10.941613656884462</v>
      </c>
      <c r="F2679" s="16">
        <v>132</v>
      </c>
      <c r="G2679" s="19">
        <v>7.4696229192908604E-4</v>
      </c>
      <c r="H2679" s="16">
        <f t="shared" si="123"/>
        <v>9.8599022534639355E-2</v>
      </c>
      <c r="I2679" s="21">
        <v>2678</v>
      </c>
      <c r="J2679" s="28">
        <f t="shared" si="124"/>
        <v>24538.216181937722</v>
      </c>
      <c r="K2679" s="28">
        <f t="shared" si="125"/>
        <v>5.5516659142329789</v>
      </c>
      <c r="L2679" s="34">
        <f>IF(ISNUMBER(INDEX('08W Project List'!$J:$J,MATCH('HFTD CPZ'!$B2679,'08W Project List'!$G:$G,0))),$K2679,#N/A)</f>
        <v>5.5516659142329789</v>
      </c>
      <c r="M2679" s="34" t="e">
        <f>IF(ISNUMBER(L2679),#N/A,IF(ISNUMBER(INDEX('Approved CPZ List'!$I:$I,MATCH('HFTD CPZ'!$B2679,'Approved CPZ List'!$B:$B,0))),$K2679,#N/A))</f>
        <v>#N/A</v>
      </c>
    </row>
    <row r="2680" spans="1:13" ht="15.75" x14ac:dyDescent="0.25">
      <c r="A2680" s="17">
        <v>262</v>
      </c>
      <c r="B2680" s="16" t="s">
        <v>3368</v>
      </c>
      <c r="C2680" s="16">
        <v>83692105</v>
      </c>
      <c r="D2680" s="16" t="s">
        <v>3364</v>
      </c>
      <c r="E2680" s="16">
        <v>21.267033293973213</v>
      </c>
      <c r="F2680" s="16">
        <v>245</v>
      </c>
      <c r="G2680" s="19">
        <v>7.4249207415256796E-4</v>
      </c>
      <c r="H2680" s="16">
        <f t="shared" si="123"/>
        <v>0.18191055816737914</v>
      </c>
      <c r="I2680" s="21">
        <v>2679</v>
      </c>
      <c r="J2680" s="28">
        <f t="shared" si="124"/>
        <v>24559.483215231696</v>
      </c>
      <c r="K2680" s="28">
        <f t="shared" si="125"/>
        <v>5.3697553560655997</v>
      </c>
      <c r="L2680" s="34" t="e">
        <f>IF(ISNUMBER(INDEX('08W Project List'!$J:$J,MATCH('HFTD CPZ'!$B2680,'08W Project List'!$G:$G,0))),$K2680,#N/A)</f>
        <v>#N/A</v>
      </c>
      <c r="M2680" s="34" t="e">
        <f>IF(ISNUMBER(L2680),#N/A,IF(ISNUMBER(INDEX('Approved CPZ List'!$I:$I,MATCH('HFTD CPZ'!$B2680,'Approved CPZ List'!$B:$B,0))),$K2680,#N/A))</f>
        <v>#N/A</v>
      </c>
    </row>
    <row r="2681" spans="1:13" ht="15.75" x14ac:dyDescent="0.25">
      <c r="A2681" s="17">
        <v>459</v>
      </c>
      <c r="B2681" s="16" t="s">
        <v>1700</v>
      </c>
      <c r="C2681" s="16">
        <v>43211102</v>
      </c>
      <c r="D2681" s="16" t="s">
        <v>1698</v>
      </c>
      <c r="E2681" s="16">
        <v>8.5463459996201363E-2</v>
      </c>
      <c r="F2681" s="16">
        <v>103</v>
      </c>
      <c r="G2681" s="19">
        <v>7.27207572613528E-4</v>
      </c>
      <c r="H2681" s="16">
        <f t="shared" si="123"/>
        <v>7.4902379979193384E-2</v>
      </c>
      <c r="I2681" s="21">
        <v>2680</v>
      </c>
      <c r="J2681" s="28">
        <f t="shared" si="124"/>
        <v>24559.568678691692</v>
      </c>
      <c r="K2681" s="28">
        <f t="shared" si="125"/>
        <v>5.294852976086406</v>
      </c>
      <c r="L2681" s="34" t="e">
        <f>IF(ISNUMBER(INDEX('08W Project List'!$J:$J,MATCH('HFTD CPZ'!$B2681,'08W Project List'!$G:$G,0))),$K2681,#N/A)</f>
        <v>#N/A</v>
      </c>
      <c r="M2681" s="34" t="e">
        <f>IF(ISNUMBER(L2681),#N/A,IF(ISNUMBER(INDEX('Approved CPZ List'!$I:$I,MATCH('HFTD CPZ'!$B2681,'Approved CPZ List'!$B:$B,0))),$K2681,#N/A))</f>
        <v>#N/A</v>
      </c>
    </row>
    <row r="2682" spans="1:13" ht="15.75" x14ac:dyDescent="0.25">
      <c r="A2682" s="17">
        <v>3196</v>
      </c>
      <c r="B2682" s="16" t="s">
        <v>3882</v>
      </c>
      <c r="C2682" s="16">
        <v>162831702</v>
      </c>
      <c r="D2682" s="16" t="s">
        <v>3878</v>
      </c>
      <c r="E2682" s="16">
        <v>6.3782517697128034</v>
      </c>
      <c r="F2682" s="16">
        <v>80</v>
      </c>
      <c r="G2682" s="19">
        <v>7.2123814805291901E-4</v>
      </c>
      <c r="H2682" s="16">
        <f t="shared" si="123"/>
        <v>5.7699051844233518E-2</v>
      </c>
      <c r="I2682" s="21">
        <v>2681</v>
      </c>
      <c r="J2682" s="28">
        <f t="shared" si="124"/>
        <v>24565.946930461407</v>
      </c>
      <c r="K2682" s="28">
        <f t="shared" si="125"/>
        <v>5.2371539242421727</v>
      </c>
      <c r="L2682" s="34" t="e">
        <f>IF(ISNUMBER(INDEX('08W Project List'!$J:$J,MATCH('HFTD CPZ'!$B2682,'08W Project List'!$G:$G,0))),$K2682,#N/A)</f>
        <v>#N/A</v>
      </c>
      <c r="M2682" s="34" t="e">
        <f>IF(ISNUMBER(L2682),#N/A,IF(ISNUMBER(INDEX('Approved CPZ List'!$I:$I,MATCH('HFTD CPZ'!$B2682,'Approved CPZ List'!$B:$B,0))),$K2682,#N/A))</f>
        <v>#N/A</v>
      </c>
    </row>
    <row r="2683" spans="1:13" ht="15.75" x14ac:dyDescent="0.25">
      <c r="A2683" s="17">
        <v>1359</v>
      </c>
      <c r="B2683" s="16" t="s">
        <v>573</v>
      </c>
      <c r="C2683" s="16">
        <v>83622103</v>
      </c>
      <c r="D2683" s="16" t="s">
        <v>571</v>
      </c>
      <c r="E2683" s="16">
        <v>4.1746819310188252</v>
      </c>
      <c r="F2683" s="16">
        <v>48</v>
      </c>
      <c r="G2683" s="19">
        <v>7.1991321455197404E-4</v>
      </c>
      <c r="H2683" s="16">
        <f t="shared" si="123"/>
        <v>3.455583429849475E-2</v>
      </c>
      <c r="I2683" s="21">
        <v>2682</v>
      </c>
      <c r="J2683" s="28">
        <f t="shared" si="124"/>
        <v>24570.121612392424</v>
      </c>
      <c r="K2683" s="28">
        <f t="shared" si="125"/>
        <v>5.2025980899436783</v>
      </c>
      <c r="L2683" s="34" t="e">
        <f>IF(ISNUMBER(INDEX('08W Project List'!$J:$J,MATCH('HFTD CPZ'!$B2683,'08W Project List'!$G:$G,0))),$K2683,#N/A)</f>
        <v>#N/A</v>
      </c>
      <c r="M2683" s="34" t="e">
        <f>IF(ISNUMBER(L2683),#N/A,IF(ISNUMBER(INDEX('Approved CPZ List'!$I:$I,MATCH('HFTD CPZ'!$B2683,'Approved CPZ List'!$B:$B,0))),$K2683,#N/A))</f>
        <v>#N/A</v>
      </c>
    </row>
    <row r="2684" spans="1:13" ht="15.75" x14ac:dyDescent="0.25">
      <c r="A2684" s="17">
        <v>2485</v>
      </c>
      <c r="B2684" s="16" t="s">
        <v>1189</v>
      </c>
      <c r="C2684" s="16">
        <v>192381102</v>
      </c>
      <c r="D2684" s="16" t="s">
        <v>1187</v>
      </c>
      <c r="E2684" s="16">
        <v>7.3043971082219397E-2</v>
      </c>
      <c r="F2684" s="16">
        <v>255</v>
      </c>
      <c r="G2684" s="19">
        <v>7.0447466088484898E-4</v>
      </c>
      <c r="H2684" s="16">
        <f t="shared" si="123"/>
        <v>0.17964103852563648</v>
      </c>
      <c r="I2684" s="21">
        <v>2683</v>
      </c>
      <c r="J2684" s="28">
        <f t="shared" si="124"/>
        <v>24570.194656363507</v>
      </c>
      <c r="K2684" s="28">
        <f t="shared" si="125"/>
        <v>5.0229570514180422</v>
      </c>
      <c r="L2684" s="34" t="e">
        <f>IF(ISNUMBER(INDEX('08W Project List'!$J:$J,MATCH('HFTD CPZ'!$B2684,'08W Project List'!$G:$G,0))),$K2684,#N/A)</f>
        <v>#N/A</v>
      </c>
      <c r="M2684" s="34" t="e">
        <f>IF(ISNUMBER(L2684),#N/A,IF(ISNUMBER(INDEX('Approved CPZ List'!$I:$I,MATCH('HFTD CPZ'!$B2684,'Approved CPZ List'!$B:$B,0))),$K2684,#N/A))</f>
        <v>#N/A</v>
      </c>
    </row>
    <row r="2685" spans="1:13" ht="15.75" x14ac:dyDescent="0.25">
      <c r="A2685" s="17">
        <v>6651</v>
      </c>
      <c r="B2685" s="16" t="s">
        <v>3064</v>
      </c>
      <c r="C2685" s="16">
        <v>163160401</v>
      </c>
      <c r="D2685" s="16" t="s">
        <v>3065</v>
      </c>
      <c r="E2685" s="16">
        <v>3.0717789167465694</v>
      </c>
      <c r="F2685" s="16">
        <v>26</v>
      </c>
      <c r="G2685" s="19">
        <v>6.9934721179478105E-4</v>
      </c>
      <c r="H2685" s="16">
        <f t="shared" si="123"/>
        <v>1.8183027506664309E-2</v>
      </c>
      <c r="I2685" s="21">
        <v>2684</v>
      </c>
      <c r="J2685" s="28">
        <f t="shared" si="124"/>
        <v>24573.266435280253</v>
      </c>
      <c r="K2685" s="28">
        <f t="shared" si="125"/>
        <v>5.004774023911378</v>
      </c>
      <c r="L2685" s="34" t="e">
        <f>IF(ISNUMBER(INDEX('08W Project List'!$J:$J,MATCH('HFTD CPZ'!$B2685,'08W Project List'!$G:$G,0))),$K2685,#N/A)</f>
        <v>#N/A</v>
      </c>
      <c r="M2685" s="34" t="e">
        <f>IF(ISNUMBER(L2685),#N/A,IF(ISNUMBER(INDEX('Approved CPZ List'!$I:$I,MATCH('HFTD CPZ'!$B2685,'Approved CPZ List'!$B:$B,0))),$K2685,#N/A))</f>
        <v>#N/A</v>
      </c>
    </row>
    <row r="2686" spans="1:13" ht="15.75" x14ac:dyDescent="0.25">
      <c r="A2686" s="17">
        <v>413</v>
      </c>
      <c r="B2686" s="16" t="s">
        <v>432</v>
      </c>
      <c r="C2686" s="16">
        <v>152481106</v>
      </c>
      <c r="D2686" s="16" t="s">
        <v>428</v>
      </c>
      <c r="E2686" s="16">
        <v>19.876684046912494</v>
      </c>
      <c r="F2686" s="16">
        <v>253</v>
      </c>
      <c r="G2686" s="19">
        <v>6.9507306558293702E-4</v>
      </c>
      <c r="H2686" s="16">
        <f t="shared" si="123"/>
        <v>0.17585348559248307</v>
      </c>
      <c r="I2686" s="21">
        <v>2685</v>
      </c>
      <c r="J2686" s="28">
        <f t="shared" si="124"/>
        <v>24593.143119327167</v>
      </c>
      <c r="K2686" s="28">
        <f t="shared" si="125"/>
        <v>4.8289205383188953</v>
      </c>
      <c r="L2686" s="34" t="e">
        <f>IF(ISNUMBER(INDEX('08W Project List'!$J:$J,MATCH('HFTD CPZ'!$B2686,'08W Project List'!$G:$G,0))),$K2686,#N/A)</f>
        <v>#N/A</v>
      </c>
      <c r="M2686" s="34" t="e">
        <f>IF(ISNUMBER(L2686),#N/A,IF(ISNUMBER(INDEX('Approved CPZ List'!$I:$I,MATCH('HFTD CPZ'!$B2686,'Approved CPZ List'!$B:$B,0))),$K2686,#N/A))</f>
        <v>#N/A</v>
      </c>
    </row>
    <row r="2687" spans="1:13" ht="15.75" x14ac:dyDescent="0.25">
      <c r="A2687" s="17">
        <v>4105</v>
      </c>
      <c r="B2687" s="16" t="s">
        <v>580</v>
      </c>
      <c r="C2687" s="16">
        <v>83622104</v>
      </c>
      <c r="D2687" s="16" t="s">
        <v>581</v>
      </c>
      <c r="E2687" s="16">
        <v>5.6589242996007334</v>
      </c>
      <c r="F2687" s="16">
        <v>133</v>
      </c>
      <c r="G2687" s="19">
        <v>6.9444368826903605E-4</v>
      </c>
      <c r="H2687" s="16">
        <f t="shared" si="123"/>
        <v>9.2361010539781796E-2</v>
      </c>
      <c r="I2687" s="21">
        <v>2686</v>
      </c>
      <c r="J2687" s="28">
        <f t="shared" si="124"/>
        <v>24598.802043626769</v>
      </c>
      <c r="K2687" s="28">
        <f t="shared" si="125"/>
        <v>4.7365595277791135</v>
      </c>
      <c r="L2687" s="34" t="e">
        <f>IF(ISNUMBER(INDEX('08W Project List'!$J:$J,MATCH('HFTD CPZ'!$B2687,'08W Project List'!$G:$G,0))),$K2687,#N/A)</f>
        <v>#N/A</v>
      </c>
      <c r="M2687" s="34" t="e">
        <f>IF(ISNUMBER(L2687),#N/A,IF(ISNUMBER(INDEX('Approved CPZ List'!$I:$I,MATCH('HFTD CPZ'!$B2687,'Approved CPZ List'!$B:$B,0))),$K2687,#N/A))</f>
        <v>#N/A</v>
      </c>
    </row>
    <row r="2688" spans="1:13" ht="15.75" x14ac:dyDescent="0.25">
      <c r="A2688" s="17">
        <v>2116</v>
      </c>
      <c r="B2688" s="16" t="s">
        <v>2151</v>
      </c>
      <c r="C2688" s="16">
        <v>43351106</v>
      </c>
      <c r="D2688" s="16" t="s">
        <v>2143</v>
      </c>
      <c r="E2688" s="16">
        <v>1.8914214458390428</v>
      </c>
      <c r="F2688" s="16">
        <v>48</v>
      </c>
      <c r="G2688" s="19">
        <v>6.9406714699290399E-4</v>
      </c>
      <c r="H2688" s="16">
        <f t="shared" si="123"/>
        <v>3.3315223055659392E-2</v>
      </c>
      <c r="I2688" s="21">
        <v>2687</v>
      </c>
      <c r="J2688" s="28">
        <f t="shared" si="124"/>
        <v>24600.693465072607</v>
      </c>
      <c r="K2688" s="28">
        <f t="shared" si="125"/>
        <v>4.7032443047234542</v>
      </c>
      <c r="L2688" s="34" t="e">
        <f>IF(ISNUMBER(INDEX('08W Project List'!$J:$J,MATCH('HFTD CPZ'!$B2688,'08W Project List'!$G:$G,0))),$K2688,#N/A)</f>
        <v>#N/A</v>
      </c>
      <c r="M2688" s="34" t="e">
        <f>IF(ISNUMBER(L2688),#N/A,IF(ISNUMBER(INDEX('Approved CPZ List'!$I:$I,MATCH('HFTD CPZ'!$B2688,'Approved CPZ List'!$B:$B,0))),$K2688,#N/A))</f>
        <v>#N/A</v>
      </c>
    </row>
    <row r="2689" spans="1:13" ht="15.75" x14ac:dyDescent="0.25">
      <c r="A2689" s="17">
        <v>10094</v>
      </c>
      <c r="B2689" s="16" t="s">
        <v>1681</v>
      </c>
      <c r="C2689" s="16">
        <v>192431109</v>
      </c>
      <c r="D2689" s="16" t="s">
        <v>1680</v>
      </c>
      <c r="E2689" s="16">
        <v>1.4173068201310131</v>
      </c>
      <c r="F2689" s="16">
        <v>23</v>
      </c>
      <c r="G2689" s="19">
        <v>6.9283135330609996E-4</v>
      </c>
      <c r="H2689" s="16">
        <f t="shared" si="123"/>
        <v>1.59351211260403E-2</v>
      </c>
      <c r="I2689" s="21">
        <v>2688</v>
      </c>
      <c r="J2689" s="28">
        <f t="shared" si="124"/>
        <v>24602.110771892738</v>
      </c>
      <c r="K2689" s="28">
        <f t="shared" si="125"/>
        <v>4.6873091835974137</v>
      </c>
      <c r="L2689" s="34" t="e">
        <f>IF(ISNUMBER(INDEX('08W Project List'!$J:$J,MATCH('HFTD CPZ'!$B2689,'08W Project List'!$G:$G,0))),$K2689,#N/A)</f>
        <v>#N/A</v>
      </c>
      <c r="M2689" s="34" t="e">
        <f>IF(ISNUMBER(L2689),#N/A,IF(ISNUMBER(INDEX('Approved CPZ List'!$I:$I,MATCH('HFTD CPZ'!$B2689,'Approved CPZ List'!$B:$B,0))),$K2689,#N/A))</f>
        <v>#N/A</v>
      </c>
    </row>
    <row r="2690" spans="1:13" ht="15.75" x14ac:dyDescent="0.25">
      <c r="A2690" s="17">
        <v>9596</v>
      </c>
      <c r="B2690" s="16" t="s">
        <v>408</v>
      </c>
      <c r="C2690" s="16">
        <v>152481104</v>
      </c>
      <c r="D2690" s="16" t="s">
        <v>405</v>
      </c>
      <c r="E2690" s="16">
        <v>1.0477486749735427</v>
      </c>
      <c r="F2690" s="16">
        <v>17</v>
      </c>
      <c r="G2690" s="19">
        <v>6.8514987459886904E-4</v>
      </c>
      <c r="H2690" s="16">
        <f t="shared" ref="H2690:H2753" si="126">IFERROR(G2690*F2690,0)</f>
        <v>1.1647547868180773E-2</v>
      </c>
      <c r="I2690" s="21">
        <v>2689</v>
      </c>
      <c r="J2690" s="28">
        <f t="shared" si="124"/>
        <v>24603.158520567711</v>
      </c>
      <c r="K2690" s="28">
        <f t="shared" si="125"/>
        <v>4.6756616357292327</v>
      </c>
      <c r="L2690" s="34" t="e">
        <f>IF(ISNUMBER(INDEX('08W Project List'!$J:$J,MATCH('HFTD CPZ'!$B2690,'08W Project List'!$G:$G,0))),$K2690,#N/A)</f>
        <v>#N/A</v>
      </c>
      <c r="M2690" s="34" t="e">
        <f>IF(ISNUMBER(L2690),#N/A,IF(ISNUMBER(INDEX('Approved CPZ List'!$I:$I,MATCH('HFTD CPZ'!$B2690,'Approved CPZ List'!$B:$B,0))),$K2690,#N/A))</f>
        <v>#N/A</v>
      </c>
    </row>
    <row r="2691" spans="1:13" ht="15.75" x14ac:dyDescent="0.25">
      <c r="A2691" s="17">
        <v>591</v>
      </c>
      <c r="B2691" s="16" t="s">
        <v>2327</v>
      </c>
      <c r="C2691" s="16">
        <v>163661701</v>
      </c>
      <c r="D2691" s="16" t="s">
        <v>2328</v>
      </c>
      <c r="E2691" s="16">
        <v>13.27971958315929</v>
      </c>
      <c r="F2691" s="16">
        <v>161</v>
      </c>
      <c r="G2691" s="19">
        <v>6.83001236129674E-4</v>
      </c>
      <c r="H2691" s="16">
        <f t="shared" si="126"/>
        <v>0.10996319901687751</v>
      </c>
      <c r="I2691" s="21">
        <v>2690</v>
      </c>
      <c r="J2691" s="28">
        <f t="shared" si="124"/>
        <v>24616.43824015087</v>
      </c>
      <c r="K2691" s="28">
        <f t="shared" si="125"/>
        <v>4.5656984367123554</v>
      </c>
      <c r="L2691" s="34" t="e">
        <f>IF(ISNUMBER(INDEX('08W Project List'!$J:$J,MATCH('HFTD CPZ'!$B2691,'08W Project List'!$G:$G,0))),$K2691,#N/A)</f>
        <v>#N/A</v>
      </c>
      <c r="M2691" s="34" t="e">
        <f>IF(ISNUMBER(L2691),#N/A,IF(ISNUMBER(INDEX('Approved CPZ List'!$I:$I,MATCH('HFTD CPZ'!$B2691,'Approved CPZ List'!$B:$B,0))),$K2691,#N/A))</f>
        <v>#N/A</v>
      </c>
    </row>
    <row r="2692" spans="1:13" ht="15.75" x14ac:dyDescent="0.25">
      <c r="A2692" s="17">
        <v>7040</v>
      </c>
      <c r="B2692" s="16" t="s">
        <v>2909</v>
      </c>
      <c r="C2692" s="16">
        <v>83252106</v>
      </c>
      <c r="D2692" s="16" t="s">
        <v>2908</v>
      </c>
      <c r="E2692" s="16">
        <v>12.262238724311809</v>
      </c>
      <c r="F2692" s="16">
        <v>158</v>
      </c>
      <c r="G2692" s="19">
        <v>6.8263549544274999E-4</v>
      </c>
      <c r="H2692" s="16">
        <f t="shared" si="126"/>
        <v>0.1078564082799545</v>
      </c>
      <c r="I2692" s="21">
        <v>2691</v>
      </c>
      <c r="J2692" s="28">
        <f t="shared" ref="J2692:J2755" si="127">J2691+E2692</f>
        <v>24628.70047887518</v>
      </c>
      <c r="K2692" s="28">
        <f t="shared" ref="K2692:K2755" si="128">K2691-H2692</f>
        <v>4.4578420284324007</v>
      </c>
      <c r="L2692" s="34" t="e">
        <f>IF(ISNUMBER(INDEX('08W Project List'!$J:$J,MATCH('HFTD CPZ'!$B2692,'08W Project List'!$G:$G,0))),$K2692,#N/A)</f>
        <v>#N/A</v>
      </c>
      <c r="M2692" s="34" t="e">
        <f>IF(ISNUMBER(L2692),#N/A,IF(ISNUMBER(INDEX('Approved CPZ List'!$I:$I,MATCH('HFTD CPZ'!$B2692,'Approved CPZ List'!$B:$B,0))),$K2692,#N/A))</f>
        <v>#N/A</v>
      </c>
    </row>
    <row r="2693" spans="1:13" ht="15.75" x14ac:dyDescent="0.25">
      <c r="A2693" s="17">
        <v>9535</v>
      </c>
      <c r="B2693" s="16" t="s">
        <v>1799</v>
      </c>
      <c r="C2693" s="16">
        <v>182492105</v>
      </c>
      <c r="D2693" s="16" t="s">
        <v>1797</v>
      </c>
      <c r="E2693" s="16">
        <v>0.90126463283248592</v>
      </c>
      <c r="F2693" s="16">
        <v>39</v>
      </c>
      <c r="G2693" s="19">
        <v>6.8138242127111404E-4</v>
      </c>
      <c r="H2693" s="16">
        <f t="shared" si="126"/>
        <v>2.6573914429573447E-2</v>
      </c>
      <c r="I2693" s="21">
        <v>2692</v>
      </c>
      <c r="J2693" s="28">
        <f t="shared" si="127"/>
        <v>24629.601743508014</v>
      </c>
      <c r="K2693" s="28">
        <f t="shared" si="128"/>
        <v>4.4312681140028269</v>
      </c>
      <c r="L2693" s="34" t="e">
        <f>IF(ISNUMBER(INDEX('08W Project List'!$J:$J,MATCH('HFTD CPZ'!$B2693,'08W Project List'!$G:$G,0))),$K2693,#N/A)</f>
        <v>#N/A</v>
      </c>
      <c r="M2693" s="34" t="e">
        <f>IF(ISNUMBER(L2693),#N/A,IF(ISNUMBER(INDEX('Approved CPZ List'!$I:$I,MATCH('HFTD CPZ'!$B2693,'Approved CPZ List'!$B:$B,0))),$K2693,#N/A))</f>
        <v>#N/A</v>
      </c>
    </row>
    <row r="2694" spans="1:13" ht="15.75" x14ac:dyDescent="0.25">
      <c r="A2694" s="17">
        <v>751</v>
      </c>
      <c r="B2694" s="16" t="s">
        <v>1617</v>
      </c>
      <c r="C2694" s="16">
        <v>42841112</v>
      </c>
      <c r="D2694" s="16" t="s">
        <v>1614</v>
      </c>
      <c r="E2694" s="16">
        <v>6.2273247244785574</v>
      </c>
      <c r="F2694" s="16">
        <v>104</v>
      </c>
      <c r="G2694" s="19">
        <v>6.7921304370797595E-4</v>
      </c>
      <c r="H2694" s="16">
        <f t="shared" si="126"/>
        <v>7.0638156545629494E-2</v>
      </c>
      <c r="I2694" s="21">
        <v>2693</v>
      </c>
      <c r="J2694" s="28">
        <f t="shared" si="127"/>
        <v>24635.829068232491</v>
      </c>
      <c r="K2694" s="28">
        <f t="shared" si="128"/>
        <v>4.3606299574571974</v>
      </c>
      <c r="L2694" s="34" t="e">
        <f>IF(ISNUMBER(INDEX('08W Project List'!$J:$J,MATCH('HFTD CPZ'!$B2694,'08W Project List'!$G:$G,0))),$K2694,#N/A)</f>
        <v>#N/A</v>
      </c>
      <c r="M2694" s="34" t="e">
        <f>IF(ISNUMBER(L2694),#N/A,IF(ISNUMBER(INDEX('Approved CPZ List'!$I:$I,MATCH('HFTD CPZ'!$B2694,'Approved CPZ List'!$B:$B,0))),$K2694,#N/A))</f>
        <v>#N/A</v>
      </c>
    </row>
    <row r="2695" spans="1:13" ht="15.75" x14ac:dyDescent="0.25">
      <c r="A2695" s="17">
        <v>9192</v>
      </c>
      <c r="B2695" s="16" t="s">
        <v>3213</v>
      </c>
      <c r="C2695" s="16">
        <v>182971101</v>
      </c>
      <c r="D2695" s="16" t="s">
        <v>3212</v>
      </c>
      <c r="E2695" s="16">
        <v>1.0365891776735052</v>
      </c>
      <c r="F2695" s="16">
        <v>37</v>
      </c>
      <c r="G2695" s="19">
        <v>6.6262246001680197E-4</v>
      </c>
      <c r="H2695" s="16">
        <f t="shared" si="126"/>
        <v>2.4517031020621673E-2</v>
      </c>
      <c r="I2695" s="21">
        <v>2694</v>
      </c>
      <c r="J2695" s="28">
        <f t="shared" si="127"/>
        <v>24636.865657410166</v>
      </c>
      <c r="K2695" s="28">
        <f t="shared" si="128"/>
        <v>4.3361129264365754</v>
      </c>
      <c r="L2695" s="34" t="e">
        <f>IF(ISNUMBER(INDEX('08W Project List'!$J:$J,MATCH('HFTD CPZ'!$B2695,'08W Project List'!$G:$G,0))),$K2695,#N/A)</f>
        <v>#N/A</v>
      </c>
      <c r="M2695" s="34" t="e">
        <f>IF(ISNUMBER(L2695),#N/A,IF(ISNUMBER(INDEX('Approved CPZ List'!$I:$I,MATCH('HFTD CPZ'!$B2695,'Approved CPZ List'!$B:$B,0))),$K2695,#N/A))</f>
        <v>#N/A</v>
      </c>
    </row>
    <row r="2696" spans="1:13" ht="15.75" x14ac:dyDescent="0.25">
      <c r="A2696" s="17">
        <v>6603</v>
      </c>
      <c r="B2696" s="16" t="s">
        <v>2322</v>
      </c>
      <c r="C2696" s="16">
        <v>42091102</v>
      </c>
      <c r="D2696" s="16" t="s">
        <v>2313</v>
      </c>
      <c r="E2696" s="16">
        <v>0.81751135321860169</v>
      </c>
      <c r="F2696" s="16">
        <v>10</v>
      </c>
      <c r="G2696" s="19">
        <v>6.5863587893986097E-4</v>
      </c>
      <c r="H2696" s="16">
        <f t="shared" si="126"/>
        <v>6.5863587893986095E-3</v>
      </c>
      <c r="I2696" s="21">
        <v>2695</v>
      </c>
      <c r="J2696" s="28">
        <f t="shared" si="127"/>
        <v>24637.683168763386</v>
      </c>
      <c r="K2696" s="28">
        <f t="shared" si="128"/>
        <v>4.3295265676471768</v>
      </c>
      <c r="L2696" s="34" t="e">
        <f>IF(ISNUMBER(INDEX('08W Project List'!$J:$J,MATCH('HFTD CPZ'!$B2696,'08W Project List'!$G:$G,0))),$K2696,#N/A)</f>
        <v>#N/A</v>
      </c>
      <c r="M2696" s="34" t="e">
        <f>IF(ISNUMBER(L2696),#N/A,IF(ISNUMBER(INDEX('Approved CPZ List'!$I:$I,MATCH('HFTD CPZ'!$B2696,'Approved CPZ List'!$B:$B,0))),$K2696,#N/A))</f>
        <v>#N/A</v>
      </c>
    </row>
    <row r="2697" spans="1:13" ht="15.75" x14ac:dyDescent="0.25">
      <c r="A2697" s="17">
        <v>6890</v>
      </c>
      <c r="B2697" s="16" t="s">
        <v>696</v>
      </c>
      <c r="C2697" s="16">
        <v>103201101</v>
      </c>
      <c r="D2697" s="16" t="s">
        <v>697</v>
      </c>
      <c r="E2697" s="16">
        <v>8.0254577562393408</v>
      </c>
      <c r="F2697" s="16">
        <v>70</v>
      </c>
      <c r="G2697" s="19">
        <v>6.5268742988844905E-4</v>
      </c>
      <c r="H2697" s="16">
        <f t="shared" si="126"/>
        <v>4.5688120092191434E-2</v>
      </c>
      <c r="I2697" s="21">
        <v>2696</v>
      </c>
      <c r="J2697" s="28">
        <f t="shared" si="127"/>
        <v>24645.708626519627</v>
      </c>
      <c r="K2697" s="28">
        <f t="shared" si="128"/>
        <v>4.2838384475549853</v>
      </c>
      <c r="L2697" s="34" t="e">
        <f>IF(ISNUMBER(INDEX('08W Project List'!$J:$J,MATCH('HFTD CPZ'!$B2697,'08W Project List'!$G:$G,0))),$K2697,#N/A)</f>
        <v>#N/A</v>
      </c>
      <c r="M2697" s="34" t="e">
        <f>IF(ISNUMBER(L2697),#N/A,IF(ISNUMBER(INDEX('Approved CPZ List'!$I:$I,MATCH('HFTD CPZ'!$B2697,'Approved CPZ List'!$B:$B,0))),$K2697,#N/A))</f>
        <v>#N/A</v>
      </c>
    </row>
    <row r="2698" spans="1:13" ht="15.75" x14ac:dyDescent="0.25">
      <c r="A2698" s="17">
        <v>4651</v>
      </c>
      <c r="B2698" s="16" t="s">
        <v>2806</v>
      </c>
      <c r="C2698" s="16">
        <v>22811102</v>
      </c>
      <c r="D2698" s="16" t="s">
        <v>2805</v>
      </c>
      <c r="E2698" s="16">
        <v>0.27349759558617398</v>
      </c>
      <c r="F2698" s="16">
        <v>11</v>
      </c>
      <c r="G2698" s="19">
        <v>6.4787590140492099E-4</v>
      </c>
      <c r="H2698" s="16">
        <f t="shared" si="126"/>
        <v>7.1266349154541307E-3</v>
      </c>
      <c r="I2698" s="21">
        <v>2697</v>
      </c>
      <c r="J2698" s="28">
        <f t="shared" si="127"/>
        <v>24645.982124115213</v>
      </c>
      <c r="K2698" s="28">
        <f t="shared" si="128"/>
        <v>4.2767118126395314</v>
      </c>
      <c r="L2698" s="34" t="e">
        <f>IF(ISNUMBER(INDEX('08W Project List'!$J:$J,MATCH('HFTD CPZ'!$B2698,'08W Project List'!$G:$G,0))),$K2698,#N/A)</f>
        <v>#N/A</v>
      </c>
      <c r="M2698" s="34" t="e">
        <f>IF(ISNUMBER(L2698),#N/A,IF(ISNUMBER(INDEX('Approved CPZ List'!$I:$I,MATCH('HFTD CPZ'!$B2698,'Approved CPZ List'!$B:$B,0))),$K2698,#N/A))</f>
        <v>#N/A</v>
      </c>
    </row>
    <row r="2699" spans="1:13" ht="15.75" x14ac:dyDescent="0.25">
      <c r="A2699" s="17">
        <v>7773</v>
      </c>
      <c r="B2699" s="16" t="s">
        <v>2397</v>
      </c>
      <c r="C2699" s="16">
        <v>42811112</v>
      </c>
      <c r="D2699" s="16" t="s">
        <v>2396</v>
      </c>
      <c r="E2699" s="16">
        <v>0.86275525323870739</v>
      </c>
      <c r="F2699" s="16">
        <v>11</v>
      </c>
      <c r="G2699" s="19">
        <v>6.4146330431202902E-4</v>
      </c>
      <c r="H2699" s="16">
        <f t="shared" si="126"/>
        <v>7.0560963474323194E-3</v>
      </c>
      <c r="I2699" s="21">
        <v>2698</v>
      </c>
      <c r="J2699" s="28">
        <f t="shared" si="127"/>
        <v>24646.844879368451</v>
      </c>
      <c r="K2699" s="28">
        <f t="shared" si="128"/>
        <v>4.2696557162920987</v>
      </c>
      <c r="L2699" s="34" t="e">
        <f>IF(ISNUMBER(INDEX('08W Project List'!$J:$J,MATCH('HFTD CPZ'!$B2699,'08W Project List'!$G:$G,0))),$K2699,#N/A)</f>
        <v>#N/A</v>
      </c>
      <c r="M2699" s="34" t="e">
        <f>IF(ISNUMBER(L2699),#N/A,IF(ISNUMBER(INDEX('Approved CPZ List'!$I:$I,MATCH('HFTD CPZ'!$B2699,'Approved CPZ List'!$B:$B,0))),$K2699,#N/A))</f>
        <v>#N/A</v>
      </c>
    </row>
    <row r="2700" spans="1:13" ht="15.75" x14ac:dyDescent="0.25">
      <c r="A2700" s="17">
        <v>8375</v>
      </c>
      <c r="B2700" s="16" t="s">
        <v>2385</v>
      </c>
      <c r="C2700" s="16">
        <v>42811111</v>
      </c>
      <c r="D2700" s="16" t="s">
        <v>2381</v>
      </c>
      <c r="E2700" s="16">
        <v>1.5013249674677938</v>
      </c>
      <c r="F2700" s="16">
        <v>17</v>
      </c>
      <c r="G2700" s="19">
        <v>6.3627369685565003E-4</v>
      </c>
      <c r="H2700" s="16">
        <f t="shared" si="126"/>
        <v>1.081665284654605E-2</v>
      </c>
      <c r="I2700" s="21">
        <v>2699</v>
      </c>
      <c r="J2700" s="28">
        <f t="shared" si="127"/>
        <v>24648.346204335918</v>
      </c>
      <c r="K2700" s="28">
        <f t="shared" si="128"/>
        <v>4.2588390634455529</v>
      </c>
      <c r="L2700" s="34" t="e">
        <f>IF(ISNUMBER(INDEX('08W Project List'!$J:$J,MATCH('HFTD CPZ'!$B2700,'08W Project List'!$G:$G,0))),$K2700,#N/A)</f>
        <v>#N/A</v>
      </c>
      <c r="M2700" s="34" t="e">
        <f>IF(ISNUMBER(L2700),#N/A,IF(ISNUMBER(INDEX('Approved CPZ List'!$I:$I,MATCH('HFTD CPZ'!$B2700,'Approved CPZ List'!$B:$B,0))),$K2700,#N/A))</f>
        <v>#N/A</v>
      </c>
    </row>
    <row r="2701" spans="1:13" ht="15.75" x14ac:dyDescent="0.25">
      <c r="A2701" s="17">
        <v>6923</v>
      </c>
      <c r="B2701" s="16" t="s">
        <v>2724</v>
      </c>
      <c r="C2701" s="16">
        <v>42291101</v>
      </c>
      <c r="D2701" s="16" t="s">
        <v>2714</v>
      </c>
      <c r="E2701" s="16">
        <v>1.2078892337807645</v>
      </c>
      <c r="F2701" s="16">
        <v>21</v>
      </c>
      <c r="G2701" s="19">
        <v>6.2773749233150104E-4</v>
      </c>
      <c r="H2701" s="16">
        <f t="shared" si="126"/>
        <v>1.3182487338961522E-2</v>
      </c>
      <c r="I2701" s="21">
        <v>2700</v>
      </c>
      <c r="J2701" s="28">
        <f t="shared" si="127"/>
        <v>24649.554093569699</v>
      </c>
      <c r="K2701" s="28">
        <f t="shared" si="128"/>
        <v>4.2456565761065912</v>
      </c>
      <c r="L2701" s="34" t="e">
        <f>IF(ISNUMBER(INDEX('08W Project List'!$J:$J,MATCH('HFTD CPZ'!$B2701,'08W Project List'!$G:$G,0))),$K2701,#N/A)</f>
        <v>#N/A</v>
      </c>
      <c r="M2701" s="34" t="e">
        <f>IF(ISNUMBER(L2701),#N/A,IF(ISNUMBER(INDEX('Approved CPZ List'!$I:$I,MATCH('HFTD CPZ'!$B2701,'Approved CPZ List'!$B:$B,0))),$K2701,#N/A))</f>
        <v>#N/A</v>
      </c>
    </row>
    <row r="2702" spans="1:13" ht="15.75" x14ac:dyDescent="0.25">
      <c r="A2702" s="17">
        <v>10215</v>
      </c>
      <c r="B2702" s="16" t="s">
        <v>1838</v>
      </c>
      <c r="C2702" s="16">
        <v>42481101</v>
      </c>
      <c r="D2702" s="16" t="s">
        <v>1836</v>
      </c>
      <c r="E2702" s="16">
        <v>0.33617770692333621</v>
      </c>
      <c r="F2702" s="16">
        <v>5</v>
      </c>
      <c r="G2702" s="19">
        <v>6.26251518328755E-4</v>
      </c>
      <c r="H2702" s="16">
        <f t="shared" si="126"/>
        <v>3.1312575916437749E-3</v>
      </c>
      <c r="I2702" s="21">
        <v>2701</v>
      </c>
      <c r="J2702" s="28">
        <f t="shared" si="127"/>
        <v>24649.890271276621</v>
      </c>
      <c r="K2702" s="28">
        <f t="shared" si="128"/>
        <v>4.2425253185149474</v>
      </c>
      <c r="L2702" s="34" t="e">
        <f>IF(ISNUMBER(INDEX('08W Project List'!$J:$J,MATCH('HFTD CPZ'!$B2702,'08W Project List'!$G:$G,0))),$K2702,#N/A)</f>
        <v>#N/A</v>
      </c>
      <c r="M2702" s="34" t="e">
        <f>IF(ISNUMBER(L2702),#N/A,IF(ISNUMBER(INDEX('Approved CPZ List'!$I:$I,MATCH('HFTD CPZ'!$B2702,'Approved CPZ List'!$B:$B,0))),$K2702,#N/A))</f>
        <v>#N/A</v>
      </c>
    </row>
    <row r="2703" spans="1:13" ht="15.75" x14ac:dyDescent="0.25">
      <c r="A2703" s="17">
        <v>4571</v>
      </c>
      <c r="B2703" s="16" t="s">
        <v>4053</v>
      </c>
      <c r="C2703" s="16">
        <v>183052113</v>
      </c>
      <c r="D2703" s="16" t="s">
        <v>4047</v>
      </c>
      <c r="E2703" s="16">
        <v>0.24928813193288876</v>
      </c>
      <c r="F2703" s="16">
        <v>25</v>
      </c>
      <c r="G2703" s="19">
        <v>6.2089052269761601E-4</v>
      </c>
      <c r="H2703" s="16">
        <f t="shared" si="126"/>
        <v>1.55222630674404E-2</v>
      </c>
      <c r="I2703" s="21">
        <v>2702</v>
      </c>
      <c r="J2703" s="28">
        <f t="shared" si="127"/>
        <v>24650.139559408555</v>
      </c>
      <c r="K2703" s="28">
        <f t="shared" si="128"/>
        <v>4.2270030554475069</v>
      </c>
      <c r="L2703" s="34" t="e">
        <f>IF(ISNUMBER(INDEX('08W Project List'!$J:$J,MATCH('HFTD CPZ'!$B2703,'08W Project List'!$G:$G,0))),$K2703,#N/A)</f>
        <v>#N/A</v>
      </c>
      <c r="M2703" s="34" t="e">
        <f>IF(ISNUMBER(L2703),#N/A,IF(ISNUMBER(INDEX('Approved CPZ List'!$I:$I,MATCH('HFTD CPZ'!$B2703,'Approved CPZ List'!$B:$B,0))),$K2703,#N/A))</f>
        <v>#N/A</v>
      </c>
    </row>
    <row r="2704" spans="1:13" ht="15.75" x14ac:dyDescent="0.25">
      <c r="A2704" s="17">
        <v>5501</v>
      </c>
      <c r="B2704" s="16" t="s">
        <v>1342</v>
      </c>
      <c r="C2704" s="16">
        <v>42761101</v>
      </c>
      <c r="D2704" s="16" t="s">
        <v>1343</v>
      </c>
      <c r="E2704" s="16">
        <v>12.204056682488687</v>
      </c>
      <c r="F2704" s="16">
        <v>198</v>
      </c>
      <c r="G2704" s="19">
        <v>6.1510923899684496E-4</v>
      </c>
      <c r="H2704" s="16">
        <f t="shared" si="126"/>
        <v>0.1217916293213753</v>
      </c>
      <c r="I2704" s="21">
        <v>2703</v>
      </c>
      <c r="J2704" s="28">
        <f t="shared" si="127"/>
        <v>24662.343616091042</v>
      </c>
      <c r="K2704" s="28">
        <f t="shared" si="128"/>
        <v>4.1052114261261314</v>
      </c>
      <c r="L2704" s="34" t="e">
        <f>IF(ISNUMBER(INDEX('08W Project List'!$J:$J,MATCH('HFTD CPZ'!$B2704,'08W Project List'!$G:$G,0))),$K2704,#N/A)</f>
        <v>#N/A</v>
      </c>
      <c r="M2704" s="34" t="e">
        <f>IF(ISNUMBER(L2704),#N/A,IF(ISNUMBER(INDEX('Approved CPZ List'!$I:$I,MATCH('HFTD CPZ'!$B2704,'Approved CPZ List'!$B:$B,0))),$K2704,#N/A))</f>
        <v>#N/A</v>
      </c>
    </row>
    <row r="2705" spans="1:13" ht="15.75" x14ac:dyDescent="0.25">
      <c r="A2705" s="17">
        <v>7330</v>
      </c>
      <c r="B2705" s="16" t="s">
        <v>1672</v>
      </c>
      <c r="C2705" s="16">
        <v>102361101</v>
      </c>
      <c r="D2705" s="16" t="s">
        <v>1665</v>
      </c>
      <c r="E2705" s="16">
        <v>3.3524210969698882</v>
      </c>
      <c r="F2705" s="16">
        <v>44</v>
      </c>
      <c r="G2705" s="19">
        <v>6.1497446878496496E-4</v>
      </c>
      <c r="H2705" s="16">
        <f t="shared" si="126"/>
        <v>2.7058876626538459E-2</v>
      </c>
      <c r="I2705" s="21">
        <v>2704</v>
      </c>
      <c r="J2705" s="28">
        <f t="shared" si="127"/>
        <v>24665.696037188012</v>
      </c>
      <c r="K2705" s="28">
        <f t="shared" si="128"/>
        <v>4.0781525494995927</v>
      </c>
      <c r="L2705" s="34" t="e">
        <f>IF(ISNUMBER(INDEX('08W Project List'!$J:$J,MATCH('HFTD CPZ'!$B2705,'08W Project List'!$G:$G,0))),$K2705,#N/A)</f>
        <v>#N/A</v>
      </c>
      <c r="M2705" s="34" t="e">
        <f>IF(ISNUMBER(L2705),#N/A,IF(ISNUMBER(INDEX('Approved CPZ List'!$I:$I,MATCH('HFTD CPZ'!$B2705,'Approved CPZ List'!$B:$B,0))),$K2705,#N/A))</f>
        <v>#N/A</v>
      </c>
    </row>
    <row r="2706" spans="1:13" ht="15.75" x14ac:dyDescent="0.25">
      <c r="A2706" s="17">
        <v>3053</v>
      </c>
      <c r="B2706" s="16" t="s">
        <v>1733</v>
      </c>
      <c r="C2706" s="16">
        <v>152691103</v>
      </c>
      <c r="D2706" s="16" t="s">
        <v>1734</v>
      </c>
      <c r="E2706" s="16">
        <v>1.3316612373386389</v>
      </c>
      <c r="F2706" s="16">
        <v>36</v>
      </c>
      <c r="G2706" s="19">
        <v>6.0703126282773902E-4</v>
      </c>
      <c r="H2706" s="16">
        <f t="shared" si="126"/>
        <v>2.1853125461798604E-2</v>
      </c>
      <c r="I2706" s="21">
        <v>2705</v>
      </c>
      <c r="J2706" s="28">
        <f t="shared" si="127"/>
        <v>24667.027698425351</v>
      </c>
      <c r="K2706" s="28">
        <f t="shared" si="128"/>
        <v>4.0562994240377943</v>
      </c>
      <c r="L2706" s="34" t="e">
        <f>IF(ISNUMBER(INDEX('08W Project List'!$J:$J,MATCH('HFTD CPZ'!$B2706,'08W Project List'!$G:$G,0))),$K2706,#N/A)</f>
        <v>#N/A</v>
      </c>
      <c r="M2706" s="34" t="e">
        <f>IF(ISNUMBER(L2706),#N/A,IF(ISNUMBER(INDEX('Approved CPZ List'!$I:$I,MATCH('HFTD CPZ'!$B2706,'Approved CPZ List'!$B:$B,0))),$K2706,#N/A))</f>
        <v>#N/A</v>
      </c>
    </row>
    <row r="2707" spans="1:13" ht="15.75" x14ac:dyDescent="0.25">
      <c r="A2707" s="17">
        <v>9597</v>
      </c>
      <c r="B2707" s="16" t="s">
        <v>2478</v>
      </c>
      <c r="C2707" s="16">
        <v>83242105</v>
      </c>
      <c r="D2707" s="16" t="s">
        <v>2467</v>
      </c>
      <c r="E2707" s="16">
        <v>0.24323596104633252</v>
      </c>
      <c r="F2707" s="16">
        <v>13</v>
      </c>
      <c r="G2707" s="19">
        <v>6.0529380840211697E-4</v>
      </c>
      <c r="H2707" s="16">
        <f t="shared" si="126"/>
        <v>7.8688195092275204E-3</v>
      </c>
      <c r="I2707" s="21">
        <v>2706</v>
      </c>
      <c r="J2707" s="28">
        <f t="shared" si="127"/>
        <v>24667.270934386397</v>
      </c>
      <c r="K2707" s="28">
        <f t="shared" si="128"/>
        <v>4.0484306045285665</v>
      </c>
      <c r="L2707" s="34" t="e">
        <f>IF(ISNUMBER(INDEX('08W Project List'!$J:$J,MATCH('HFTD CPZ'!$B2707,'08W Project List'!$G:$G,0))),$K2707,#N/A)</f>
        <v>#N/A</v>
      </c>
      <c r="M2707" s="34" t="e">
        <f>IF(ISNUMBER(L2707),#N/A,IF(ISNUMBER(INDEX('Approved CPZ List'!$I:$I,MATCH('HFTD CPZ'!$B2707,'Approved CPZ List'!$B:$B,0))),$K2707,#N/A))</f>
        <v>#N/A</v>
      </c>
    </row>
    <row r="2708" spans="1:13" ht="15.75" x14ac:dyDescent="0.25">
      <c r="A2708" s="17">
        <v>5378</v>
      </c>
      <c r="B2708" s="16" t="s">
        <v>1071</v>
      </c>
      <c r="C2708" s="16">
        <v>152261105</v>
      </c>
      <c r="D2708" s="16" t="s">
        <v>1067</v>
      </c>
      <c r="E2708" s="16">
        <v>2.0698130959388377</v>
      </c>
      <c r="F2708" s="16">
        <v>47</v>
      </c>
      <c r="G2708" s="19">
        <v>5.9825160164214003E-4</v>
      </c>
      <c r="H2708" s="16">
        <f t="shared" si="126"/>
        <v>2.811782527718058E-2</v>
      </c>
      <c r="I2708" s="21">
        <v>2707</v>
      </c>
      <c r="J2708" s="28">
        <f t="shared" si="127"/>
        <v>24669.340747482336</v>
      </c>
      <c r="K2708" s="28">
        <f t="shared" si="128"/>
        <v>4.0203127792513857</v>
      </c>
      <c r="L2708" s="34" t="e">
        <f>IF(ISNUMBER(INDEX('08W Project List'!$J:$J,MATCH('HFTD CPZ'!$B2708,'08W Project List'!$G:$G,0))),$K2708,#N/A)</f>
        <v>#N/A</v>
      </c>
      <c r="M2708" s="34" t="e">
        <f>IF(ISNUMBER(L2708),#N/A,IF(ISNUMBER(INDEX('Approved CPZ List'!$I:$I,MATCH('HFTD CPZ'!$B2708,'Approved CPZ List'!$B:$B,0))),$K2708,#N/A))</f>
        <v>#N/A</v>
      </c>
    </row>
    <row r="2709" spans="1:13" ht="15.75" x14ac:dyDescent="0.25">
      <c r="A2709" s="17">
        <v>1437</v>
      </c>
      <c r="B2709" s="16" t="s">
        <v>1830</v>
      </c>
      <c r="C2709" s="16">
        <v>152571104</v>
      </c>
      <c r="D2709" s="16" t="s">
        <v>1831</v>
      </c>
      <c r="E2709" s="16">
        <v>2.2350543544080486</v>
      </c>
      <c r="F2709" s="16">
        <v>55</v>
      </c>
      <c r="G2709" s="19">
        <v>5.9558419367378699E-4</v>
      </c>
      <c r="H2709" s="16">
        <f t="shared" si="126"/>
        <v>3.2757130652058285E-2</v>
      </c>
      <c r="I2709" s="21">
        <v>2708</v>
      </c>
      <c r="J2709" s="28">
        <f t="shared" si="127"/>
        <v>24671.575801836745</v>
      </c>
      <c r="K2709" s="28">
        <f t="shared" si="128"/>
        <v>3.9875556485993275</v>
      </c>
      <c r="L2709" s="34" t="e">
        <f>IF(ISNUMBER(INDEX('08W Project List'!$J:$J,MATCH('HFTD CPZ'!$B2709,'08W Project List'!$G:$G,0))),$K2709,#N/A)</f>
        <v>#N/A</v>
      </c>
      <c r="M2709" s="34" t="e">
        <f>IF(ISNUMBER(L2709),#N/A,IF(ISNUMBER(INDEX('Approved CPZ List'!$I:$I,MATCH('HFTD CPZ'!$B2709,'Approved CPZ List'!$B:$B,0))),$K2709,#N/A))</f>
        <v>#N/A</v>
      </c>
    </row>
    <row r="2710" spans="1:13" ht="15.75" x14ac:dyDescent="0.25">
      <c r="A2710" s="17">
        <v>4026</v>
      </c>
      <c r="B2710" s="16" t="s">
        <v>2311</v>
      </c>
      <c r="C2710" s="16">
        <v>42091101</v>
      </c>
      <c r="D2710" s="16" t="s">
        <v>2303</v>
      </c>
      <c r="E2710" s="16">
        <v>0.49244548755496587</v>
      </c>
      <c r="F2710" s="16">
        <v>70</v>
      </c>
      <c r="G2710" s="19">
        <v>5.9471343536099104E-4</v>
      </c>
      <c r="H2710" s="16">
        <f t="shared" si="126"/>
        <v>4.162994047526937E-2</v>
      </c>
      <c r="I2710" s="21">
        <v>2709</v>
      </c>
      <c r="J2710" s="28">
        <f t="shared" si="127"/>
        <v>24672.0682473243</v>
      </c>
      <c r="K2710" s="28">
        <f t="shared" si="128"/>
        <v>3.945925708124058</v>
      </c>
      <c r="L2710" s="34" t="e">
        <f>IF(ISNUMBER(INDEX('08W Project List'!$J:$J,MATCH('HFTD CPZ'!$B2710,'08W Project List'!$G:$G,0))),$K2710,#N/A)</f>
        <v>#N/A</v>
      </c>
      <c r="M2710" s="34" t="e">
        <f>IF(ISNUMBER(L2710),#N/A,IF(ISNUMBER(INDEX('Approved CPZ List'!$I:$I,MATCH('HFTD CPZ'!$B2710,'Approved CPZ List'!$B:$B,0))),$K2710,#N/A))</f>
        <v>#N/A</v>
      </c>
    </row>
    <row r="2711" spans="1:13" ht="15.75" x14ac:dyDescent="0.25">
      <c r="A2711" s="17">
        <v>7798</v>
      </c>
      <c r="B2711" s="16" t="s">
        <v>2102</v>
      </c>
      <c r="C2711" s="16">
        <v>82021107</v>
      </c>
      <c r="D2711" s="16" t="s">
        <v>2103</v>
      </c>
      <c r="E2711" s="16">
        <v>6.304403439814978</v>
      </c>
      <c r="F2711" s="16">
        <v>65</v>
      </c>
      <c r="G2711" s="19">
        <v>5.9296744491201697E-4</v>
      </c>
      <c r="H2711" s="16">
        <f t="shared" si="126"/>
        <v>3.8542883919281103E-2</v>
      </c>
      <c r="I2711" s="21">
        <v>2710</v>
      </c>
      <c r="J2711" s="28">
        <f t="shared" si="127"/>
        <v>24678.372650764115</v>
      </c>
      <c r="K2711" s="28">
        <f t="shared" si="128"/>
        <v>3.907382824204777</v>
      </c>
      <c r="L2711" s="34" t="e">
        <f>IF(ISNUMBER(INDEX('08W Project List'!$J:$J,MATCH('HFTD CPZ'!$B2711,'08W Project List'!$G:$G,0))),$K2711,#N/A)</f>
        <v>#N/A</v>
      </c>
      <c r="M2711" s="34" t="e">
        <f>IF(ISNUMBER(L2711),#N/A,IF(ISNUMBER(INDEX('Approved CPZ List'!$I:$I,MATCH('HFTD CPZ'!$B2711,'Approved CPZ List'!$B:$B,0))),$K2711,#N/A))</f>
        <v>#N/A</v>
      </c>
    </row>
    <row r="2712" spans="1:13" ht="15.75" x14ac:dyDescent="0.25">
      <c r="A2712" s="17">
        <v>1553</v>
      </c>
      <c r="B2712" s="16" t="s">
        <v>2230</v>
      </c>
      <c r="C2712" s="16">
        <v>14302106</v>
      </c>
      <c r="D2712" s="16" t="s">
        <v>2231</v>
      </c>
      <c r="E2712" s="16">
        <v>1.2072735905532879</v>
      </c>
      <c r="F2712" s="16">
        <v>180</v>
      </c>
      <c r="G2712" s="19">
        <v>5.9157700186305803E-4</v>
      </c>
      <c r="H2712" s="16">
        <f t="shared" si="126"/>
        <v>0.10648386033535044</v>
      </c>
      <c r="I2712" s="21">
        <v>2711</v>
      </c>
      <c r="J2712" s="28">
        <f t="shared" si="127"/>
        <v>24679.579924354668</v>
      </c>
      <c r="K2712" s="28">
        <f t="shared" si="128"/>
        <v>3.8008989638694266</v>
      </c>
      <c r="L2712" s="34" t="e">
        <f>IF(ISNUMBER(INDEX('08W Project List'!$J:$J,MATCH('HFTD CPZ'!$B2712,'08W Project List'!$G:$G,0))),$K2712,#N/A)</f>
        <v>#N/A</v>
      </c>
      <c r="M2712" s="34" t="e">
        <f>IF(ISNUMBER(L2712),#N/A,IF(ISNUMBER(INDEX('Approved CPZ List'!$I:$I,MATCH('HFTD CPZ'!$B2712,'Approved CPZ List'!$B:$B,0))),$K2712,#N/A))</f>
        <v>#N/A</v>
      </c>
    </row>
    <row r="2713" spans="1:13" ht="15.75" x14ac:dyDescent="0.25">
      <c r="A2713" s="17">
        <v>380</v>
      </c>
      <c r="B2713" s="16" t="s">
        <v>3912</v>
      </c>
      <c r="C2713" s="16">
        <v>162821702</v>
      </c>
      <c r="D2713" s="16" t="s">
        <v>3913</v>
      </c>
      <c r="E2713" s="16">
        <v>8.3796776309891232</v>
      </c>
      <c r="F2713" s="16">
        <v>118</v>
      </c>
      <c r="G2713" s="19">
        <v>5.89849702634652E-4</v>
      </c>
      <c r="H2713" s="16">
        <f t="shared" si="126"/>
        <v>6.9602264910888931E-2</v>
      </c>
      <c r="I2713" s="21">
        <v>2712</v>
      </c>
      <c r="J2713" s="28">
        <f t="shared" si="127"/>
        <v>24687.959601985658</v>
      </c>
      <c r="K2713" s="28">
        <f t="shared" si="128"/>
        <v>3.7312966989585377</v>
      </c>
      <c r="L2713" s="34">
        <f>IF(ISNUMBER(INDEX('08W Project List'!$J:$J,MATCH('HFTD CPZ'!$B2713,'08W Project List'!$G:$G,0))),$K2713,#N/A)</f>
        <v>3.7312966989585377</v>
      </c>
      <c r="M2713" s="34" t="e">
        <f>IF(ISNUMBER(L2713),#N/A,IF(ISNUMBER(INDEX('Approved CPZ List'!$I:$I,MATCH('HFTD CPZ'!$B2713,'Approved CPZ List'!$B:$B,0))),$K2713,#N/A))</f>
        <v>#N/A</v>
      </c>
    </row>
    <row r="2714" spans="1:13" ht="15.75" x14ac:dyDescent="0.25">
      <c r="A2714" s="17">
        <v>10645</v>
      </c>
      <c r="B2714" s="16" t="s">
        <v>1060</v>
      </c>
      <c r="C2714" s="16">
        <v>152261103</v>
      </c>
      <c r="D2714" s="16" t="s">
        <v>1058</v>
      </c>
      <c r="E2714" s="16">
        <v>0.20147977832516409</v>
      </c>
      <c r="F2714" s="16">
        <v>2</v>
      </c>
      <c r="G2714" s="19">
        <v>5.88804810134295E-4</v>
      </c>
      <c r="H2714" s="16">
        <f t="shared" si="126"/>
        <v>1.17760962026859E-3</v>
      </c>
      <c r="I2714" s="21">
        <v>2713</v>
      </c>
      <c r="J2714" s="28">
        <f t="shared" si="127"/>
        <v>24688.161081763985</v>
      </c>
      <c r="K2714" s="28">
        <f t="shared" si="128"/>
        <v>3.730119089338269</v>
      </c>
      <c r="L2714" s="34" t="e">
        <f>IF(ISNUMBER(INDEX('08W Project List'!$J:$J,MATCH('HFTD CPZ'!$B2714,'08W Project List'!$G:$G,0))),$K2714,#N/A)</f>
        <v>#N/A</v>
      </c>
      <c r="M2714" s="34" t="e">
        <f>IF(ISNUMBER(L2714),#N/A,IF(ISNUMBER(INDEX('Approved CPZ List'!$I:$I,MATCH('HFTD CPZ'!$B2714,'Approved CPZ List'!$B:$B,0))),$K2714,#N/A))</f>
        <v>#N/A</v>
      </c>
    </row>
    <row r="2715" spans="1:13" ht="15.75" x14ac:dyDescent="0.25">
      <c r="A2715" s="17">
        <v>7077</v>
      </c>
      <c r="B2715" s="16" t="s">
        <v>880</v>
      </c>
      <c r="C2715" s="16">
        <v>43491103</v>
      </c>
      <c r="D2715" s="16" t="s">
        <v>878</v>
      </c>
      <c r="E2715" s="16">
        <v>0.25631428605097079</v>
      </c>
      <c r="F2715" s="16">
        <v>15</v>
      </c>
      <c r="G2715" s="19">
        <v>5.8477088222556905E-4</v>
      </c>
      <c r="H2715" s="16">
        <f t="shared" si="126"/>
        <v>8.771563233383536E-3</v>
      </c>
      <c r="I2715" s="21">
        <v>2714</v>
      </c>
      <c r="J2715" s="28">
        <f t="shared" si="127"/>
        <v>24688.417396050037</v>
      </c>
      <c r="K2715" s="28">
        <f t="shared" si="128"/>
        <v>3.7213475261048856</v>
      </c>
      <c r="L2715" s="34" t="e">
        <f>IF(ISNUMBER(INDEX('08W Project List'!$J:$J,MATCH('HFTD CPZ'!$B2715,'08W Project List'!$G:$G,0))),$K2715,#N/A)</f>
        <v>#N/A</v>
      </c>
      <c r="M2715" s="34" t="e">
        <f>IF(ISNUMBER(L2715),#N/A,IF(ISNUMBER(INDEX('Approved CPZ List'!$I:$I,MATCH('HFTD CPZ'!$B2715,'Approved CPZ List'!$B:$B,0))),$K2715,#N/A))</f>
        <v>#N/A</v>
      </c>
    </row>
    <row r="2716" spans="1:13" ht="15.75" x14ac:dyDescent="0.25">
      <c r="A2716" s="17">
        <v>4432</v>
      </c>
      <c r="B2716" s="16" t="s">
        <v>423</v>
      </c>
      <c r="C2716" s="16">
        <v>152481105</v>
      </c>
      <c r="D2716" s="16" t="s">
        <v>415</v>
      </c>
      <c r="E2716" s="16">
        <v>1.614283593615488</v>
      </c>
      <c r="F2716" s="16">
        <v>23</v>
      </c>
      <c r="G2716" s="19">
        <v>5.7744854211565699E-4</v>
      </c>
      <c r="H2716" s="16">
        <f t="shared" si="126"/>
        <v>1.328131646866011E-2</v>
      </c>
      <c r="I2716" s="21">
        <v>2715</v>
      </c>
      <c r="J2716" s="28">
        <f t="shared" si="127"/>
        <v>24690.031679643653</v>
      </c>
      <c r="K2716" s="28">
        <f t="shared" si="128"/>
        <v>3.7080662096362254</v>
      </c>
      <c r="L2716" s="34" t="e">
        <f>IF(ISNUMBER(INDEX('08W Project List'!$J:$J,MATCH('HFTD CPZ'!$B2716,'08W Project List'!$G:$G,0))),$K2716,#N/A)</f>
        <v>#N/A</v>
      </c>
      <c r="M2716" s="34" t="e">
        <f>IF(ISNUMBER(L2716),#N/A,IF(ISNUMBER(INDEX('Approved CPZ List'!$I:$I,MATCH('HFTD CPZ'!$B2716,'Approved CPZ List'!$B:$B,0))),$K2716,#N/A))</f>
        <v>#N/A</v>
      </c>
    </row>
    <row r="2717" spans="1:13" ht="15.75" x14ac:dyDescent="0.25">
      <c r="A2717" s="17">
        <v>5741</v>
      </c>
      <c r="B2717" s="16" t="s">
        <v>1728</v>
      </c>
      <c r="C2717" s="16">
        <v>83432101</v>
      </c>
      <c r="D2717" s="16" t="s">
        <v>1723</v>
      </c>
      <c r="E2717" s="16">
        <v>0</v>
      </c>
      <c r="F2717" s="16">
        <v>80</v>
      </c>
      <c r="G2717" s="19">
        <v>5.7262362505522901E-4</v>
      </c>
      <c r="H2717" s="16">
        <f t="shared" si="126"/>
        <v>4.5809890004418319E-2</v>
      </c>
      <c r="I2717" s="21">
        <v>2716</v>
      </c>
      <c r="J2717" s="28">
        <f t="shared" si="127"/>
        <v>24690.031679643653</v>
      </c>
      <c r="K2717" s="28">
        <f t="shared" si="128"/>
        <v>3.662256319631807</v>
      </c>
      <c r="L2717" s="34" t="e">
        <f>IF(ISNUMBER(INDEX('08W Project List'!$J:$J,MATCH('HFTD CPZ'!$B2717,'08W Project List'!$G:$G,0))),$K2717,#N/A)</f>
        <v>#N/A</v>
      </c>
      <c r="M2717" s="34" t="e">
        <f>IF(ISNUMBER(L2717),#N/A,IF(ISNUMBER(INDEX('Approved CPZ List'!$I:$I,MATCH('HFTD CPZ'!$B2717,'Approved CPZ List'!$B:$B,0))),$K2717,#N/A))</f>
        <v>#N/A</v>
      </c>
    </row>
    <row r="2718" spans="1:13" ht="15.75" x14ac:dyDescent="0.25">
      <c r="A2718" s="17">
        <v>8362</v>
      </c>
      <c r="B2718" s="16" t="s">
        <v>670</v>
      </c>
      <c r="C2718" s="16">
        <v>14091111</v>
      </c>
      <c r="D2718" s="16" t="s">
        <v>669</v>
      </c>
      <c r="E2718" s="16">
        <v>0.22208583582505781</v>
      </c>
      <c r="F2718" s="16">
        <v>16</v>
      </c>
      <c r="G2718" s="19">
        <v>5.70582625480527E-4</v>
      </c>
      <c r="H2718" s="16">
        <f t="shared" si="126"/>
        <v>9.129322007688432E-3</v>
      </c>
      <c r="I2718" s="21">
        <v>2717</v>
      </c>
      <c r="J2718" s="28">
        <f t="shared" si="127"/>
        <v>24690.25376547948</v>
      </c>
      <c r="K2718" s="28">
        <f t="shared" si="128"/>
        <v>3.6531269976241187</v>
      </c>
      <c r="L2718" s="34" t="e">
        <f>IF(ISNUMBER(INDEX('08W Project List'!$J:$J,MATCH('HFTD CPZ'!$B2718,'08W Project List'!$G:$G,0))),$K2718,#N/A)</f>
        <v>#N/A</v>
      </c>
      <c r="M2718" s="34" t="e">
        <f>IF(ISNUMBER(L2718),#N/A,IF(ISNUMBER(INDEX('Approved CPZ List'!$I:$I,MATCH('HFTD CPZ'!$B2718,'Approved CPZ List'!$B:$B,0))),$K2718,#N/A))</f>
        <v>#N/A</v>
      </c>
    </row>
    <row r="2719" spans="1:13" ht="15.75" x14ac:dyDescent="0.25">
      <c r="A2719" s="17">
        <v>4792</v>
      </c>
      <c r="B2719" s="16" t="s">
        <v>1635</v>
      </c>
      <c r="C2719" s="16">
        <v>24101102</v>
      </c>
      <c r="D2719" s="16" t="s">
        <v>1629</v>
      </c>
      <c r="E2719" s="16">
        <v>0.16592260862970667</v>
      </c>
      <c r="F2719" s="16">
        <v>50</v>
      </c>
      <c r="G2719" s="19">
        <v>5.6030353544729398E-4</v>
      </c>
      <c r="H2719" s="16">
        <f t="shared" si="126"/>
        <v>2.8015176772364699E-2</v>
      </c>
      <c r="I2719" s="21">
        <v>2718</v>
      </c>
      <c r="J2719" s="28">
        <f t="shared" si="127"/>
        <v>24690.41968808811</v>
      </c>
      <c r="K2719" s="28">
        <f t="shared" si="128"/>
        <v>3.6251118208517541</v>
      </c>
      <c r="L2719" s="34" t="e">
        <f>IF(ISNUMBER(INDEX('08W Project List'!$J:$J,MATCH('HFTD CPZ'!$B2719,'08W Project List'!$G:$G,0))),$K2719,#N/A)</f>
        <v>#N/A</v>
      </c>
      <c r="M2719" s="34" t="e">
        <f>IF(ISNUMBER(L2719),#N/A,IF(ISNUMBER(INDEX('Approved CPZ List'!$I:$I,MATCH('HFTD CPZ'!$B2719,'Approved CPZ List'!$B:$B,0))),$K2719,#N/A))</f>
        <v>#N/A</v>
      </c>
    </row>
    <row r="2720" spans="1:13" ht="15.75" x14ac:dyDescent="0.25">
      <c r="A2720" s="17">
        <v>2151</v>
      </c>
      <c r="B2720" s="16" t="s">
        <v>2330</v>
      </c>
      <c r="C2720" s="16">
        <v>163661701</v>
      </c>
      <c r="D2720" s="16" t="s">
        <v>2328</v>
      </c>
      <c r="E2720" s="16">
        <v>6.6683377626264146</v>
      </c>
      <c r="F2720" s="16">
        <v>62</v>
      </c>
      <c r="G2720" s="19">
        <v>5.5180785280406898E-4</v>
      </c>
      <c r="H2720" s="16">
        <f t="shared" si="126"/>
        <v>3.4212086873852278E-2</v>
      </c>
      <c r="I2720" s="21">
        <v>2719</v>
      </c>
      <c r="J2720" s="28">
        <f t="shared" si="127"/>
        <v>24697.088025850735</v>
      </c>
      <c r="K2720" s="28">
        <f t="shared" si="128"/>
        <v>3.5908997339779019</v>
      </c>
      <c r="L2720" s="34" t="e">
        <f>IF(ISNUMBER(INDEX('08W Project List'!$J:$J,MATCH('HFTD CPZ'!$B2720,'08W Project List'!$G:$G,0))),$K2720,#N/A)</f>
        <v>#N/A</v>
      </c>
      <c r="M2720" s="34" t="e">
        <f>IF(ISNUMBER(L2720),#N/A,IF(ISNUMBER(INDEX('Approved CPZ List'!$I:$I,MATCH('HFTD CPZ'!$B2720,'Approved CPZ List'!$B:$B,0))),$K2720,#N/A))</f>
        <v>#N/A</v>
      </c>
    </row>
    <row r="2721" spans="1:13" ht="15.75" x14ac:dyDescent="0.25">
      <c r="A2721" s="17">
        <v>5668</v>
      </c>
      <c r="B2721" s="16" t="s">
        <v>23</v>
      </c>
      <c r="C2721" s="16">
        <v>152101101</v>
      </c>
      <c r="D2721" s="16" t="s">
        <v>19</v>
      </c>
      <c r="E2721" s="16">
        <v>13.957863357787568</v>
      </c>
      <c r="F2721" s="16">
        <v>130</v>
      </c>
      <c r="G2721" s="19">
        <v>5.5147912476888198E-4</v>
      </c>
      <c r="H2721" s="16">
        <f t="shared" si="126"/>
        <v>7.169228621995466E-2</v>
      </c>
      <c r="I2721" s="21">
        <v>2720</v>
      </c>
      <c r="J2721" s="28">
        <f t="shared" si="127"/>
        <v>24711.045889208523</v>
      </c>
      <c r="K2721" s="28">
        <f t="shared" si="128"/>
        <v>3.5192074477579474</v>
      </c>
      <c r="L2721" s="34" t="e">
        <f>IF(ISNUMBER(INDEX('08W Project List'!$J:$J,MATCH('HFTD CPZ'!$B2721,'08W Project List'!$G:$G,0))),$K2721,#N/A)</f>
        <v>#N/A</v>
      </c>
      <c r="M2721" s="34" t="e">
        <f>IF(ISNUMBER(L2721),#N/A,IF(ISNUMBER(INDEX('Approved CPZ List'!$I:$I,MATCH('HFTD CPZ'!$B2721,'Approved CPZ List'!$B:$B,0))),$K2721,#N/A))</f>
        <v>#N/A</v>
      </c>
    </row>
    <row r="2722" spans="1:13" ht="15.75" x14ac:dyDescent="0.25">
      <c r="A2722" s="17">
        <v>6116</v>
      </c>
      <c r="B2722" s="16" t="s">
        <v>1854</v>
      </c>
      <c r="C2722" s="16">
        <v>42481105</v>
      </c>
      <c r="D2722" s="16" t="s">
        <v>1848</v>
      </c>
      <c r="E2722" s="16">
        <v>0.70004698804033572</v>
      </c>
      <c r="F2722" s="16">
        <v>42</v>
      </c>
      <c r="G2722" s="19">
        <v>5.50622661063787E-4</v>
      </c>
      <c r="H2722" s="16">
        <f t="shared" si="126"/>
        <v>2.3126151764679054E-2</v>
      </c>
      <c r="I2722" s="21">
        <v>2721</v>
      </c>
      <c r="J2722" s="28">
        <f t="shared" si="127"/>
        <v>24711.745936196563</v>
      </c>
      <c r="K2722" s="28">
        <f t="shared" si="128"/>
        <v>3.4960812959932683</v>
      </c>
      <c r="L2722" s="34" t="e">
        <f>IF(ISNUMBER(INDEX('08W Project List'!$J:$J,MATCH('HFTD CPZ'!$B2722,'08W Project List'!$G:$G,0))),$K2722,#N/A)</f>
        <v>#N/A</v>
      </c>
      <c r="M2722" s="34" t="e">
        <f>IF(ISNUMBER(L2722),#N/A,IF(ISNUMBER(INDEX('Approved CPZ List'!$I:$I,MATCH('HFTD CPZ'!$B2722,'Approved CPZ List'!$B:$B,0))),$K2722,#N/A))</f>
        <v>#N/A</v>
      </c>
    </row>
    <row r="2723" spans="1:13" ht="15.75" x14ac:dyDescent="0.25">
      <c r="A2723" s="17">
        <v>2452</v>
      </c>
      <c r="B2723" s="16" t="s">
        <v>2608</v>
      </c>
      <c r="C2723" s="16">
        <v>254421103</v>
      </c>
      <c r="D2723" s="16" t="s">
        <v>2599</v>
      </c>
      <c r="E2723" s="16">
        <v>3.0184123097916595</v>
      </c>
      <c r="F2723" s="16">
        <v>44</v>
      </c>
      <c r="G2723" s="19">
        <v>5.4846564850825701E-4</v>
      </c>
      <c r="H2723" s="16">
        <f t="shared" si="126"/>
        <v>2.4132488534363308E-2</v>
      </c>
      <c r="I2723" s="21">
        <v>2722</v>
      </c>
      <c r="J2723" s="28">
        <f t="shared" si="127"/>
        <v>24714.764348506356</v>
      </c>
      <c r="K2723" s="28">
        <f t="shared" si="128"/>
        <v>3.4719488074589049</v>
      </c>
      <c r="L2723" s="34" t="e">
        <f>IF(ISNUMBER(INDEX('08W Project List'!$J:$J,MATCH('HFTD CPZ'!$B2723,'08W Project List'!$G:$G,0))),$K2723,#N/A)</f>
        <v>#N/A</v>
      </c>
      <c r="M2723" s="34" t="e">
        <f>IF(ISNUMBER(L2723),#N/A,IF(ISNUMBER(INDEX('Approved CPZ List'!$I:$I,MATCH('HFTD CPZ'!$B2723,'Approved CPZ List'!$B:$B,0))),$K2723,#N/A))</f>
        <v>#N/A</v>
      </c>
    </row>
    <row r="2724" spans="1:13" ht="15.75" x14ac:dyDescent="0.25">
      <c r="A2724" s="17">
        <v>1532</v>
      </c>
      <c r="B2724" s="16" t="s">
        <v>1673</v>
      </c>
      <c r="C2724" s="16">
        <v>102361101</v>
      </c>
      <c r="D2724" s="16" t="s">
        <v>1665</v>
      </c>
      <c r="E2724" s="16">
        <v>2.3342951072002114</v>
      </c>
      <c r="F2724" s="16">
        <v>56</v>
      </c>
      <c r="G2724" s="19">
        <v>5.4657250778200302E-4</v>
      </c>
      <c r="H2724" s="16">
        <f t="shared" si="126"/>
        <v>3.0608060435792169E-2</v>
      </c>
      <c r="I2724" s="21">
        <v>2723</v>
      </c>
      <c r="J2724" s="28">
        <f t="shared" si="127"/>
        <v>24717.098643613557</v>
      </c>
      <c r="K2724" s="28">
        <f t="shared" si="128"/>
        <v>3.4413407470231125</v>
      </c>
      <c r="L2724" s="34" t="e">
        <f>IF(ISNUMBER(INDEX('08W Project List'!$J:$J,MATCH('HFTD CPZ'!$B2724,'08W Project List'!$G:$G,0))),$K2724,#N/A)</f>
        <v>#N/A</v>
      </c>
      <c r="M2724" s="34" t="e">
        <f>IF(ISNUMBER(L2724),#N/A,IF(ISNUMBER(INDEX('Approved CPZ List'!$I:$I,MATCH('HFTD CPZ'!$B2724,'Approved CPZ List'!$B:$B,0))),$K2724,#N/A))</f>
        <v>#N/A</v>
      </c>
    </row>
    <row r="2725" spans="1:13" ht="15.75" x14ac:dyDescent="0.25">
      <c r="A2725" s="17">
        <v>8732</v>
      </c>
      <c r="B2725" s="16" t="s">
        <v>1214</v>
      </c>
      <c r="C2725" s="16">
        <v>12501112</v>
      </c>
      <c r="D2725" s="16" t="s">
        <v>1213</v>
      </c>
      <c r="E2725" s="16">
        <v>0.7563632965885333</v>
      </c>
      <c r="F2725" s="16">
        <v>13</v>
      </c>
      <c r="G2725" s="19">
        <v>5.4639818469415496E-4</v>
      </c>
      <c r="H2725" s="16">
        <f t="shared" si="126"/>
        <v>7.1031764010240145E-3</v>
      </c>
      <c r="I2725" s="21">
        <v>2724</v>
      </c>
      <c r="J2725" s="28">
        <f t="shared" si="127"/>
        <v>24717.855006910147</v>
      </c>
      <c r="K2725" s="28">
        <f t="shared" si="128"/>
        <v>3.4342375706220887</v>
      </c>
      <c r="L2725" s="34" t="e">
        <f>IF(ISNUMBER(INDEX('08W Project List'!$J:$J,MATCH('HFTD CPZ'!$B2725,'08W Project List'!$G:$G,0))),$K2725,#N/A)</f>
        <v>#N/A</v>
      </c>
      <c r="M2725" s="34" t="e">
        <f>IF(ISNUMBER(L2725),#N/A,IF(ISNUMBER(INDEX('Approved CPZ List'!$I:$I,MATCH('HFTD CPZ'!$B2725,'Approved CPZ List'!$B:$B,0))),$K2725,#N/A))</f>
        <v>#N/A</v>
      </c>
    </row>
    <row r="2726" spans="1:13" ht="15.75" x14ac:dyDescent="0.25">
      <c r="A2726" s="17">
        <v>4263</v>
      </c>
      <c r="B2726" s="16" t="s">
        <v>1646</v>
      </c>
      <c r="C2726" s="16">
        <v>24101103</v>
      </c>
      <c r="D2726" s="16" t="s">
        <v>1637</v>
      </c>
      <c r="E2726" s="16">
        <v>11.250642776206277</v>
      </c>
      <c r="F2726" s="16">
        <v>110</v>
      </c>
      <c r="G2726" s="19">
        <v>5.3494482585125303E-4</v>
      </c>
      <c r="H2726" s="16">
        <f t="shared" si="126"/>
        <v>5.8843930843637836E-2</v>
      </c>
      <c r="I2726" s="21">
        <v>2725</v>
      </c>
      <c r="J2726" s="28">
        <f t="shared" si="127"/>
        <v>24729.105649686353</v>
      </c>
      <c r="K2726" s="28">
        <f t="shared" si="128"/>
        <v>3.375393639778451</v>
      </c>
      <c r="L2726" s="34" t="e">
        <f>IF(ISNUMBER(INDEX('08W Project List'!$J:$J,MATCH('HFTD CPZ'!$B2726,'08W Project List'!$G:$G,0))),$K2726,#N/A)</f>
        <v>#N/A</v>
      </c>
      <c r="M2726" s="34" t="e">
        <f>IF(ISNUMBER(L2726),#N/A,IF(ISNUMBER(INDEX('Approved CPZ List'!$I:$I,MATCH('HFTD CPZ'!$B2726,'Approved CPZ List'!$B:$B,0))),$K2726,#N/A))</f>
        <v>#N/A</v>
      </c>
    </row>
    <row r="2727" spans="1:13" ht="15.75" x14ac:dyDescent="0.25">
      <c r="A2727" s="17">
        <v>4900</v>
      </c>
      <c r="B2727" s="16" t="s">
        <v>710</v>
      </c>
      <c r="C2727" s="16">
        <v>103181102</v>
      </c>
      <c r="D2727" s="16" t="s">
        <v>711</v>
      </c>
      <c r="E2727" s="16">
        <v>2.236444627451653</v>
      </c>
      <c r="F2727" s="16">
        <v>21</v>
      </c>
      <c r="G2727" s="19">
        <v>5.3291431370888298E-4</v>
      </c>
      <c r="H2727" s="16">
        <f t="shared" si="126"/>
        <v>1.1191200587886543E-2</v>
      </c>
      <c r="I2727" s="21">
        <v>2726</v>
      </c>
      <c r="J2727" s="28">
        <f t="shared" si="127"/>
        <v>24731.342094313804</v>
      </c>
      <c r="K2727" s="28">
        <f t="shared" si="128"/>
        <v>3.3642024391905645</v>
      </c>
      <c r="L2727" s="34" t="e">
        <f>IF(ISNUMBER(INDEX('08W Project List'!$J:$J,MATCH('HFTD CPZ'!$B2727,'08W Project List'!$G:$G,0))),$K2727,#N/A)</f>
        <v>#N/A</v>
      </c>
      <c r="M2727" s="34" t="e">
        <f>IF(ISNUMBER(L2727),#N/A,IF(ISNUMBER(INDEX('Approved CPZ List'!$I:$I,MATCH('HFTD CPZ'!$B2727,'Approved CPZ List'!$B:$B,0))),$K2727,#N/A))</f>
        <v>#N/A</v>
      </c>
    </row>
    <row r="2728" spans="1:13" ht="15.75" x14ac:dyDescent="0.25">
      <c r="A2728" s="17">
        <v>1003</v>
      </c>
      <c r="B2728" s="16" t="s">
        <v>3634</v>
      </c>
      <c r="C2728" s="16">
        <v>42151111</v>
      </c>
      <c r="D2728" s="16" t="s">
        <v>3630</v>
      </c>
      <c r="E2728" s="16">
        <v>0.30506056716627661</v>
      </c>
      <c r="F2728" s="16">
        <v>88</v>
      </c>
      <c r="G2728" s="19">
        <v>5.26344969631651E-4</v>
      </c>
      <c r="H2728" s="16">
        <f t="shared" si="126"/>
        <v>4.631835732758529E-2</v>
      </c>
      <c r="I2728" s="21">
        <v>2727</v>
      </c>
      <c r="J2728" s="28">
        <f t="shared" si="127"/>
        <v>24731.647154880971</v>
      </c>
      <c r="K2728" s="28">
        <f t="shared" si="128"/>
        <v>3.3178840818629793</v>
      </c>
      <c r="L2728" s="34" t="e">
        <f>IF(ISNUMBER(INDEX('08W Project List'!$J:$J,MATCH('HFTD CPZ'!$B2728,'08W Project List'!$G:$G,0))),$K2728,#N/A)</f>
        <v>#N/A</v>
      </c>
      <c r="M2728" s="34" t="e">
        <f>IF(ISNUMBER(L2728),#N/A,IF(ISNUMBER(INDEX('Approved CPZ List'!$I:$I,MATCH('HFTD CPZ'!$B2728,'Approved CPZ List'!$B:$B,0))),$K2728,#N/A))</f>
        <v>#N/A</v>
      </c>
    </row>
    <row r="2729" spans="1:13" ht="15.75" x14ac:dyDescent="0.25">
      <c r="A2729" s="17">
        <v>8503</v>
      </c>
      <c r="B2729" s="16" t="s">
        <v>3560</v>
      </c>
      <c r="C2729" s="16">
        <v>42011107</v>
      </c>
      <c r="D2729" s="16" t="s">
        <v>3559</v>
      </c>
      <c r="E2729" s="16">
        <v>3.7367484148353944</v>
      </c>
      <c r="F2729" s="16">
        <v>56</v>
      </c>
      <c r="G2729" s="19">
        <v>5.2521781178244099E-4</v>
      </c>
      <c r="H2729" s="16">
        <f t="shared" si="126"/>
        <v>2.9412197459816696E-2</v>
      </c>
      <c r="I2729" s="21">
        <v>2728</v>
      </c>
      <c r="J2729" s="28">
        <f t="shared" si="127"/>
        <v>24735.383903295806</v>
      </c>
      <c r="K2729" s="28">
        <f t="shared" si="128"/>
        <v>3.2884718844031626</v>
      </c>
      <c r="L2729" s="34" t="e">
        <f>IF(ISNUMBER(INDEX('08W Project List'!$J:$J,MATCH('HFTD CPZ'!$B2729,'08W Project List'!$G:$G,0))),$K2729,#N/A)</f>
        <v>#N/A</v>
      </c>
      <c r="M2729" s="34" t="e">
        <f>IF(ISNUMBER(L2729),#N/A,IF(ISNUMBER(INDEX('Approved CPZ List'!$I:$I,MATCH('HFTD CPZ'!$B2729,'Approved CPZ List'!$B:$B,0))),$K2729,#N/A))</f>
        <v>#N/A</v>
      </c>
    </row>
    <row r="2730" spans="1:13" ht="15.75" x14ac:dyDescent="0.25">
      <c r="A2730" s="17">
        <v>6580</v>
      </c>
      <c r="B2730" s="16" t="s">
        <v>2341</v>
      </c>
      <c r="C2730" s="16">
        <v>163661702</v>
      </c>
      <c r="D2730" s="16" t="s">
        <v>2337</v>
      </c>
      <c r="E2730" s="16">
        <v>4.8990892597672966</v>
      </c>
      <c r="F2730" s="16">
        <v>67</v>
      </c>
      <c r="G2730" s="19">
        <v>5.2215947351179999E-4</v>
      </c>
      <c r="H2730" s="16">
        <f t="shared" si="126"/>
        <v>3.49846847252906E-2</v>
      </c>
      <c r="I2730" s="21">
        <v>2729</v>
      </c>
      <c r="J2730" s="28">
        <f t="shared" si="127"/>
        <v>24740.282992555574</v>
      </c>
      <c r="K2730" s="28">
        <f t="shared" si="128"/>
        <v>3.2534871996778718</v>
      </c>
      <c r="L2730" s="34" t="e">
        <f>IF(ISNUMBER(INDEX('08W Project List'!$J:$J,MATCH('HFTD CPZ'!$B2730,'08W Project List'!$G:$G,0))),$K2730,#N/A)</f>
        <v>#N/A</v>
      </c>
      <c r="M2730" s="34" t="e">
        <f>IF(ISNUMBER(L2730),#N/A,IF(ISNUMBER(INDEX('Approved CPZ List'!$I:$I,MATCH('HFTD CPZ'!$B2730,'Approved CPZ List'!$B:$B,0))),$K2730,#N/A))</f>
        <v>#N/A</v>
      </c>
    </row>
    <row r="2731" spans="1:13" ht="15.75" x14ac:dyDescent="0.25">
      <c r="A2731" s="17">
        <v>4101</v>
      </c>
      <c r="B2731" s="16" t="s">
        <v>2025</v>
      </c>
      <c r="C2731" s="16">
        <v>182371112</v>
      </c>
      <c r="D2731" s="16" t="s">
        <v>2022</v>
      </c>
      <c r="E2731" s="16">
        <v>7.9217550466402118</v>
      </c>
      <c r="F2731" s="16">
        <v>82</v>
      </c>
      <c r="G2731" s="19">
        <v>5.21505210795513E-4</v>
      </c>
      <c r="H2731" s="16">
        <f t="shared" si="126"/>
        <v>4.2763427285232067E-2</v>
      </c>
      <c r="I2731" s="21">
        <v>2730</v>
      </c>
      <c r="J2731" s="28">
        <f t="shared" si="127"/>
        <v>24748.204747602216</v>
      </c>
      <c r="K2731" s="28">
        <f t="shared" si="128"/>
        <v>3.2107237723926398</v>
      </c>
      <c r="L2731" s="34" t="e">
        <f>IF(ISNUMBER(INDEX('08W Project List'!$J:$J,MATCH('HFTD CPZ'!$B2731,'08W Project List'!$G:$G,0))),$K2731,#N/A)</f>
        <v>#N/A</v>
      </c>
      <c r="M2731" s="34" t="e">
        <f>IF(ISNUMBER(L2731),#N/A,IF(ISNUMBER(INDEX('Approved CPZ List'!$I:$I,MATCH('HFTD CPZ'!$B2731,'Approved CPZ List'!$B:$B,0))),$K2731,#N/A))</f>
        <v>#N/A</v>
      </c>
    </row>
    <row r="2732" spans="1:13" ht="15.75" x14ac:dyDescent="0.25">
      <c r="A2732" s="17">
        <v>5934</v>
      </c>
      <c r="B2732" s="16" t="s">
        <v>1299</v>
      </c>
      <c r="C2732" s="16">
        <v>42751113</v>
      </c>
      <c r="D2732" s="16" t="s">
        <v>1300</v>
      </c>
      <c r="E2732" s="16">
        <v>1.2786880990252641E-2</v>
      </c>
      <c r="F2732" s="16">
        <v>108</v>
      </c>
      <c r="G2732" s="19">
        <v>5.1973037943719698E-4</v>
      </c>
      <c r="H2732" s="16">
        <f t="shared" si="126"/>
        <v>5.6130880979217271E-2</v>
      </c>
      <c r="I2732" s="21">
        <v>2731</v>
      </c>
      <c r="J2732" s="28">
        <f t="shared" si="127"/>
        <v>24748.217534483207</v>
      </c>
      <c r="K2732" s="28">
        <f t="shared" si="128"/>
        <v>3.1545928914134227</v>
      </c>
      <c r="L2732" s="34" t="e">
        <f>IF(ISNUMBER(INDEX('08W Project List'!$J:$J,MATCH('HFTD CPZ'!$B2732,'08W Project List'!$G:$G,0))),$K2732,#N/A)</f>
        <v>#N/A</v>
      </c>
      <c r="M2732" s="34" t="e">
        <f>IF(ISNUMBER(L2732),#N/A,IF(ISNUMBER(INDEX('Approved CPZ List'!$I:$I,MATCH('HFTD CPZ'!$B2732,'Approved CPZ List'!$B:$B,0))),$K2732,#N/A))</f>
        <v>#N/A</v>
      </c>
    </row>
    <row r="2733" spans="1:13" ht="15.75" x14ac:dyDescent="0.25">
      <c r="A2733" s="17">
        <v>5473</v>
      </c>
      <c r="B2733" s="16" t="s">
        <v>1239</v>
      </c>
      <c r="C2733" s="16">
        <v>152762102</v>
      </c>
      <c r="D2733" s="16" t="s">
        <v>1235</v>
      </c>
      <c r="E2733" s="16">
        <v>5.5427559565352391</v>
      </c>
      <c r="F2733" s="16">
        <v>46</v>
      </c>
      <c r="G2733" s="19">
        <v>5.1721978695948203E-4</v>
      </c>
      <c r="H2733" s="16">
        <f t="shared" si="126"/>
        <v>2.3792110200136173E-2</v>
      </c>
      <c r="I2733" s="21">
        <v>2732</v>
      </c>
      <c r="J2733" s="28">
        <f t="shared" si="127"/>
        <v>24753.760290439743</v>
      </c>
      <c r="K2733" s="28">
        <f t="shared" si="128"/>
        <v>3.1308007812132863</v>
      </c>
      <c r="L2733" s="34" t="e">
        <f>IF(ISNUMBER(INDEX('08W Project List'!$J:$J,MATCH('HFTD CPZ'!$B2733,'08W Project List'!$G:$G,0))),$K2733,#N/A)</f>
        <v>#N/A</v>
      </c>
      <c r="M2733" s="34" t="e">
        <f>IF(ISNUMBER(L2733),#N/A,IF(ISNUMBER(INDEX('Approved CPZ List'!$I:$I,MATCH('HFTD CPZ'!$B2733,'Approved CPZ List'!$B:$B,0))),$K2733,#N/A))</f>
        <v>#N/A</v>
      </c>
    </row>
    <row r="2734" spans="1:13" ht="15.75" x14ac:dyDescent="0.25">
      <c r="A2734" s="17">
        <v>4174</v>
      </c>
      <c r="B2734" s="16" t="s">
        <v>610</v>
      </c>
      <c r="C2734" s="16">
        <v>83622106</v>
      </c>
      <c r="D2734" s="16" t="s">
        <v>611</v>
      </c>
      <c r="E2734" s="16">
        <v>8.4677253974893727</v>
      </c>
      <c r="F2734" s="16">
        <v>98</v>
      </c>
      <c r="G2734" s="19">
        <v>5.1219859448455095E-4</v>
      </c>
      <c r="H2734" s="16">
        <f t="shared" si="126"/>
        <v>5.0195462259485991E-2</v>
      </c>
      <c r="I2734" s="21">
        <v>2733</v>
      </c>
      <c r="J2734" s="28">
        <f t="shared" si="127"/>
        <v>24762.22801583723</v>
      </c>
      <c r="K2734" s="28">
        <f t="shared" si="128"/>
        <v>3.0806053189538005</v>
      </c>
      <c r="L2734" s="34" t="e">
        <f>IF(ISNUMBER(INDEX('08W Project List'!$J:$J,MATCH('HFTD CPZ'!$B2734,'08W Project List'!$G:$G,0))),$K2734,#N/A)</f>
        <v>#N/A</v>
      </c>
      <c r="M2734" s="34" t="e">
        <f>IF(ISNUMBER(L2734),#N/A,IF(ISNUMBER(INDEX('Approved CPZ List'!$I:$I,MATCH('HFTD CPZ'!$B2734,'Approved CPZ List'!$B:$B,0))),$K2734,#N/A))</f>
        <v>#N/A</v>
      </c>
    </row>
    <row r="2735" spans="1:13" ht="15.75" x14ac:dyDescent="0.25">
      <c r="A2735" s="17">
        <v>4155</v>
      </c>
      <c r="B2735" s="16" t="s">
        <v>422</v>
      </c>
      <c r="C2735" s="16">
        <v>152481105</v>
      </c>
      <c r="D2735" s="16" t="s">
        <v>415</v>
      </c>
      <c r="E2735" s="16">
        <v>10.899515496797452</v>
      </c>
      <c r="F2735" s="16">
        <v>144</v>
      </c>
      <c r="G2735" s="19">
        <v>5.0181750434419097E-4</v>
      </c>
      <c r="H2735" s="16">
        <f t="shared" si="126"/>
        <v>7.2261720625563505E-2</v>
      </c>
      <c r="I2735" s="21">
        <v>2734</v>
      </c>
      <c r="J2735" s="28">
        <f t="shared" si="127"/>
        <v>24773.127531334027</v>
      </c>
      <c r="K2735" s="28">
        <f t="shared" si="128"/>
        <v>3.0083435983282372</v>
      </c>
      <c r="L2735" s="34" t="e">
        <f>IF(ISNUMBER(INDEX('08W Project List'!$J:$J,MATCH('HFTD CPZ'!$B2735,'08W Project List'!$G:$G,0))),$K2735,#N/A)</f>
        <v>#N/A</v>
      </c>
      <c r="M2735" s="34" t="e">
        <f>IF(ISNUMBER(L2735),#N/A,IF(ISNUMBER(INDEX('Approved CPZ List'!$I:$I,MATCH('HFTD CPZ'!$B2735,'Approved CPZ List'!$B:$B,0))),$K2735,#N/A))</f>
        <v>#N/A</v>
      </c>
    </row>
    <row r="2736" spans="1:13" ht="15.75" x14ac:dyDescent="0.25">
      <c r="A2736" s="17">
        <v>4857</v>
      </c>
      <c r="B2736" s="16" t="s">
        <v>3694</v>
      </c>
      <c r="C2736" s="16">
        <v>83500401</v>
      </c>
      <c r="D2736" s="16" t="s">
        <v>3695</v>
      </c>
      <c r="E2736" s="16">
        <v>2.4313670434931387</v>
      </c>
      <c r="F2736" s="16">
        <v>41</v>
      </c>
      <c r="G2736" s="19">
        <v>5.00278288662092E-4</v>
      </c>
      <c r="H2736" s="16">
        <f t="shared" si="126"/>
        <v>2.0511409835145773E-2</v>
      </c>
      <c r="I2736" s="21">
        <v>2735</v>
      </c>
      <c r="J2736" s="28">
        <f t="shared" si="127"/>
        <v>24775.55889837752</v>
      </c>
      <c r="K2736" s="28">
        <f t="shared" si="128"/>
        <v>2.9878321884930914</v>
      </c>
      <c r="L2736" s="34" t="e">
        <f>IF(ISNUMBER(INDEX('08W Project List'!$J:$J,MATCH('HFTD CPZ'!$B2736,'08W Project List'!$G:$G,0))),$K2736,#N/A)</f>
        <v>#N/A</v>
      </c>
      <c r="M2736" s="34" t="e">
        <f>IF(ISNUMBER(L2736),#N/A,IF(ISNUMBER(INDEX('Approved CPZ List'!$I:$I,MATCH('HFTD CPZ'!$B2736,'Approved CPZ List'!$B:$B,0))),$K2736,#N/A))</f>
        <v>#N/A</v>
      </c>
    </row>
    <row r="2737" spans="1:13" ht="15.75" x14ac:dyDescent="0.25">
      <c r="A2737" s="17">
        <v>3888</v>
      </c>
      <c r="B2737" s="16" t="s">
        <v>3191</v>
      </c>
      <c r="C2737" s="16">
        <v>43291105</v>
      </c>
      <c r="D2737" s="16" t="s">
        <v>3186</v>
      </c>
      <c r="E2737" s="16">
        <v>0.10015722289460845</v>
      </c>
      <c r="F2737" s="16">
        <v>124</v>
      </c>
      <c r="G2737" s="19">
        <v>4.9953872148415497E-4</v>
      </c>
      <c r="H2737" s="16">
        <f t="shared" si="126"/>
        <v>6.1942801464035219E-2</v>
      </c>
      <c r="I2737" s="21">
        <v>2736</v>
      </c>
      <c r="J2737" s="28">
        <f t="shared" si="127"/>
        <v>24775.659055600416</v>
      </c>
      <c r="K2737" s="28">
        <f t="shared" si="128"/>
        <v>2.9258893870290561</v>
      </c>
      <c r="L2737" s="34" t="e">
        <f>IF(ISNUMBER(INDEX('08W Project List'!$J:$J,MATCH('HFTD CPZ'!$B2737,'08W Project List'!$G:$G,0))),$K2737,#N/A)</f>
        <v>#N/A</v>
      </c>
      <c r="M2737" s="34" t="e">
        <f>IF(ISNUMBER(L2737),#N/A,IF(ISNUMBER(INDEX('Approved CPZ List'!$I:$I,MATCH('HFTD CPZ'!$B2737,'Approved CPZ List'!$B:$B,0))),$K2737,#N/A))</f>
        <v>#N/A</v>
      </c>
    </row>
    <row r="2738" spans="1:13" ht="15.75" x14ac:dyDescent="0.25">
      <c r="A2738" s="17">
        <v>6409</v>
      </c>
      <c r="B2738" s="16" t="s">
        <v>2349</v>
      </c>
      <c r="C2738" s="16">
        <v>163661702</v>
      </c>
      <c r="D2738" s="16" t="s">
        <v>2337</v>
      </c>
      <c r="E2738" s="16">
        <v>1.4878815160173089</v>
      </c>
      <c r="F2738" s="16">
        <v>21</v>
      </c>
      <c r="G2738" s="19">
        <v>4.9227907387652998E-4</v>
      </c>
      <c r="H2738" s="16">
        <f t="shared" si="126"/>
        <v>1.0337860551407129E-2</v>
      </c>
      <c r="I2738" s="21">
        <v>2737</v>
      </c>
      <c r="J2738" s="28">
        <f t="shared" si="127"/>
        <v>24777.146937116435</v>
      </c>
      <c r="K2738" s="28">
        <f t="shared" si="128"/>
        <v>2.9155515264776488</v>
      </c>
      <c r="L2738" s="34">
        <f>IF(ISNUMBER(INDEX('08W Project List'!$J:$J,MATCH('HFTD CPZ'!$B2738,'08W Project List'!$G:$G,0))),$K2738,#N/A)</f>
        <v>2.9155515264776488</v>
      </c>
      <c r="M2738" s="34" t="e">
        <f>IF(ISNUMBER(L2738),#N/A,IF(ISNUMBER(INDEX('Approved CPZ List'!$I:$I,MATCH('HFTD CPZ'!$B2738,'Approved CPZ List'!$B:$B,0))),$K2738,#N/A))</f>
        <v>#N/A</v>
      </c>
    </row>
    <row r="2739" spans="1:13" ht="15.75" x14ac:dyDescent="0.25">
      <c r="A2739" s="17">
        <v>9855</v>
      </c>
      <c r="B2739" s="16" t="s">
        <v>1146</v>
      </c>
      <c r="C2739" s="16">
        <v>254061102</v>
      </c>
      <c r="D2739" s="16" t="s">
        <v>1141</v>
      </c>
      <c r="E2739" s="16">
        <v>2.6028618167108015</v>
      </c>
      <c r="F2739" s="16">
        <v>5</v>
      </c>
      <c r="G2739" s="19">
        <v>4.9090289303488702E-4</v>
      </c>
      <c r="H2739" s="16">
        <f t="shared" si="126"/>
        <v>2.4545144651744351E-3</v>
      </c>
      <c r="I2739" s="21">
        <v>2738</v>
      </c>
      <c r="J2739" s="28">
        <f t="shared" si="127"/>
        <v>24779.749798933146</v>
      </c>
      <c r="K2739" s="28">
        <f t="shared" si="128"/>
        <v>2.9130970120124742</v>
      </c>
      <c r="L2739" s="34">
        <f>IF(ISNUMBER(INDEX('08W Project List'!$J:$J,MATCH('HFTD CPZ'!$B2739,'08W Project List'!$G:$G,0))),$K2739,#N/A)</f>
        <v>2.9130970120124742</v>
      </c>
      <c r="M2739" s="34" t="e">
        <f>IF(ISNUMBER(L2739),#N/A,IF(ISNUMBER(INDEX('Approved CPZ List'!$I:$I,MATCH('HFTD CPZ'!$B2739,'Approved CPZ List'!$B:$B,0))),$K2739,#N/A))</f>
        <v>#N/A</v>
      </c>
    </row>
    <row r="2740" spans="1:13" ht="15.75" x14ac:dyDescent="0.25">
      <c r="A2740" s="17">
        <v>9129</v>
      </c>
      <c r="B2740" s="16" t="s">
        <v>3377</v>
      </c>
      <c r="C2740" s="16">
        <v>14161102</v>
      </c>
      <c r="D2740" s="16" t="s">
        <v>3378</v>
      </c>
      <c r="E2740" s="16">
        <v>0.57523003854294652</v>
      </c>
      <c r="F2740" s="16">
        <v>14</v>
      </c>
      <c r="G2740" s="19">
        <v>4.8347814617887502E-4</v>
      </c>
      <c r="H2740" s="16">
        <f t="shared" si="126"/>
        <v>6.7686940465042505E-3</v>
      </c>
      <c r="I2740" s="21">
        <v>2739</v>
      </c>
      <c r="J2740" s="28">
        <f t="shared" si="127"/>
        <v>24780.325028971689</v>
      </c>
      <c r="K2740" s="28">
        <f t="shared" si="128"/>
        <v>2.9063283179659698</v>
      </c>
      <c r="L2740" s="34" t="e">
        <f>IF(ISNUMBER(INDEX('08W Project List'!$J:$J,MATCH('HFTD CPZ'!$B2740,'08W Project List'!$G:$G,0))),$K2740,#N/A)</f>
        <v>#N/A</v>
      </c>
      <c r="M2740" s="34" t="e">
        <f>IF(ISNUMBER(L2740),#N/A,IF(ISNUMBER(INDEX('Approved CPZ List'!$I:$I,MATCH('HFTD CPZ'!$B2740,'Approved CPZ List'!$B:$B,0))),$K2740,#N/A))</f>
        <v>#N/A</v>
      </c>
    </row>
    <row r="2741" spans="1:13" ht="15.75" x14ac:dyDescent="0.25">
      <c r="A2741" s="17">
        <v>8205</v>
      </c>
      <c r="B2741" s="16" t="s">
        <v>139</v>
      </c>
      <c r="C2741" s="16">
        <v>182541102</v>
      </c>
      <c r="D2741" s="16" t="s">
        <v>140</v>
      </c>
      <c r="E2741" s="16">
        <v>1.1789460311658608</v>
      </c>
      <c r="F2741" s="16">
        <v>21</v>
      </c>
      <c r="G2741" s="19">
        <v>4.7064011228026102E-4</v>
      </c>
      <c r="H2741" s="16">
        <f t="shared" si="126"/>
        <v>9.8834423578854809E-3</v>
      </c>
      <c r="I2741" s="21">
        <v>2740</v>
      </c>
      <c r="J2741" s="28">
        <f t="shared" si="127"/>
        <v>24781.503975002855</v>
      </c>
      <c r="K2741" s="28">
        <f t="shared" si="128"/>
        <v>2.8964448756080845</v>
      </c>
      <c r="L2741" s="34" t="e">
        <f>IF(ISNUMBER(INDEX('08W Project List'!$J:$J,MATCH('HFTD CPZ'!$B2741,'08W Project List'!$G:$G,0))),$K2741,#N/A)</f>
        <v>#N/A</v>
      </c>
      <c r="M2741" s="34" t="e">
        <f>IF(ISNUMBER(L2741),#N/A,IF(ISNUMBER(INDEX('Approved CPZ List'!$I:$I,MATCH('HFTD CPZ'!$B2741,'Approved CPZ List'!$B:$B,0))),$K2741,#N/A))</f>
        <v>#N/A</v>
      </c>
    </row>
    <row r="2742" spans="1:13" ht="15.75" x14ac:dyDescent="0.25">
      <c r="A2742" s="17">
        <v>2233</v>
      </c>
      <c r="B2742" s="16" t="s">
        <v>1835</v>
      </c>
      <c r="C2742" s="16">
        <v>42481101</v>
      </c>
      <c r="D2742" s="16" t="s">
        <v>1836</v>
      </c>
      <c r="E2742" s="16">
        <v>1.9135712564697329</v>
      </c>
      <c r="F2742" s="16">
        <v>50</v>
      </c>
      <c r="G2742" s="19">
        <v>4.6356935168808002E-4</v>
      </c>
      <c r="H2742" s="16">
        <f t="shared" si="126"/>
        <v>2.3178467584404002E-2</v>
      </c>
      <c r="I2742" s="21">
        <v>2741</v>
      </c>
      <c r="J2742" s="28">
        <f t="shared" si="127"/>
        <v>24783.417546259327</v>
      </c>
      <c r="K2742" s="28">
        <f t="shared" si="128"/>
        <v>2.8732664080236807</v>
      </c>
      <c r="L2742" s="34" t="e">
        <f>IF(ISNUMBER(INDEX('08W Project List'!$J:$J,MATCH('HFTD CPZ'!$B2742,'08W Project List'!$G:$G,0))),$K2742,#N/A)</f>
        <v>#N/A</v>
      </c>
      <c r="M2742" s="34" t="e">
        <f>IF(ISNUMBER(L2742),#N/A,IF(ISNUMBER(INDEX('Approved CPZ List'!$I:$I,MATCH('HFTD CPZ'!$B2742,'Approved CPZ List'!$B:$B,0))),$K2742,#N/A))</f>
        <v>#N/A</v>
      </c>
    </row>
    <row r="2743" spans="1:13" ht="15.75" x14ac:dyDescent="0.25">
      <c r="A2743" s="17">
        <v>4702</v>
      </c>
      <c r="B2743" s="16" t="s">
        <v>477</v>
      </c>
      <c r="C2743" s="16">
        <v>103311101</v>
      </c>
      <c r="D2743" s="16" t="s">
        <v>473</v>
      </c>
      <c r="E2743" s="16">
        <v>4.8309009702578001</v>
      </c>
      <c r="F2743" s="16">
        <v>68</v>
      </c>
      <c r="G2743" s="19">
        <v>4.6238068466385998E-4</v>
      </c>
      <c r="H2743" s="16">
        <f t="shared" si="126"/>
        <v>3.144188655714248E-2</v>
      </c>
      <c r="I2743" s="21">
        <v>2742</v>
      </c>
      <c r="J2743" s="28">
        <f t="shared" si="127"/>
        <v>24788.248447229584</v>
      </c>
      <c r="K2743" s="28">
        <f t="shared" si="128"/>
        <v>2.8418245214665383</v>
      </c>
      <c r="L2743" s="34" t="e">
        <f>IF(ISNUMBER(INDEX('08W Project List'!$J:$J,MATCH('HFTD CPZ'!$B2743,'08W Project List'!$G:$G,0))),$K2743,#N/A)</f>
        <v>#N/A</v>
      </c>
      <c r="M2743" s="34" t="e">
        <f>IF(ISNUMBER(L2743),#N/A,IF(ISNUMBER(INDEX('Approved CPZ List'!$I:$I,MATCH('HFTD CPZ'!$B2743,'Approved CPZ List'!$B:$B,0))),$K2743,#N/A))</f>
        <v>#N/A</v>
      </c>
    </row>
    <row r="2744" spans="1:13" ht="15.75" x14ac:dyDescent="0.25">
      <c r="A2744" s="17">
        <v>911</v>
      </c>
      <c r="B2744" s="16" t="s">
        <v>2994</v>
      </c>
      <c r="C2744" s="16">
        <v>163781705</v>
      </c>
      <c r="D2744" s="16" t="s">
        <v>2987</v>
      </c>
      <c r="E2744" s="16">
        <v>4.0885404145333499</v>
      </c>
      <c r="F2744" s="16">
        <v>48</v>
      </c>
      <c r="G2744" s="19">
        <v>4.5920409312720799E-4</v>
      </c>
      <c r="H2744" s="16">
        <f t="shared" si="126"/>
        <v>2.2041796470105984E-2</v>
      </c>
      <c r="I2744" s="21">
        <v>2743</v>
      </c>
      <c r="J2744" s="28">
        <f t="shared" si="127"/>
        <v>24792.336987644117</v>
      </c>
      <c r="K2744" s="28">
        <f t="shared" si="128"/>
        <v>2.8197827249964322</v>
      </c>
      <c r="L2744" s="34" t="e">
        <f>IF(ISNUMBER(INDEX('08W Project List'!$J:$J,MATCH('HFTD CPZ'!$B2744,'08W Project List'!$G:$G,0))),$K2744,#N/A)</f>
        <v>#N/A</v>
      </c>
      <c r="M2744" s="34" t="e">
        <f>IF(ISNUMBER(L2744),#N/A,IF(ISNUMBER(INDEX('Approved CPZ List'!$I:$I,MATCH('HFTD CPZ'!$B2744,'Approved CPZ List'!$B:$B,0))),$K2744,#N/A))</f>
        <v>#N/A</v>
      </c>
    </row>
    <row r="2745" spans="1:13" ht="15.75" x14ac:dyDescent="0.25">
      <c r="A2745" s="17">
        <v>4097</v>
      </c>
      <c r="B2745" s="16" t="s">
        <v>3767</v>
      </c>
      <c r="C2745" s="16">
        <v>43432103</v>
      </c>
      <c r="D2745" s="16" t="s">
        <v>3762</v>
      </c>
      <c r="E2745" s="16">
        <v>0</v>
      </c>
      <c r="F2745" s="16">
        <v>197</v>
      </c>
      <c r="G2745" s="19">
        <v>4.5724174766324701E-4</v>
      </c>
      <c r="H2745" s="16">
        <f t="shared" si="126"/>
        <v>9.0076624289659665E-2</v>
      </c>
      <c r="I2745" s="21">
        <v>2744</v>
      </c>
      <c r="J2745" s="28">
        <f t="shared" si="127"/>
        <v>24792.336987644117</v>
      </c>
      <c r="K2745" s="28">
        <f t="shared" si="128"/>
        <v>2.7297061007067724</v>
      </c>
      <c r="L2745" s="34" t="e">
        <f>IF(ISNUMBER(INDEX('08W Project List'!$J:$J,MATCH('HFTD CPZ'!$B2745,'08W Project List'!$G:$G,0))),$K2745,#N/A)</f>
        <v>#N/A</v>
      </c>
      <c r="M2745" s="34" t="e">
        <f>IF(ISNUMBER(L2745),#N/A,IF(ISNUMBER(INDEX('Approved CPZ List'!$I:$I,MATCH('HFTD CPZ'!$B2745,'Approved CPZ List'!$B:$B,0))),$K2745,#N/A))</f>
        <v>#N/A</v>
      </c>
    </row>
    <row r="2746" spans="1:13" ht="15.75" x14ac:dyDescent="0.25">
      <c r="A2746" s="17">
        <v>5992</v>
      </c>
      <c r="B2746" s="16" t="s">
        <v>2346</v>
      </c>
      <c r="C2746" s="16">
        <v>163661702</v>
      </c>
      <c r="D2746" s="16" t="s">
        <v>2337</v>
      </c>
      <c r="E2746" s="16">
        <v>5.823923719525979</v>
      </c>
      <c r="F2746" s="16">
        <v>68</v>
      </c>
      <c r="G2746" s="19">
        <v>4.5602298076232399E-4</v>
      </c>
      <c r="H2746" s="16">
        <f t="shared" si="126"/>
        <v>3.1009562691838032E-2</v>
      </c>
      <c r="I2746" s="21">
        <v>2745</v>
      </c>
      <c r="J2746" s="28">
        <f t="shared" si="127"/>
        <v>24798.160911363644</v>
      </c>
      <c r="K2746" s="28">
        <f t="shared" si="128"/>
        <v>2.6986965380149344</v>
      </c>
      <c r="L2746" s="34" t="e">
        <f>IF(ISNUMBER(INDEX('08W Project List'!$J:$J,MATCH('HFTD CPZ'!$B2746,'08W Project List'!$G:$G,0))),$K2746,#N/A)</f>
        <v>#N/A</v>
      </c>
      <c r="M2746" s="34" t="e">
        <f>IF(ISNUMBER(L2746),#N/A,IF(ISNUMBER(INDEX('Approved CPZ List'!$I:$I,MATCH('HFTD CPZ'!$B2746,'Approved CPZ List'!$B:$B,0))),$K2746,#N/A))</f>
        <v>#N/A</v>
      </c>
    </row>
    <row r="2747" spans="1:13" ht="15.75" x14ac:dyDescent="0.25">
      <c r="A2747" s="17">
        <v>9472</v>
      </c>
      <c r="B2747" s="16" t="s">
        <v>2067</v>
      </c>
      <c r="C2747" s="16">
        <v>83182105</v>
      </c>
      <c r="D2747" s="16" t="s">
        <v>2065</v>
      </c>
      <c r="E2747" s="16">
        <v>2.5634840036419951E-3</v>
      </c>
      <c r="F2747" s="16">
        <v>26</v>
      </c>
      <c r="G2747" s="19">
        <v>4.5563269434974901E-4</v>
      </c>
      <c r="H2747" s="16">
        <f t="shared" si="126"/>
        <v>1.1846450053093474E-2</v>
      </c>
      <c r="I2747" s="21">
        <v>2746</v>
      </c>
      <c r="J2747" s="28">
        <f t="shared" si="127"/>
        <v>24798.163474847646</v>
      </c>
      <c r="K2747" s="28">
        <f t="shared" si="128"/>
        <v>2.6868500879618411</v>
      </c>
      <c r="L2747" s="34" t="e">
        <f>IF(ISNUMBER(INDEX('08W Project List'!$J:$J,MATCH('HFTD CPZ'!$B2747,'08W Project List'!$G:$G,0))),$K2747,#N/A)</f>
        <v>#N/A</v>
      </c>
      <c r="M2747" s="34" t="e">
        <f>IF(ISNUMBER(L2747),#N/A,IF(ISNUMBER(INDEX('Approved CPZ List'!$I:$I,MATCH('HFTD CPZ'!$B2747,'Approved CPZ List'!$B:$B,0))),$K2747,#N/A))</f>
        <v>#N/A</v>
      </c>
    </row>
    <row r="2748" spans="1:13" ht="15.75" x14ac:dyDescent="0.25">
      <c r="A2748" s="17">
        <v>6378</v>
      </c>
      <c r="B2748" s="16" t="s">
        <v>4370</v>
      </c>
      <c r="C2748" s="16">
        <v>43021101</v>
      </c>
      <c r="D2748" s="16" t="s">
        <v>4371</v>
      </c>
      <c r="E2748" s="16">
        <v>3.6816756763828589</v>
      </c>
      <c r="F2748" s="16">
        <v>30</v>
      </c>
      <c r="G2748" s="19">
        <v>4.5330422369404801E-4</v>
      </c>
      <c r="H2748" s="16">
        <f t="shared" si="126"/>
        <v>1.3599126710821439E-2</v>
      </c>
      <c r="I2748" s="21">
        <v>2747</v>
      </c>
      <c r="J2748" s="28">
        <f t="shared" si="127"/>
        <v>24801.84515052403</v>
      </c>
      <c r="K2748" s="28">
        <f t="shared" si="128"/>
        <v>2.6732509612510196</v>
      </c>
      <c r="L2748" s="34" t="e">
        <f>IF(ISNUMBER(INDEX('08W Project List'!$J:$J,MATCH('HFTD CPZ'!$B2748,'08W Project List'!$G:$G,0))),$K2748,#N/A)</f>
        <v>#N/A</v>
      </c>
      <c r="M2748" s="34" t="e">
        <f>IF(ISNUMBER(L2748),#N/A,IF(ISNUMBER(INDEX('Approved CPZ List'!$I:$I,MATCH('HFTD CPZ'!$B2748,'Approved CPZ List'!$B:$B,0))),$K2748,#N/A))</f>
        <v>#N/A</v>
      </c>
    </row>
    <row r="2749" spans="1:13" ht="15.75" x14ac:dyDescent="0.25">
      <c r="A2749" s="17">
        <v>1227</v>
      </c>
      <c r="B2749" s="16" t="s">
        <v>2450</v>
      </c>
      <c r="C2749" s="16">
        <v>13801103</v>
      </c>
      <c r="D2749" s="16" t="s">
        <v>2451</v>
      </c>
      <c r="E2749" s="16">
        <v>0.76249799905597893</v>
      </c>
      <c r="F2749" s="16">
        <v>79</v>
      </c>
      <c r="G2749" s="19">
        <v>4.5160812971435199E-4</v>
      </c>
      <c r="H2749" s="16">
        <f t="shared" si="126"/>
        <v>3.5677042247433809E-2</v>
      </c>
      <c r="I2749" s="21">
        <v>2748</v>
      </c>
      <c r="J2749" s="28">
        <f t="shared" si="127"/>
        <v>24802.607648523084</v>
      </c>
      <c r="K2749" s="28">
        <f t="shared" si="128"/>
        <v>2.6375739190035858</v>
      </c>
      <c r="L2749" s="34" t="e">
        <f>IF(ISNUMBER(INDEX('08W Project List'!$J:$J,MATCH('HFTD CPZ'!$B2749,'08W Project List'!$G:$G,0))),$K2749,#N/A)</f>
        <v>#N/A</v>
      </c>
      <c r="M2749" s="34" t="e">
        <f>IF(ISNUMBER(L2749),#N/A,IF(ISNUMBER(INDEX('Approved CPZ List'!$I:$I,MATCH('HFTD CPZ'!$B2749,'Approved CPZ List'!$B:$B,0))),$K2749,#N/A))</f>
        <v>#N/A</v>
      </c>
    </row>
    <row r="2750" spans="1:13" ht="15.75" x14ac:dyDescent="0.25">
      <c r="A2750" s="17">
        <v>2519</v>
      </c>
      <c r="B2750" s="16" t="s">
        <v>629</v>
      </c>
      <c r="C2750" s="16">
        <v>182071101</v>
      </c>
      <c r="D2750" s="16" t="s">
        <v>630</v>
      </c>
      <c r="E2750" s="16">
        <v>2.2875804280974084</v>
      </c>
      <c r="F2750" s="16">
        <v>130</v>
      </c>
      <c r="G2750" s="19">
        <v>4.4959557566876999E-4</v>
      </c>
      <c r="H2750" s="16">
        <f t="shared" si="126"/>
        <v>5.8447424836940098E-2</v>
      </c>
      <c r="I2750" s="21">
        <v>2749</v>
      </c>
      <c r="J2750" s="28">
        <f t="shared" si="127"/>
        <v>24804.89522895118</v>
      </c>
      <c r="K2750" s="28">
        <f t="shared" si="128"/>
        <v>2.5791264941666459</v>
      </c>
      <c r="L2750" s="34" t="e">
        <f>IF(ISNUMBER(INDEX('08W Project List'!$J:$J,MATCH('HFTD CPZ'!$B2750,'08W Project List'!$G:$G,0))),$K2750,#N/A)</f>
        <v>#N/A</v>
      </c>
      <c r="M2750" s="34" t="e">
        <f>IF(ISNUMBER(L2750),#N/A,IF(ISNUMBER(INDEX('Approved CPZ List'!$I:$I,MATCH('HFTD CPZ'!$B2750,'Approved CPZ List'!$B:$B,0))),$K2750,#N/A))</f>
        <v>#N/A</v>
      </c>
    </row>
    <row r="2751" spans="1:13" ht="15.75" x14ac:dyDescent="0.25">
      <c r="A2751" s="17">
        <v>2793</v>
      </c>
      <c r="B2751" s="16" t="s">
        <v>622</v>
      </c>
      <c r="C2751" s="16">
        <v>83622106</v>
      </c>
      <c r="D2751" s="16" t="s">
        <v>611</v>
      </c>
      <c r="E2751" s="16">
        <v>5.9331840897325794</v>
      </c>
      <c r="F2751" s="16">
        <v>57</v>
      </c>
      <c r="G2751" s="19">
        <v>4.4853567899710102E-4</v>
      </c>
      <c r="H2751" s="16">
        <f t="shared" si="126"/>
        <v>2.5566533702834758E-2</v>
      </c>
      <c r="I2751" s="21">
        <v>2750</v>
      </c>
      <c r="J2751" s="28">
        <f t="shared" si="127"/>
        <v>24810.828413040912</v>
      </c>
      <c r="K2751" s="28">
        <f t="shared" si="128"/>
        <v>2.5535599604638111</v>
      </c>
      <c r="L2751" s="34" t="e">
        <f>IF(ISNUMBER(INDEX('08W Project List'!$J:$J,MATCH('HFTD CPZ'!$B2751,'08W Project List'!$G:$G,0))),$K2751,#N/A)</f>
        <v>#N/A</v>
      </c>
      <c r="M2751" s="34" t="e">
        <f>IF(ISNUMBER(L2751),#N/A,IF(ISNUMBER(INDEX('Approved CPZ List'!$I:$I,MATCH('HFTD CPZ'!$B2751,'Approved CPZ List'!$B:$B,0))),$K2751,#N/A))</f>
        <v>#N/A</v>
      </c>
    </row>
    <row r="2752" spans="1:13" ht="15.75" x14ac:dyDescent="0.25">
      <c r="A2752" s="17">
        <v>5402</v>
      </c>
      <c r="B2752" s="16" t="s">
        <v>2803</v>
      </c>
      <c r="C2752" s="16">
        <v>22811101</v>
      </c>
      <c r="D2752" s="16" t="s">
        <v>2801</v>
      </c>
      <c r="E2752" s="16">
        <v>0.13437446044903106</v>
      </c>
      <c r="F2752" s="16">
        <v>38</v>
      </c>
      <c r="G2752" s="19">
        <v>4.4807922801064399E-4</v>
      </c>
      <c r="H2752" s="16">
        <f t="shared" si="126"/>
        <v>1.7027010664404471E-2</v>
      </c>
      <c r="I2752" s="21">
        <v>2751</v>
      </c>
      <c r="J2752" s="28">
        <f t="shared" si="127"/>
        <v>24810.962787501361</v>
      </c>
      <c r="K2752" s="28">
        <f t="shared" si="128"/>
        <v>2.5365329497994065</v>
      </c>
      <c r="L2752" s="34" t="e">
        <f>IF(ISNUMBER(INDEX('08W Project List'!$J:$J,MATCH('HFTD CPZ'!$B2752,'08W Project List'!$G:$G,0))),$K2752,#N/A)</f>
        <v>#N/A</v>
      </c>
      <c r="M2752" s="34" t="e">
        <f>IF(ISNUMBER(L2752),#N/A,IF(ISNUMBER(INDEX('Approved CPZ List'!$I:$I,MATCH('HFTD CPZ'!$B2752,'Approved CPZ List'!$B:$B,0))),$K2752,#N/A))</f>
        <v>#N/A</v>
      </c>
    </row>
    <row r="2753" spans="1:13" ht="15.75" x14ac:dyDescent="0.25">
      <c r="A2753" s="17">
        <v>6879</v>
      </c>
      <c r="B2753" s="16" t="s">
        <v>3696</v>
      </c>
      <c r="C2753" s="16">
        <v>83500401</v>
      </c>
      <c r="D2753" s="16" t="s">
        <v>3695</v>
      </c>
      <c r="E2753" s="16">
        <v>5.7464283484592418</v>
      </c>
      <c r="F2753" s="16">
        <v>73</v>
      </c>
      <c r="G2753" s="19">
        <v>4.4728283240172401E-4</v>
      </c>
      <c r="H2753" s="16">
        <f t="shared" si="126"/>
        <v>3.2651646765325851E-2</v>
      </c>
      <c r="I2753" s="21">
        <v>2752</v>
      </c>
      <c r="J2753" s="28">
        <f t="shared" si="127"/>
        <v>24816.70921584982</v>
      </c>
      <c r="K2753" s="28">
        <f t="shared" si="128"/>
        <v>2.5038813030340807</v>
      </c>
      <c r="L2753" s="34" t="e">
        <f>IF(ISNUMBER(INDEX('08W Project List'!$J:$J,MATCH('HFTD CPZ'!$B2753,'08W Project List'!$G:$G,0))),$K2753,#N/A)</f>
        <v>#N/A</v>
      </c>
      <c r="M2753" s="34" t="e">
        <f>IF(ISNUMBER(L2753),#N/A,IF(ISNUMBER(INDEX('Approved CPZ List'!$I:$I,MATCH('HFTD CPZ'!$B2753,'Approved CPZ List'!$B:$B,0))),$K2753,#N/A))</f>
        <v>#N/A</v>
      </c>
    </row>
    <row r="2754" spans="1:13" ht="15.75" x14ac:dyDescent="0.25">
      <c r="A2754" s="17">
        <v>5244</v>
      </c>
      <c r="B2754" s="16" t="s">
        <v>1134</v>
      </c>
      <c r="C2754" s="16">
        <v>43071103</v>
      </c>
      <c r="D2754" s="16" t="s">
        <v>1133</v>
      </c>
      <c r="E2754" s="16">
        <v>2.0570328017755997</v>
      </c>
      <c r="F2754" s="16">
        <v>158</v>
      </c>
      <c r="G2754" s="19">
        <v>4.4177446539331501E-4</v>
      </c>
      <c r="H2754" s="16">
        <f t="shared" ref="H2754:H2817" si="129">IFERROR(G2754*F2754,0)</f>
        <v>6.9800365532143777E-2</v>
      </c>
      <c r="I2754" s="21">
        <v>2753</v>
      </c>
      <c r="J2754" s="28">
        <f t="shared" si="127"/>
        <v>24818.766248651595</v>
      </c>
      <c r="K2754" s="28">
        <f t="shared" si="128"/>
        <v>2.4340809375019368</v>
      </c>
      <c r="L2754" s="34" t="e">
        <f>IF(ISNUMBER(INDEX('08W Project List'!$J:$J,MATCH('HFTD CPZ'!$B2754,'08W Project List'!$G:$G,0))),$K2754,#N/A)</f>
        <v>#N/A</v>
      </c>
      <c r="M2754" s="34" t="e">
        <f>IF(ISNUMBER(L2754),#N/A,IF(ISNUMBER(INDEX('Approved CPZ List'!$I:$I,MATCH('HFTD CPZ'!$B2754,'Approved CPZ List'!$B:$B,0))),$K2754,#N/A))</f>
        <v>#N/A</v>
      </c>
    </row>
    <row r="2755" spans="1:13" ht="15.75" x14ac:dyDescent="0.25">
      <c r="A2755" s="17">
        <v>4679</v>
      </c>
      <c r="B2755" s="16" t="s">
        <v>3357</v>
      </c>
      <c r="C2755" s="16">
        <v>83692104</v>
      </c>
      <c r="D2755" s="16" t="s">
        <v>3352</v>
      </c>
      <c r="E2755" s="16">
        <v>8.0329885396662526</v>
      </c>
      <c r="F2755" s="16">
        <v>140</v>
      </c>
      <c r="G2755" s="19">
        <v>4.33706665416429E-4</v>
      </c>
      <c r="H2755" s="16">
        <f t="shared" si="129"/>
        <v>6.0718933158300063E-2</v>
      </c>
      <c r="I2755" s="21">
        <v>2754</v>
      </c>
      <c r="J2755" s="28">
        <f t="shared" si="127"/>
        <v>24826.799237191262</v>
      </c>
      <c r="K2755" s="28">
        <f t="shared" si="128"/>
        <v>2.3733620043436368</v>
      </c>
      <c r="L2755" s="34" t="e">
        <f>IF(ISNUMBER(INDEX('08W Project List'!$J:$J,MATCH('HFTD CPZ'!$B2755,'08W Project List'!$G:$G,0))),$K2755,#N/A)</f>
        <v>#N/A</v>
      </c>
      <c r="M2755" s="34" t="e">
        <f>IF(ISNUMBER(L2755),#N/A,IF(ISNUMBER(INDEX('Approved CPZ List'!$I:$I,MATCH('HFTD CPZ'!$B2755,'Approved CPZ List'!$B:$B,0))),$K2755,#N/A))</f>
        <v>#N/A</v>
      </c>
    </row>
    <row r="2756" spans="1:13" ht="15.75" x14ac:dyDescent="0.25">
      <c r="A2756" s="17">
        <v>4037</v>
      </c>
      <c r="B2756" s="16" t="s">
        <v>1232</v>
      </c>
      <c r="C2756" s="16">
        <v>152762101</v>
      </c>
      <c r="D2756" s="16" t="s">
        <v>1223</v>
      </c>
      <c r="E2756" s="16">
        <v>2.5547411882310813</v>
      </c>
      <c r="F2756" s="16">
        <v>32</v>
      </c>
      <c r="G2756" s="19">
        <v>4.3105650178112102E-4</v>
      </c>
      <c r="H2756" s="16">
        <f t="shared" si="129"/>
        <v>1.3793808056995873E-2</v>
      </c>
      <c r="I2756" s="21">
        <v>2755</v>
      </c>
      <c r="J2756" s="28">
        <f t="shared" ref="J2756:J2819" si="130">J2755+E2756</f>
        <v>24829.353978379495</v>
      </c>
      <c r="K2756" s="28">
        <f t="shared" ref="K2756:K2819" si="131">K2755-H2756</f>
        <v>2.3595681962866411</v>
      </c>
      <c r="L2756" s="34" t="e">
        <f>IF(ISNUMBER(INDEX('08W Project List'!$J:$J,MATCH('HFTD CPZ'!$B2756,'08W Project List'!$G:$G,0))),$K2756,#N/A)</f>
        <v>#N/A</v>
      </c>
      <c r="M2756" s="34" t="e">
        <f>IF(ISNUMBER(L2756),#N/A,IF(ISNUMBER(INDEX('Approved CPZ List'!$I:$I,MATCH('HFTD CPZ'!$B2756,'Approved CPZ List'!$B:$B,0))),$K2756,#N/A))</f>
        <v>#N/A</v>
      </c>
    </row>
    <row r="2757" spans="1:13" ht="15.75" x14ac:dyDescent="0.25">
      <c r="A2757" s="17">
        <v>909</v>
      </c>
      <c r="B2757" s="16" t="s">
        <v>4082</v>
      </c>
      <c r="C2757" s="16">
        <v>258591101</v>
      </c>
      <c r="D2757" s="16" t="s">
        <v>4083</v>
      </c>
      <c r="E2757" s="16">
        <v>4.0837787558476508</v>
      </c>
      <c r="F2757" s="16">
        <v>11</v>
      </c>
      <c r="G2757" s="19">
        <v>4.2328508161485401E-4</v>
      </c>
      <c r="H2757" s="16">
        <f t="shared" si="129"/>
        <v>4.6561358977633936E-3</v>
      </c>
      <c r="I2757" s="21">
        <v>2756</v>
      </c>
      <c r="J2757" s="28">
        <f t="shared" si="130"/>
        <v>24833.437757135343</v>
      </c>
      <c r="K2757" s="28">
        <f t="shared" si="131"/>
        <v>2.3549120603888776</v>
      </c>
      <c r="L2757" s="34" t="e">
        <f>IF(ISNUMBER(INDEX('08W Project List'!$J:$J,MATCH('HFTD CPZ'!$B2757,'08W Project List'!$G:$G,0))),$K2757,#N/A)</f>
        <v>#N/A</v>
      </c>
      <c r="M2757" s="34" t="e">
        <f>IF(ISNUMBER(L2757),#N/A,IF(ISNUMBER(INDEX('Approved CPZ List'!$I:$I,MATCH('HFTD CPZ'!$B2757,'Approved CPZ List'!$B:$B,0))),$K2757,#N/A))</f>
        <v>#N/A</v>
      </c>
    </row>
    <row r="2758" spans="1:13" ht="15.75" x14ac:dyDescent="0.25">
      <c r="A2758" s="17">
        <v>7552</v>
      </c>
      <c r="B2758" s="16" t="s">
        <v>4265</v>
      </c>
      <c r="C2758" s="16">
        <v>163201101</v>
      </c>
      <c r="D2758" s="16" t="s">
        <v>4259</v>
      </c>
      <c r="E2758" s="16">
        <v>3.3854048093142013</v>
      </c>
      <c r="F2758" s="16">
        <v>41</v>
      </c>
      <c r="G2758" s="19">
        <v>4.2266098403527801E-4</v>
      </c>
      <c r="H2758" s="16">
        <f t="shared" si="129"/>
        <v>1.7329100345446397E-2</v>
      </c>
      <c r="I2758" s="21">
        <v>2757</v>
      </c>
      <c r="J2758" s="28">
        <f t="shared" si="130"/>
        <v>24836.823161944656</v>
      </c>
      <c r="K2758" s="28">
        <f t="shared" si="131"/>
        <v>2.3375829600434312</v>
      </c>
      <c r="L2758" s="34" t="e">
        <f>IF(ISNUMBER(INDEX('08W Project List'!$J:$J,MATCH('HFTD CPZ'!$B2758,'08W Project List'!$G:$G,0))),$K2758,#N/A)</f>
        <v>#N/A</v>
      </c>
      <c r="M2758" s="34" t="e">
        <f>IF(ISNUMBER(L2758),#N/A,IF(ISNUMBER(INDEX('Approved CPZ List'!$I:$I,MATCH('HFTD CPZ'!$B2758,'Approved CPZ List'!$B:$B,0))),$K2758,#N/A))</f>
        <v>#N/A</v>
      </c>
    </row>
    <row r="2759" spans="1:13" ht="15.75" x14ac:dyDescent="0.25">
      <c r="A2759" s="17">
        <v>3464</v>
      </c>
      <c r="B2759" s="16" t="s">
        <v>3699</v>
      </c>
      <c r="C2759" s="16">
        <v>22861104</v>
      </c>
      <c r="D2759" s="16" t="s">
        <v>3700</v>
      </c>
      <c r="E2759" s="16">
        <v>0</v>
      </c>
      <c r="F2759" s="16">
        <v>74</v>
      </c>
      <c r="G2759" s="19">
        <v>4.2265251462579102E-4</v>
      </c>
      <c r="H2759" s="16">
        <f t="shared" si="129"/>
        <v>3.1276286082308535E-2</v>
      </c>
      <c r="I2759" s="21">
        <v>2758</v>
      </c>
      <c r="J2759" s="28">
        <f t="shared" si="130"/>
        <v>24836.823161944656</v>
      </c>
      <c r="K2759" s="28">
        <f t="shared" si="131"/>
        <v>2.3063066739611227</v>
      </c>
      <c r="L2759" s="34" t="e">
        <f>IF(ISNUMBER(INDEX('08W Project List'!$J:$J,MATCH('HFTD CPZ'!$B2759,'08W Project List'!$G:$G,0))),$K2759,#N/A)</f>
        <v>#N/A</v>
      </c>
      <c r="M2759" s="34" t="e">
        <f>IF(ISNUMBER(L2759),#N/A,IF(ISNUMBER(INDEX('Approved CPZ List'!$I:$I,MATCH('HFTD CPZ'!$B2759,'Approved CPZ List'!$B:$B,0))),$K2759,#N/A))</f>
        <v>#N/A</v>
      </c>
    </row>
    <row r="2760" spans="1:13" ht="15.75" x14ac:dyDescent="0.25">
      <c r="A2760" s="17">
        <v>7216</v>
      </c>
      <c r="B2760" s="16" t="s">
        <v>337</v>
      </c>
      <c r="C2760" s="16">
        <v>43081101</v>
      </c>
      <c r="D2760" s="16" t="s">
        <v>329</v>
      </c>
      <c r="E2760" s="16">
        <v>8.4870007603792423</v>
      </c>
      <c r="F2760" s="16">
        <v>101</v>
      </c>
      <c r="G2760" s="19">
        <v>4.1876901941126002E-4</v>
      </c>
      <c r="H2760" s="16">
        <f t="shared" si="129"/>
        <v>4.2295670960537261E-2</v>
      </c>
      <c r="I2760" s="21">
        <v>2759</v>
      </c>
      <c r="J2760" s="28">
        <f t="shared" si="130"/>
        <v>24845.310162705035</v>
      </c>
      <c r="K2760" s="28">
        <f t="shared" si="131"/>
        <v>2.2640110030005856</v>
      </c>
      <c r="L2760" s="34" t="e">
        <f>IF(ISNUMBER(INDEX('08W Project List'!$J:$J,MATCH('HFTD CPZ'!$B2760,'08W Project List'!$G:$G,0))),$K2760,#N/A)</f>
        <v>#N/A</v>
      </c>
      <c r="M2760" s="34" t="e">
        <f>IF(ISNUMBER(L2760),#N/A,IF(ISNUMBER(INDEX('Approved CPZ List'!$I:$I,MATCH('HFTD CPZ'!$B2760,'Approved CPZ List'!$B:$B,0))),$K2760,#N/A))</f>
        <v>#N/A</v>
      </c>
    </row>
    <row r="2761" spans="1:13" ht="15.75" x14ac:dyDescent="0.25">
      <c r="A2761" s="17">
        <v>2590</v>
      </c>
      <c r="B2761" s="16" t="s">
        <v>4400</v>
      </c>
      <c r="C2761" s="16">
        <v>24251104</v>
      </c>
      <c r="D2761" s="16" t="s">
        <v>4397</v>
      </c>
      <c r="E2761" s="16">
        <v>6.0405750936334366</v>
      </c>
      <c r="F2761" s="16">
        <v>90</v>
      </c>
      <c r="G2761" s="19">
        <v>4.0636158835473602E-4</v>
      </c>
      <c r="H2761" s="16">
        <f t="shared" si="129"/>
        <v>3.6572542951926239E-2</v>
      </c>
      <c r="I2761" s="21">
        <v>2760</v>
      </c>
      <c r="J2761" s="28">
        <f t="shared" si="130"/>
        <v>24851.350737798668</v>
      </c>
      <c r="K2761" s="28">
        <f t="shared" si="131"/>
        <v>2.2274384600486594</v>
      </c>
      <c r="L2761" s="34" t="e">
        <f>IF(ISNUMBER(INDEX('08W Project List'!$J:$J,MATCH('HFTD CPZ'!$B2761,'08W Project List'!$G:$G,0))),$K2761,#N/A)</f>
        <v>#N/A</v>
      </c>
      <c r="M2761" s="34" t="e">
        <f>IF(ISNUMBER(L2761),#N/A,IF(ISNUMBER(INDEX('Approved CPZ List'!$I:$I,MATCH('HFTD CPZ'!$B2761,'Approved CPZ List'!$B:$B,0))),$K2761,#N/A))</f>
        <v>#N/A</v>
      </c>
    </row>
    <row r="2762" spans="1:13" ht="15.75" x14ac:dyDescent="0.25">
      <c r="A2762" s="17">
        <v>8755</v>
      </c>
      <c r="B2762" s="16" t="s">
        <v>1626</v>
      </c>
      <c r="C2762" s="16">
        <v>24101101</v>
      </c>
      <c r="D2762" s="16" t="s">
        <v>1620</v>
      </c>
      <c r="E2762" s="16">
        <v>0.65426216463286513</v>
      </c>
      <c r="F2762" s="16">
        <v>15</v>
      </c>
      <c r="G2762" s="19">
        <v>4.0532944655191497E-4</v>
      </c>
      <c r="H2762" s="16">
        <f t="shared" si="129"/>
        <v>6.0799416982787249E-3</v>
      </c>
      <c r="I2762" s="21">
        <v>2761</v>
      </c>
      <c r="J2762" s="28">
        <f t="shared" si="130"/>
        <v>24852.004999963301</v>
      </c>
      <c r="K2762" s="28">
        <f t="shared" si="131"/>
        <v>2.2213585183503808</v>
      </c>
      <c r="L2762" s="34" t="e">
        <f>IF(ISNUMBER(INDEX('08W Project List'!$J:$J,MATCH('HFTD CPZ'!$B2762,'08W Project List'!$G:$G,0))),$K2762,#N/A)</f>
        <v>#N/A</v>
      </c>
      <c r="M2762" s="34" t="e">
        <f>IF(ISNUMBER(L2762),#N/A,IF(ISNUMBER(INDEX('Approved CPZ List'!$I:$I,MATCH('HFTD CPZ'!$B2762,'Approved CPZ List'!$B:$B,0))),$K2762,#N/A))</f>
        <v>#N/A</v>
      </c>
    </row>
    <row r="2763" spans="1:13" ht="15.75" x14ac:dyDescent="0.25">
      <c r="A2763" s="17">
        <v>4732</v>
      </c>
      <c r="B2763" s="16" t="s">
        <v>330</v>
      </c>
      <c r="C2763" s="16">
        <v>43081101</v>
      </c>
      <c r="D2763" s="16" t="s">
        <v>329</v>
      </c>
      <c r="E2763" s="16">
        <v>4.7749948060865819</v>
      </c>
      <c r="F2763" s="16">
        <v>92</v>
      </c>
      <c r="G2763" s="19">
        <v>4.0112262920878101E-4</v>
      </c>
      <c r="H2763" s="16">
        <f t="shared" si="129"/>
        <v>3.6903281887207852E-2</v>
      </c>
      <c r="I2763" s="21">
        <v>2762</v>
      </c>
      <c r="J2763" s="28">
        <f t="shared" si="130"/>
        <v>24856.779994769389</v>
      </c>
      <c r="K2763" s="28">
        <f t="shared" si="131"/>
        <v>2.1844552364631729</v>
      </c>
      <c r="L2763" s="34" t="e">
        <f>IF(ISNUMBER(INDEX('08W Project List'!$J:$J,MATCH('HFTD CPZ'!$B2763,'08W Project List'!$G:$G,0))),$K2763,#N/A)</f>
        <v>#N/A</v>
      </c>
      <c r="M2763" s="34" t="e">
        <f>IF(ISNUMBER(L2763),#N/A,IF(ISNUMBER(INDEX('Approved CPZ List'!$I:$I,MATCH('HFTD CPZ'!$B2763,'Approved CPZ List'!$B:$B,0))),$K2763,#N/A))</f>
        <v>#N/A</v>
      </c>
    </row>
    <row r="2764" spans="1:13" ht="15.75" x14ac:dyDescent="0.25">
      <c r="A2764" s="17">
        <v>3369</v>
      </c>
      <c r="B2764" s="16" t="s">
        <v>2781</v>
      </c>
      <c r="C2764" s="16">
        <v>103031102</v>
      </c>
      <c r="D2764" s="16" t="s">
        <v>2771</v>
      </c>
      <c r="E2764" s="16">
        <v>15.95450681631417</v>
      </c>
      <c r="F2764" s="16">
        <v>170</v>
      </c>
      <c r="G2764" s="19">
        <v>4.0099601896693803E-4</v>
      </c>
      <c r="H2764" s="16">
        <f t="shared" si="129"/>
        <v>6.8169323224379463E-2</v>
      </c>
      <c r="I2764" s="21">
        <v>2763</v>
      </c>
      <c r="J2764" s="28">
        <f t="shared" si="130"/>
        <v>24872.734501585703</v>
      </c>
      <c r="K2764" s="28">
        <f t="shared" si="131"/>
        <v>2.1162859132387934</v>
      </c>
      <c r="L2764" s="34" t="e">
        <f>IF(ISNUMBER(INDEX('08W Project List'!$J:$J,MATCH('HFTD CPZ'!$B2764,'08W Project List'!$G:$G,0))),$K2764,#N/A)</f>
        <v>#N/A</v>
      </c>
      <c r="M2764" s="34" t="e">
        <f>IF(ISNUMBER(L2764),#N/A,IF(ISNUMBER(INDEX('Approved CPZ List'!$I:$I,MATCH('HFTD CPZ'!$B2764,'Approved CPZ List'!$B:$B,0))),$K2764,#N/A))</f>
        <v>#N/A</v>
      </c>
    </row>
    <row r="2765" spans="1:13" ht="15.75" x14ac:dyDescent="0.25">
      <c r="A2765" s="17">
        <v>9255</v>
      </c>
      <c r="B2765" s="16" t="s">
        <v>2002</v>
      </c>
      <c r="C2765" s="16">
        <v>42991106</v>
      </c>
      <c r="D2765" s="16" t="s">
        <v>2001</v>
      </c>
      <c r="E2765" s="16">
        <v>0.61441572497247299</v>
      </c>
      <c r="F2765" s="16">
        <v>21</v>
      </c>
      <c r="G2765" s="19">
        <v>3.9715565504213398E-4</v>
      </c>
      <c r="H2765" s="16">
        <f t="shared" si="129"/>
        <v>8.3402687558848145E-3</v>
      </c>
      <c r="I2765" s="21">
        <v>2764</v>
      </c>
      <c r="J2765" s="28">
        <f t="shared" si="130"/>
        <v>24873.348917310675</v>
      </c>
      <c r="K2765" s="28">
        <f t="shared" si="131"/>
        <v>2.1079456444829088</v>
      </c>
      <c r="L2765" s="34" t="e">
        <f>IF(ISNUMBER(INDEX('08W Project List'!$J:$J,MATCH('HFTD CPZ'!$B2765,'08W Project List'!$G:$G,0))),$K2765,#N/A)</f>
        <v>#N/A</v>
      </c>
      <c r="M2765" s="34" t="e">
        <f>IF(ISNUMBER(L2765),#N/A,IF(ISNUMBER(INDEX('Approved CPZ List'!$I:$I,MATCH('HFTD CPZ'!$B2765,'Approved CPZ List'!$B:$B,0))),$K2765,#N/A))</f>
        <v>#N/A</v>
      </c>
    </row>
    <row r="2766" spans="1:13" ht="15.75" x14ac:dyDescent="0.25">
      <c r="A2766" s="17">
        <v>2888</v>
      </c>
      <c r="B2766" s="16" t="s">
        <v>1328</v>
      </c>
      <c r="C2766" s="16">
        <v>182951102</v>
      </c>
      <c r="D2766" s="16" t="s">
        <v>1329</v>
      </c>
      <c r="E2766" s="16">
        <v>1.4661379173888005</v>
      </c>
      <c r="F2766" s="16">
        <v>115</v>
      </c>
      <c r="G2766" s="19">
        <v>3.9549093182712297E-4</v>
      </c>
      <c r="H2766" s="16">
        <f t="shared" si="129"/>
        <v>4.5481457160119143E-2</v>
      </c>
      <c r="I2766" s="21">
        <v>2765</v>
      </c>
      <c r="J2766" s="28">
        <f t="shared" si="130"/>
        <v>24874.815055228064</v>
      </c>
      <c r="K2766" s="28">
        <f t="shared" si="131"/>
        <v>2.0624641873227896</v>
      </c>
      <c r="L2766" s="34" t="e">
        <f>IF(ISNUMBER(INDEX('08W Project List'!$J:$J,MATCH('HFTD CPZ'!$B2766,'08W Project List'!$G:$G,0))),$K2766,#N/A)</f>
        <v>#N/A</v>
      </c>
      <c r="M2766" s="34" t="e">
        <f>IF(ISNUMBER(L2766),#N/A,IF(ISNUMBER(INDEX('Approved CPZ List'!$I:$I,MATCH('HFTD CPZ'!$B2766,'Approved CPZ List'!$B:$B,0))),$K2766,#N/A))</f>
        <v>#N/A</v>
      </c>
    </row>
    <row r="2767" spans="1:13" ht="15.75" x14ac:dyDescent="0.25">
      <c r="A2767" s="17">
        <v>7168</v>
      </c>
      <c r="B2767" s="16" t="s">
        <v>3918</v>
      </c>
      <c r="C2767" s="16">
        <v>162821702</v>
      </c>
      <c r="D2767" s="16" t="s">
        <v>3913</v>
      </c>
      <c r="E2767" s="16">
        <v>2.3021368347493536</v>
      </c>
      <c r="F2767" s="16">
        <v>35</v>
      </c>
      <c r="G2767" s="19">
        <v>3.8885222004372101E-4</v>
      </c>
      <c r="H2767" s="16">
        <f t="shared" si="129"/>
        <v>1.3609827701530235E-2</v>
      </c>
      <c r="I2767" s="21">
        <v>2766</v>
      </c>
      <c r="J2767" s="28">
        <f t="shared" si="130"/>
        <v>24877.117192062815</v>
      </c>
      <c r="K2767" s="28">
        <f t="shared" si="131"/>
        <v>2.0488543596212594</v>
      </c>
      <c r="L2767" s="34" t="e">
        <f>IF(ISNUMBER(INDEX('08W Project List'!$J:$J,MATCH('HFTD CPZ'!$B2767,'08W Project List'!$G:$G,0))),$K2767,#N/A)</f>
        <v>#N/A</v>
      </c>
      <c r="M2767" s="34" t="e">
        <f>IF(ISNUMBER(L2767),#N/A,IF(ISNUMBER(INDEX('Approved CPZ List'!$I:$I,MATCH('HFTD CPZ'!$B2767,'Approved CPZ List'!$B:$B,0))),$K2767,#N/A))</f>
        <v>#N/A</v>
      </c>
    </row>
    <row r="2768" spans="1:13" ht="15.75" x14ac:dyDescent="0.25">
      <c r="A2768" s="17">
        <v>4177</v>
      </c>
      <c r="B2768" s="16" t="s">
        <v>2105</v>
      </c>
      <c r="C2768" s="16">
        <v>82021107</v>
      </c>
      <c r="D2768" s="16" t="s">
        <v>2103</v>
      </c>
      <c r="E2768" s="16">
        <v>9.7135696683533865</v>
      </c>
      <c r="F2768" s="16">
        <v>108</v>
      </c>
      <c r="G2768" s="19">
        <v>3.8814013055436499E-4</v>
      </c>
      <c r="H2768" s="16">
        <f t="shared" si="129"/>
        <v>4.191913409987142E-2</v>
      </c>
      <c r="I2768" s="21">
        <v>2767</v>
      </c>
      <c r="J2768" s="28">
        <f t="shared" si="130"/>
        <v>24886.830761731169</v>
      </c>
      <c r="K2768" s="28">
        <f t="shared" si="131"/>
        <v>2.0069352255213881</v>
      </c>
      <c r="L2768" s="34" t="e">
        <f>IF(ISNUMBER(INDEX('08W Project List'!$J:$J,MATCH('HFTD CPZ'!$B2768,'08W Project List'!$G:$G,0))),$K2768,#N/A)</f>
        <v>#N/A</v>
      </c>
      <c r="M2768" s="34" t="e">
        <f>IF(ISNUMBER(L2768),#N/A,IF(ISNUMBER(INDEX('Approved CPZ List'!$I:$I,MATCH('HFTD CPZ'!$B2768,'Approved CPZ List'!$B:$B,0))),$K2768,#N/A))</f>
        <v>#N/A</v>
      </c>
    </row>
    <row r="2769" spans="1:13" ht="15.75" x14ac:dyDescent="0.25">
      <c r="A2769" s="17">
        <v>9726</v>
      </c>
      <c r="B2769" s="16" t="s">
        <v>3414</v>
      </c>
      <c r="C2769" s="16">
        <v>163692102</v>
      </c>
      <c r="D2769" s="16" t="s">
        <v>3410</v>
      </c>
      <c r="E2769" s="16">
        <v>12.07518501881442</v>
      </c>
      <c r="F2769" s="16">
        <v>50</v>
      </c>
      <c r="G2769" s="19">
        <v>3.8233483449984001E-4</v>
      </c>
      <c r="H2769" s="16">
        <f t="shared" si="129"/>
        <v>1.9116741724992E-2</v>
      </c>
      <c r="I2769" s="21">
        <v>2768</v>
      </c>
      <c r="J2769" s="28">
        <f t="shared" si="130"/>
        <v>24898.905946749983</v>
      </c>
      <c r="K2769" s="28">
        <f t="shared" si="131"/>
        <v>1.9878184837963961</v>
      </c>
      <c r="L2769" s="34" t="e">
        <f>IF(ISNUMBER(INDEX('08W Project List'!$J:$J,MATCH('HFTD CPZ'!$B2769,'08W Project List'!$G:$G,0))),$K2769,#N/A)</f>
        <v>#N/A</v>
      </c>
      <c r="M2769" s="34" t="e">
        <f>IF(ISNUMBER(L2769),#N/A,IF(ISNUMBER(INDEX('Approved CPZ List'!$I:$I,MATCH('HFTD CPZ'!$B2769,'Approved CPZ List'!$B:$B,0))),$K2769,#N/A))</f>
        <v>#N/A</v>
      </c>
    </row>
    <row r="2770" spans="1:13" ht="15.75" x14ac:dyDescent="0.25">
      <c r="A2770" s="17">
        <v>1168</v>
      </c>
      <c r="B2770" s="16" t="s">
        <v>3565</v>
      </c>
      <c r="C2770" s="16">
        <v>42011108</v>
      </c>
      <c r="D2770" s="16" t="s">
        <v>3566</v>
      </c>
      <c r="E2770" s="16">
        <v>3.2645212002266875</v>
      </c>
      <c r="F2770" s="16">
        <v>73</v>
      </c>
      <c r="G2770" s="19">
        <v>3.8163054827242701E-4</v>
      </c>
      <c r="H2770" s="16">
        <f t="shared" si="129"/>
        <v>2.7859030023887173E-2</v>
      </c>
      <c r="I2770" s="21">
        <v>2769</v>
      </c>
      <c r="J2770" s="28">
        <f t="shared" si="130"/>
        <v>24902.170467950211</v>
      </c>
      <c r="K2770" s="28">
        <f t="shared" si="131"/>
        <v>1.9599594537725089</v>
      </c>
      <c r="L2770" s="34" t="e">
        <f>IF(ISNUMBER(INDEX('08W Project List'!$J:$J,MATCH('HFTD CPZ'!$B2770,'08W Project List'!$G:$G,0))),$K2770,#N/A)</f>
        <v>#N/A</v>
      </c>
      <c r="M2770" s="34" t="e">
        <f>IF(ISNUMBER(L2770),#N/A,IF(ISNUMBER(INDEX('Approved CPZ List'!$I:$I,MATCH('HFTD CPZ'!$B2770,'Approved CPZ List'!$B:$B,0))),$K2770,#N/A))</f>
        <v>#N/A</v>
      </c>
    </row>
    <row r="2771" spans="1:13" ht="15.75" x14ac:dyDescent="0.25">
      <c r="A2771" s="17">
        <v>9856</v>
      </c>
      <c r="B2771" s="16" t="s">
        <v>3187</v>
      </c>
      <c r="C2771" s="16">
        <v>43291105</v>
      </c>
      <c r="D2771" s="16" t="s">
        <v>3186</v>
      </c>
      <c r="E2771" s="16">
        <v>0.10261469308753077</v>
      </c>
      <c r="F2771" s="16">
        <v>14</v>
      </c>
      <c r="G2771" s="19">
        <v>3.78319827149444E-4</v>
      </c>
      <c r="H2771" s="16">
        <f t="shared" si="129"/>
        <v>5.2964775800922164E-3</v>
      </c>
      <c r="I2771" s="21">
        <v>2770</v>
      </c>
      <c r="J2771" s="28">
        <f t="shared" si="130"/>
        <v>24902.2730826433</v>
      </c>
      <c r="K2771" s="28">
        <f t="shared" si="131"/>
        <v>1.9546629761924168</v>
      </c>
      <c r="L2771" s="34" t="e">
        <f>IF(ISNUMBER(INDEX('08W Project List'!$J:$J,MATCH('HFTD CPZ'!$B2771,'08W Project List'!$G:$G,0))),$K2771,#N/A)</f>
        <v>#N/A</v>
      </c>
      <c r="M2771" s="34" t="e">
        <f>IF(ISNUMBER(L2771),#N/A,IF(ISNUMBER(INDEX('Approved CPZ List'!$I:$I,MATCH('HFTD CPZ'!$B2771,'Approved CPZ List'!$B:$B,0))),$K2771,#N/A))</f>
        <v>#N/A</v>
      </c>
    </row>
    <row r="2772" spans="1:13" ht="15.75" x14ac:dyDescent="0.25">
      <c r="A2772" s="17">
        <v>1493</v>
      </c>
      <c r="B2772" s="16" t="s">
        <v>3590</v>
      </c>
      <c r="C2772" s="16">
        <v>14232107</v>
      </c>
      <c r="D2772" s="16" t="s">
        <v>3591</v>
      </c>
      <c r="E2772" s="16">
        <v>0.3021599269778415</v>
      </c>
      <c r="F2772" s="16">
        <v>107</v>
      </c>
      <c r="G2772" s="19">
        <v>3.7788277331435402E-4</v>
      </c>
      <c r="H2772" s="16">
        <f t="shared" si="129"/>
        <v>4.043345674463588E-2</v>
      </c>
      <c r="I2772" s="21">
        <v>2771</v>
      </c>
      <c r="J2772" s="28">
        <f t="shared" si="130"/>
        <v>24902.575242570278</v>
      </c>
      <c r="K2772" s="28">
        <f t="shared" si="131"/>
        <v>1.914229519447781</v>
      </c>
      <c r="L2772" s="34" t="e">
        <f>IF(ISNUMBER(INDEX('08W Project List'!$J:$J,MATCH('HFTD CPZ'!$B2772,'08W Project List'!$G:$G,0))),$K2772,#N/A)</f>
        <v>#N/A</v>
      </c>
      <c r="M2772" s="34" t="e">
        <f>IF(ISNUMBER(L2772),#N/A,IF(ISNUMBER(INDEX('Approved CPZ List'!$I:$I,MATCH('HFTD CPZ'!$B2772,'Approved CPZ List'!$B:$B,0))),$K2772,#N/A))</f>
        <v>#N/A</v>
      </c>
    </row>
    <row r="2773" spans="1:13" ht="15.75" x14ac:dyDescent="0.25">
      <c r="A2773" s="17">
        <v>531</v>
      </c>
      <c r="B2773" s="16" t="s">
        <v>3578</v>
      </c>
      <c r="C2773" s="16">
        <v>42011109</v>
      </c>
      <c r="D2773" s="16" t="s">
        <v>3577</v>
      </c>
      <c r="E2773" s="16">
        <v>5.1349508754766191</v>
      </c>
      <c r="F2773" s="16">
        <v>130</v>
      </c>
      <c r="G2773" s="19">
        <v>3.7742219038675002E-4</v>
      </c>
      <c r="H2773" s="16">
        <f t="shared" si="129"/>
        <v>4.9064884750277503E-2</v>
      </c>
      <c r="I2773" s="21">
        <v>2772</v>
      </c>
      <c r="J2773" s="28">
        <f t="shared" si="130"/>
        <v>24907.710193445753</v>
      </c>
      <c r="K2773" s="28">
        <f t="shared" si="131"/>
        <v>1.8651646346975035</v>
      </c>
      <c r="L2773" s="34" t="e">
        <f>IF(ISNUMBER(INDEX('08W Project List'!$J:$J,MATCH('HFTD CPZ'!$B2773,'08W Project List'!$G:$G,0))),$K2773,#N/A)</f>
        <v>#N/A</v>
      </c>
      <c r="M2773" s="34" t="e">
        <f>IF(ISNUMBER(L2773),#N/A,IF(ISNUMBER(INDEX('Approved CPZ List'!$I:$I,MATCH('HFTD CPZ'!$B2773,'Approved CPZ List'!$B:$B,0))),$K2773,#N/A))</f>
        <v>#N/A</v>
      </c>
    </row>
    <row r="2774" spans="1:13" ht="15.75" x14ac:dyDescent="0.25">
      <c r="A2774" s="17">
        <v>10509</v>
      </c>
      <c r="B2774" s="16" t="s">
        <v>2900</v>
      </c>
      <c r="C2774" s="16">
        <v>83252102</v>
      </c>
      <c r="D2774" s="16" t="s">
        <v>2897</v>
      </c>
      <c r="E2774" s="16">
        <v>0.35989074076861399</v>
      </c>
      <c r="F2774" s="16">
        <v>13</v>
      </c>
      <c r="G2774" s="19">
        <v>3.7689387153985E-4</v>
      </c>
      <c r="H2774" s="16">
        <f t="shared" si="129"/>
        <v>4.8996203300180497E-3</v>
      </c>
      <c r="I2774" s="21">
        <v>2773</v>
      </c>
      <c r="J2774" s="28">
        <f t="shared" si="130"/>
        <v>24908.070084186522</v>
      </c>
      <c r="K2774" s="28">
        <f t="shared" si="131"/>
        <v>1.8602650143674855</v>
      </c>
      <c r="L2774" s="34" t="e">
        <f>IF(ISNUMBER(INDEX('08W Project List'!$J:$J,MATCH('HFTD CPZ'!$B2774,'08W Project List'!$G:$G,0))),$K2774,#N/A)</f>
        <v>#N/A</v>
      </c>
      <c r="M2774" s="34" t="e">
        <f>IF(ISNUMBER(L2774),#N/A,IF(ISNUMBER(INDEX('Approved CPZ List'!$I:$I,MATCH('HFTD CPZ'!$B2774,'Approved CPZ List'!$B:$B,0))),$K2774,#N/A))</f>
        <v>#N/A</v>
      </c>
    </row>
    <row r="2775" spans="1:13" ht="15.75" x14ac:dyDescent="0.25">
      <c r="A2775" s="17">
        <v>910</v>
      </c>
      <c r="B2775" s="16" t="s">
        <v>1142</v>
      </c>
      <c r="C2775" s="16">
        <v>254061102</v>
      </c>
      <c r="D2775" s="16" t="s">
        <v>1141</v>
      </c>
      <c r="E2775" s="16">
        <v>9.4119223178249225</v>
      </c>
      <c r="F2775" s="16">
        <v>67</v>
      </c>
      <c r="G2775" s="19">
        <v>3.7020453262305499E-4</v>
      </c>
      <c r="H2775" s="16">
        <f t="shared" si="129"/>
        <v>2.4803703685744683E-2</v>
      </c>
      <c r="I2775" s="21">
        <v>2774</v>
      </c>
      <c r="J2775" s="28">
        <f t="shared" si="130"/>
        <v>24917.482006504346</v>
      </c>
      <c r="K2775" s="28">
        <f t="shared" si="131"/>
        <v>1.8354613106817408</v>
      </c>
      <c r="L2775" s="34" t="e">
        <f>IF(ISNUMBER(INDEX('08W Project List'!$J:$J,MATCH('HFTD CPZ'!$B2775,'08W Project List'!$G:$G,0))),$K2775,#N/A)</f>
        <v>#N/A</v>
      </c>
      <c r="M2775" s="34" t="e">
        <f>IF(ISNUMBER(L2775),#N/A,IF(ISNUMBER(INDEX('Approved CPZ List'!$I:$I,MATCH('HFTD CPZ'!$B2775,'Approved CPZ List'!$B:$B,0))),$K2775,#N/A))</f>
        <v>#N/A</v>
      </c>
    </row>
    <row r="2776" spans="1:13" ht="15.75" x14ac:dyDescent="0.25">
      <c r="A2776" s="17">
        <v>3656</v>
      </c>
      <c r="B2776" s="16" t="s">
        <v>1645</v>
      </c>
      <c r="C2776" s="16">
        <v>24101103</v>
      </c>
      <c r="D2776" s="16" t="s">
        <v>1637</v>
      </c>
      <c r="E2776" s="16">
        <v>2.8144661915494842</v>
      </c>
      <c r="F2776" s="16">
        <v>29</v>
      </c>
      <c r="G2776" s="19">
        <v>3.66142783510381E-4</v>
      </c>
      <c r="H2776" s="16">
        <f t="shared" si="129"/>
        <v>1.0618140721801049E-2</v>
      </c>
      <c r="I2776" s="21">
        <v>2775</v>
      </c>
      <c r="J2776" s="28">
        <f t="shared" si="130"/>
        <v>24920.296472695896</v>
      </c>
      <c r="K2776" s="28">
        <f t="shared" si="131"/>
        <v>1.8248431699599397</v>
      </c>
      <c r="L2776" s="34" t="e">
        <f>IF(ISNUMBER(INDEX('08W Project List'!$J:$J,MATCH('HFTD CPZ'!$B2776,'08W Project List'!$G:$G,0))),$K2776,#N/A)</f>
        <v>#N/A</v>
      </c>
      <c r="M2776" s="34" t="e">
        <f>IF(ISNUMBER(L2776),#N/A,IF(ISNUMBER(INDEX('Approved CPZ List'!$I:$I,MATCH('HFTD CPZ'!$B2776,'Approved CPZ List'!$B:$B,0))),$K2776,#N/A))</f>
        <v>#N/A</v>
      </c>
    </row>
    <row r="2777" spans="1:13" ht="15.75" x14ac:dyDescent="0.25">
      <c r="A2777" s="17">
        <v>6207</v>
      </c>
      <c r="B2777" s="16" t="s">
        <v>605</v>
      </c>
      <c r="C2777" s="16">
        <v>83622105</v>
      </c>
      <c r="D2777" s="16" t="s">
        <v>590</v>
      </c>
      <c r="E2777" s="16">
        <v>8.2232308992599759</v>
      </c>
      <c r="F2777" s="16">
        <v>97</v>
      </c>
      <c r="G2777" s="19">
        <v>3.6427052852500299E-4</v>
      </c>
      <c r="H2777" s="16">
        <f t="shared" si="129"/>
        <v>3.533424126692529E-2</v>
      </c>
      <c r="I2777" s="21">
        <v>2776</v>
      </c>
      <c r="J2777" s="28">
        <f t="shared" si="130"/>
        <v>24928.519703595157</v>
      </c>
      <c r="K2777" s="28">
        <f t="shared" si="131"/>
        <v>1.7895089286930144</v>
      </c>
      <c r="L2777" s="34" t="e">
        <f>IF(ISNUMBER(INDEX('08W Project List'!$J:$J,MATCH('HFTD CPZ'!$B2777,'08W Project List'!$G:$G,0))),$K2777,#N/A)</f>
        <v>#N/A</v>
      </c>
      <c r="M2777" s="34" t="e">
        <f>IF(ISNUMBER(L2777),#N/A,IF(ISNUMBER(INDEX('Approved CPZ List'!$I:$I,MATCH('HFTD CPZ'!$B2777,'Approved CPZ List'!$B:$B,0))),$K2777,#N/A))</f>
        <v>#N/A</v>
      </c>
    </row>
    <row r="2778" spans="1:13" ht="15.75" x14ac:dyDescent="0.25">
      <c r="A2778" s="17">
        <v>6326</v>
      </c>
      <c r="B2778" s="16" t="s">
        <v>2715</v>
      </c>
      <c r="C2778" s="16">
        <v>42291101</v>
      </c>
      <c r="D2778" s="16" t="s">
        <v>2714</v>
      </c>
      <c r="E2778" s="16">
        <v>4.1072936407150467</v>
      </c>
      <c r="F2778" s="16">
        <v>50</v>
      </c>
      <c r="G2778" s="19">
        <v>3.6141247303909902E-4</v>
      </c>
      <c r="H2778" s="16">
        <f t="shared" si="129"/>
        <v>1.8070623651954953E-2</v>
      </c>
      <c r="I2778" s="21">
        <v>2777</v>
      </c>
      <c r="J2778" s="28">
        <f t="shared" si="130"/>
        <v>24932.626997235871</v>
      </c>
      <c r="K2778" s="28">
        <f t="shared" si="131"/>
        <v>1.7714383050410594</v>
      </c>
      <c r="L2778" s="34" t="e">
        <f>IF(ISNUMBER(INDEX('08W Project List'!$J:$J,MATCH('HFTD CPZ'!$B2778,'08W Project List'!$G:$G,0))),$K2778,#N/A)</f>
        <v>#N/A</v>
      </c>
      <c r="M2778" s="34" t="e">
        <f>IF(ISNUMBER(L2778),#N/A,IF(ISNUMBER(INDEX('Approved CPZ List'!$I:$I,MATCH('HFTD CPZ'!$B2778,'Approved CPZ List'!$B:$B,0))),$K2778,#N/A))</f>
        <v>#N/A</v>
      </c>
    </row>
    <row r="2779" spans="1:13" ht="15.75" x14ac:dyDescent="0.25">
      <c r="A2779" s="17">
        <v>872</v>
      </c>
      <c r="B2779" s="16" t="s">
        <v>1288</v>
      </c>
      <c r="C2779" s="16">
        <v>13432207</v>
      </c>
      <c r="D2779" s="16" t="s">
        <v>1286</v>
      </c>
      <c r="E2779" s="16">
        <v>2.4962357543194096</v>
      </c>
      <c r="F2779" s="16">
        <v>60</v>
      </c>
      <c r="G2779" s="19">
        <v>3.5750922353601901E-4</v>
      </c>
      <c r="H2779" s="16">
        <f t="shared" si="129"/>
        <v>2.1450553412161139E-2</v>
      </c>
      <c r="I2779" s="21">
        <v>2778</v>
      </c>
      <c r="J2779" s="28">
        <f t="shared" si="130"/>
        <v>24935.12323299019</v>
      </c>
      <c r="K2779" s="28">
        <f t="shared" si="131"/>
        <v>1.7499877516288982</v>
      </c>
      <c r="L2779" s="34" t="e">
        <f>IF(ISNUMBER(INDEX('08W Project List'!$J:$J,MATCH('HFTD CPZ'!$B2779,'08W Project List'!$G:$G,0))),$K2779,#N/A)</f>
        <v>#N/A</v>
      </c>
      <c r="M2779" s="34" t="e">
        <f>IF(ISNUMBER(L2779),#N/A,IF(ISNUMBER(INDEX('Approved CPZ List'!$I:$I,MATCH('HFTD CPZ'!$B2779,'Approved CPZ List'!$B:$B,0))),$K2779,#N/A))</f>
        <v>#N/A</v>
      </c>
    </row>
    <row r="2780" spans="1:13" ht="15.75" x14ac:dyDescent="0.25">
      <c r="A2780" s="17">
        <v>6151</v>
      </c>
      <c r="B2780" s="16" t="s">
        <v>1176</v>
      </c>
      <c r="C2780" s="16">
        <v>82952113</v>
      </c>
      <c r="D2780" s="16" t="s">
        <v>1177</v>
      </c>
      <c r="E2780" s="16">
        <v>1.5269101070107519E-2</v>
      </c>
      <c r="F2780" s="16">
        <v>24</v>
      </c>
      <c r="G2780" s="19">
        <v>3.50377837913303E-4</v>
      </c>
      <c r="H2780" s="16">
        <f t="shared" si="129"/>
        <v>8.409068109919272E-3</v>
      </c>
      <c r="I2780" s="21">
        <v>2779</v>
      </c>
      <c r="J2780" s="28">
        <f t="shared" si="130"/>
        <v>24935.13850209126</v>
      </c>
      <c r="K2780" s="28">
        <f t="shared" si="131"/>
        <v>1.7415786835189788</v>
      </c>
      <c r="L2780" s="34" t="e">
        <f>IF(ISNUMBER(INDEX('08W Project List'!$J:$J,MATCH('HFTD CPZ'!$B2780,'08W Project List'!$G:$G,0))),$K2780,#N/A)</f>
        <v>#N/A</v>
      </c>
      <c r="M2780" s="34" t="e">
        <f>IF(ISNUMBER(L2780),#N/A,IF(ISNUMBER(INDEX('Approved CPZ List'!$I:$I,MATCH('HFTD CPZ'!$B2780,'Approved CPZ List'!$B:$B,0))),$K2780,#N/A))</f>
        <v>#N/A</v>
      </c>
    </row>
    <row r="2781" spans="1:13" ht="15.75" x14ac:dyDescent="0.25">
      <c r="A2781" s="17">
        <v>6316</v>
      </c>
      <c r="B2781" s="16" t="s">
        <v>328</v>
      </c>
      <c r="C2781" s="16">
        <v>43081101</v>
      </c>
      <c r="D2781" s="16" t="s">
        <v>329</v>
      </c>
      <c r="E2781" s="16">
        <v>3.3288669824057737</v>
      </c>
      <c r="F2781" s="16">
        <v>49</v>
      </c>
      <c r="G2781" s="19">
        <v>3.4865873568863301E-4</v>
      </c>
      <c r="H2781" s="16">
        <f t="shared" si="129"/>
        <v>1.7084278048743018E-2</v>
      </c>
      <c r="I2781" s="21">
        <v>2780</v>
      </c>
      <c r="J2781" s="28">
        <f t="shared" si="130"/>
        <v>24938.467369073667</v>
      </c>
      <c r="K2781" s="28">
        <f t="shared" si="131"/>
        <v>1.7244944054702358</v>
      </c>
      <c r="L2781" s="34" t="e">
        <f>IF(ISNUMBER(INDEX('08W Project List'!$J:$J,MATCH('HFTD CPZ'!$B2781,'08W Project List'!$G:$G,0))),$K2781,#N/A)</f>
        <v>#N/A</v>
      </c>
      <c r="M2781" s="34" t="e">
        <f>IF(ISNUMBER(L2781),#N/A,IF(ISNUMBER(INDEX('Approved CPZ List'!$I:$I,MATCH('HFTD CPZ'!$B2781,'Approved CPZ List'!$B:$B,0))),$K2781,#N/A))</f>
        <v>#N/A</v>
      </c>
    </row>
    <row r="2782" spans="1:13" ht="15.75" x14ac:dyDescent="0.25">
      <c r="A2782" s="17">
        <v>4831</v>
      </c>
      <c r="B2782" s="16" t="s">
        <v>3371</v>
      </c>
      <c r="C2782" s="16">
        <v>83692105</v>
      </c>
      <c r="D2782" s="16" t="s">
        <v>3364</v>
      </c>
      <c r="E2782" s="16">
        <v>0.73407339631656932</v>
      </c>
      <c r="F2782" s="16">
        <v>17</v>
      </c>
      <c r="G2782" s="19">
        <v>3.4682990716641501E-4</v>
      </c>
      <c r="H2782" s="16">
        <f t="shared" si="129"/>
        <v>5.8961084218290549E-3</v>
      </c>
      <c r="I2782" s="21">
        <v>2781</v>
      </c>
      <c r="J2782" s="28">
        <f t="shared" si="130"/>
        <v>24939.201442469985</v>
      </c>
      <c r="K2782" s="28">
        <f t="shared" si="131"/>
        <v>1.7185982970484068</v>
      </c>
      <c r="L2782" s="34" t="e">
        <f>IF(ISNUMBER(INDEX('08W Project List'!$J:$J,MATCH('HFTD CPZ'!$B2782,'08W Project List'!$G:$G,0))),$K2782,#N/A)</f>
        <v>#N/A</v>
      </c>
      <c r="M2782" s="34" t="e">
        <f>IF(ISNUMBER(L2782),#N/A,IF(ISNUMBER(INDEX('Approved CPZ List'!$I:$I,MATCH('HFTD CPZ'!$B2782,'Approved CPZ List'!$B:$B,0))),$K2782,#N/A))</f>
        <v>#N/A</v>
      </c>
    </row>
    <row r="2783" spans="1:13" ht="15.75" x14ac:dyDescent="0.25">
      <c r="A2783" s="17">
        <v>5876</v>
      </c>
      <c r="B2783" s="16" t="s">
        <v>2671</v>
      </c>
      <c r="C2783" s="16">
        <v>12541106</v>
      </c>
      <c r="D2783" s="16" t="s">
        <v>2667</v>
      </c>
      <c r="E2783" s="16">
        <v>2.4443116100137354</v>
      </c>
      <c r="F2783" s="16">
        <v>15</v>
      </c>
      <c r="G2783" s="19">
        <v>3.4484603874894399E-4</v>
      </c>
      <c r="H2783" s="16">
        <f t="shared" si="129"/>
        <v>5.1726905812341595E-3</v>
      </c>
      <c r="I2783" s="21">
        <v>2782</v>
      </c>
      <c r="J2783" s="28">
        <f t="shared" si="130"/>
        <v>24941.645754079997</v>
      </c>
      <c r="K2783" s="28">
        <f t="shared" si="131"/>
        <v>1.7134256064671727</v>
      </c>
      <c r="L2783" s="34" t="e">
        <f>IF(ISNUMBER(INDEX('08W Project List'!$J:$J,MATCH('HFTD CPZ'!$B2783,'08W Project List'!$G:$G,0))),$K2783,#N/A)</f>
        <v>#N/A</v>
      </c>
      <c r="M2783" s="34" t="e">
        <f>IF(ISNUMBER(L2783),#N/A,IF(ISNUMBER(INDEX('Approved CPZ List'!$I:$I,MATCH('HFTD CPZ'!$B2783,'Approved CPZ List'!$B:$B,0))),$K2783,#N/A))</f>
        <v>#N/A</v>
      </c>
    </row>
    <row r="2784" spans="1:13" ht="15.75" x14ac:dyDescent="0.25">
      <c r="A2784" s="17">
        <v>8254</v>
      </c>
      <c r="B2784" s="16" t="s">
        <v>1107</v>
      </c>
      <c r="C2784" s="16">
        <v>182381101</v>
      </c>
      <c r="D2784" s="16" t="s">
        <v>1102</v>
      </c>
      <c r="E2784" s="16">
        <v>1.0394545632997079</v>
      </c>
      <c r="F2784" s="16">
        <v>18</v>
      </c>
      <c r="G2784" s="19">
        <v>3.4064356106109202E-4</v>
      </c>
      <c r="H2784" s="16">
        <f t="shared" si="129"/>
        <v>6.1315840990996563E-3</v>
      </c>
      <c r="I2784" s="21">
        <v>2783</v>
      </c>
      <c r="J2784" s="28">
        <f t="shared" si="130"/>
        <v>24942.685208643295</v>
      </c>
      <c r="K2784" s="28">
        <f t="shared" si="131"/>
        <v>1.707294022368073</v>
      </c>
      <c r="L2784" s="34" t="e">
        <f>IF(ISNUMBER(INDEX('08W Project List'!$J:$J,MATCH('HFTD CPZ'!$B2784,'08W Project List'!$G:$G,0))),$K2784,#N/A)</f>
        <v>#N/A</v>
      </c>
      <c r="M2784" s="34" t="e">
        <f>IF(ISNUMBER(L2784),#N/A,IF(ISNUMBER(INDEX('Approved CPZ List'!$I:$I,MATCH('HFTD CPZ'!$B2784,'Approved CPZ List'!$B:$B,0))),$K2784,#N/A))</f>
        <v>#N/A</v>
      </c>
    </row>
    <row r="2785" spans="1:13" ht="15.75" x14ac:dyDescent="0.25">
      <c r="A2785" s="17">
        <v>7697</v>
      </c>
      <c r="B2785" s="16" t="s">
        <v>2845</v>
      </c>
      <c r="C2785" s="16">
        <v>102831103</v>
      </c>
      <c r="D2785" s="16" t="s">
        <v>2846</v>
      </c>
      <c r="E2785" s="16">
        <v>1.0603552027524363</v>
      </c>
      <c r="F2785" s="16">
        <v>13</v>
      </c>
      <c r="G2785" s="19">
        <v>3.3981343863451099E-4</v>
      </c>
      <c r="H2785" s="16">
        <f t="shared" si="129"/>
        <v>4.4175747022486425E-3</v>
      </c>
      <c r="I2785" s="21">
        <v>2784</v>
      </c>
      <c r="J2785" s="28">
        <f t="shared" si="130"/>
        <v>24943.745563846049</v>
      </c>
      <c r="K2785" s="28">
        <f t="shared" si="131"/>
        <v>1.7028764476658245</v>
      </c>
      <c r="L2785" s="34" t="e">
        <f>IF(ISNUMBER(INDEX('08W Project List'!$J:$J,MATCH('HFTD CPZ'!$B2785,'08W Project List'!$G:$G,0))),$K2785,#N/A)</f>
        <v>#N/A</v>
      </c>
      <c r="M2785" s="34" t="e">
        <f>IF(ISNUMBER(L2785),#N/A,IF(ISNUMBER(INDEX('Approved CPZ List'!$I:$I,MATCH('HFTD CPZ'!$B2785,'Approved CPZ List'!$B:$B,0))),$K2785,#N/A))</f>
        <v>#N/A</v>
      </c>
    </row>
    <row r="2786" spans="1:13" ht="15.75" x14ac:dyDescent="0.25">
      <c r="A2786" s="17">
        <v>4615</v>
      </c>
      <c r="B2786" s="16" t="s">
        <v>2971</v>
      </c>
      <c r="C2786" s="16">
        <v>163781701</v>
      </c>
      <c r="D2786" s="16" t="s">
        <v>2967</v>
      </c>
      <c r="E2786" s="16">
        <v>10.246171647082535</v>
      </c>
      <c r="F2786" s="16">
        <v>142</v>
      </c>
      <c r="G2786" s="19">
        <v>3.3804139062639503E-4</v>
      </c>
      <c r="H2786" s="16">
        <f t="shared" si="129"/>
        <v>4.8001877468948094E-2</v>
      </c>
      <c r="I2786" s="21">
        <v>2785</v>
      </c>
      <c r="J2786" s="28">
        <f t="shared" si="130"/>
        <v>24953.991735493131</v>
      </c>
      <c r="K2786" s="28">
        <f t="shared" si="131"/>
        <v>1.6548745701968763</v>
      </c>
      <c r="L2786" s="34" t="e">
        <f>IF(ISNUMBER(INDEX('08W Project List'!$J:$J,MATCH('HFTD CPZ'!$B2786,'08W Project List'!$G:$G,0))),$K2786,#N/A)</f>
        <v>#N/A</v>
      </c>
      <c r="M2786" s="34" t="e">
        <f>IF(ISNUMBER(L2786),#N/A,IF(ISNUMBER(INDEX('Approved CPZ List'!$I:$I,MATCH('HFTD CPZ'!$B2786,'Approved CPZ List'!$B:$B,0))),$K2786,#N/A))</f>
        <v>#N/A</v>
      </c>
    </row>
    <row r="2787" spans="1:13" ht="15.75" x14ac:dyDescent="0.25">
      <c r="A2787" s="17">
        <v>8175</v>
      </c>
      <c r="B2787" s="16" t="s">
        <v>4264</v>
      </c>
      <c r="C2787" s="16">
        <v>163201101</v>
      </c>
      <c r="D2787" s="16" t="s">
        <v>4259</v>
      </c>
      <c r="E2787" s="16">
        <v>1.0992006754600434</v>
      </c>
      <c r="F2787" s="16">
        <v>16</v>
      </c>
      <c r="G2787" s="19">
        <v>3.24484161164723E-4</v>
      </c>
      <c r="H2787" s="16">
        <f t="shared" si="129"/>
        <v>5.191746578635568E-3</v>
      </c>
      <c r="I2787" s="21">
        <v>2786</v>
      </c>
      <c r="J2787" s="28">
        <f t="shared" si="130"/>
        <v>24955.090936168592</v>
      </c>
      <c r="K2787" s="28">
        <f t="shared" si="131"/>
        <v>1.6496828236182408</v>
      </c>
      <c r="L2787" s="34" t="e">
        <f>IF(ISNUMBER(INDEX('08W Project List'!$J:$J,MATCH('HFTD CPZ'!$B2787,'08W Project List'!$G:$G,0))),$K2787,#N/A)</f>
        <v>#N/A</v>
      </c>
      <c r="M2787" s="34" t="e">
        <f>IF(ISNUMBER(L2787),#N/A,IF(ISNUMBER(INDEX('Approved CPZ List'!$I:$I,MATCH('HFTD CPZ'!$B2787,'Approved CPZ List'!$B:$B,0))),$K2787,#N/A))</f>
        <v>#N/A</v>
      </c>
    </row>
    <row r="2788" spans="1:13" ht="15.75" x14ac:dyDescent="0.25">
      <c r="A2788" s="17">
        <v>2671</v>
      </c>
      <c r="B2788" s="16" t="s">
        <v>2089</v>
      </c>
      <c r="C2788" s="16">
        <v>82021101</v>
      </c>
      <c r="D2788" s="16" t="s">
        <v>2082</v>
      </c>
      <c r="E2788" s="16">
        <v>8.5233817006086383</v>
      </c>
      <c r="F2788" s="16">
        <v>131</v>
      </c>
      <c r="G2788" s="19">
        <v>3.2354414020325801E-4</v>
      </c>
      <c r="H2788" s="16">
        <f t="shared" si="129"/>
        <v>4.2384282366626801E-2</v>
      </c>
      <c r="I2788" s="21">
        <v>2787</v>
      </c>
      <c r="J2788" s="28">
        <f t="shared" si="130"/>
        <v>24963.6143178692</v>
      </c>
      <c r="K2788" s="28">
        <f t="shared" si="131"/>
        <v>1.6072985412516141</v>
      </c>
      <c r="L2788" s="34" t="e">
        <f>IF(ISNUMBER(INDEX('08W Project List'!$J:$J,MATCH('HFTD CPZ'!$B2788,'08W Project List'!$G:$G,0))),$K2788,#N/A)</f>
        <v>#N/A</v>
      </c>
      <c r="M2788" s="34" t="e">
        <f>IF(ISNUMBER(L2788),#N/A,IF(ISNUMBER(INDEX('Approved CPZ List'!$I:$I,MATCH('HFTD CPZ'!$B2788,'Approved CPZ List'!$B:$B,0))),$K2788,#N/A))</f>
        <v>#N/A</v>
      </c>
    </row>
    <row r="2789" spans="1:13" ht="15.75" x14ac:dyDescent="0.25">
      <c r="A2789" s="17">
        <v>1669</v>
      </c>
      <c r="B2789" s="16" t="s">
        <v>3883</v>
      </c>
      <c r="C2789" s="16">
        <v>162831702</v>
      </c>
      <c r="D2789" s="16" t="s">
        <v>3878</v>
      </c>
      <c r="E2789" s="16">
        <v>17.350269228810816</v>
      </c>
      <c r="F2789" s="16">
        <v>185</v>
      </c>
      <c r="G2789" s="19">
        <v>3.1401973323175002E-4</v>
      </c>
      <c r="H2789" s="16">
        <f t="shared" si="129"/>
        <v>5.8093650647873751E-2</v>
      </c>
      <c r="I2789" s="21">
        <v>2788</v>
      </c>
      <c r="J2789" s="28">
        <f t="shared" si="130"/>
        <v>24980.964587098009</v>
      </c>
      <c r="K2789" s="28">
        <f t="shared" si="131"/>
        <v>1.5492048906037403</v>
      </c>
      <c r="L2789" s="34" t="e">
        <f>IF(ISNUMBER(INDEX('08W Project List'!$J:$J,MATCH('HFTD CPZ'!$B2789,'08W Project List'!$G:$G,0))),$K2789,#N/A)</f>
        <v>#N/A</v>
      </c>
      <c r="M2789" s="34" t="e">
        <f>IF(ISNUMBER(L2789),#N/A,IF(ISNUMBER(INDEX('Approved CPZ List'!$I:$I,MATCH('HFTD CPZ'!$B2789,'Approved CPZ List'!$B:$B,0))),$K2789,#N/A))</f>
        <v>#N/A</v>
      </c>
    </row>
    <row r="2790" spans="1:13" ht="15.75" x14ac:dyDescent="0.25">
      <c r="A2790" s="17">
        <v>1740</v>
      </c>
      <c r="B2790" s="16" t="s">
        <v>1608</v>
      </c>
      <c r="C2790" s="16">
        <v>42841111</v>
      </c>
      <c r="D2790" s="16" t="s">
        <v>1607</v>
      </c>
      <c r="E2790" s="16">
        <v>1.5913009412244001</v>
      </c>
      <c r="F2790" s="16">
        <v>20</v>
      </c>
      <c r="G2790" s="19">
        <v>3.1369622637147801E-4</v>
      </c>
      <c r="H2790" s="16">
        <f t="shared" si="129"/>
        <v>6.2739245274295603E-3</v>
      </c>
      <c r="I2790" s="21">
        <v>2789</v>
      </c>
      <c r="J2790" s="28">
        <f t="shared" si="130"/>
        <v>24982.555888039235</v>
      </c>
      <c r="K2790" s="28">
        <f t="shared" si="131"/>
        <v>1.5429309660763109</v>
      </c>
      <c r="L2790" s="34" t="e">
        <f>IF(ISNUMBER(INDEX('08W Project List'!$J:$J,MATCH('HFTD CPZ'!$B2790,'08W Project List'!$G:$G,0))),$K2790,#N/A)</f>
        <v>#N/A</v>
      </c>
      <c r="M2790" s="34" t="e">
        <f>IF(ISNUMBER(L2790),#N/A,IF(ISNUMBER(INDEX('Approved CPZ List'!$I:$I,MATCH('HFTD CPZ'!$B2790,'Approved CPZ List'!$B:$B,0))),$K2790,#N/A))</f>
        <v>#N/A</v>
      </c>
    </row>
    <row r="2791" spans="1:13" ht="15.75" x14ac:dyDescent="0.25">
      <c r="A2791" s="17">
        <v>6457</v>
      </c>
      <c r="B2791" s="16" t="s">
        <v>152</v>
      </c>
      <c r="C2791" s="16">
        <v>182541103</v>
      </c>
      <c r="D2791" s="16" t="s">
        <v>143</v>
      </c>
      <c r="E2791" s="16">
        <v>0.18914382299400187</v>
      </c>
      <c r="F2791" s="16">
        <v>18</v>
      </c>
      <c r="G2791" s="19">
        <v>3.1226694723438702E-4</v>
      </c>
      <c r="H2791" s="16">
        <f t="shared" si="129"/>
        <v>5.6208050502189666E-3</v>
      </c>
      <c r="I2791" s="21">
        <v>2790</v>
      </c>
      <c r="J2791" s="28">
        <f t="shared" si="130"/>
        <v>24982.745031862229</v>
      </c>
      <c r="K2791" s="28">
        <f t="shared" si="131"/>
        <v>1.537310161026092</v>
      </c>
      <c r="L2791" s="34" t="e">
        <f>IF(ISNUMBER(INDEX('08W Project List'!$J:$J,MATCH('HFTD CPZ'!$B2791,'08W Project List'!$G:$G,0))),$K2791,#N/A)</f>
        <v>#N/A</v>
      </c>
      <c r="M2791" s="34" t="e">
        <f>IF(ISNUMBER(L2791),#N/A,IF(ISNUMBER(INDEX('Approved CPZ List'!$I:$I,MATCH('HFTD CPZ'!$B2791,'Approved CPZ List'!$B:$B,0))),$K2791,#N/A))</f>
        <v>#N/A</v>
      </c>
    </row>
    <row r="2792" spans="1:13" ht="15.75" x14ac:dyDescent="0.25">
      <c r="A2792" s="17">
        <v>4913</v>
      </c>
      <c r="B2792" s="16" t="s">
        <v>3519</v>
      </c>
      <c r="C2792" s="16">
        <v>182631108</v>
      </c>
      <c r="D2792" s="16" t="s">
        <v>3515</v>
      </c>
      <c r="E2792" s="16">
        <v>6.3813640412007464E-3</v>
      </c>
      <c r="F2792" s="16">
        <v>69</v>
      </c>
      <c r="G2792" s="19">
        <v>3.1202394305391299E-4</v>
      </c>
      <c r="H2792" s="16">
        <f t="shared" si="129"/>
        <v>2.1529652070719996E-2</v>
      </c>
      <c r="I2792" s="21">
        <v>2791</v>
      </c>
      <c r="J2792" s="28">
        <f t="shared" si="130"/>
        <v>24982.75141322627</v>
      </c>
      <c r="K2792" s="28">
        <f t="shared" si="131"/>
        <v>1.515780508955372</v>
      </c>
      <c r="L2792" s="34" t="e">
        <f>IF(ISNUMBER(INDEX('08W Project List'!$J:$J,MATCH('HFTD CPZ'!$B2792,'08W Project List'!$G:$G,0))),$K2792,#N/A)</f>
        <v>#N/A</v>
      </c>
      <c r="M2792" s="34" t="e">
        <f>IF(ISNUMBER(L2792),#N/A,IF(ISNUMBER(INDEX('Approved CPZ List'!$I:$I,MATCH('HFTD CPZ'!$B2792,'Approved CPZ List'!$B:$B,0))),$K2792,#N/A))</f>
        <v>#N/A</v>
      </c>
    </row>
    <row r="2793" spans="1:13" ht="15.75" x14ac:dyDescent="0.25">
      <c r="A2793" s="17">
        <v>3199</v>
      </c>
      <c r="B2793" s="16" t="s">
        <v>1198</v>
      </c>
      <c r="C2793" s="16">
        <v>12501105</v>
      </c>
      <c r="D2793" s="16" t="s">
        <v>1199</v>
      </c>
      <c r="E2793" s="16">
        <v>8.3248670023809819</v>
      </c>
      <c r="F2793" s="16">
        <v>132</v>
      </c>
      <c r="G2793" s="19">
        <v>3.1068074981269699E-4</v>
      </c>
      <c r="H2793" s="16">
        <f t="shared" si="129"/>
        <v>4.1009858975276002E-2</v>
      </c>
      <c r="I2793" s="21">
        <v>2792</v>
      </c>
      <c r="J2793" s="28">
        <f t="shared" si="130"/>
        <v>24991.076280228652</v>
      </c>
      <c r="K2793" s="28">
        <f t="shared" si="131"/>
        <v>1.4747706499800959</v>
      </c>
      <c r="L2793" s="34" t="e">
        <f>IF(ISNUMBER(INDEX('08W Project List'!$J:$J,MATCH('HFTD CPZ'!$B2793,'08W Project List'!$G:$G,0))),$K2793,#N/A)</f>
        <v>#N/A</v>
      </c>
      <c r="M2793" s="34" t="e">
        <f>IF(ISNUMBER(L2793),#N/A,IF(ISNUMBER(INDEX('Approved CPZ List'!$I:$I,MATCH('HFTD CPZ'!$B2793,'Approved CPZ List'!$B:$B,0))),$K2793,#N/A))</f>
        <v>#N/A</v>
      </c>
    </row>
    <row r="2794" spans="1:13" ht="15.75" x14ac:dyDescent="0.25">
      <c r="A2794" s="17">
        <v>7182</v>
      </c>
      <c r="B2794" s="16" t="s">
        <v>1191</v>
      </c>
      <c r="C2794" s="16">
        <v>192381102</v>
      </c>
      <c r="D2794" s="16" t="s">
        <v>1187</v>
      </c>
      <c r="E2794" s="16">
        <v>1.6536902603811809</v>
      </c>
      <c r="F2794" s="16">
        <v>25</v>
      </c>
      <c r="G2794" s="19">
        <v>3.0619628300830799E-4</v>
      </c>
      <c r="H2794" s="16">
        <f t="shared" si="129"/>
        <v>7.6549070752076993E-3</v>
      </c>
      <c r="I2794" s="21">
        <v>2793</v>
      </c>
      <c r="J2794" s="28">
        <f t="shared" si="130"/>
        <v>24992.729970489032</v>
      </c>
      <c r="K2794" s="28">
        <f t="shared" si="131"/>
        <v>1.4671157429048882</v>
      </c>
      <c r="L2794" s="34" t="e">
        <f>IF(ISNUMBER(INDEX('08W Project List'!$J:$J,MATCH('HFTD CPZ'!$B2794,'08W Project List'!$G:$G,0))),$K2794,#N/A)</f>
        <v>#N/A</v>
      </c>
      <c r="M2794" s="34" t="e">
        <f>IF(ISNUMBER(L2794),#N/A,IF(ISNUMBER(INDEX('Approved CPZ List'!$I:$I,MATCH('HFTD CPZ'!$B2794,'Approved CPZ List'!$B:$B,0))),$K2794,#N/A))</f>
        <v>#N/A</v>
      </c>
    </row>
    <row r="2795" spans="1:13" ht="15.75" x14ac:dyDescent="0.25">
      <c r="A2795" s="17">
        <v>6389</v>
      </c>
      <c r="B2795" s="16" t="s">
        <v>3004</v>
      </c>
      <c r="C2795" s="16">
        <v>183071101</v>
      </c>
      <c r="D2795" s="16" t="s">
        <v>2998</v>
      </c>
      <c r="E2795" s="16">
        <v>1.4636198849621194</v>
      </c>
      <c r="F2795" s="16">
        <v>29</v>
      </c>
      <c r="G2795" s="19">
        <v>3.0601432757814301E-4</v>
      </c>
      <c r="H2795" s="16">
        <f t="shared" si="129"/>
        <v>8.874415499766147E-3</v>
      </c>
      <c r="I2795" s="21">
        <v>2794</v>
      </c>
      <c r="J2795" s="28">
        <f t="shared" si="130"/>
        <v>24994.193590373994</v>
      </c>
      <c r="K2795" s="28">
        <f t="shared" si="131"/>
        <v>1.458241327405122</v>
      </c>
      <c r="L2795" s="34" t="e">
        <f>IF(ISNUMBER(INDEX('08W Project List'!$J:$J,MATCH('HFTD CPZ'!$B2795,'08W Project List'!$G:$G,0))),$K2795,#N/A)</f>
        <v>#N/A</v>
      </c>
      <c r="M2795" s="34" t="e">
        <f>IF(ISNUMBER(L2795),#N/A,IF(ISNUMBER(INDEX('Approved CPZ List'!$I:$I,MATCH('HFTD CPZ'!$B2795,'Approved CPZ List'!$B:$B,0))),$K2795,#N/A))</f>
        <v>#N/A</v>
      </c>
    </row>
    <row r="2796" spans="1:13" ht="15.75" x14ac:dyDescent="0.25">
      <c r="A2796" s="17">
        <v>5102</v>
      </c>
      <c r="B2796" s="16" t="s">
        <v>1039</v>
      </c>
      <c r="C2796" s="16">
        <v>182222104</v>
      </c>
      <c r="D2796" s="16" t="s">
        <v>1033</v>
      </c>
      <c r="E2796" s="16">
        <v>3.2966054249177876</v>
      </c>
      <c r="F2796" s="16">
        <v>78</v>
      </c>
      <c r="G2796" s="19">
        <v>3.0601427735132698E-4</v>
      </c>
      <c r="H2796" s="16">
        <f t="shared" si="129"/>
        <v>2.3869113633403504E-2</v>
      </c>
      <c r="I2796" s="21">
        <v>2795</v>
      </c>
      <c r="J2796" s="28">
        <f t="shared" si="130"/>
        <v>24997.490195798913</v>
      </c>
      <c r="K2796" s="28">
        <f t="shared" si="131"/>
        <v>1.4343722137717185</v>
      </c>
      <c r="L2796" s="34" t="e">
        <f>IF(ISNUMBER(INDEX('08W Project List'!$J:$J,MATCH('HFTD CPZ'!$B2796,'08W Project List'!$G:$G,0))),$K2796,#N/A)</f>
        <v>#N/A</v>
      </c>
      <c r="M2796" s="34" t="e">
        <f>IF(ISNUMBER(L2796),#N/A,IF(ISNUMBER(INDEX('Approved CPZ List'!$I:$I,MATCH('HFTD CPZ'!$B2796,'Approved CPZ List'!$B:$B,0))),$K2796,#N/A))</f>
        <v>#N/A</v>
      </c>
    </row>
    <row r="2797" spans="1:13" ht="15.75" x14ac:dyDescent="0.25">
      <c r="A2797" s="17">
        <v>483</v>
      </c>
      <c r="B2797" s="16" t="s">
        <v>1202</v>
      </c>
      <c r="C2797" s="16">
        <v>12501105</v>
      </c>
      <c r="D2797" s="16" t="s">
        <v>1199</v>
      </c>
      <c r="E2797" s="16">
        <v>7.4473747251615281</v>
      </c>
      <c r="F2797" s="16">
        <v>97</v>
      </c>
      <c r="G2797" s="19">
        <v>3.0421153693587302E-4</v>
      </c>
      <c r="H2797" s="16">
        <f t="shared" si="129"/>
        <v>2.9508519082779683E-2</v>
      </c>
      <c r="I2797" s="21">
        <v>2796</v>
      </c>
      <c r="J2797" s="28">
        <f t="shared" si="130"/>
        <v>25004.937570524075</v>
      </c>
      <c r="K2797" s="28">
        <f t="shared" si="131"/>
        <v>1.4048636946889388</v>
      </c>
      <c r="L2797" s="34" t="e">
        <f>IF(ISNUMBER(INDEX('08W Project List'!$J:$J,MATCH('HFTD CPZ'!$B2797,'08W Project List'!$G:$G,0))),$K2797,#N/A)</f>
        <v>#N/A</v>
      </c>
      <c r="M2797" s="34" t="e">
        <f>IF(ISNUMBER(L2797),#N/A,IF(ISNUMBER(INDEX('Approved CPZ List'!$I:$I,MATCH('HFTD CPZ'!$B2797,'Approved CPZ List'!$B:$B,0))),$K2797,#N/A))</f>
        <v>#N/A</v>
      </c>
    </row>
    <row r="2798" spans="1:13" ht="15.75" x14ac:dyDescent="0.25">
      <c r="A2798" s="17">
        <v>8801</v>
      </c>
      <c r="B2798" s="16" t="s">
        <v>4399</v>
      </c>
      <c r="C2798" s="16">
        <v>24251104</v>
      </c>
      <c r="D2798" s="16" t="s">
        <v>4397</v>
      </c>
      <c r="E2798" s="16">
        <v>2.7280051202443443</v>
      </c>
      <c r="F2798" s="16">
        <v>43</v>
      </c>
      <c r="G2798" s="19">
        <v>3.0412091950500698E-4</v>
      </c>
      <c r="H2798" s="16">
        <f t="shared" si="129"/>
        <v>1.3077199538715299E-2</v>
      </c>
      <c r="I2798" s="21">
        <v>2797</v>
      </c>
      <c r="J2798" s="28">
        <f t="shared" si="130"/>
        <v>25007.665575644318</v>
      </c>
      <c r="K2798" s="28">
        <f t="shared" si="131"/>
        <v>1.3917864951502235</v>
      </c>
      <c r="L2798" s="34" t="e">
        <f>IF(ISNUMBER(INDEX('08W Project List'!$J:$J,MATCH('HFTD CPZ'!$B2798,'08W Project List'!$G:$G,0))),$K2798,#N/A)</f>
        <v>#N/A</v>
      </c>
      <c r="M2798" s="34" t="e">
        <f>IF(ISNUMBER(L2798),#N/A,IF(ISNUMBER(INDEX('Approved CPZ List'!$I:$I,MATCH('HFTD CPZ'!$B2798,'Approved CPZ List'!$B:$B,0))),$K2798,#N/A))</f>
        <v>#N/A</v>
      </c>
    </row>
    <row r="2799" spans="1:13" ht="15.75" x14ac:dyDescent="0.25">
      <c r="A2799" s="17">
        <v>2740</v>
      </c>
      <c r="B2799" s="16" t="s">
        <v>3971</v>
      </c>
      <c r="C2799" s="16">
        <v>14241101</v>
      </c>
      <c r="D2799" s="16" t="s">
        <v>3962</v>
      </c>
      <c r="E2799" s="16">
        <v>1.2968559488776259</v>
      </c>
      <c r="F2799" s="16">
        <v>30</v>
      </c>
      <c r="G2799" s="19">
        <v>2.9522749185742503E-4</v>
      </c>
      <c r="H2799" s="16">
        <f t="shared" si="129"/>
        <v>8.856824755722751E-3</v>
      </c>
      <c r="I2799" s="21">
        <v>2798</v>
      </c>
      <c r="J2799" s="28">
        <f t="shared" si="130"/>
        <v>25008.962431593194</v>
      </c>
      <c r="K2799" s="28">
        <f t="shared" si="131"/>
        <v>1.3829296703945007</v>
      </c>
      <c r="L2799" s="34" t="e">
        <f>IF(ISNUMBER(INDEX('08W Project List'!$J:$J,MATCH('HFTD CPZ'!$B2799,'08W Project List'!$G:$G,0))),$K2799,#N/A)</f>
        <v>#N/A</v>
      </c>
      <c r="M2799" s="34" t="e">
        <f>IF(ISNUMBER(L2799),#N/A,IF(ISNUMBER(INDEX('Approved CPZ List'!$I:$I,MATCH('HFTD CPZ'!$B2799,'Approved CPZ List'!$B:$B,0))),$K2799,#N/A))</f>
        <v>#N/A</v>
      </c>
    </row>
    <row r="2800" spans="1:13" ht="15.75" x14ac:dyDescent="0.25">
      <c r="A2800" s="17">
        <v>1558</v>
      </c>
      <c r="B2800" s="16" t="s">
        <v>3326</v>
      </c>
      <c r="C2800" s="16">
        <v>43321103</v>
      </c>
      <c r="D2800" s="16" t="s">
        <v>3325</v>
      </c>
      <c r="E2800" s="16">
        <v>3.0645250273569484</v>
      </c>
      <c r="F2800" s="16">
        <v>71</v>
      </c>
      <c r="G2800" s="19">
        <v>2.9461668910157901E-4</v>
      </c>
      <c r="H2800" s="16">
        <f t="shared" si="129"/>
        <v>2.0917784926212109E-2</v>
      </c>
      <c r="I2800" s="21">
        <v>2799</v>
      </c>
      <c r="J2800" s="28">
        <f t="shared" si="130"/>
        <v>25012.02695662055</v>
      </c>
      <c r="K2800" s="28">
        <f t="shared" si="131"/>
        <v>1.3620118854682886</v>
      </c>
      <c r="L2800" s="34" t="e">
        <f>IF(ISNUMBER(INDEX('08W Project List'!$J:$J,MATCH('HFTD CPZ'!$B2800,'08W Project List'!$G:$G,0))),$K2800,#N/A)</f>
        <v>#N/A</v>
      </c>
      <c r="M2800" s="34" t="e">
        <f>IF(ISNUMBER(L2800),#N/A,IF(ISNUMBER(INDEX('Approved CPZ List'!$I:$I,MATCH('HFTD CPZ'!$B2800,'Approved CPZ List'!$B:$B,0))),$K2800,#N/A))</f>
        <v>#N/A</v>
      </c>
    </row>
    <row r="2801" spans="1:13" ht="15.75" x14ac:dyDescent="0.25">
      <c r="A2801" s="17">
        <v>1849</v>
      </c>
      <c r="B2801" s="16" t="s">
        <v>1363</v>
      </c>
      <c r="C2801" s="16">
        <v>42761104</v>
      </c>
      <c r="D2801" s="16" t="s">
        <v>1361</v>
      </c>
      <c r="E2801" s="16">
        <v>11.628877744248975</v>
      </c>
      <c r="F2801" s="16">
        <v>161</v>
      </c>
      <c r="G2801" s="19">
        <v>2.9438695756763602E-4</v>
      </c>
      <c r="H2801" s="16">
        <f t="shared" si="129"/>
        <v>4.7396300168389402E-2</v>
      </c>
      <c r="I2801" s="21">
        <v>2800</v>
      </c>
      <c r="J2801" s="28">
        <f t="shared" si="130"/>
        <v>25023.655834364799</v>
      </c>
      <c r="K2801" s="28">
        <f t="shared" si="131"/>
        <v>1.3146155852998991</v>
      </c>
      <c r="L2801" s="34" t="e">
        <f>IF(ISNUMBER(INDEX('08W Project List'!$J:$J,MATCH('HFTD CPZ'!$B2801,'08W Project List'!$G:$G,0))),$K2801,#N/A)</f>
        <v>#N/A</v>
      </c>
      <c r="M2801" s="34" t="e">
        <f>IF(ISNUMBER(L2801),#N/A,IF(ISNUMBER(INDEX('Approved CPZ List'!$I:$I,MATCH('HFTD CPZ'!$B2801,'Approved CPZ List'!$B:$B,0))),$K2801,#N/A))</f>
        <v>#N/A</v>
      </c>
    </row>
    <row r="2802" spans="1:13" ht="15.75" x14ac:dyDescent="0.25">
      <c r="A2802" s="17">
        <v>1214</v>
      </c>
      <c r="B2802" s="16" t="s">
        <v>3369</v>
      </c>
      <c r="C2802" s="16">
        <v>83692105</v>
      </c>
      <c r="D2802" s="16" t="s">
        <v>3364</v>
      </c>
      <c r="E2802" s="16">
        <v>5.4944552872117836</v>
      </c>
      <c r="F2802" s="16">
        <v>81</v>
      </c>
      <c r="G2802" s="19">
        <v>2.8990560780155602E-4</v>
      </c>
      <c r="H2802" s="16">
        <f t="shared" si="129"/>
        <v>2.3482354231926038E-2</v>
      </c>
      <c r="I2802" s="21">
        <v>2801</v>
      </c>
      <c r="J2802" s="28">
        <f t="shared" si="130"/>
        <v>25029.150289652011</v>
      </c>
      <c r="K2802" s="28">
        <f t="shared" si="131"/>
        <v>1.2911332310679731</v>
      </c>
      <c r="L2802" s="34" t="e">
        <f>IF(ISNUMBER(INDEX('08W Project List'!$J:$J,MATCH('HFTD CPZ'!$B2802,'08W Project List'!$G:$G,0))),$K2802,#N/A)</f>
        <v>#N/A</v>
      </c>
      <c r="M2802" s="34" t="e">
        <f>IF(ISNUMBER(L2802),#N/A,IF(ISNUMBER(INDEX('Approved CPZ List'!$I:$I,MATCH('HFTD CPZ'!$B2802,'Approved CPZ List'!$B:$B,0))),$K2802,#N/A))</f>
        <v>#N/A</v>
      </c>
    </row>
    <row r="2803" spans="1:13" ht="15.75" x14ac:dyDescent="0.25">
      <c r="A2803" s="17">
        <v>6981</v>
      </c>
      <c r="B2803" s="16" t="s">
        <v>1621</v>
      </c>
      <c r="C2803" s="16">
        <v>24101101</v>
      </c>
      <c r="D2803" s="16" t="s">
        <v>1620</v>
      </c>
      <c r="E2803" s="16">
        <v>0</v>
      </c>
      <c r="F2803" s="16">
        <v>21</v>
      </c>
      <c r="G2803" s="19">
        <v>2.8315644086463702E-4</v>
      </c>
      <c r="H2803" s="16">
        <f t="shared" si="129"/>
        <v>5.9462852581573774E-3</v>
      </c>
      <c r="I2803" s="21">
        <v>2802</v>
      </c>
      <c r="J2803" s="28">
        <f t="shared" si="130"/>
        <v>25029.150289652011</v>
      </c>
      <c r="K2803" s="28">
        <f t="shared" si="131"/>
        <v>1.2851869458098157</v>
      </c>
      <c r="L2803" s="34" t="e">
        <f>IF(ISNUMBER(INDEX('08W Project List'!$J:$J,MATCH('HFTD CPZ'!$B2803,'08W Project List'!$G:$G,0))),$K2803,#N/A)</f>
        <v>#N/A</v>
      </c>
      <c r="M2803" s="34" t="e">
        <f>IF(ISNUMBER(L2803),#N/A,IF(ISNUMBER(INDEX('Approved CPZ List'!$I:$I,MATCH('HFTD CPZ'!$B2803,'Approved CPZ List'!$B:$B,0))),$K2803,#N/A))</f>
        <v>#N/A</v>
      </c>
    </row>
    <row r="2804" spans="1:13" ht="15.75" x14ac:dyDescent="0.25">
      <c r="A2804" s="17">
        <v>5899</v>
      </c>
      <c r="B2804" s="16" t="s">
        <v>4216</v>
      </c>
      <c r="C2804" s="16">
        <v>102541101</v>
      </c>
      <c r="D2804" s="16" t="s">
        <v>4213</v>
      </c>
      <c r="E2804" s="16">
        <v>10.443857041647608</v>
      </c>
      <c r="F2804" s="16">
        <v>59</v>
      </c>
      <c r="G2804" s="19">
        <v>2.82865730812599E-4</v>
      </c>
      <c r="H2804" s="16">
        <f t="shared" si="129"/>
        <v>1.6689078117943342E-2</v>
      </c>
      <c r="I2804" s="21">
        <v>2803</v>
      </c>
      <c r="J2804" s="28">
        <f t="shared" si="130"/>
        <v>25039.594146693657</v>
      </c>
      <c r="K2804" s="28">
        <f t="shared" si="131"/>
        <v>1.2684978676918723</v>
      </c>
      <c r="L2804" s="34" t="e">
        <f>IF(ISNUMBER(INDEX('08W Project List'!$J:$J,MATCH('HFTD CPZ'!$B2804,'08W Project List'!$G:$G,0))),$K2804,#N/A)</f>
        <v>#N/A</v>
      </c>
      <c r="M2804" s="34" t="e">
        <f>IF(ISNUMBER(L2804),#N/A,IF(ISNUMBER(INDEX('Approved CPZ List'!$I:$I,MATCH('HFTD CPZ'!$B2804,'Approved CPZ List'!$B:$B,0))),$K2804,#N/A))</f>
        <v>#N/A</v>
      </c>
    </row>
    <row r="2805" spans="1:13" ht="15.75" x14ac:dyDescent="0.25">
      <c r="A2805" s="17">
        <v>7108</v>
      </c>
      <c r="B2805" s="16" t="s">
        <v>3305</v>
      </c>
      <c r="C2805" s="16">
        <v>182731102</v>
      </c>
      <c r="D2805" s="16" t="s">
        <v>3303</v>
      </c>
      <c r="E2805" s="16">
        <v>3.6042069516264075</v>
      </c>
      <c r="F2805" s="16">
        <v>84</v>
      </c>
      <c r="G2805" s="19">
        <v>2.8141063641409298E-4</v>
      </c>
      <c r="H2805" s="16">
        <f t="shared" si="129"/>
        <v>2.363849345878381E-2</v>
      </c>
      <c r="I2805" s="21">
        <v>2804</v>
      </c>
      <c r="J2805" s="28">
        <f t="shared" si="130"/>
        <v>25043.198353645283</v>
      </c>
      <c r="K2805" s="28">
        <f t="shared" si="131"/>
        <v>1.2448593742330885</v>
      </c>
      <c r="L2805" s="34" t="e">
        <f>IF(ISNUMBER(INDEX('08W Project List'!$J:$J,MATCH('HFTD CPZ'!$B2805,'08W Project List'!$G:$G,0))),$K2805,#N/A)</f>
        <v>#N/A</v>
      </c>
      <c r="M2805" s="34" t="e">
        <f>IF(ISNUMBER(L2805),#N/A,IF(ISNUMBER(INDEX('Approved CPZ List'!$I:$I,MATCH('HFTD CPZ'!$B2805,'Approved CPZ List'!$B:$B,0))),$K2805,#N/A))</f>
        <v>#N/A</v>
      </c>
    </row>
    <row r="2806" spans="1:13" ht="15.75" x14ac:dyDescent="0.25">
      <c r="A2806" s="17">
        <v>5988</v>
      </c>
      <c r="B2806" s="16" t="s">
        <v>3880</v>
      </c>
      <c r="C2806" s="16">
        <v>162831702</v>
      </c>
      <c r="D2806" s="16" t="s">
        <v>3878</v>
      </c>
      <c r="E2806" s="16">
        <v>4.2634151766763706</v>
      </c>
      <c r="F2806" s="16">
        <v>59</v>
      </c>
      <c r="G2806" s="19">
        <v>2.7928472758513101E-4</v>
      </c>
      <c r="H2806" s="16">
        <f t="shared" si="129"/>
        <v>1.6477798927522731E-2</v>
      </c>
      <c r="I2806" s="21">
        <v>2805</v>
      </c>
      <c r="J2806" s="28">
        <f t="shared" si="130"/>
        <v>25047.461768821959</v>
      </c>
      <c r="K2806" s="28">
        <f t="shared" si="131"/>
        <v>1.2283815753055658</v>
      </c>
      <c r="L2806" s="34" t="e">
        <f>IF(ISNUMBER(INDEX('08W Project List'!$J:$J,MATCH('HFTD CPZ'!$B2806,'08W Project List'!$G:$G,0))),$K2806,#N/A)</f>
        <v>#N/A</v>
      </c>
      <c r="M2806" s="34" t="e">
        <f>IF(ISNUMBER(L2806),#N/A,IF(ISNUMBER(INDEX('Approved CPZ List'!$I:$I,MATCH('HFTD CPZ'!$B2806,'Approved CPZ List'!$B:$B,0))),$K2806,#N/A))</f>
        <v>#N/A</v>
      </c>
    </row>
    <row r="2807" spans="1:13" ht="15.75" x14ac:dyDescent="0.25">
      <c r="A2807" s="17">
        <v>5979</v>
      </c>
      <c r="B2807" s="16" t="s">
        <v>331</v>
      </c>
      <c r="C2807" s="16">
        <v>43081101</v>
      </c>
      <c r="D2807" s="16" t="s">
        <v>329</v>
      </c>
      <c r="E2807" s="16">
        <v>2.639443025912716</v>
      </c>
      <c r="F2807" s="16">
        <v>33</v>
      </c>
      <c r="G2807" s="19">
        <v>2.7436394379875E-4</v>
      </c>
      <c r="H2807" s="16">
        <f t="shared" si="129"/>
        <v>9.0540101453587506E-3</v>
      </c>
      <c r="I2807" s="21">
        <v>2806</v>
      </c>
      <c r="J2807" s="28">
        <f t="shared" si="130"/>
        <v>25050.101211847872</v>
      </c>
      <c r="K2807" s="28">
        <f t="shared" si="131"/>
        <v>1.2193275651602071</v>
      </c>
      <c r="L2807" s="34" t="e">
        <f>IF(ISNUMBER(INDEX('08W Project List'!$J:$J,MATCH('HFTD CPZ'!$B2807,'08W Project List'!$G:$G,0))),$K2807,#N/A)</f>
        <v>#N/A</v>
      </c>
      <c r="M2807" s="34" t="e">
        <f>IF(ISNUMBER(L2807),#N/A,IF(ISNUMBER(INDEX('Approved CPZ List'!$I:$I,MATCH('HFTD CPZ'!$B2807,'Approved CPZ List'!$B:$B,0))),$K2807,#N/A))</f>
        <v>#N/A</v>
      </c>
    </row>
    <row r="2808" spans="1:13" ht="15.75" x14ac:dyDescent="0.25">
      <c r="A2808" s="17">
        <v>760</v>
      </c>
      <c r="B2808" s="16" t="s">
        <v>340</v>
      </c>
      <c r="C2808" s="16">
        <v>43081101</v>
      </c>
      <c r="D2808" s="16" t="s">
        <v>329</v>
      </c>
      <c r="E2808" s="16">
        <v>10.156366461864575</v>
      </c>
      <c r="F2808" s="16">
        <v>130</v>
      </c>
      <c r="G2808" s="19">
        <v>2.7431030246800501E-4</v>
      </c>
      <c r="H2808" s="16">
        <f t="shared" si="129"/>
        <v>3.5660339320840652E-2</v>
      </c>
      <c r="I2808" s="21">
        <v>2807</v>
      </c>
      <c r="J2808" s="28">
        <f t="shared" si="130"/>
        <v>25060.257578309738</v>
      </c>
      <c r="K2808" s="28">
        <f t="shared" si="131"/>
        <v>1.1836672258393666</v>
      </c>
      <c r="L2808" s="34" t="e">
        <f>IF(ISNUMBER(INDEX('08W Project List'!$J:$J,MATCH('HFTD CPZ'!$B2808,'08W Project List'!$G:$G,0))),$K2808,#N/A)</f>
        <v>#N/A</v>
      </c>
      <c r="M2808" s="34" t="e">
        <f>IF(ISNUMBER(L2808),#N/A,IF(ISNUMBER(INDEX('Approved CPZ List'!$I:$I,MATCH('HFTD CPZ'!$B2808,'Approved CPZ List'!$B:$B,0))),$K2808,#N/A))</f>
        <v>#N/A</v>
      </c>
    </row>
    <row r="2809" spans="1:13" ht="15.75" x14ac:dyDescent="0.25">
      <c r="A2809" s="17">
        <v>1378</v>
      </c>
      <c r="B2809" s="16" t="s">
        <v>2874</v>
      </c>
      <c r="C2809" s="16">
        <v>102831105</v>
      </c>
      <c r="D2809" s="16" t="s">
        <v>2867</v>
      </c>
      <c r="E2809" s="16">
        <v>6.1048426112260836</v>
      </c>
      <c r="F2809" s="16">
        <v>86</v>
      </c>
      <c r="G2809" s="19">
        <v>2.6896989802338101E-4</v>
      </c>
      <c r="H2809" s="16">
        <f t="shared" si="129"/>
        <v>2.3131411230010765E-2</v>
      </c>
      <c r="I2809" s="21">
        <v>2808</v>
      </c>
      <c r="J2809" s="28">
        <f t="shared" si="130"/>
        <v>25066.362420920963</v>
      </c>
      <c r="K2809" s="28">
        <f t="shared" si="131"/>
        <v>1.1605358146093558</v>
      </c>
      <c r="L2809" s="34" t="e">
        <f>IF(ISNUMBER(INDEX('08W Project List'!$J:$J,MATCH('HFTD CPZ'!$B2809,'08W Project List'!$G:$G,0))),$K2809,#N/A)</f>
        <v>#N/A</v>
      </c>
      <c r="M2809" s="34" t="e">
        <f>IF(ISNUMBER(L2809),#N/A,IF(ISNUMBER(INDEX('Approved CPZ List'!$I:$I,MATCH('HFTD CPZ'!$B2809,'Approved CPZ List'!$B:$B,0))),$K2809,#N/A))</f>
        <v>#N/A</v>
      </c>
    </row>
    <row r="2810" spans="1:13" ht="15.75" x14ac:dyDescent="0.25">
      <c r="A2810" s="17">
        <v>4711</v>
      </c>
      <c r="B2810" s="16" t="s">
        <v>3296</v>
      </c>
      <c r="C2810" s="16">
        <v>14692102</v>
      </c>
      <c r="D2810" s="16" t="s">
        <v>3295</v>
      </c>
      <c r="E2810" s="16">
        <v>0.70565694251870736</v>
      </c>
      <c r="F2810" s="16">
        <v>23</v>
      </c>
      <c r="G2810" s="19">
        <v>2.6533674180544701E-4</v>
      </c>
      <c r="H2810" s="16">
        <f t="shared" si="129"/>
        <v>6.1027450615252811E-3</v>
      </c>
      <c r="I2810" s="21">
        <v>2809</v>
      </c>
      <c r="J2810" s="28">
        <f t="shared" si="130"/>
        <v>25067.068077863481</v>
      </c>
      <c r="K2810" s="28">
        <f t="shared" si="131"/>
        <v>1.1544330695478306</v>
      </c>
      <c r="L2810" s="34" t="e">
        <f>IF(ISNUMBER(INDEX('08W Project List'!$J:$J,MATCH('HFTD CPZ'!$B2810,'08W Project List'!$G:$G,0))),$K2810,#N/A)</f>
        <v>#N/A</v>
      </c>
      <c r="M2810" s="34" t="e">
        <f>IF(ISNUMBER(L2810),#N/A,IF(ISNUMBER(INDEX('Approved CPZ List'!$I:$I,MATCH('HFTD CPZ'!$B2810,'Approved CPZ List'!$B:$B,0))),$K2810,#N/A))</f>
        <v>#N/A</v>
      </c>
    </row>
    <row r="2811" spans="1:13" ht="15.75" x14ac:dyDescent="0.25">
      <c r="A2811" s="17">
        <v>534</v>
      </c>
      <c r="B2811" s="16" t="s">
        <v>3917</v>
      </c>
      <c r="C2811" s="16">
        <v>162821702</v>
      </c>
      <c r="D2811" s="16" t="s">
        <v>3913</v>
      </c>
      <c r="E2811" s="16">
        <v>6.7926914602218762</v>
      </c>
      <c r="F2811" s="16">
        <v>99</v>
      </c>
      <c r="G2811" s="19">
        <v>2.6317898829352003E-4</v>
      </c>
      <c r="H2811" s="16">
        <f t="shared" si="129"/>
        <v>2.6054719841058484E-2</v>
      </c>
      <c r="I2811" s="21">
        <v>2810</v>
      </c>
      <c r="J2811" s="28">
        <f t="shared" si="130"/>
        <v>25073.860769323703</v>
      </c>
      <c r="K2811" s="28">
        <f t="shared" si="131"/>
        <v>1.1283783497067721</v>
      </c>
      <c r="L2811" s="34" t="e">
        <f>IF(ISNUMBER(INDEX('08W Project List'!$J:$J,MATCH('HFTD CPZ'!$B2811,'08W Project List'!$G:$G,0))),$K2811,#N/A)</f>
        <v>#N/A</v>
      </c>
      <c r="M2811" s="34" t="e">
        <f>IF(ISNUMBER(L2811),#N/A,IF(ISNUMBER(INDEX('Approved CPZ List'!$I:$I,MATCH('HFTD CPZ'!$B2811,'Approved CPZ List'!$B:$B,0))),$K2811,#N/A))</f>
        <v>#N/A</v>
      </c>
    </row>
    <row r="2812" spans="1:13" ht="15.75" x14ac:dyDescent="0.25">
      <c r="A2812" s="17">
        <v>956</v>
      </c>
      <c r="B2812" s="16" t="s">
        <v>2912</v>
      </c>
      <c r="C2812" s="16">
        <v>83252106</v>
      </c>
      <c r="D2812" s="16" t="s">
        <v>2908</v>
      </c>
      <c r="E2812" s="16">
        <v>5.2844897921724234</v>
      </c>
      <c r="F2812" s="16">
        <v>115</v>
      </c>
      <c r="G2812" s="19">
        <v>2.58950539862431E-4</v>
      </c>
      <c r="H2812" s="16">
        <f t="shared" si="129"/>
        <v>2.9779312084179565E-2</v>
      </c>
      <c r="I2812" s="21">
        <v>2811</v>
      </c>
      <c r="J2812" s="28">
        <f t="shared" si="130"/>
        <v>25079.145259115874</v>
      </c>
      <c r="K2812" s="28">
        <f t="shared" si="131"/>
        <v>1.0985990376225925</v>
      </c>
      <c r="L2812" s="34" t="e">
        <f>IF(ISNUMBER(INDEX('08W Project List'!$J:$J,MATCH('HFTD CPZ'!$B2812,'08W Project List'!$G:$G,0))),$K2812,#N/A)</f>
        <v>#N/A</v>
      </c>
      <c r="M2812" s="34" t="e">
        <f>IF(ISNUMBER(L2812),#N/A,IF(ISNUMBER(INDEX('Approved CPZ List'!$I:$I,MATCH('HFTD CPZ'!$B2812,'Approved CPZ List'!$B:$B,0))),$K2812,#N/A))</f>
        <v>#N/A</v>
      </c>
    </row>
    <row r="2813" spans="1:13" ht="15.75" x14ac:dyDescent="0.25">
      <c r="A2813" s="17">
        <v>832</v>
      </c>
      <c r="B2813" s="16" t="s">
        <v>3372</v>
      </c>
      <c r="C2813" s="16">
        <v>14161101</v>
      </c>
      <c r="D2813" s="16" t="s">
        <v>3373</v>
      </c>
      <c r="E2813" s="16">
        <v>6.4273064896702925</v>
      </c>
      <c r="F2813" s="16">
        <v>91</v>
      </c>
      <c r="G2813" s="19">
        <v>2.5769519915844202E-4</v>
      </c>
      <c r="H2813" s="16">
        <f t="shared" si="129"/>
        <v>2.3450263123418223E-2</v>
      </c>
      <c r="I2813" s="21">
        <v>2812</v>
      </c>
      <c r="J2813" s="28">
        <f t="shared" si="130"/>
        <v>25085.572565605544</v>
      </c>
      <c r="K2813" s="28">
        <f t="shared" si="131"/>
        <v>1.0751487744991743</v>
      </c>
      <c r="L2813" s="34" t="e">
        <f>IF(ISNUMBER(INDEX('08W Project List'!$J:$J,MATCH('HFTD CPZ'!$B2813,'08W Project List'!$G:$G,0))),$K2813,#N/A)</f>
        <v>#N/A</v>
      </c>
      <c r="M2813" s="34" t="e">
        <f>IF(ISNUMBER(L2813),#N/A,IF(ISNUMBER(INDEX('Approved CPZ List'!$I:$I,MATCH('HFTD CPZ'!$B2813,'Approved CPZ List'!$B:$B,0))),$K2813,#N/A))</f>
        <v>#N/A</v>
      </c>
    </row>
    <row r="2814" spans="1:13" ht="15.75" x14ac:dyDescent="0.25">
      <c r="A2814" s="17">
        <v>5459</v>
      </c>
      <c r="B2814" s="16" t="s">
        <v>2878</v>
      </c>
      <c r="C2814" s="16">
        <v>102831106</v>
      </c>
      <c r="D2814" s="16" t="s">
        <v>2876</v>
      </c>
      <c r="E2814" s="16">
        <v>4.6442926974135119</v>
      </c>
      <c r="F2814" s="16">
        <v>53</v>
      </c>
      <c r="G2814" s="19">
        <v>2.4569902038379198E-4</v>
      </c>
      <c r="H2814" s="16">
        <f t="shared" si="129"/>
        <v>1.3022048080340975E-2</v>
      </c>
      <c r="I2814" s="21">
        <v>2813</v>
      </c>
      <c r="J2814" s="28">
        <f t="shared" si="130"/>
        <v>25090.216858302956</v>
      </c>
      <c r="K2814" s="28">
        <f t="shared" si="131"/>
        <v>1.0621267264188334</v>
      </c>
      <c r="L2814" s="34" t="e">
        <f>IF(ISNUMBER(INDEX('08W Project List'!$J:$J,MATCH('HFTD CPZ'!$B2814,'08W Project List'!$G:$G,0))),$K2814,#N/A)</f>
        <v>#N/A</v>
      </c>
      <c r="M2814" s="34" t="e">
        <f>IF(ISNUMBER(L2814),#N/A,IF(ISNUMBER(INDEX('Approved CPZ List'!$I:$I,MATCH('HFTD CPZ'!$B2814,'Approved CPZ List'!$B:$B,0))),$K2814,#N/A))</f>
        <v>#N/A</v>
      </c>
    </row>
    <row r="2815" spans="1:13" ht="15.75" x14ac:dyDescent="0.25">
      <c r="A2815" s="17">
        <v>8168</v>
      </c>
      <c r="B2815" s="16" t="s">
        <v>3684</v>
      </c>
      <c r="C2815" s="16">
        <v>42491102</v>
      </c>
      <c r="D2815" s="16" t="s">
        <v>3681</v>
      </c>
      <c r="E2815" s="16">
        <v>1.5555806843908451</v>
      </c>
      <c r="F2815" s="16">
        <v>28</v>
      </c>
      <c r="G2815" s="19">
        <v>2.4475714211680001E-4</v>
      </c>
      <c r="H2815" s="16">
        <f t="shared" si="129"/>
        <v>6.8531999792703999E-3</v>
      </c>
      <c r="I2815" s="21">
        <v>2814</v>
      </c>
      <c r="J2815" s="28">
        <f t="shared" si="130"/>
        <v>25091.772438987347</v>
      </c>
      <c r="K2815" s="28">
        <f t="shared" si="131"/>
        <v>1.055273526439563</v>
      </c>
      <c r="L2815" s="34" t="e">
        <f>IF(ISNUMBER(INDEX('08W Project List'!$J:$J,MATCH('HFTD CPZ'!$B2815,'08W Project List'!$G:$G,0))),$K2815,#N/A)</f>
        <v>#N/A</v>
      </c>
      <c r="M2815" s="34" t="e">
        <f>IF(ISNUMBER(L2815),#N/A,IF(ISNUMBER(INDEX('Approved CPZ List'!$I:$I,MATCH('HFTD CPZ'!$B2815,'Approved CPZ List'!$B:$B,0))),$K2815,#N/A))</f>
        <v>#N/A</v>
      </c>
    </row>
    <row r="2816" spans="1:13" ht="15.75" x14ac:dyDescent="0.25">
      <c r="A2816" s="17">
        <v>2941</v>
      </c>
      <c r="B2816" s="16" t="s">
        <v>1062</v>
      </c>
      <c r="C2816" s="16">
        <v>152261103</v>
      </c>
      <c r="D2816" s="16" t="s">
        <v>1058</v>
      </c>
      <c r="E2816" s="16">
        <v>0.55037988214533873</v>
      </c>
      <c r="F2816" s="16">
        <v>109</v>
      </c>
      <c r="G2816" s="19">
        <v>2.4231192022032899E-4</v>
      </c>
      <c r="H2816" s="16">
        <f t="shared" si="129"/>
        <v>2.641199930401586E-2</v>
      </c>
      <c r="I2816" s="21">
        <v>2815</v>
      </c>
      <c r="J2816" s="28">
        <f t="shared" si="130"/>
        <v>25092.322818869492</v>
      </c>
      <c r="K2816" s="28">
        <f t="shared" si="131"/>
        <v>1.028861527135547</v>
      </c>
      <c r="L2816" s="34" t="e">
        <f>IF(ISNUMBER(INDEX('08W Project List'!$J:$J,MATCH('HFTD CPZ'!$B2816,'08W Project List'!$G:$G,0))),$K2816,#N/A)</f>
        <v>#N/A</v>
      </c>
      <c r="M2816" s="34" t="e">
        <f>IF(ISNUMBER(L2816),#N/A,IF(ISNUMBER(INDEX('Approved CPZ List'!$I:$I,MATCH('HFTD CPZ'!$B2816,'Approved CPZ List'!$B:$B,0))),$K2816,#N/A))</f>
        <v>#N/A</v>
      </c>
    </row>
    <row r="2817" spans="1:13" ht="15.75" x14ac:dyDescent="0.25">
      <c r="A2817" s="17">
        <v>5531</v>
      </c>
      <c r="B2817" s="16" t="s">
        <v>2165</v>
      </c>
      <c r="C2817" s="16">
        <v>192101101</v>
      </c>
      <c r="D2817" s="16" t="s">
        <v>2164</v>
      </c>
      <c r="E2817" s="16">
        <v>8.8674154911909255</v>
      </c>
      <c r="F2817" s="16">
        <v>60</v>
      </c>
      <c r="G2817" s="19">
        <v>2.3783712174643801E-4</v>
      </c>
      <c r="H2817" s="16">
        <f t="shared" si="129"/>
        <v>1.4270227304786281E-2</v>
      </c>
      <c r="I2817" s="21">
        <v>2816</v>
      </c>
      <c r="J2817" s="28">
        <f t="shared" si="130"/>
        <v>25101.190234360682</v>
      </c>
      <c r="K2817" s="28">
        <f t="shared" si="131"/>
        <v>1.0145912998307607</v>
      </c>
      <c r="L2817" s="34" t="e">
        <f>IF(ISNUMBER(INDEX('08W Project List'!$J:$J,MATCH('HFTD CPZ'!$B2817,'08W Project List'!$G:$G,0))),$K2817,#N/A)</f>
        <v>#N/A</v>
      </c>
      <c r="M2817" s="34" t="e">
        <f>IF(ISNUMBER(L2817),#N/A,IF(ISNUMBER(INDEX('Approved CPZ List'!$I:$I,MATCH('HFTD CPZ'!$B2817,'Approved CPZ List'!$B:$B,0))),$K2817,#N/A))</f>
        <v>#N/A</v>
      </c>
    </row>
    <row r="2818" spans="1:13" ht="15.75" x14ac:dyDescent="0.25">
      <c r="A2818" s="17">
        <v>6907</v>
      </c>
      <c r="B2818" s="16" t="s">
        <v>450</v>
      </c>
      <c r="C2818" s="16">
        <v>152481110</v>
      </c>
      <c r="D2818" s="16" t="s">
        <v>447</v>
      </c>
      <c r="E2818" s="16">
        <v>4.0968853820241016</v>
      </c>
      <c r="F2818" s="16">
        <v>55</v>
      </c>
      <c r="G2818" s="19">
        <v>2.3674665496864101E-4</v>
      </c>
      <c r="H2818" s="16">
        <f t="shared" ref="H2818:H2881" si="132">IFERROR(G2818*F2818,0)</f>
        <v>1.3021066023275256E-2</v>
      </c>
      <c r="I2818" s="21">
        <v>2817</v>
      </c>
      <c r="J2818" s="28">
        <f t="shared" si="130"/>
        <v>25105.287119742705</v>
      </c>
      <c r="K2818" s="28">
        <f t="shared" si="131"/>
        <v>1.0015702338074854</v>
      </c>
      <c r="L2818" s="34" t="e">
        <f>IF(ISNUMBER(INDEX('08W Project List'!$J:$J,MATCH('HFTD CPZ'!$B2818,'08W Project List'!$G:$G,0))),$K2818,#N/A)</f>
        <v>#N/A</v>
      </c>
      <c r="M2818" s="34" t="e">
        <f>IF(ISNUMBER(L2818),#N/A,IF(ISNUMBER(INDEX('Approved CPZ List'!$I:$I,MATCH('HFTD CPZ'!$B2818,'Approved CPZ List'!$B:$B,0))),$K2818,#N/A))</f>
        <v>#N/A</v>
      </c>
    </row>
    <row r="2819" spans="1:13" ht="15.75" x14ac:dyDescent="0.25">
      <c r="A2819" s="17">
        <v>2877</v>
      </c>
      <c r="B2819" s="16" t="s">
        <v>2382</v>
      </c>
      <c r="C2819" s="16">
        <v>42811111</v>
      </c>
      <c r="D2819" s="16" t="s">
        <v>2381</v>
      </c>
      <c r="E2819" s="16">
        <v>1.3977548537412183</v>
      </c>
      <c r="F2819" s="16">
        <v>18</v>
      </c>
      <c r="G2819" s="19">
        <v>2.355589432975E-4</v>
      </c>
      <c r="H2819" s="16">
        <f t="shared" si="132"/>
        <v>4.2400609793550002E-3</v>
      </c>
      <c r="I2819" s="21">
        <v>2818</v>
      </c>
      <c r="J2819" s="28">
        <f t="shared" si="130"/>
        <v>25106.684874596445</v>
      </c>
      <c r="K2819" s="28">
        <f t="shared" si="131"/>
        <v>0.99733017282813041</v>
      </c>
      <c r="L2819" s="34" t="e">
        <f>IF(ISNUMBER(INDEX('08W Project List'!$J:$J,MATCH('HFTD CPZ'!$B2819,'08W Project List'!$G:$G,0))),$K2819,#N/A)</f>
        <v>#N/A</v>
      </c>
      <c r="M2819" s="34" t="e">
        <f>IF(ISNUMBER(L2819),#N/A,IF(ISNUMBER(INDEX('Approved CPZ List'!$I:$I,MATCH('HFTD CPZ'!$B2819,'Approved CPZ List'!$B:$B,0))),$K2819,#N/A))</f>
        <v>#N/A</v>
      </c>
    </row>
    <row r="2820" spans="1:13" ht="15.75" x14ac:dyDescent="0.25">
      <c r="A2820" s="17">
        <v>6347</v>
      </c>
      <c r="B2820" s="16" t="s">
        <v>2800</v>
      </c>
      <c r="C2820" s="16">
        <v>22811101</v>
      </c>
      <c r="D2820" s="16" t="s">
        <v>2801</v>
      </c>
      <c r="E2820" s="16">
        <v>0</v>
      </c>
      <c r="F2820" s="16">
        <v>25</v>
      </c>
      <c r="G2820" s="19">
        <v>2.34028687175474E-4</v>
      </c>
      <c r="H2820" s="16">
        <f t="shared" si="132"/>
        <v>5.8507171793868501E-3</v>
      </c>
      <c r="I2820" s="21">
        <v>2819</v>
      </c>
      <c r="J2820" s="28">
        <f t="shared" ref="J2820:J2883" si="133">J2819+E2820</f>
        <v>25106.684874596445</v>
      </c>
      <c r="K2820" s="28">
        <f t="shared" ref="K2820:K2883" si="134">K2819-H2820</f>
        <v>0.99147945564874351</v>
      </c>
      <c r="L2820" s="34" t="e">
        <f>IF(ISNUMBER(INDEX('08W Project List'!$J:$J,MATCH('HFTD CPZ'!$B2820,'08W Project List'!$G:$G,0))),$K2820,#N/A)</f>
        <v>#N/A</v>
      </c>
      <c r="M2820" s="34" t="e">
        <f>IF(ISNUMBER(L2820),#N/A,IF(ISNUMBER(INDEX('Approved CPZ List'!$I:$I,MATCH('HFTD CPZ'!$B2820,'Approved CPZ List'!$B:$B,0))),$K2820,#N/A))</f>
        <v>#N/A</v>
      </c>
    </row>
    <row r="2821" spans="1:13" ht="15.75" x14ac:dyDescent="0.25">
      <c r="A2821" s="17">
        <v>1625</v>
      </c>
      <c r="B2821" s="16" t="s">
        <v>3505</v>
      </c>
      <c r="C2821" s="16">
        <v>182631105</v>
      </c>
      <c r="D2821" s="16" t="s">
        <v>3502</v>
      </c>
      <c r="E2821" s="16">
        <v>4.1945696443246361E-2</v>
      </c>
      <c r="F2821" s="16">
        <v>43</v>
      </c>
      <c r="G2821" s="19">
        <v>2.3199764898488599E-4</v>
      </c>
      <c r="H2821" s="16">
        <f t="shared" si="132"/>
        <v>9.9758989063500978E-3</v>
      </c>
      <c r="I2821" s="21">
        <v>2820</v>
      </c>
      <c r="J2821" s="28">
        <f t="shared" si="133"/>
        <v>25106.72682029289</v>
      </c>
      <c r="K2821" s="28">
        <f t="shared" si="134"/>
        <v>0.98150355674239342</v>
      </c>
      <c r="L2821" s="34" t="e">
        <f>IF(ISNUMBER(INDEX('08W Project List'!$J:$J,MATCH('HFTD CPZ'!$B2821,'08W Project List'!$G:$G,0))),$K2821,#N/A)</f>
        <v>#N/A</v>
      </c>
      <c r="M2821" s="34" t="e">
        <f>IF(ISNUMBER(L2821),#N/A,IF(ISNUMBER(INDEX('Approved CPZ List'!$I:$I,MATCH('HFTD CPZ'!$B2821,'Approved CPZ List'!$B:$B,0))),$K2821,#N/A))</f>
        <v>#N/A</v>
      </c>
    </row>
    <row r="2822" spans="1:13" ht="15.75" x14ac:dyDescent="0.25">
      <c r="A2822" s="17">
        <v>5409</v>
      </c>
      <c r="B2822" s="16" t="s">
        <v>3575</v>
      </c>
      <c r="C2822" s="16">
        <v>42011108</v>
      </c>
      <c r="D2822" s="16" t="s">
        <v>3566</v>
      </c>
      <c r="E2822" s="16">
        <v>5.8855249794196141</v>
      </c>
      <c r="F2822" s="16">
        <v>102</v>
      </c>
      <c r="G2822" s="19">
        <v>2.30228046632417E-4</v>
      </c>
      <c r="H2822" s="16">
        <f t="shared" si="132"/>
        <v>2.3483260756506533E-2</v>
      </c>
      <c r="I2822" s="21">
        <v>2821</v>
      </c>
      <c r="J2822" s="28">
        <f t="shared" si="133"/>
        <v>25112.612345272308</v>
      </c>
      <c r="K2822" s="28">
        <f t="shared" si="134"/>
        <v>0.95802029598588689</v>
      </c>
      <c r="L2822" s="34" t="e">
        <f>IF(ISNUMBER(INDEX('08W Project List'!$J:$J,MATCH('HFTD CPZ'!$B2822,'08W Project List'!$G:$G,0))),$K2822,#N/A)</f>
        <v>#N/A</v>
      </c>
      <c r="M2822" s="34" t="e">
        <f>IF(ISNUMBER(L2822),#N/A,IF(ISNUMBER(INDEX('Approved CPZ List'!$I:$I,MATCH('HFTD CPZ'!$B2822,'Approved CPZ List'!$B:$B,0))),$K2822,#N/A))</f>
        <v>#N/A</v>
      </c>
    </row>
    <row r="2823" spans="1:13" ht="15.75" x14ac:dyDescent="0.25">
      <c r="A2823" s="17">
        <v>8271</v>
      </c>
      <c r="B2823" s="16" t="s">
        <v>3389</v>
      </c>
      <c r="C2823" s="16">
        <v>14161107</v>
      </c>
      <c r="D2823" s="16" t="s">
        <v>3390</v>
      </c>
      <c r="E2823" s="16">
        <v>9.4492579311604097E-2</v>
      </c>
      <c r="F2823" s="16">
        <v>15</v>
      </c>
      <c r="G2823" s="19">
        <v>2.29919994773485E-4</v>
      </c>
      <c r="H2823" s="16">
        <f t="shared" si="132"/>
        <v>3.4487999216022752E-3</v>
      </c>
      <c r="I2823" s="21">
        <v>2822</v>
      </c>
      <c r="J2823" s="28">
        <f t="shared" si="133"/>
        <v>25112.70683785162</v>
      </c>
      <c r="K2823" s="28">
        <f t="shared" si="134"/>
        <v>0.9545714960642846</v>
      </c>
      <c r="L2823" s="34" t="e">
        <f>IF(ISNUMBER(INDEX('08W Project List'!$J:$J,MATCH('HFTD CPZ'!$B2823,'08W Project List'!$G:$G,0))),$K2823,#N/A)</f>
        <v>#N/A</v>
      </c>
      <c r="M2823" s="34" t="e">
        <f>IF(ISNUMBER(L2823),#N/A,IF(ISNUMBER(INDEX('Approved CPZ List'!$I:$I,MATCH('HFTD CPZ'!$B2823,'Approved CPZ List'!$B:$B,0))),$K2823,#N/A))</f>
        <v>#N/A</v>
      </c>
    </row>
    <row r="2824" spans="1:13" ht="15.75" x14ac:dyDescent="0.25">
      <c r="A2824" s="17">
        <v>10147</v>
      </c>
      <c r="B2824" s="16" t="s">
        <v>4350</v>
      </c>
      <c r="C2824" s="16">
        <v>43501103</v>
      </c>
      <c r="D2824" s="16" t="s">
        <v>4349</v>
      </c>
      <c r="E2824" s="16">
        <v>0.18120806758794655</v>
      </c>
      <c r="F2824" s="16">
        <v>12</v>
      </c>
      <c r="G2824" s="19">
        <v>2.2663237653456001E-4</v>
      </c>
      <c r="H2824" s="16">
        <f t="shared" si="132"/>
        <v>2.7195885184147202E-3</v>
      </c>
      <c r="I2824" s="21">
        <v>2823</v>
      </c>
      <c r="J2824" s="28">
        <f t="shared" si="133"/>
        <v>25112.888045919208</v>
      </c>
      <c r="K2824" s="28">
        <f t="shared" si="134"/>
        <v>0.9518519075458699</v>
      </c>
      <c r="L2824" s="34" t="e">
        <f>IF(ISNUMBER(INDEX('08W Project List'!$J:$J,MATCH('HFTD CPZ'!$B2824,'08W Project List'!$G:$G,0))),$K2824,#N/A)</f>
        <v>#N/A</v>
      </c>
      <c r="M2824" s="34" t="e">
        <f>IF(ISNUMBER(L2824),#N/A,IF(ISNUMBER(INDEX('Approved CPZ List'!$I:$I,MATCH('HFTD CPZ'!$B2824,'Approved CPZ List'!$B:$B,0))),$K2824,#N/A))</f>
        <v>#N/A</v>
      </c>
    </row>
    <row r="2825" spans="1:13" ht="15.75" x14ac:dyDescent="0.25">
      <c r="A2825" s="17">
        <v>8566</v>
      </c>
      <c r="B2825" s="16" t="s">
        <v>877</v>
      </c>
      <c r="C2825" s="16">
        <v>43491103</v>
      </c>
      <c r="D2825" s="16" t="s">
        <v>878</v>
      </c>
      <c r="E2825" s="16">
        <v>0.28075362082307026</v>
      </c>
      <c r="F2825" s="16">
        <v>11</v>
      </c>
      <c r="G2825" s="19">
        <v>2.25474411370669E-4</v>
      </c>
      <c r="H2825" s="16">
        <f t="shared" si="132"/>
        <v>2.4802185250773589E-3</v>
      </c>
      <c r="I2825" s="21">
        <v>2824</v>
      </c>
      <c r="J2825" s="28">
        <f t="shared" si="133"/>
        <v>25113.168799540032</v>
      </c>
      <c r="K2825" s="28">
        <f t="shared" si="134"/>
        <v>0.9493716890207925</v>
      </c>
      <c r="L2825" s="34" t="e">
        <f>IF(ISNUMBER(INDEX('08W Project List'!$J:$J,MATCH('HFTD CPZ'!$B2825,'08W Project List'!$G:$G,0))),$K2825,#N/A)</f>
        <v>#N/A</v>
      </c>
      <c r="M2825" s="34" t="e">
        <f>IF(ISNUMBER(L2825),#N/A,IF(ISNUMBER(INDEX('Approved CPZ List'!$I:$I,MATCH('HFTD CPZ'!$B2825,'Approved CPZ List'!$B:$B,0))),$K2825,#N/A))</f>
        <v>#N/A</v>
      </c>
    </row>
    <row r="2826" spans="1:13" ht="15.75" x14ac:dyDescent="0.25">
      <c r="A2826" s="17">
        <v>849</v>
      </c>
      <c r="B2826" s="16" t="s">
        <v>3916</v>
      </c>
      <c r="C2826" s="16">
        <v>162821702</v>
      </c>
      <c r="D2826" s="16" t="s">
        <v>3913</v>
      </c>
      <c r="E2826" s="16">
        <v>11.65100583849043</v>
      </c>
      <c r="F2826" s="16">
        <v>168</v>
      </c>
      <c r="G2826" s="19">
        <v>2.2047257194113899E-4</v>
      </c>
      <c r="H2826" s="16">
        <f t="shared" si="132"/>
        <v>3.7039392086111352E-2</v>
      </c>
      <c r="I2826" s="21">
        <v>2825</v>
      </c>
      <c r="J2826" s="28">
        <f t="shared" si="133"/>
        <v>25124.819805378524</v>
      </c>
      <c r="K2826" s="28">
        <f t="shared" si="134"/>
        <v>0.9123322969346811</v>
      </c>
      <c r="L2826" s="34" t="e">
        <f>IF(ISNUMBER(INDEX('08W Project List'!$J:$J,MATCH('HFTD CPZ'!$B2826,'08W Project List'!$G:$G,0))),$K2826,#N/A)</f>
        <v>#N/A</v>
      </c>
      <c r="M2826" s="34" t="e">
        <f>IF(ISNUMBER(L2826),#N/A,IF(ISNUMBER(INDEX('Approved CPZ List'!$I:$I,MATCH('HFTD CPZ'!$B2826,'Approved CPZ List'!$B:$B,0))),$K2826,#N/A))</f>
        <v>#N/A</v>
      </c>
    </row>
    <row r="2827" spans="1:13" ht="15.75" x14ac:dyDescent="0.25">
      <c r="A2827" s="17">
        <v>3868</v>
      </c>
      <c r="B2827" s="16" t="s">
        <v>1702</v>
      </c>
      <c r="C2827" s="16">
        <v>182291101</v>
      </c>
      <c r="D2827" s="16" t="s">
        <v>1703</v>
      </c>
      <c r="E2827" s="16">
        <v>5.2447455128686826</v>
      </c>
      <c r="F2827" s="16">
        <v>126</v>
      </c>
      <c r="G2827" s="19">
        <v>2.17530792607559E-4</v>
      </c>
      <c r="H2827" s="16">
        <f t="shared" si="132"/>
        <v>2.7408879868552435E-2</v>
      </c>
      <c r="I2827" s="21">
        <v>2826</v>
      </c>
      <c r="J2827" s="28">
        <f t="shared" si="133"/>
        <v>25130.064550891391</v>
      </c>
      <c r="K2827" s="28">
        <f t="shared" si="134"/>
        <v>0.88492341706612865</v>
      </c>
      <c r="L2827" s="34" t="e">
        <f>IF(ISNUMBER(INDEX('08W Project List'!$J:$J,MATCH('HFTD CPZ'!$B2827,'08W Project List'!$G:$G,0))),$K2827,#N/A)</f>
        <v>#N/A</v>
      </c>
      <c r="M2827" s="34" t="e">
        <f>IF(ISNUMBER(L2827),#N/A,IF(ISNUMBER(INDEX('Approved CPZ List'!$I:$I,MATCH('HFTD CPZ'!$B2827,'Approved CPZ List'!$B:$B,0))),$K2827,#N/A))</f>
        <v>#N/A</v>
      </c>
    </row>
    <row r="2828" spans="1:13" ht="15.75" x14ac:dyDescent="0.25">
      <c r="A2828" s="17">
        <v>427</v>
      </c>
      <c r="B2828" s="16" t="s">
        <v>3679</v>
      </c>
      <c r="C2828" s="16">
        <v>42491101</v>
      </c>
      <c r="D2828" s="16" t="s">
        <v>3678</v>
      </c>
      <c r="E2828" s="16">
        <v>1.0512964694655997</v>
      </c>
      <c r="F2828" s="16">
        <v>32</v>
      </c>
      <c r="G2828" s="19">
        <v>2.1705988675372801E-4</v>
      </c>
      <c r="H2828" s="16">
        <f t="shared" si="132"/>
        <v>6.9459163761192962E-3</v>
      </c>
      <c r="I2828" s="21">
        <v>2827</v>
      </c>
      <c r="J2828" s="28">
        <f t="shared" si="133"/>
        <v>25131.115847360856</v>
      </c>
      <c r="K2828" s="28">
        <f t="shared" si="134"/>
        <v>0.87797750069000935</v>
      </c>
      <c r="L2828" s="34" t="e">
        <f>IF(ISNUMBER(INDEX('08W Project List'!$J:$J,MATCH('HFTD CPZ'!$B2828,'08W Project List'!$G:$G,0))),$K2828,#N/A)</f>
        <v>#N/A</v>
      </c>
      <c r="M2828" s="34" t="e">
        <f>IF(ISNUMBER(L2828),#N/A,IF(ISNUMBER(INDEX('Approved CPZ List'!$I:$I,MATCH('HFTD CPZ'!$B2828,'Approved CPZ List'!$B:$B,0))),$K2828,#N/A))</f>
        <v>#N/A</v>
      </c>
    </row>
    <row r="2829" spans="1:13" ht="15.75" x14ac:dyDescent="0.25">
      <c r="A2829" s="17">
        <v>4476</v>
      </c>
      <c r="B2829" s="16" t="s">
        <v>533</v>
      </c>
      <c r="C2829" s="16">
        <v>42711102</v>
      </c>
      <c r="D2829" s="16" t="s">
        <v>529</v>
      </c>
      <c r="E2829" s="16">
        <v>0.38677263561916031</v>
      </c>
      <c r="F2829" s="16">
        <v>20</v>
      </c>
      <c r="G2829" s="19">
        <v>2.1297831278593201E-4</v>
      </c>
      <c r="H2829" s="16">
        <f t="shared" si="132"/>
        <v>4.2595662557186401E-3</v>
      </c>
      <c r="I2829" s="21">
        <v>2828</v>
      </c>
      <c r="J2829" s="28">
        <f t="shared" si="133"/>
        <v>25131.502619996474</v>
      </c>
      <c r="K2829" s="28">
        <f t="shared" si="134"/>
        <v>0.87371793443429069</v>
      </c>
      <c r="L2829" s="34" t="e">
        <f>IF(ISNUMBER(INDEX('08W Project List'!$J:$J,MATCH('HFTD CPZ'!$B2829,'08W Project List'!$G:$G,0))),$K2829,#N/A)</f>
        <v>#N/A</v>
      </c>
      <c r="M2829" s="34" t="e">
        <f>IF(ISNUMBER(L2829),#N/A,IF(ISNUMBER(INDEX('Approved CPZ List'!$I:$I,MATCH('HFTD CPZ'!$B2829,'Approved CPZ List'!$B:$B,0))),$K2829,#N/A))</f>
        <v>#N/A</v>
      </c>
    </row>
    <row r="2830" spans="1:13" ht="15.75" x14ac:dyDescent="0.25">
      <c r="A2830" s="17">
        <v>1205</v>
      </c>
      <c r="B2830" s="16" t="s">
        <v>2343</v>
      </c>
      <c r="C2830" s="16">
        <v>163661702</v>
      </c>
      <c r="D2830" s="16" t="s">
        <v>2337</v>
      </c>
      <c r="E2830" s="16">
        <v>4.040729505963915</v>
      </c>
      <c r="F2830" s="16">
        <v>53</v>
      </c>
      <c r="G2830" s="19">
        <v>2.1162253503444699E-4</v>
      </c>
      <c r="H2830" s="16">
        <f t="shared" si="132"/>
        <v>1.121599435682569E-2</v>
      </c>
      <c r="I2830" s="21">
        <v>2829</v>
      </c>
      <c r="J2830" s="28">
        <f t="shared" si="133"/>
        <v>25135.543349502437</v>
      </c>
      <c r="K2830" s="28">
        <f t="shared" si="134"/>
        <v>0.86250194007746495</v>
      </c>
      <c r="L2830" s="34" t="e">
        <f>IF(ISNUMBER(INDEX('08W Project List'!$J:$J,MATCH('HFTD CPZ'!$B2830,'08W Project List'!$G:$G,0))),$K2830,#N/A)</f>
        <v>#N/A</v>
      </c>
      <c r="M2830" s="34" t="e">
        <f>IF(ISNUMBER(L2830),#N/A,IF(ISNUMBER(INDEX('Approved CPZ List'!$I:$I,MATCH('HFTD CPZ'!$B2830,'Approved CPZ List'!$B:$B,0))),$K2830,#N/A))</f>
        <v>#N/A</v>
      </c>
    </row>
    <row r="2831" spans="1:13" ht="15.75" x14ac:dyDescent="0.25">
      <c r="A2831" s="17">
        <v>61</v>
      </c>
      <c r="B2831" s="16" t="s">
        <v>569</v>
      </c>
      <c r="C2831" s="16">
        <v>182771102</v>
      </c>
      <c r="D2831" s="16" t="s">
        <v>568</v>
      </c>
      <c r="E2831" s="16">
        <v>0.6202273342248944</v>
      </c>
      <c r="F2831" s="16">
        <v>40</v>
      </c>
      <c r="G2831" s="19">
        <v>2.1092630432931601E-4</v>
      </c>
      <c r="H2831" s="16">
        <f t="shared" si="132"/>
        <v>8.4370521731726399E-3</v>
      </c>
      <c r="I2831" s="21">
        <v>2830</v>
      </c>
      <c r="J2831" s="28">
        <f t="shared" si="133"/>
        <v>25136.163576836661</v>
      </c>
      <c r="K2831" s="28">
        <f t="shared" si="134"/>
        <v>0.85406488790429236</v>
      </c>
      <c r="L2831" s="34" t="e">
        <f>IF(ISNUMBER(INDEX('08W Project List'!$J:$J,MATCH('HFTD CPZ'!$B2831,'08W Project List'!$G:$G,0))),$K2831,#N/A)</f>
        <v>#N/A</v>
      </c>
      <c r="M2831" s="34" t="e">
        <f>IF(ISNUMBER(L2831),#N/A,IF(ISNUMBER(INDEX('Approved CPZ List'!$I:$I,MATCH('HFTD CPZ'!$B2831,'Approved CPZ List'!$B:$B,0))),$K2831,#N/A))</f>
        <v>#N/A</v>
      </c>
    </row>
    <row r="2832" spans="1:13" ht="15.75" x14ac:dyDescent="0.25">
      <c r="A2832" s="17">
        <v>189</v>
      </c>
      <c r="B2832" s="16" t="s">
        <v>339</v>
      </c>
      <c r="C2832" s="16">
        <v>43081101</v>
      </c>
      <c r="D2832" s="16" t="s">
        <v>329</v>
      </c>
      <c r="E2832" s="16">
        <v>14.800457276409571</v>
      </c>
      <c r="F2832" s="16">
        <v>156</v>
      </c>
      <c r="G2832" s="19">
        <v>2.1050910081181601E-4</v>
      </c>
      <c r="H2832" s="16">
        <f t="shared" si="132"/>
        <v>3.2839419726643296E-2</v>
      </c>
      <c r="I2832" s="21">
        <v>2831</v>
      </c>
      <c r="J2832" s="28">
        <f t="shared" si="133"/>
        <v>25150.964034113073</v>
      </c>
      <c r="K2832" s="28">
        <f t="shared" si="134"/>
        <v>0.82122546817764908</v>
      </c>
      <c r="L2832" s="34" t="e">
        <f>IF(ISNUMBER(INDEX('08W Project List'!$J:$J,MATCH('HFTD CPZ'!$B2832,'08W Project List'!$G:$G,0))),$K2832,#N/A)</f>
        <v>#N/A</v>
      </c>
      <c r="M2832" s="34" t="e">
        <f>IF(ISNUMBER(L2832),#N/A,IF(ISNUMBER(INDEX('Approved CPZ List'!$I:$I,MATCH('HFTD CPZ'!$B2832,'Approved CPZ List'!$B:$B,0))),$K2832,#N/A))</f>
        <v>#N/A</v>
      </c>
    </row>
    <row r="2833" spans="1:13" ht="15.75" x14ac:dyDescent="0.25">
      <c r="A2833" s="17">
        <v>3166</v>
      </c>
      <c r="B2833" s="16" t="s">
        <v>62</v>
      </c>
      <c r="C2833" s="16">
        <v>42031125</v>
      </c>
      <c r="D2833" s="16" t="s">
        <v>61</v>
      </c>
      <c r="E2833" s="16">
        <v>7.6339182756085142</v>
      </c>
      <c r="F2833" s="16">
        <v>96</v>
      </c>
      <c r="G2833" s="19">
        <v>2.09164330647288E-4</v>
      </c>
      <c r="H2833" s="16">
        <f t="shared" si="132"/>
        <v>2.0079775742139649E-2</v>
      </c>
      <c r="I2833" s="21">
        <v>2832</v>
      </c>
      <c r="J2833" s="28">
        <f t="shared" si="133"/>
        <v>25158.597952388682</v>
      </c>
      <c r="K2833" s="28">
        <f t="shared" si="134"/>
        <v>0.80114569243550937</v>
      </c>
      <c r="L2833" s="34" t="e">
        <f>IF(ISNUMBER(INDEX('08W Project List'!$J:$J,MATCH('HFTD CPZ'!$B2833,'08W Project List'!$G:$G,0))),$K2833,#N/A)</f>
        <v>#N/A</v>
      </c>
      <c r="M2833" s="34" t="e">
        <f>IF(ISNUMBER(L2833),#N/A,IF(ISNUMBER(INDEX('Approved CPZ List'!$I:$I,MATCH('HFTD CPZ'!$B2833,'Approved CPZ List'!$B:$B,0))),$K2833,#N/A))</f>
        <v>#N/A</v>
      </c>
    </row>
    <row r="2834" spans="1:13" ht="15.75" x14ac:dyDescent="0.25">
      <c r="A2834" s="17">
        <v>6809</v>
      </c>
      <c r="B2834" s="16" t="s">
        <v>2611</v>
      </c>
      <c r="C2834" s="16">
        <v>12041112</v>
      </c>
      <c r="D2834" s="16" t="s">
        <v>2612</v>
      </c>
      <c r="E2834" s="16">
        <v>2.4630401626754193</v>
      </c>
      <c r="F2834" s="16">
        <v>54</v>
      </c>
      <c r="G2834" s="19">
        <v>2.0828226322957999E-4</v>
      </c>
      <c r="H2834" s="16">
        <f t="shared" si="132"/>
        <v>1.1247242214397319E-2</v>
      </c>
      <c r="I2834" s="21">
        <v>2833</v>
      </c>
      <c r="J2834" s="28">
        <f t="shared" si="133"/>
        <v>25161.060992551356</v>
      </c>
      <c r="K2834" s="28">
        <f t="shared" si="134"/>
        <v>0.78989845022111205</v>
      </c>
      <c r="L2834" s="34" t="e">
        <f>IF(ISNUMBER(INDEX('08W Project List'!$J:$J,MATCH('HFTD CPZ'!$B2834,'08W Project List'!$G:$G,0))),$K2834,#N/A)</f>
        <v>#N/A</v>
      </c>
      <c r="M2834" s="34" t="e">
        <f>IF(ISNUMBER(L2834),#N/A,IF(ISNUMBER(INDEX('Approved CPZ List'!$I:$I,MATCH('HFTD CPZ'!$B2834,'Approved CPZ List'!$B:$B,0))),$K2834,#N/A))</f>
        <v>#N/A</v>
      </c>
    </row>
    <row r="2835" spans="1:13" ht="15.75" x14ac:dyDescent="0.25">
      <c r="A2835" s="17">
        <v>4374</v>
      </c>
      <c r="B2835" s="16" t="s">
        <v>2681</v>
      </c>
      <c r="C2835" s="16">
        <v>182601103</v>
      </c>
      <c r="D2835" s="16" t="s">
        <v>2679</v>
      </c>
      <c r="E2835" s="16">
        <v>3.1380727590010066E-2</v>
      </c>
      <c r="F2835" s="16">
        <v>14</v>
      </c>
      <c r="G2835" s="19">
        <v>2.03768224819307E-4</v>
      </c>
      <c r="H2835" s="16">
        <f t="shared" si="132"/>
        <v>2.8527551474702979E-3</v>
      </c>
      <c r="I2835" s="21">
        <v>2834</v>
      </c>
      <c r="J2835" s="28">
        <f t="shared" si="133"/>
        <v>25161.092373278945</v>
      </c>
      <c r="K2835" s="28">
        <f t="shared" si="134"/>
        <v>0.78704569507364175</v>
      </c>
      <c r="L2835" s="34" t="e">
        <f>IF(ISNUMBER(INDEX('08W Project List'!$J:$J,MATCH('HFTD CPZ'!$B2835,'08W Project List'!$G:$G,0))),$K2835,#N/A)</f>
        <v>#N/A</v>
      </c>
      <c r="M2835" s="34" t="e">
        <f>IF(ISNUMBER(L2835),#N/A,IF(ISNUMBER(INDEX('Approved CPZ List'!$I:$I,MATCH('HFTD CPZ'!$B2835,'Approved CPZ List'!$B:$B,0))),$K2835,#N/A))</f>
        <v>#N/A</v>
      </c>
    </row>
    <row r="2836" spans="1:13" ht="15.75" x14ac:dyDescent="0.25">
      <c r="A2836" s="17">
        <v>9957</v>
      </c>
      <c r="B2836" s="16" t="s">
        <v>1036</v>
      </c>
      <c r="C2836" s="16">
        <v>182222104</v>
      </c>
      <c r="D2836" s="16" t="s">
        <v>1033</v>
      </c>
      <c r="E2836" s="16">
        <v>1.618056524208962E-2</v>
      </c>
      <c r="F2836" s="16">
        <v>2</v>
      </c>
      <c r="G2836" s="19">
        <v>2.03587895430466E-4</v>
      </c>
      <c r="H2836" s="16">
        <f t="shared" si="132"/>
        <v>4.0717579086093199E-4</v>
      </c>
      <c r="I2836" s="21">
        <v>2835</v>
      </c>
      <c r="J2836" s="28">
        <f t="shared" si="133"/>
        <v>25161.108553844188</v>
      </c>
      <c r="K2836" s="28">
        <f t="shared" si="134"/>
        <v>0.78663851928278083</v>
      </c>
      <c r="L2836" s="34" t="e">
        <f>IF(ISNUMBER(INDEX('08W Project List'!$J:$J,MATCH('HFTD CPZ'!$B2836,'08W Project List'!$G:$G,0))),$K2836,#N/A)</f>
        <v>#N/A</v>
      </c>
      <c r="M2836" s="34" t="e">
        <f>IF(ISNUMBER(L2836),#N/A,IF(ISNUMBER(INDEX('Approved CPZ List'!$I:$I,MATCH('HFTD CPZ'!$B2836,'Approved CPZ List'!$B:$B,0))),$K2836,#N/A))</f>
        <v>#N/A</v>
      </c>
    </row>
    <row r="2837" spans="1:13" ht="15.75" x14ac:dyDescent="0.25">
      <c r="A2837" s="17">
        <v>4818</v>
      </c>
      <c r="B2837" s="16" t="s">
        <v>3374</v>
      </c>
      <c r="C2837" s="16">
        <v>14161101</v>
      </c>
      <c r="D2837" s="16" t="s">
        <v>3373</v>
      </c>
      <c r="E2837" s="16">
        <v>2.6401578406040458</v>
      </c>
      <c r="F2837" s="16">
        <v>47</v>
      </c>
      <c r="G2837" s="19">
        <v>2.0336518814804399E-4</v>
      </c>
      <c r="H2837" s="16">
        <f t="shared" si="132"/>
        <v>9.5581638429580677E-3</v>
      </c>
      <c r="I2837" s="21">
        <v>2836</v>
      </c>
      <c r="J2837" s="28">
        <f t="shared" si="133"/>
        <v>25163.748711684791</v>
      </c>
      <c r="K2837" s="28">
        <f t="shared" si="134"/>
        <v>0.77708035543982279</v>
      </c>
      <c r="L2837" s="34" t="e">
        <f>IF(ISNUMBER(INDEX('08W Project List'!$J:$J,MATCH('HFTD CPZ'!$B2837,'08W Project List'!$G:$G,0))),$K2837,#N/A)</f>
        <v>#N/A</v>
      </c>
      <c r="M2837" s="34" t="e">
        <f>IF(ISNUMBER(L2837),#N/A,IF(ISNUMBER(INDEX('Approved CPZ List'!$I:$I,MATCH('HFTD CPZ'!$B2837,'Approved CPZ List'!$B:$B,0))),$K2837,#N/A))</f>
        <v>#N/A</v>
      </c>
    </row>
    <row r="2838" spans="1:13" ht="15.75" x14ac:dyDescent="0.25">
      <c r="A2838" s="17">
        <v>2856</v>
      </c>
      <c r="B2838" s="16" t="s">
        <v>3558</v>
      </c>
      <c r="C2838" s="16">
        <v>42011107</v>
      </c>
      <c r="D2838" s="16" t="s">
        <v>3559</v>
      </c>
      <c r="E2838" s="16">
        <v>12.531448836498198</v>
      </c>
      <c r="F2838" s="16">
        <v>213</v>
      </c>
      <c r="G2838" s="19">
        <v>2.0294446695607801E-4</v>
      </c>
      <c r="H2838" s="16">
        <f t="shared" si="132"/>
        <v>4.322717146164462E-2</v>
      </c>
      <c r="I2838" s="21">
        <v>2837</v>
      </c>
      <c r="J2838" s="28">
        <f t="shared" si="133"/>
        <v>25176.280160521288</v>
      </c>
      <c r="K2838" s="28">
        <f t="shared" si="134"/>
        <v>0.73385318397817811</v>
      </c>
      <c r="L2838" s="34" t="e">
        <f>IF(ISNUMBER(INDEX('08W Project List'!$J:$J,MATCH('HFTD CPZ'!$B2838,'08W Project List'!$G:$G,0))),$K2838,#N/A)</f>
        <v>#N/A</v>
      </c>
      <c r="M2838" s="34" t="e">
        <f>IF(ISNUMBER(L2838),#N/A,IF(ISNUMBER(INDEX('Approved CPZ List'!$I:$I,MATCH('HFTD CPZ'!$B2838,'Approved CPZ List'!$B:$B,0))),$K2838,#N/A))</f>
        <v>#N/A</v>
      </c>
    </row>
    <row r="2839" spans="1:13" ht="15.75" x14ac:dyDescent="0.25">
      <c r="A2839" s="17">
        <v>445</v>
      </c>
      <c r="B2839" s="16" t="s">
        <v>2402</v>
      </c>
      <c r="C2839" s="16">
        <v>42811112</v>
      </c>
      <c r="D2839" s="16" t="s">
        <v>2396</v>
      </c>
      <c r="E2839" s="16">
        <v>3.5299131159035926</v>
      </c>
      <c r="F2839" s="16">
        <v>43</v>
      </c>
      <c r="G2839" s="19">
        <v>2.01206748677758E-4</v>
      </c>
      <c r="H2839" s="16">
        <f t="shared" si="132"/>
        <v>8.6518901931435938E-3</v>
      </c>
      <c r="I2839" s="21">
        <v>2838</v>
      </c>
      <c r="J2839" s="28">
        <f t="shared" si="133"/>
        <v>25179.810073637193</v>
      </c>
      <c r="K2839" s="28">
        <f t="shared" si="134"/>
        <v>0.72520129378503451</v>
      </c>
      <c r="L2839" s="34" t="e">
        <f>IF(ISNUMBER(INDEX('08W Project List'!$J:$J,MATCH('HFTD CPZ'!$B2839,'08W Project List'!$G:$G,0))),$K2839,#N/A)</f>
        <v>#N/A</v>
      </c>
      <c r="M2839" s="34" t="e">
        <f>IF(ISNUMBER(L2839),#N/A,IF(ISNUMBER(INDEX('Approved CPZ List'!$I:$I,MATCH('HFTD CPZ'!$B2839,'Approved CPZ List'!$B:$B,0))),$K2839,#N/A))</f>
        <v>#N/A</v>
      </c>
    </row>
    <row r="2840" spans="1:13" ht="15.75" x14ac:dyDescent="0.25">
      <c r="A2840" s="17">
        <v>10280</v>
      </c>
      <c r="B2840" s="16" t="s">
        <v>3687</v>
      </c>
      <c r="C2840" s="16">
        <v>42491102</v>
      </c>
      <c r="D2840" s="16" t="s">
        <v>3681</v>
      </c>
      <c r="E2840" s="16">
        <v>0.58541869355955878</v>
      </c>
      <c r="F2840" s="16">
        <v>15</v>
      </c>
      <c r="G2840" s="19">
        <v>1.98242383994503E-4</v>
      </c>
      <c r="H2840" s="16">
        <f t="shared" si="132"/>
        <v>2.9736357599175452E-3</v>
      </c>
      <c r="I2840" s="21">
        <v>2839</v>
      </c>
      <c r="J2840" s="28">
        <f t="shared" si="133"/>
        <v>25180.395492330754</v>
      </c>
      <c r="K2840" s="28">
        <f t="shared" si="134"/>
        <v>0.72222765802511701</v>
      </c>
      <c r="L2840" s="34" t="e">
        <f>IF(ISNUMBER(INDEX('08W Project List'!$J:$J,MATCH('HFTD CPZ'!$B2840,'08W Project List'!$G:$G,0))),$K2840,#N/A)</f>
        <v>#N/A</v>
      </c>
      <c r="M2840" s="34" t="e">
        <f>IF(ISNUMBER(L2840),#N/A,IF(ISNUMBER(INDEX('Approved CPZ List'!$I:$I,MATCH('HFTD CPZ'!$B2840,'Approved CPZ List'!$B:$B,0))),$K2840,#N/A))</f>
        <v>#N/A</v>
      </c>
    </row>
    <row r="2841" spans="1:13" ht="15.75" x14ac:dyDescent="0.25">
      <c r="A2841" s="17">
        <v>1145</v>
      </c>
      <c r="B2841" s="16" t="s">
        <v>2713</v>
      </c>
      <c r="C2841" s="16">
        <v>42291101</v>
      </c>
      <c r="D2841" s="16" t="s">
        <v>2714</v>
      </c>
      <c r="E2841" s="16">
        <v>2.8955132619352826</v>
      </c>
      <c r="F2841" s="16">
        <v>34</v>
      </c>
      <c r="G2841" s="19">
        <v>1.9566272544339899E-4</v>
      </c>
      <c r="H2841" s="16">
        <f t="shared" si="132"/>
        <v>6.6525326650755659E-3</v>
      </c>
      <c r="I2841" s="21">
        <v>2840</v>
      </c>
      <c r="J2841" s="28">
        <f t="shared" si="133"/>
        <v>25183.291005592688</v>
      </c>
      <c r="K2841" s="28">
        <f t="shared" si="134"/>
        <v>0.71557512536004142</v>
      </c>
      <c r="L2841" s="34" t="e">
        <f>IF(ISNUMBER(INDEX('08W Project List'!$J:$J,MATCH('HFTD CPZ'!$B2841,'08W Project List'!$G:$G,0))),$K2841,#N/A)</f>
        <v>#N/A</v>
      </c>
      <c r="M2841" s="34" t="e">
        <f>IF(ISNUMBER(L2841),#N/A,IF(ISNUMBER(INDEX('Approved CPZ List'!$I:$I,MATCH('HFTD CPZ'!$B2841,'Approved CPZ List'!$B:$B,0))),$K2841,#N/A))</f>
        <v>#N/A</v>
      </c>
    </row>
    <row r="2842" spans="1:13" ht="15.75" x14ac:dyDescent="0.25">
      <c r="A2842" s="17">
        <v>6437</v>
      </c>
      <c r="B2842" s="16" t="s">
        <v>1670</v>
      </c>
      <c r="C2842" s="16">
        <v>102361101</v>
      </c>
      <c r="D2842" s="16" t="s">
        <v>1665</v>
      </c>
      <c r="E2842" s="16">
        <v>0.55298821113016217</v>
      </c>
      <c r="F2842" s="16">
        <v>30</v>
      </c>
      <c r="G2842" s="19">
        <v>1.93698082263553E-4</v>
      </c>
      <c r="H2842" s="16">
        <f t="shared" si="132"/>
        <v>5.8109424679065897E-3</v>
      </c>
      <c r="I2842" s="21">
        <v>2841</v>
      </c>
      <c r="J2842" s="28">
        <f t="shared" si="133"/>
        <v>25183.843993803817</v>
      </c>
      <c r="K2842" s="28">
        <f t="shared" si="134"/>
        <v>0.70976418289213483</v>
      </c>
      <c r="L2842" s="34" t="e">
        <f>IF(ISNUMBER(INDEX('08W Project List'!$J:$J,MATCH('HFTD CPZ'!$B2842,'08W Project List'!$G:$G,0))),$K2842,#N/A)</f>
        <v>#N/A</v>
      </c>
      <c r="M2842" s="34" t="e">
        <f>IF(ISNUMBER(L2842),#N/A,IF(ISNUMBER(INDEX('Approved CPZ List'!$I:$I,MATCH('HFTD CPZ'!$B2842,'Approved CPZ List'!$B:$B,0))),$K2842,#N/A))</f>
        <v>#N/A</v>
      </c>
    </row>
    <row r="2843" spans="1:13" ht="15.75" x14ac:dyDescent="0.25">
      <c r="A2843" s="17">
        <v>7381</v>
      </c>
      <c r="B2843" s="16" t="s">
        <v>2809</v>
      </c>
      <c r="C2843" s="16">
        <v>22811102</v>
      </c>
      <c r="D2843" s="16" t="s">
        <v>2805</v>
      </c>
      <c r="E2843" s="16">
        <v>0.3546842542353269</v>
      </c>
      <c r="F2843" s="16">
        <v>26</v>
      </c>
      <c r="G2843" s="19">
        <v>1.9086031112462601E-4</v>
      </c>
      <c r="H2843" s="16">
        <f t="shared" si="132"/>
        <v>4.9623680892402766E-3</v>
      </c>
      <c r="I2843" s="21">
        <v>2842</v>
      </c>
      <c r="J2843" s="28">
        <f t="shared" si="133"/>
        <v>25184.198678058052</v>
      </c>
      <c r="K2843" s="28">
        <f t="shared" si="134"/>
        <v>0.7048018148028945</v>
      </c>
      <c r="L2843" s="34" t="e">
        <f>IF(ISNUMBER(INDEX('08W Project List'!$J:$J,MATCH('HFTD CPZ'!$B2843,'08W Project List'!$G:$G,0))),$K2843,#N/A)</f>
        <v>#N/A</v>
      </c>
      <c r="M2843" s="34" t="e">
        <f>IF(ISNUMBER(L2843),#N/A,IF(ISNUMBER(INDEX('Approved CPZ List'!$I:$I,MATCH('HFTD CPZ'!$B2843,'Approved CPZ List'!$B:$B,0))),$K2843,#N/A))</f>
        <v>#N/A</v>
      </c>
    </row>
    <row r="2844" spans="1:13" ht="15.75" x14ac:dyDescent="0.25">
      <c r="A2844" s="17">
        <v>5360</v>
      </c>
      <c r="B2844" s="16" t="s">
        <v>17</v>
      </c>
      <c r="C2844" s="16">
        <v>14101105</v>
      </c>
      <c r="D2844" s="16" t="s">
        <v>13</v>
      </c>
      <c r="E2844" s="16">
        <v>0.82879190271454317</v>
      </c>
      <c r="F2844" s="16">
        <v>33</v>
      </c>
      <c r="G2844" s="19">
        <v>1.88647189354837E-4</v>
      </c>
      <c r="H2844" s="16">
        <f t="shared" si="132"/>
        <v>6.2253572487096205E-3</v>
      </c>
      <c r="I2844" s="21">
        <v>2843</v>
      </c>
      <c r="J2844" s="28">
        <f t="shared" si="133"/>
        <v>25185.027469960765</v>
      </c>
      <c r="K2844" s="28">
        <f t="shared" si="134"/>
        <v>0.69857645755418485</v>
      </c>
      <c r="L2844" s="34" t="e">
        <f>IF(ISNUMBER(INDEX('08W Project List'!$J:$J,MATCH('HFTD CPZ'!$B2844,'08W Project List'!$G:$G,0))),$K2844,#N/A)</f>
        <v>#N/A</v>
      </c>
      <c r="M2844" s="34" t="e">
        <f>IF(ISNUMBER(L2844),#N/A,IF(ISNUMBER(INDEX('Approved CPZ List'!$I:$I,MATCH('HFTD CPZ'!$B2844,'Approved CPZ List'!$B:$B,0))),$K2844,#N/A))</f>
        <v>#N/A</v>
      </c>
    </row>
    <row r="2845" spans="1:13" ht="15.75" x14ac:dyDescent="0.25">
      <c r="A2845" s="17">
        <v>1909</v>
      </c>
      <c r="B2845" s="16" t="s">
        <v>2454</v>
      </c>
      <c r="C2845" s="16">
        <v>13801104</v>
      </c>
      <c r="D2845" s="16" t="s">
        <v>2455</v>
      </c>
      <c r="E2845" s="16">
        <v>0.956116665956532</v>
      </c>
      <c r="F2845" s="16">
        <v>13</v>
      </c>
      <c r="G2845" s="19">
        <v>1.8369541010290299E-4</v>
      </c>
      <c r="H2845" s="16">
        <f t="shared" si="132"/>
        <v>2.3880403313377391E-3</v>
      </c>
      <c r="I2845" s="21">
        <v>2844</v>
      </c>
      <c r="J2845" s="28">
        <f t="shared" si="133"/>
        <v>25185.98358662672</v>
      </c>
      <c r="K2845" s="28">
        <f t="shared" si="134"/>
        <v>0.69618841722284708</v>
      </c>
      <c r="L2845" s="34" t="e">
        <f>IF(ISNUMBER(INDEX('08W Project List'!$J:$J,MATCH('HFTD CPZ'!$B2845,'08W Project List'!$G:$G,0))),$K2845,#N/A)</f>
        <v>#N/A</v>
      </c>
      <c r="M2845" s="34" t="e">
        <f>IF(ISNUMBER(L2845),#N/A,IF(ISNUMBER(INDEX('Approved CPZ List'!$I:$I,MATCH('HFTD CPZ'!$B2845,'Approved CPZ List'!$B:$B,0))),$K2845,#N/A))</f>
        <v>#N/A</v>
      </c>
    </row>
    <row r="2846" spans="1:13" ht="15.75" x14ac:dyDescent="0.25">
      <c r="A2846" s="17">
        <v>7663</v>
      </c>
      <c r="B2846" s="16" t="s">
        <v>3825</v>
      </c>
      <c r="C2846" s="16">
        <v>14671103</v>
      </c>
      <c r="D2846" s="16" t="s">
        <v>3826</v>
      </c>
      <c r="E2846" s="16">
        <v>4.1925233276554943</v>
      </c>
      <c r="F2846" s="16">
        <v>55</v>
      </c>
      <c r="G2846" s="19">
        <v>1.80244583294443E-4</v>
      </c>
      <c r="H2846" s="16">
        <f t="shared" si="132"/>
        <v>9.9134520811943651E-3</v>
      </c>
      <c r="I2846" s="21">
        <v>2845</v>
      </c>
      <c r="J2846" s="28">
        <f t="shared" si="133"/>
        <v>25190.176109954376</v>
      </c>
      <c r="K2846" s="28">
        <f t="shared" si="134"/>
        <v>0.68627496514165276</v>
      </c>
      <c r="L2846" s="34" t="e">
        <f>IF(ISNUMBER(INDEX('08W Project List'!$J:$J,MATCH('HFTD CPZ'!$B2846,'08W Project List'!$G:$G,0))),$K2846,#N/A)</f>
        <v>#N/A</v>
      </c>
      <c r="M2846" s="34" t="e">
        <f>IF(ISNUMBER(L2846),#N/A,IF(ISNUMBER(INDEX('Approved CPZ List'!$I:$I,MATCH('HFTD CPZ'!$B2846,'Approved CPZ List'!$B:$B,0))),$K2846,#N/A))</f>
        <v>#N/A</v>
      </c>
    </row>
    <row r="2847" spans="1:13" ht="15.75" x14ac:dyDescent="0.25">
      <c r="A2847" s="17">
        <v>4846</v>
      </c>
      <c r="B2847" s="16" t="s">
        <v>2765</v>
      </c>
      <c r="C2847" s="16">
        <v>12350402</v>
      </c>
      <c r="D2847" s="16" t="s">
        <v>2766</v>
      </c>
      <c r="E2847" s="16">
        <v>6.5540306225607834</v>
      </c>
      <c r="F2847" s="16">
        <v>91</v>
      </c>
      <c r="G2847" s="19">
        <v>1.7917389353358599E-4</v>
      </c>
      <c r="H2847" s="16">
        <f t="shared" si="132"/>
        <v>1.6304824311556325E-2</v>
      </c>
      <c r="I2847" s="21">
        <v>2846</v>
      </c>
      <c r="J2847" s="28">
        <f t="shared" si="133"/>
        <v>25196.730140576936</v>
      </c>
      <c r="K2847" s="28">
        <f t="shared" si="134"/>
        <v>0.66997014083009643</v>
      </c>
      <c r="L2847" s="34" t="e">
        <f>IF(ISNUMBER(INDEX('08W Project List'!$J:$J,MATCH('HFTD CPZ'!$B2847,'08W Project List'!$G:$G,0))),$K2847,#N/A)</f>
        <v>#N/A</v>
      </c>
      <c r="M2847" s="34" t="e">
        <f>IF(ISNUMBER(L2847),#N/A,IF(ISNUMBER(INDEX('Approved CPZ List'!$I:$I,MATCH('HFTD CPZ'!$B2847,'Approved CPZ List'!$B:$B,0))),$K2847,#N/A))</f>
        <v>#N/A</v>
      </c>
    </row>
    <row r="2848" spans="1:13" ht="15.75" x14ac:dyDescent="0.25">
      <c r="A2848" s="17">
        <v>6268</v>
      </c>
      <c r="B2848" s="16" t="s">
        <v>984</v>
      </c>
      <c r="C2848" s="16">
        <v>163351702</v>
      </c>
      <c r="D2848" s="16" t="s">
        <v>976</v>
      </c>
      <c r="E2848" s="16">
        <v>1.8576665549345184</v>
      </c>
      <c r="F2848" s="16">
        <v>25</v>
      </c>
      <c r="G2848" s="19">
        <v>1.7176511859292399E-4</v>
      </c>
      <c r="H2848" s="16">
        <f t="shared" si="132"/>
        <v>4.2941279648230999E-3</v>
      </c>
      <c r="I2848" s="21">
        <v>2847</v>
      </c>
      <c r="J2848" s="28">
        <f t="shared" si="133"/>
        <v>25198.587807131869</v>
      </c>
      <c r="K2848" s="28">
        <f t="shared" si="134"/>
        <v>0.66567601286527334</v>
      </c>
      <c r="L2848" s="34" t="e">
        <f>IF(ISNUMBER(INDEX('08W Project List'!$J:$J,MATCH('HFTD CPZ'!$B2848,'08W Project List'!$G:$G,0))),$K2848,#N/A)</f>
        <v>#N/A</v>
      </c>
      <c r="M2848" s="34" t="e">
        <f>IF(ISNUMBER(L2848),#N/A,IF(ISNUMBER(INDEX('Approved CPZ List'!$I:$I,MATCH('HFTD CPZ'!$B2848,'Approved CPZ List'!$B:$B,0))),$K2848,#N/A))</f>
        <v>#N/A</v>
      </c>
    </row>
    <row r="2849" spans="1:13" ht="15.75" x14ac:dyDescent="0.25">
      <c r="A2849" s="17">
        <v>1067</v>
      </c>
      <c r="B2849" s="16" t="s">
        <v>1077</v>
      </c>
      <c r="C2849" s="16">
        <v>152261106</v>
      </c>
      <c r="D2849" s="16" t="s">
        <v>1073</v>
      </c>
      <c r="E2849" s="16">
        <v>3.2275188399793722</v>
      </c>
      <c r="F2849" s="16">
        <v>38</v>
      </c>
      <c r="G2849" s="19">
        <v>1.67121405083772E-4</v>
      </c>
      <c r="H2849" s="16">
        <f t="shared" si="132"/>
        <v>6.3506133931833363E-3</v>
      </c>
      <c r="I2849" s="21">
        <v>2848</v>
      </c>
      <c r="J2849" s="28">
        <f t="shared" si="133"/>
        <v>25201.815325971849</v>
      </c>
      <c r="K2849" s="28">
        <f t="shared" si="134"/>
        <v>0.65932539947209001</v>
      </c>
      <c r="L2849" s="34" t="e">
        <f>IF(ISNUMBER(INDEX('08W Project List'!$J:$J,MATCH('HFTD CPZ'!$B2849,'08W Project List'!$G:$G,0))),$K2849,#N/A)</f>
        <v>#N/A</v>
      </c>
      <c r="M2849" s="34" t="e">
        <f>IF(ISNUMBER(L2849),#N/A,IF(ISNUMBER(INDEX('Approved CPZ List'!$I:$I,MATCH('HFTD CPZ'!$B2849,'Approved CPZ List'!$B:$B,0))),$K2849,#N/A))</f>
        <v>#N/A</v>
      </c>
    </row>
    <row r="2850" spans="1:13" ht="15.75" x14ac:dyDescent="0.25">
      <c r="A2850" s="17">
        <v>3874</v>
      </c>
      <c r="B2850" s="16" t="s">
        <v>2871</v>
      </c>
      <c r="C2850" s="16">
        <v>102831105</v>
      </c>
      <c r="D2850" s="16" t="s">
        <v>2867</v>
      </c>
      <c r="E2850" s="16">
        <v>11.264377006168553</v>
      </c>
      <c r="F2850" s="16">
        <v>142</v>
      </c>
      <c r="G2850" s="19">
        <v>1.6421603350541899E-4</v>
      </c>
      <c r="H2850" s="16">
        <f t="shared" si="132"/>
        <v>2.3318676757769496E-2</v>
      </c>
      <c r="I2850" s="21">
        <v>2849</v>
      </c>
      <c r="J2850" s="28">
        <f t="shared" si="133"/>
        <v>25213.079702978019</v>
      </c>
      <c r="K2850" s="28">
        <f t="shared" si="134"/>
        <v>0.63600672271432046</v>
      </c>
      <c r="L2850" s="34" t="e">
        <f>IF(ISNUMBER(INDEX('08W Project List'!$J:$J,MATCH('HFTD CPZ'!$B2850,'08W Project List'!$G:$G,0))),$K2850,#N/A)</f>
        <v>#N/A</v>
      </c>
      <c r="M2850" s="34" t="e">
        <f>IF(ISNUMBER(L2850),#N/A,IF(ISNUMBER(INDEX('Approved CPZ List'!$I:$I,MATCH('HFTD CPZ'!$B2850,'Approved CPZ List'!$B:$B,0))),$K2850,#N/A))</f>
        <v>#N/A</v>
      </c>
    </row>
    <row r="2851" spans="1:13" ht="15.75" x14ac:dyDescent="0.25">
      <c r="A2851" s="17">
        <v>1686</v>
      </c>
      <c r="B2851" s="16" t="s">
        <v>574</v>
      </c>
      <c r="C2851" s="16">
        <v>83622103</v>
      </c>
      <c r="D2851" s="16" t="s">
        <v>571</v>
      </c>
      <c r="E2851" s="16">
        <v>13.224316296238968</v>
      </c>
      <c r="F2851" s="16">
        <v>161</v>
      </c>
      <c r="G2851" s="19">
        <v>1.6126797751402601E-4</v>
      </c>
      <c r="H2851" s="16">
        <f t="shared" si="132"/>
        <v>2.5964144379758188E-2</v>
      </c>
      <c r="I2851" s="21">
        <v>2850</v>
      </c>
      <c r="J2851" s="28">
        <f t="shared" si="133"/>
        <v>25226.304019274259</v>
      </c>
      <c r="K2851" s="28">
        <f t="shared" si="134"/>
        <v>0.61004257833456232</v>
      </c>
      <c r="L2851" s="34" t="e">
        <f>IF(ISNUMBER(INDEX('08W Project List'!$J:$J,MATCH('HFTD CPZ'!$B2851,'08W Project List'!$G:$G,0))),$K2851,#N/A)</f>
        <v>#N/A</v>
      </c>
      <c r="M2851" s="34" t="e">
        <f>IF(ISNUMBER(L2851),#N/A,IF(ISNUMBER(INDEX('Approved CPZ List'!$I:$I,MATCH('HFTD CPZ'!$B2851,'Approved CPZ List'!$B:$B,0))),$K2851,#N/A))</f>
        <v>#N/A</v>
      </c>
    </row>
    <row r="2852" spans="1:13" ht="15.75" x14ac:dyDescent="0.25">
      <c r="A2852" s="17">
        <v>6595</v>
      </c>
      <c r="B2852" s="16" t="s">
        <v>1743</v>
      </c>
      <c r="C2852" s="16">
        <v>152691104</v>
      </c>
      <c r="D2852" s="16" t="s">
        <v>1740</v>
      </c>
      <c r="E2852" s="16">
        <v>0.65102109883756998</v>
      </c>
      <c r="F2852" s="16">
        <v>26</v>
      </c>
      <c r="G2852" s="19">
        <v>1.6086307639342299E-4</v>
      </c>
      <c r="H2852" s="16">
        <f t="shared" si="132"/>
        <v>4.1824399862289982E-3</v>
      </c>
      <c r="I2852" s="21">
        <v>2851</v>
      </c>
      <c r="J2852" s="28">
        <f t="shared" si="133"/>
        <v>25226.955040373097</v>
      </c>
      <c r="K2852" s="28">
        <f t="shared" si="134"/>
        <v>0.6058601383483333</v>
      </c>
      <c r="L2852" s="34" t="e">
        <f>IF(ISNUMBER(INDEX('08W Project List'!$J:$J,MATCH('HFTD CPZ'!$B2852,'08W Project List'!$G:$G,0))),$K2852,#N/A)</f>
        <v>#N/A</v>
      </c>
      <c r="M2852" s="34" t="e">
        <f>IF(ISNUMBER(L2852),#N/A,IF(ISNUMBER(INDEX('Approved CPZ List'!$I:$I,MATCH('HFTD CPZ'!$B2852,'Approved CPZ List'!$B:$B,0))),$K2852,#N/A))</f>
        <v>#N/A</v>
      </c>
    </row>
    <row r="2853" spans="1:13" ht="15.75" x14ac:dyDescent="0.25">
      <c r="A2853" s="17">
        <v>2910</v>
      </c>
      <c r="B2853" s="16" t="s">
        <v>1656</v>
      </c>
      <c r="C2853" s="16">
        <v>152241101</v>
      </c>
      <c r="D2853" s="16" t="s">
        <v>1653</v>
      </c>
      <c r="E2853" s="16">
        <v>20.21895883663182</v>
      </c>
      <c r="F2853" s="16">
        <v>248</v>
      </c>
      <c r="G2853" s="19">
        <v>1.5934435227290801E-4</v>
      </c>
      <c r="H2853" s="16">
        <f t="shared" si="132"/>
        <v>3.9517399363681184E-2</v>
      </c>
      <c r="I2853" s="21">
        <v>2852</v>
      </c>
      <c r="J2853" s="28">
        <f t="shared" si="133"/>
        <v>25247.173999209728</v>
      </c>
      <c r="K2853" s="28">
        <f t="shared" si="134"/>
        <v>0.56634273898465215</v>
      </c>
      <c r="L2853" s="34" t="e">
        <f>IF(ISNUMBER(INDEX('08W Project List'!$J:$J,MATCH('HFTD CPZ'!$B2853,'08W Project List'!$G:$G,0))),$K2853,#N/A)</f>
        <v>#N/A</v>
      </c>
      <c r="M2853" s="34" t="e">
        <f>IF(ISNUMBER(L2853),#N/A,IF(ISNUMBER(INDEX('Approved CPZ List'!$I:$I,MATCH('HFTD CPZ'!$B2853,'Approved CPZ List'!$B:$B,0))),$K2853,#N/A))</f>
        <v>#N/A</v>
      </c>
    </row>
    <row r="2854" spans="1:13" ht="15.75" x14ac:dyDescent="0.25">
      <c r="A2854" s="17">
        <v>2602</v>
      </c>
      <c r="B2854" s="16" t="s">
        <v>3178</v>
      </c>
      <c r="C2854" s="16">
        <v>182961110</v>
      </c>
      <c r="D2854" s="16" t="s">
        <v>3179</v>
      </c>
      <c r="E2854" s="16">
        <v>0.42929299947850463</v>
      </c>
      <c r="F2854" s="16">
        <v>157</v>
      </c>
      <c r="G2854" s="19">
        <v>1.5488083767358E-4</v>
      </c>
      <c r="H2854" s="16">
        <f t="shared" si="132"/>
        <v>2.4316291514752061E-2</v>
      </c>
      <c r="I2854" s="21">
        <v>2853</v>
      </c>
      <c r="J2854" s="28">
        <f t="shared" si="133"/>
        <v>25247.603292209205</v>
      </c>
      <c r="K2854" s="28">
        <f t="shared" si="134"/>
        <v>0.54202644746990014</v>
      </c>
      <c r="L2854" s="34" t="e">
        <f>IF(ISNUMBER(INDEX('08W Project List'!$J:$J,MATCH('HFTD CPZ'!$B2854,'08W Project List'!$G:$G,0))),$K2854,#N/A)</f>
        <v>#N/A</v>
      </c>
      <c r="M2854" s="34" t="e">
        <f>IF(ISNUMBER(L2854),#N/A,IF(ISNUMBER(INDEX('Approved CPZ List'!$I:$I,MATCH('HFTD CPZ'!$B2854,'Approved CPZ List'!$B:$B,0))),$K2854,#N/A))</f>
        <v>#N/A</v>
      </c>
    </row>
    <row r="2855" spans="1:13" ht="15.75" x14ac:dyDescent="0.25">
      <c r="A2855" s="17">
        <v>6371</v>
      </c>
      <c r="B2855" s="16" t="s">
        <v>201</v>
      </c>
      <c r="C2855" s="16">
        <v>24012102</v>
      </c>
      <c r="D2855" s="16" t="s">
        <v>202</v>
      </c>
      <c r="E2855" s="16">
        <v>4.0705248321479433</v>
      </c>
      <c r="F2855" s="16">
        <v>81</v>
      </c>
      <c r="G2855" s="19">
        <v>1.51006694971043E-4</v>
      </c>
      <c r="H2855" s="16">
        <f t="shared" si="132"/>
        <v>1.2231542292654484E-2</v>
      </c>
      <c r="I2855" s="21">
        <v>2854</v>
      </c>
      <c r="J2855" s="28">
        <f t="shared" si="133"/>
        <v>25251.673817041352</v>
      </c>
      <c r="K2855" s="28">
        <f t="shared" si="134"/>
        <v>0.5297949051772457</v>
      </c>
      <c r="L2855" s="34" t="e">
        <f>IF(ISNUMBER(INDEX('08W Project List'!$J:$J,MATCH('HFTD CPZ'!$B2855,'08W Project List'!$G:$G,0))),$K2855,#N/A)</f>
        <v>#N/A</v>
      </c>
      <c r="M2855" s="34" t="e">
        <f>IF(ISNUMBER(L2855),#N/A,IF(ISNUMBER(INDEX('Approved CPZ List'!$I:$I,MATCH('HFTD CPZ'!$B2855,'Approved CPZ List'!$B:$B,0))),$K2855,#N/A))</f>
        <v>#N/A</v>
      </c>
    </row>
    <row r="2856" spans="1:13" ht="15.75" x14ac:dyDescent="0.25">
      <c r="A2856" s="17">
        <v>3718</v>
      </c>
      <c r="B2856" s="16" t="s">
        <v>4028</v>
      </c>
      <c r="C2856" s="16">
        <v>183052108</v>
      </c>
      <c r="D2856" s="16" t="s">
        <v>4029</v>
      </c>
      <c r="E2856" s="16">
        <v>3.7814233332260536</v>
      </c>
      <c r="F2856" s="16">
        <v>174</v>
      </c>
      <c r="G2856" s="19">
        <v>1.5078816228257199E-4</v>
      </c>
      <c r="H2856" s="16">
        <f t="shared" si="132"/>
        <v>2.6237140237167528E-2</v>
      </c>
      <c r="I2856" s="21">
        <v>2855</v>
      </c>
      <c r="J2856" s="28">
        <f t="shared" si="133"/>
        <v>25255.455240374577</v>
      </c>
      <c r="K2856" s="28">
        <f t="shared" si="134"/>
        <v>0.5035577649400782</v>
      </c>
      <c r="L2856" s="34" t="e">
        <f>IF(ISNUMBER(INDEX('08W Project List'!$J:$J,MATCH('HFTD CPZ'!$B2856,'08W Project List'!$G:$G,0))),$K2856,#N/A)</f>
        <v>#N/A</v>
      </c>
      <c r="M2856" s="34" t="e">
        <f>IF(ISNUMBER(L2856),#N/A,IF(ISNUMBER(INDEX('Approved CPZ List'!$I:$I,MATCH('HFTD CPZ'!$B2856,'Approved CPZ List'!$B:$B,0))),$K2856,#N/A))</f>
        <v>#N/A</v>
      </c>
    </row>
    <row r="2857" spans="1:13" ht="15.75" x14ac:dyDescent="0.25">
      <c r="A2857" s="17">
        <v>8208</v>
      </c>
      <c r="B2857" s="16" t="s">
        <v>400</v>
      </c>
      <c r="C2857" s="16">
        <v>152481103</v>
      </c>
      <c r="D2857" s="16" t="s">
        <v>392</v>
      </c>
      <c r="E2857" s="16">
        <v>1.5109038056197204</v>
      </c>
      <c r="F2857" s="16">
        <v>30</v>
      </c>
      <c r="G2857" s="19">
        <v>1.4939728046595E-4</v>
      </c>
      <c r="H2857" s="16">
        <f t="shared" si="132"/>
        <v>4.4819184139785005E-3</v>
      </c>
      <c r="I2857" s="21">
        <v>2856</v>
      </c>
      <c r="J2857" s="28">
        <f t="shared" si="133"/>
        <v>25256.966144180195</v>
      </c>
      <c r="K2857" s="28">
        <f t="shared" si="134"/>
        <v>0.49907584652609971</v>
      </c>
      <c r="L2857" s="34" t="e">
        <f>IF(ISNUMBER(INDEX('08W Project List'!$J:$J,MATCH('HFTD CPZ'!$B2857,'08W Project List'!$G:$G,0))),$K2857,#N/A)</f>
        <v>#N/A</v>
      </c>
      <c r="M2857" s="34" t="e">
        <f>IF(ISNUMBER(L2857),#N/A,IF(ISNUMBER(INDEX('Approved CPZ List'!$I:$I,MATCH('HFTD CPZ'!$B2857,'Approved CPZ List'!$B:$B,0))),$K2857,#N/A))</f>
        <v>#N/A</v>
      </c>
    </row>
    <row r="2858" spans="1:13" ht="15.75" x14ac:dyDescent="0.25">
      <c r="A2858" s="17">
        <v>833</v>
      </c>
      <c r="B2858" s="16" t="s">
        <v>410</v>
      </c>
      <c r="C2858" s="16">
        <v>152481104</v>
      </c>
      <c r="D2858" s="16" t="s">
        <v>405</v>
      </c>
      <c r="E2858" s="16">
        <v>5.5379672747317032</v>
      </c>
      <c r="F2858" s="16">
        <v>85</v>
      </c>
      <c r="G2858" s="19">
        <v>1.4830495905021E-4</v>
      </c>
      <c r="H2858" s="16">
        <f t="shared" si="132"/>
        <v>1.260592151926785E-2</v>
      </c>
      <c r="I2858" s="21">
        <v>2857</v>
      </c>
      <c r="J2858" s="28">
        <f t="shared" si="133"/>
        <v>25262.504111454928</v>
      </c>
      <c r="K2858" s="28">
        <f t="shared" si="134"/>
        <v>0.48646992500683184</v>
      </c>
      <c r="L2858" s="34" t="e">
        <f>IF(ISNUMBER(INDEX('08W Project List'!$J:$J,MATCH('HFTD CPZ'!$B2858,'08W Project List'!$G:$G,0))),$K2858,#N/A)</f>
        <v>#N/A</v>
      </c>
      <c r="M2858" s="34" t="e">
        <f>IF(ISNUMBER(L2858),#N/A,IF(ISNUMBER(INDEX('Approved CPZ List'!$I:$I,MATCH('HFTD CPZ'!$B2858,'Approved CPZ List'!$B:$B,0))),$K2858,#N/A))</f>
        <v>#N/A</v>
      </c>
    </row>
    <row r="2859" spans="1:13" ht="15.75" x14ac:dyDescent="0.25">
      <c r="A2859" s="17">
        <v>8651</v>
      </c>
      <c r="B2859" s="16" t="s">
        <v>2488</v>
      </c>
      <c r="C2859" s="16">
        <v>83242111</v>
      </c>
      <c r="D2859" s="16" t="s">
        <v>2489</v>
      </c>
      <c r="E2859" s="16">
        <v>2.2683680734303047</v>
      </c>
      <c r="F2859" s="16">
        <v>25</v>
      </c>
      <c r="G2859" s="19">
        <v>1.4689913861198501E-4</v>
      </c>
      <c r="H2859" s="16">
        <f t="shared" si="132"/>
        <v>3.6724784652996255E-3</v>
      </c>
      <c r="I2859" s="21">
        <v>2858</v>
      </c>
      <c r="J2859" s="28">
        <f t="shared" si="133"/>
        <v>25264.772479528358</v>
      </c>
      <c r="K2859" s="28">
        <f t="shared" si="134"/>
        <v>0.48279744654153223</v>
      </c>
      <c r="L2859" s="34" t="e">
        <f>IF(ISNUMBER(INDEX('08W Project List'!$J:$J,MATCH('HFTD CPZ'!$B2859,'08W Project List'!$G:$G,0))),$K2859,#N/A)</f>
        <v>#N/A</v>
      </c>
      <c r="M2859" s="34" t="e">
        <f>IF(ISNUMBER(L2859),#N/A,IF(ISNUMBER(INDEX('Approved CPZ List'!$I:$I,MATCH('HFTD CPZ'!$B2859,'Approved CPZ List'!$B:$B,0))),$K2859,#N/A))</f>
        <v>#N/A</v>
      </c>
    </row>
    <row r="2860" spans="1:13" ht="15.75" x14ac:dyDescent="0.25">
      <c r="A2860" s="17">
        <v>4060</v>
      </c>
      <c r="B2860" s="16" t="s">
        <v>1956</v>
      </c>
      <c r="C2860" s="16">
        <v>43311108</v>
      </c>
      <c r="D2860" s="16" t="s">
        <v>1957</v>
      </c>
      <c r="E2860" s="16">
        <v>5.6555996305522935</v>
      </c>
      <c r="F2860" s="16">
        <v>96</v>
      </c>
      <c r="G2860" s="19">
        <v>1.4528695611520901E-4</v>
      </c>
      <c r="H2860" s="16">
        <f t="shared" si="132"/>
        <v>1.3947547787060064E-2</v>
      </c>
      <c r="I2860" s="21">
        <v>2859</v>
      </c>
      <c r="J2860" s="28">
        <f t="shared" si="133"/>
        <v>25270.428079158908</v>
      </c>
      <c r="K2860" s="28">
        <f t="shared" si="134"/>
        <v>0.46884989875447214</v>
      </c>
      <c r="L2860" s="34" t="e">
        <f>IF(ISNUMBER(INDEX('08W Project List'!$J:$J,MATCH('HFTD CPZ'!$B2860,'08W Project List'!$G:$G,0))),$K2860,#N/A)</f>
        <v>#N/A</v>
      </c>
      <c r="M2860" s="34" t="e">
        <f>IF(ISNUMBER(L2860),#N/A,IF(ISNUMBER(INDEX('Approved CPZ List'!$I:$I,MATCH('HFTD CPZ'!$B2860,'Approved CPZ List'!$B:$B,0))),$K2860,#N/A))</f>
        <v>#N/A</v>
      </c>
    </row>
    <row r="2861" spans="1:13" ht="15.75" x14ac:dyDescent="0.25">
      <c r="A2861" s="17">
        <v>5993</v>
      </c>
      <c r="B2861" s="16" t="s">
        <v>1988</v>
      </c>
      <c r="C2861" s="16">
        <v>42991104</v>
      </c>
      <c r="D2861" s="16" t="s">
        <v>1989</v>
      </c>
      <c r="E2861" s="16">
        <v>0</v>
      </c>
      <c r="F2861" s="16">
        <v>57</v>
      </c>
      <c r="G2861" s="19">
        <v>1.33531694986601E-4</v>
      </c>
      <c r="H2861" s="16">
        <f t="shared" si="132"/>
        <v>7.6113066142362573E-3</v>
      </c>
      <c r="I2861" s="21">
        <v>2860</v>
      </c>
      <c r="J2861" s="28">
        <f t="shared" si="133"/>
        <v>25270.428079158908</v>
      </c>
      <c r="K2861" s="28">
        <f t="shared" si="134"/>
        <v>0.46123859214023588</v>
      </c>
      <c r="L2861" s="34" t="e">
        <f>IF(ISNUMBER(INDEX('08W Project List'!$J:$J,MATCH('HFTD CPZ'!$B2861,'08W Project List'!$G:$G,0))),$K2861,#N/A)</f>
        <v>#N/A</v>
      </c>
      <c r="M2861" s="34" t="e">
        <f>IF(ISNUMBER(L2861),#N/A,IF(ISNUMBER(INDEX('Approved CPZ List'!$I:$I,MATCH('HFTD CPZ'!$B2861,'Approved CPZ List'!$B:$B,0))),$K2861,#N/A))</f>
        <v>#N/A</v>
      </c>
    </row>
    <row r="2862" spans="1:13" ht="15.75" x14ac:dyDescent="0.25">
      <c r="A2862" s="17">
        <v>1481</v>
      </c>
      <c r="B2862" s="16" t="s">
        <v>3819</v>
      </c>
      <c r="C2862" s="16">
        <v>14671101</v>
      </c>
      <c r="D2862" s="16" t="s">
        <v>3818</v>
      </c>
      <c r="E2862" s="16">
        <v>14.230239735466501</v>
      </c>
      <c r="F2862" s="16">
        <v>209</v>
      </c>
      <c r="G2862" s="19">
        <v>1.29654601165391E-4</v>
      </c>
      <c r="H2862" s="16">
        <f t="shared" si="132"/>
        <v>2.709781164356672E-2</v>
      </c>
      <c r="I2862" s="21">
        <v>2861</v>
      </c>
      <c r="J2862" s="28">
        <f t="shared" si="133"/>
        <v>25284.658318894373</v>
      </c>
      <c r="K2862" s="28">
        <f t="shared" si="134"/>
        <v>0.43414078049666915</v>
      </c>
      <c r="L2862" s="34" t="e">
        <f>IF(ISNUMBER(INDEX('08W Project List'!$J:$J,MATCH('HFTD CPZ'!$B2862,'08W Project List'!$G:$G,0))),$K2862,#N/A)</f>
        <v>#N/A</v>
      </c>
      <c r="M2862" s="34" t="e">
        <f>IF(ISNUMBER(L2862),#N/A,IF(ISNUMBER(INDEX('Approved CPZ List'!$I:$I,MATCH('HFTD CPZ'!$B2862,'Approved CPZ List'!$B:$B,0))),$K2862,#N/A))</f>
        <v>#N/A</v>
      </c>
    </row>
    <row r="2863" spans="1:13" ht="15.75" x14ac:dyDescent="0.25">
      <c r="A2863" s="17">
        <v>6330</v>
      </c>
      <c r="B2863" s="16" t="s">
        <v>980</v>
      </c>
      <c r="C2863" s="16">
        <v>163351702</v>
      </c>
      <c r="D2863" s="16" t="s">
        <v>976</v>
      </c>
      <c r="E2863" s="16">
        <v>6.6575310933121816</v>
      </c>
      <c r="F2863" s="16">
        <v>88</v>
      </c>
      <c r="G2863" s="19">
        <v>1.2865377705133E-4</v>
      </c>
      <c r="H2863" s="16">
        <f t="shared" si="132"/>
        <v>1.132153238051704E-2</v>
      </c>
      <c r="I2863" s="21">
        <v>2862</v>
      </c>
      <c r="J2863" s="28">
        <f t="shared" si="133"/>
        <v>25291.315849987684</v>
      </c>
      <c r="K2863" s="28">
        <f t="shared" si="134"/>
        <v>0.42281924811615212</v>
      </c>
      <c r="L2863" s="34" t="e">
        <f>IF(ISNUMBER(INDEX('08W Project List'!$J:$J,MATCH('HFTD CPZ'!$B2863,'08W Project List'!$G:$G,0))),$K2863,#N/A)</f>
        <v>#N/A</v>
      </c>
      <c r="M2863" s="34" t="e">
        <f>IF(ISNUMBER(L2863),#N/A,IF(ISNUMBER(INDEX('Approved CPZ List'!$I:$I,MATCH('HFTD CPZ'!$B2863,'Approved CPZ List'!$B:$B,0))),$K2863,#N/A))</f>
        <v>#N/A</v>
      </c>
    </row>
    <row r="2864" spans="1:13" ht="15.75" x14ac:dyDescent="0.25">
      <c r="A2864" s="17">
        <v>2410</v>
      </c>
      <c r="B2864" s="16" t="s">
        <v>3473</v>
      </c>
      <c r="C2864" s="16">
        <v>13111114</v>
      </c>
      <c r="D2864" s="16" t="s">
        <v>3469</v>
      </c>
      <c r="E2864" s="16">
        <v>1.7390965364670292E-2</v>
      </c>
      <c r="F2864" s="16">
        <v>62</v>
      </c>
      <c r="G2864" s="19">
        <v>1.2274404528526701E-4</v>
      </c>
      <c r="H2864" s="16">
        <f t="shared" si="132"/>
        <v>7.6101308076865545E-3</v>
      </c>
      <c r="I2864" s="21">
        <v>2863</v>
      </c>
      <c r="J2864" s="28">
        <f t="shared" si="133"/>
        <v>25291.333240953049</v>
      </c>
      <c r="K2864" s="28">
        <f t="shared" si="134"/>
        <v>0.41520911730846555</v>
      </c>
      <c r="L2864" s="34" t="e">
        <f>IF(ISNUMBER(INDEX('08W Project List'!$J:$J,MATCH('HFTD CPZ'!$B2864,'08W Project List'!$G:$G,0))),$K2864,#N/A)</f>
        <v>#N/A</v>
      </c>
      <c r="M2864" s="34" t="e">
        <f>IF(ISNUMBER(L2864),#N/A,IF(ISNUMBER(INDEX('Approved CPZ List'!$I:$I,MATCH('HFTD CPZ'!$B2864,'Approved CPZ List'!$B:$B,0))),$K2864,#N/A))</f>
        <v>#N/A</v>
      </c>
    </row>
    <row r="2865" spans="1:13" ht="15.75" x14ac:dyDescent="0.25">
      <c r="A2865" s="17">
        <v>5853</v>
      </c>
      <c r="B2865" s="16" t="s">
        <v>3355</v>
      </c>
      <c r="C2865" s="16">
        <v>83692104</v>
      </c>
      <c r="D2865" s="16" t="s">
        <v>3352</v>
      </c>
      <c r="E2865" s="16">
        <v>7.1030132410898696</v>
      </c>
      <c r="F2865" s="16">
        <v>90</v>
      </c>
      <c r="G2865" s="19">
        <v>1.22622464341103E-4</v>
      </c>
      <c r="H2865" s="16">
        <f t="shared" si="132"/>
        <v>1.103602179069927E-2</v>
      </c>
      <c r="I2865" s="21">
        <v>2864</v>
      </c>
      <c r="J2865" s="28">
        <f t="shared" si="133"/>
        <v>25298.436254194137</v>
      </c>
      <c r="K2865" s="28">
        <f t="shared" si="134"/>
        <v>0.40417309551776626</v>
      </c>
      <c r="L2865" s="34" t="e">
        <f>IF(ISNUMBER(INDEX('08W Project List'!$J:$J,MATCH('HFTD CPZ'!$B2865,'08W Project List'!$G:$G,0))),$K2865,#N/A)</f>
        <v>#N/A</v>
      </c>
      <c r="M2865" s="34" t="e">
        <f>IF(ISNUMBER(L2865),#N/A,IF(ISNUMBER(INDEX('Approved CPZ List'!$I:$I,MATCH('HFTD CPZ'!$B2865,'Approved CPZ List'!$B:$B,0))),$K2865,#N/A))</f>
        <v>#N/A</v>
      </c>
    </row>
    <row r="2866" spans="1:13" ht="15.75" x14ac:dyDescent="0.25">
      <c r="A2866" s="17">
        <v>4344</v>
      </c>
      <c r="B2866" s="16" t="s">
        <v>2584</v>
      </c>
      <c r="C2866" s="16">
        <v>42211104</v>
      </c>
      <c r="D2866" s="16" t="s">
        <v>2585</v>
      </c>
      <c r="E2866" s="16">
        <v>0</v>
      </c>
      <c r="F2866" s="16">
        <v>56</v>
      </c>
      <c r="G2866" s="19">
        <v>1.20291478446997E-4</v>
      </c>
      <c r="H2866" s="16">
        <f t="shared" si="132"/>
        <v>6.7363227930318324E-3</v>
      </c>
      <c r="I2866" s="21">
        <v>2865</v>
      </c>
      <c r="J2866" s="28">
        <f t="shared" si="133"/>
        <v>25298.436254194137</v>
      </c>
      <c r="K2866" s="28">
        <f t="shared" si="134"/>
        <v>0.39743677272473443</v>
      </c>
      <c r="L2866" s="34" t="e">
        <f>IF(ISNUMBER(INDEX('08W Project List'!$J:$J,MATCH('HFTD CPZ'!$B2866,'08W Project List'!$G:$G,0))),$K2866,#N/A)</f>
        <v>#N/A</v>
      </c>
      <c r="M2866" s="34" t="e">
        <f>IF(ISNUMBER(L2866),#N/A,IF(ISNUMBER(INDEX('Approved CPZ List'!$I:$I,MATCH('HFTD CPZ'!$B2866,'Approved CPZ List'!$B:$B,0))),$K2866,#N/A))</f>
        <v>#N/A</v>
      </c>
    </row>
    <row r="2867" spans="1:13" ht="15.75" x14ac:dyDescent="0.25">
      <c r="A2867" s="17">
        <v>8432</v>
      </c>
      <c r="B2867" s="16" t="s">
        <v>3812</v>
      </c>
      <c r="C2867" s="16">
        <v>22721107</v>
      </c>
      <c r="D2867" s="16" t="s">
        <v>3811</v>
      </c>
      <c r="E2867" s="16">
        <v>0.24317994803642198</v>
      </c>
      <c r="F2867" s="16">
        <v>18</v>
      </c>
      <c r="G2867" s="19">
        <v>1.18588627192101E-4</v>
      </c>
      <c r="H2867" s="16">
        <f t="shared" si="132"/>
        <v>2.1345952894578179E-3</v>
      </c>
      <c r="I2867" s="21">
        <v>2866</v>
      </c>
      <c r="J2867" s="28">
        <f t="shared" si="133"/>
        <v>25298.679434142174</v>
      </c>
      <c r="K2867" s="28">
        <f t="shared" si="134"/>
        <v>0.39530217743527662</v>
      </c>
      <c r="L2867" s="34" t="e">
        <f>IF(ISNUMBER(INDEX('08W Project List'!$J:$J,MATCH('HFTD CPZ'!$B2867,'08W Project List'!$G:$G,0))),$K2867,#N/A)</f>
        <v>#N/A</v>
      </c>
      <c r="M2867" s="34" t="e">
        <f>IF(ISNUMBER(L2867),#N/A,IF(ISNUMBER(INDEX('Approved CPZ List'!$I:$I,MATCH('HFTD CPZ'!$B2867,'Approved CPZ List'!$B:$B,0))),$K2867,#N/A))</f>
        <v>#N/A</v>
      </c>
    </row>
    <row r="2868" spans="1:13" ht="15.75" x14ac:dyDescent="0.25">
      <c r="A2868" s="17">
        <v>6986</v>
      </c>
      <c r="B2868" s="16" t="s">
        <v>3306</v>
      </c>
      <c r="C2868" s="16">
        <v>182731102</v>
      </c>
      <c r="D2868" s="16" t="s">
        <v>3303</v>
      </c>
      <c r="E2868" s="16">
        <v>0.63919442778108149</v>
      </c>
      <c r="F2868" s="16">
        <v>7</v>
      </c>
      <c r="G2868" s="19">
        <v>1.18496836122243E-4</v>
      </c>
      <c r="H2868" s="16">
        <f t="shared" si="132"/>
        <v>8.2947785285570101E-4</v>
      </c>
      <c r="I2868" s="21">
        <v>2867</v>
      </c>
      <c r="J2868" s="28">
        <f t="shared" si="133"/>
        <v>25299.318628569956</v>
      </c>
      <c r="K2868" s="28">
        <f t="shared" si="134"/>
        <v>0.39447269958242093</v>
      </c>
      <c r="L2868" s="34" t="e">
        <f>IF(ISNUMBER(INDEX('08W Project List'!$J:$J,MATCH('HFTD CPZ'!$B2868,'08W Project List'!$G:$G,0))),$K2868,#N/A)</f>
        <v>#N/A</v>
      </c>
      <c r="M2868" s="34" t="e">
        <f>IF(ISNUMBER(L2868),#N/A,IF(ISNUMBER(INDEX('Approved CPZ List'!$I:$I,MATCH('HFTD CPZ'!$B2868,'Approved CPZ List'!$B:$B,0))),$K2868,#N/A))</f>
        <v>#N/A</v>
      </c>
    </row>
    <row r="2869" spans="1:13" ht="15.75" x14ac:dyDescent="0.25">
      <c r="A2869" s="17">
        <v>4626</v>
      </c>
      <c r="B2869" s="16" t="s">
        <v>922</v>
      </c>
      <c r="C2869" s="16">
        <v>42271104</v>
      </c>
      <c r="D2869" s="16" t="s">
        <v>923</v>
      </c>
      <c r="E2869" s="16">
        <v>2.0009329602971846</v>
      </c>
      <c r="F2869" s="16">
        <v>52</v>
      </c>
      <c r="G2869" s="19">
        <v>1.1661998417993499E-4</v>
      </c>
      <c r="H2869" s="16">
        <f t="shared" si="132"/>
        <v>6.0642391773566198E-3</v>
      </c>
      <c r="I2869" s="21">
        <v>2868</v>
      </c>
      <c r="J2869" s="28">
        <f t="shared" si="133"/>
        <v>25301.319561530254</v>
      </c>
      <c r="K2869" s="28">
        <f t="shared" si="134"/>
        <v>0.38840846040506433</v>
      </c>
      <c r="L2869" s="34" t="e">
        <f>IF(ISNUMBER(INDEX('08W Project List'!$J:$J,MATCH('HFTD CPZ'!$B2869,'08W Project List'!$G:$G,0))),$K2869,#N/A)</f>
        <v>#N/A</v>
      </c>
      <c r="M2869" s="34" t="e">
        <f>IF(ISNUMBER(L2869),#N/A,IF(ISNUMBER(INDEX('Approved CPZ List'!$I:$I,MATCH('HFTD CPZ'!$B2869,'Approved CPZ List'!$B:$B,0))),$K2869,#N/A))</f>
        <v>#N/A</v>
      </c>
    </row>
    <row r="2870" spans="1:13" ht="15.75" x14ac:dyDescent="0.25">
      <c r="A2870" s="17">
        <v>8778</v>
      </c>
      <c r="B2870" s="16" t="s">
        <v>2916</v>
      </c>
      <c r="C2870" s="16">
        <v>83252107</v>
      </c>
      <c r="D2870" s="16" t="s">
        <v>2914</v>
      </c>
      <c r="E2870" s="16">
        <v>3.3243399541358669</v>
      </c>
      <c r="F2870" s="16">
        <v>37</v>
      </c>
      <c r="G2870" s="19">
        <v>1.11969827505544E-4</v>
      </c>
      <c r="H2870" s="16">
        <f t="shared" si="132"/>
        <v>4.1428836177051283E-3</v>
      </c>
      <c r="I2870" s="21">
        <v>2869</v>
      </c>
      <c r="J2870" s="28">
        <f t="shared" si="133"/>
        <v>25304.643901484389</v>
      </c>
      <c r="K2870" s="28">
        <f t="shared" si="134"/>
        <v>0.38426557678735918</v>
      </c>
      <c r="L2870" s="34" t="e">
        <f>IF(ISNUMBER(INDEX('08W Project List'!$J:$J,MATCH('HFTD CPZ'!$B2870,'08W Project List'!$G:$G,0))),$K2870,#N/A)</f>
        <v>#N/A</v>
      </c>
      <c r="M2870" s="34" t="e">
        <f>IF(ISNUMBER(L2870),#N/A,IF(ISNUMBER(INDEX('Approved CPZ List'!$I:$I,MATCH('HFTD CPZ'!$B2870,'Approved CPZ List'!$B:$B,0))),$K2870,#N/A))</f>
        <v>#N/A</v>
      </c>
    </row>
    <row r="2871" spans="1:13" ht="15.75" x14ac:dyDescent="0.25">
      <c r="A2871" s="17">
        <v>4484</v>
      </c>
      <c r="B2871" s="16" t="s">
        <v>1430</v>
      </c>
      <c r="C2871" s="16">
        <v>163451702</v>
      </c>
      <c r="D2871" s="16" t="s">
        <v>1414</v>
      </c>
      <c r="E2871" s="16">
        <v>0.16295750965661343</v>
      </c>
      <c r="F2871" s="16">
        <v>63</v>
      </c>
      <c r="G2871" s="19">
        <v>1.1105785371239399E-4</v>
      </c>
      <c r="H2871" s="16">
        <f t="shared" si="132"/>
        <v>6.996644783880822E-3</v>
      </c>
      <c r="I2871" s="21">
        <v>2870</v>
      </c>
      <c r="J2871" s="28">
        <f t="shared" si="133"/>
        <v>25304.806858994045</v>
      </c>
      <c r="K2871" s="28">
        <f t="shared" si="134"/>
        <v>0.37726893200347833</v>
      </c>
      <c r="L2871" s="34" t="e">
        <f>IF(ISNUMBER(INDEX('08W Project List'!$J:$J,MATCH('HFTD CPZ'!$B2871,'08W Project List'!$G:$G,0))),$K2871,#N/A)</f>
        <v>#N/A</v>
      </c>
      <c r="M2871" s="34" t="e">
        <f>IF(ISNUMBER(L2871),#N/A,IF(ISNUMBER(INDEX('Approved CPZ List'!$I:$I,MATCH('HFTD CPZ'!$B2871,'Approved CPZ List'!$B:$B,0))),$K2871,#N/A))</f>
        <v>#N/A</v>
      </c>
    </row>
    <row r="2872" spans="1:13" ht="15.75" x14ac:dyDescent="0.25">
      <c r="A2872" s="17">
        <v>6192</v>
      </c>
      <c r="B2872" s="16" t="s">
        <v>2969</v>
      </c>
      <c r="C2872" s="16">
        <v>163781701</v>
      </c>
      <c r="D2872" s="16" t="s">
        <v>2967</v>
      </c>
      <c r="E2872" s="16">
        <v>2.7018515647179986</v>
      </c>
      <c r="F2872" s="16">
        <v>33</v>
      </c>
      <c r="G2872" s="19">
        <v>1.09169720983147E-4</v>
      </c>
      <c r="H2872" s="16">
        <f t="shared" si="132"/>
        <v>3.6026007924438511E-3</v>
      </c>
      <c r="I2872" s="21">
        <v>2871</v>
      </c>
      <c r="J2872" s="28">
        <f t="shared" si="133"/>
        <v>25307.508710558763</v>
      </c>
      <c r="K2872" s="28">
        <f t="shared" si="134"/>
        <v>0.37366633121103449</v>
      </c>
      <c r="L2872" s="34" t="e">
        <f>IF(ISNUMBER(INDEX('08W Project List'!$J:$J,MATCH('HFTD CPZ'!$B2872,'08W Project List'!$G:$G,0))),$K2872,#N/A)</f>
        <v>#N/A</v>
      </c>
      <c r="M2872" s="34" t="e">
        <f>IF(ISNUMBER(L2872),#N/A,IF(ISNUMBER(INDEX('Approved CPZ List'!$I:$I,MATCH('HFTD CPZ'!$B2872,'Approved CPZ List'!$B:$B,0))),$K2872,#N/A))</f>
        <v>#N/A</v>
      </c>
    </row>
    <row r="2873" spans="1:13" ht="15.75" x14ac:dyDescent="0.25">
      <c r="A2873" s="17">
        <v>8000</v>
      </c>
      <c r="B2873" s="16" t="s">
        <v>1085</v>
      </c>
      <c r="C2873" s="16">
        <v>152261107</v>
      </c>
      <c r="D2873" s="16" t="s">
        <v>1086</v>
      </c>
      <c r="E2873" s="16">
        <v>1.5787977973095091</v>
      </c>
      <c r="F2873" s="16">
        <v>33</v>
      </c>
      <c r="G2873" s="19">
        <v>1.07226597783788E-4</v>
      </c>
      <c r="H2873" s="16">
        <f t="shared" si="132"/>
        <v>3.5384777268650039E-3</v>
      </c>
      <c r="I2873" s="21">
        <v>2872</v>
      </c>
      <c r="J2873" s="28">
        <f t="shared" si="133"/>
        <v>25309.087508356071</v>
      </c>
      <c r="K2873" s="28">
        <f t="shared" si="134"/>
        <v>0.37012785348416949</v>
      </c>
      <c r="L2873" s="34" t="e">
        <f>IF(ISNUMBER(INDEX('08W Project List'!$J:$J,MATCH('HFTD CPZ'!$B2873,'08W Project List'!$G:$G,0))),$K2873,#N/A)</f>
        <v>#N/A</v>
      </c>
      <c r="M2873" s="34" t="e">
        <f>IF(ISNUMBER(L2873),#N/A,IF(ISNUMBER(INDEX('Approved CPZ List'!$I:$I,MATCH('HFTD CPZ'!$B2873,'Approved CPZ List'!$B:$B,0))),$K2873,#N/A))</f>
        <v>#N/A</v>
      </c>
    </row>
    <row r="2874" spans="1:13" ht="15.75" x14ac:dyDescent="0.25">
      <c r="A2874" s="17">
        <v>8610</v>
      </c>
      <c r="B2874" s="16" t="s">
        <v>1811</v>
      </c>
      <c r="C2874" s="16">
        <v>192401101</v>
      </c>
      <c r="D2874" s="16" t="s">
        <v>1806</v>
      </c>
      <c r="E2874" s="16">
        <v>1.3097789093984276</v>
      </c>
      <c r="F2874" s="16">
        <v>39</v>
      </c>
      <c r="G2874" s="19">
        <v>1.06454246944101E-4</v>
      </c>
      <c r="H2874" s="16">
        <f t="shared" si="132"/>
        <v>4.1517156308199391E-3</v>
      </c>
      <c r="I2874" s="21">
        <v>2873</v>
      </c>
      <c r="J2874" s="28">
        <f t="shared" si="133"/>
        <v>25310.39728726547</v>
      </c>
      <c r="K2874" s="28">
        <f t="shared" si="134"/>
        <v>0.36597613785334954</v>
      </c>
      <c r="L2874" s="34" t="e">
        <f>IF(ISNUMBER(INDEX('08W Project List'!$J:$J,MATCH('HFTD CPZ'!$B2874,'08W Project List'!$G:$G,0))),$K2874,#N/A)</f>
        <v>#N/A</v>
      </c>
      <c r="M2874" s="34" t="e">
        <f>IF(ISNUMBER(L2874),#N/A,IF(ISNUMBER(INDEX('Approved CPZ List'!$I:$I,MATCH('HFTD CPZ'!$B2874,'Approved CPZ List'!$B:$B,0))),$K2874,#N/A))</f>
        <v>#N/A</v>
      </c>
    </row>
    <row r="2875" spans="1:13" ht="15.75" x14ac:dyDescent="0.25">
      <c r="A2875" s="17">
        <v>995</v>
      </c>
      <c r="B2875" s="16" t="s">
        <v>1628</v>
      </c>
      <c r="C2875" s="16">
        <v>24101102</v>
      </c>
      <c r="D2875" s="16" t="s">
        <v>1629</v>
      </c>
      <c r="E2875" s="16">
        <v>0.56279335580765999</v>
      </c>
      <c r="F2875" s="16">
        <v>103</v>
      </c>
      <c r="G2875" s="19">
        <v>1.0630284144037E-4</v>
      </c>
      <c r="H2875" s="16">
        <f t="shared" si="132"/>
        <v>1.094919266835811E-2</v>
      </c>
      <c r="I2875" s="21">
        <v>2874</v>
      </c>
      <c r="J2875" s="28">
        <f t="shared" si="133"/>
        <v>25310.960080621277</v>
      </c>
      <c r="K2875" s="28">
        <f t="shared" si="134"/>
        <v>0.35502694518499145</v>
      </c>
      <c r="L2875" s="34" t="e">
        <f>IF(ISNUMBER(INDEX('08W Project List'!$J:$J,MATCH('HFTD CPZ'!$B2875,'08W Project List'!$G:$G,0))),$K2875,#N/A)</f>
        <v>#N/A</v>
      </c>
      <c r="M2875" s="34" t="e">
        <f>IF(ISNUMBER(L2875),#N/A,IF(ISNUMBER(INDEX('Approved CPZ List'!$I:$I,MATCH('HFTD CPZ'!$B2875,'Approved CPZ List'!$B:$B,0))),$K2875,#N/A))</f>
        <v>#N/A</v>
      </c>
    </row>
    <row r="2876" spans="1:13" ht="15.75" x14ac:dyDescent="0.25">
      <c r="A2876" s="17">
        <v>7250</v>
      </c>
      <c r="B2876" s="16" t="s">
        <v>2762</v>
      </c>
      <c r="C2876" s="16">
        <v>12350401</v>
      </c>
      <c r="D2876" s="16" t="s">
        <v>2763</v>
      </c>
      <c r="E2876" s="16">
        <v>3.4803374830058549</v>
      </c>
      <c r="F2876" s="16">
        <v>68</v>
      </c>
      <c r="G2876" s="19">
        <v>1.0618454159242701E-4</v>
      </c>
      <c r="H2876" s="16">
        <f t="shared" si="132"/>
        <v>7.2205488282850363E-3</v>
      </c>
      <c r="I2876" s="21">
        <v>2875</v>
      </c>
      <c r="J2876" s="28">
        <f t="shared" si="133"/>
        <v>25314.440418104281</v>
      </c>
      <c r="K2876" s="28">
        <f t="shared" si="134"/>
        <v>0.3478063963567064</v>
      </c>
      <c r="L2876" s="34" t="e">
        <f>IF(ISNUMBER(INDEX('08W Project List'!$J:$J,MATCH('HFTD CPZ'!$B2876,'08W Project List'!$G:$G,0))),$K2876,#N/A)</f>
        <v>#N/A</v>
      </c>
      <c r="M2876" s="34" t="e">
        <f>IF(ISNUMBER(L2876),#N/A,IF(ISNUMBER(INDEX('Approved CPZ List'!$I:$I,MATCH('HFTD CPZ'!$B2876,'Approved CPZ List'!$B:$B,0))),$K2876,#N/A))</f>
        <v>#N/A</v>
      </c>
    </row>
    <row r="2877" spans="1:13" ht="15.75" x14ac:dyDescent="0.25">
      <c r="A2877" s="17">
        <v>367</v>
      </c>
      <c r="B2877" s="16" t="s">
        <v>124</v>
      </c>
      <c r="C2877" s="16">
        <v>192021122</v>
      </c>
      <c r="D2877" s="16" t="s">
        <v>125</v>
      </c>
      <c r="E2877" s="16">
        <v>0.53218081825484342</v>
      </c>
      <c r="F2877" s="16">
        <v>64</v>
      </c>
      <c r="G2877" s="20">
        <v>9.9530730371828695E-5</v>
      </c>
      <c r="H2877" s="16">
        <f t="shared" si="132"/>
        <v>6.3699667437970365E-3</v>
      </c>
      <c r="I2877" s="21">
        <v>2876</v>
      </c>
      <c r="J2877" s="28">
        <f t="shared" si="133"/>
        <v>25314.972598922537</v>
      </c>
      <c r="K2877" s="28">
        <f t="shared" si="134"/>
        <v>0.34143642961290938</v>
      </c>
      <c r="L2877" s="34" t="e">
        <f>IF(ISNUMBER(INDEX('08W Project List'!$J:$J,MATCH('HFTD CPZ'!$B2877,'08W Project List'!$G:$G,0))),$K2877,#N/A)</f>
        <v>#N/A</v>
      </c>
      <c r="M2877" s="34" t="e">
        <f>IF(ISNUMBER(L2877),#N/A,IF(ISNUMBER(INDEX('Approved CPZ List'!$I:$I,MATCH('HFTD CPZ'!$B2877,'Approved CPZ List'!$B:$B,0))),$K2877,#N/A))</f>
        <v>#N/A</v>
      </c>
    </row>
    <row r="2878" spans="1:13" ht="15.75" x14ac:dyDescent="0.25">
      <c r="A2878" s="17">
        <v>2545</v>
      </c>
      <c r="B2878" s="16" t="s">
        <v>1290</v>
      </c>
      <c r="C2878" s="16">
        <v>13432207</v>
      </c>
      <c r="D2878" s="16" t="s">
        <v>1286</v>
      </c>
      <c r="E2878" s="16">
        <v>0.84643126260090751</v>
      </c>
      <c r="F2878" s="16">
        <v>54</v>
      </c>
      <c r="G2878" s="20">
        <v>9.8792475243570095E-5</v>
      </c>
      <c r="H2878" s="16">
        <f t="shared" si="132"/>
        <v>5.3347936631527853E-3</v>
      </c>
      <c r="I2878" s="21">
        <v>2877</v>
      </c>
      <c r="J2878" s="28">
        <f t="shared" si="133"/>
        <v>25315.819030185139</v>
      </c>
      <c r="K2878" s="28">
        <f t="shared" si="134"/>
        <v>0.33610163594975662</v>
      </c>
      <c r="L2878" s="34" t="e">
        <f>IF(ISNUMBER(INDEX('08W Project List'!$J:$J,MATCH('HFTD CPZ'!$B2878,'08W Project List'!$G:$G,0))),$K2878,#N/A)</f>
        <v>#N/A</v>
      </c>
      <c r="M2878" s="34" t="e">
        <f>IF(ISNUMBER(L2878),#N/A,IF(ISNUMBER(INDEX('Approved CPZ List'!$I:$I,MATCH('HFTD CPZ'!$B2878,'Approved CPZ List'!$B:$B,0))),$K2878,#N/A))</f>
        <v>#N/A</v>
      </c>
    </row>
    <row r="2879" spans="1:13" ht="15.75" x14ac:dyDescent="0.25">
      <c r="A2879" s="17">
        <v>5688</v>
      </c>
      <c r="B2879" s="16" t="s">
        <v>3920</v>
      </c>
      <c r="C2879" s="16">
        <v>162821702</v>
      </c>
      <c r="D2879" s="16" t="s">
        <v>3913</v>
      </c>
      <c r="E2879" s="16">
        <v>5.3029237597635053</v>
      </c>
      <c r="F2879" s="16">
        <v>77</v>
      </c>
      <c r="G2879" s="20">
        <v>9.5481430741670199E-5</v>
      </c>
      <c r="H2879" s="16">
        <f t="shared" si="132"/>
        <v>7.3520701671086052E-3</v>
      </c>
      <c r="I2879" s="21">
        <v>2878</v>
      </c>
      <c r="J2879" s="28">
        <f t="shared" si="133"/>
        <v>25321.121953944901</v>
      </c>
      <c r="K2879" s="28">
        <f t="shared" si="134"/>
        <v>0.32874956578264802</v>
      </c>
      <c r="L2879" s="34" t="e">
        <f>IF(ISNUMBER(INDEX('08W Project List'!$J:$J,MATCH('HFTD CPZ'!$B2879,'08W Project List'!$G:$G,0))),$K2879,#N/A)</f>
        <v>#N/A</v>
      </c>
      <c r="M2879" s="34" t="e">
        <f>IF(ISNUMBER(L2879),#N/A,IF(ISNUMBER(INDEX('Approved CPZ List'!$I:$I,MATCH('HFTD CPZ'!$B2879,'Approved CPZ List'!$B:$B,0))),$K2879,#N/A))</f>
        <v>#N/A</v>
      </c>
    </row>
    <row r="2880" spans="1:13" ht="15.75" x14ac:dyDescent="0.25">
      <c r="A2880" s="17">
        <v>5946</v>
      </c>
      <c r="B2880" s="16" t="s">
        <v>3406</v>
      </c>
      <c r="C2880" s="16">
        <v>163692101</v>
      </c>
      <c r="D2880" s="16" t="s">
        <v>3404</v>
      </c>
      <c r="E2880" s="16">
        <v>7.7195811940371657</v>
      </c>
      <c r="F2880" s="16">
        <v>64</v>
      </c>
      <c r="G2880" s="20">
        <v>9.0863528286408706E-5</v>
      </c>
      <c r="H2880" s="16">
        <f t="shared" si="132"/>
        <v>5.8152658103301572E-3</v>
      </c>
      <c r="I2880" s="21">
        <v>2879</v>
      </c>
      <c r="J2880" s="28">
        <f t="shared" si="133"/>
        <v>25328.841535138938</v>
      </c>
      <c r="K2880" s="28">
        <f t="shared" si="134"/>
        <v>0.32293429997231787</v>
      </c>
      <c r="L2880" s="34" t="e">
        <f>IF(ISNUMBER(INDEX('08W Project List'!$J:$J,MATCH('HFTD CPZ'!$B2880,'08W Project List'!$G:$G,0))),$K2880,#N/A)</f>
        <v>#N/A</v>
      </c>
      <c r="M2880" s="34" t="e">
        <f>IF(ISNUMBER(L2880),#N/A,IF(ISNUMBER(INDEX('Approved CPZ List'!$I:$I,MATCH('HFTD CPZ'!$B2880,'Approved CPZ List'!$B:$B,0))),$K2880,#N/A))</f>
        <v>#N/A</v>
      </c>
    </row>
    <row r="2881" spans="1:13" ht="15.75" x14ac:dyDescent="0.25">
      <c r="A2881" s="17">
        <v>4735</v>
      </c>
      <c r="B2881" s="16" t="s">
        <v>1258</v>
      </c>
      <c r="C2881" s="16">
        <v>42981101</v>
      </c>
      <c r="D2881" s="16" t="s">
        <v>1252</v>
      </c>
      <c r="E2881" s="16">
        <v>4.2668818218853453</v>
      </c>
      <c r="F2881" s="16">
        <v>41</v>
      </c>
      <c r="G2881" s="20">
        <v>8.9792050263280094E-5</v>
      </c>
      <c r="H2881" s="16">
        <f t="shared" si="132"/>
        <v>3.6814740607944837E-3</v>
      </c>
      <c r="I2881" s="21">
        <v>2880</v>
      </c>
      <c r="J2881" s="28">
        <f t="shared" si="133"/>
        <v>25333.108416960822</v>
      </c>
      <c r="K2881" s="28">
        <f t="shared" si="134"/>
        <v>0.31925282591152337</v>
      </c>
      <c r="L2881" s="34" t="e">
        <f>IF(ISNUMBER(INDEX('08W Project List'!$J:$J,MATCH('HFTD CPZ'!$B2881,'08W Project List'!$G:$G,0))),$K2881,#N/A)</f>
        <v>#N/A</v>
      </c>
      <c r="M2881" s="34" t="e">
        <f>IF(ISNUMBER(L2881),#N/A,IF(ISNUMBER(INDEX('Approved CPZ List'!$I:$I,MATCH('HFTD CPZ'!$B2881,'Approved CPZ List'!$B:$B,0))),$K2881,#N/A))</f>
        <v>#N/A</v>
      </c>
    </row>
    <row r="2882" spans="1:13" ht="15.75" x14ac:dyDescent="0.25">
      <c r="A2882" s="17">
        <v>744</v>
      </c>
      <c r="B2882" s="16" t="s">
        <v>1469</v>
      </c>
      <c r="C2882" s="16">
        <v>182331101</v>
      </c>
      <c r="D2882" s="16" t="s">
        <v>1470</v>
      </c>
      <c r="E2882" s="16">
        <v>4.9930194992438288E-2</v>
      </c>
      <c r="F2882" s="16">
        <v>193</v>
      </c>
      <c r="G2882" s="20">
        <v>8.7160230575685199E-5</v>
      </c>
      <c r="H2882" s="16">
        <f t="shared" ref="H2882:H2945" si="135">IFERROR(G2882*F2882,0)</f>
        <v>1.6821924501107244E-2</v>
      </c>
      <c r="I2882" s="21">
        <v>2881</v>
      </c>
      <c r="J2882" s="28">
        <f t="shared" si="133"/>
        <v>25333.158347155815</v>
      </c>
      <c r="K2882" s="28">
        <f t="shared" si="134"/>
        <v>0.30243090141041612</v>
      </c>
      <c r="L2882" s="34" t="e">
        <f>IF(ISNUMBER(INDEX('08W Project List'!$J:$J,MATCH('HFTD CPZ'!$B2882,'08W Project List'!$G:$G,0))),$K2882,#N/A)</f>
        <v>#N/A</v>
      </c>
      <c r="M2882" s="34" t="e">
        <f>IF(ISNUMBER(L2882),#N/A,IF(ISNUMBER(INDEX('Approved CPZ List'!$I:$I,MATCH('HFTD CPZ'!$B2882,'Approved CPZ List'!$B:$B,0))),$K2882,#N/A))</f>
        <v>#N/A</v>
      </c>
    </row>
    <row r="2883" spans="1:13" ht="15.75" x14ac:dyDescent="0.25">
      <c r="A2883" s="17">
        <v>8975</v>
      </c>
      <c r="B2883" s="16" t="s">
        <v>3881</v>
      </c>
      <c r="C2883" s="16">
        <v>162831702</v>
      </c>
      <c r="D2883" s="16" t="s">
        <v>3878</v>
      </c>
      <c r="E2883" s="16">
        <v>1.0041541418662399</v>
      </c>
      <c r="F2883" s="16">
        <v>23</v>
      </c>
      <c r="G2883" s="20">
        <v>8.5380369677779002E-5</v>
      </c>
      <c r="H2883" s="16">
        <f t="shared" si="135"/>
        <v>1.9637485025889171E-3</v>
      </c>
      <c r="I2883" s="21">
        <v>2882</v>
      </c>
      <c r="J2883" s="28">
        <f t="shared" si="133"/>
        <v>25334.16250129768</v>
      </c>
      <c r="K2883" s="28">
        <f t="shared" si="134"/>
        <v>0.30046715290782722</v>
      </c>
      <c r="L2883" s="34" t="e">
        <f>IF(ISNUMBER(INDEX('08W Project List'!$J:$J,MATCH('HFTD CPZ'!$B2883,'08W Project List'!$G:$G,0))),$K2883,#N/A)</f>
        <v>#N/A</v>
      </c>
      <c r="M2883" s="34" t="e">
        <f>IF(ISNUMBER(L2883),#N/A,IF(ISNUMBER(INDEX('Approved CPZ List'!$I:$I,MATCH('HFTD CPZ'!$B2883,'Approved CPZ List'!$B:$B,0))),$K2883,#N/A))</f>
        <v>#N/A</v>
      </c>
    </row>
    <row r="2884" spans="1:13" ht="15.75" x14ac:dyDescent="0.25">
      <c r="A2884" s="17">
        <v>6252</v>
      </c>
      <c r="B2884" s="16" t="s">
        <v>708</v>
      </c>
      <c r="C2884" s="16">
        <v>103181101</v>
      </c>
      <c r="D2884" s="16" t="s">
        <v>707</v>
      </c>
      <c r="E2884" s="16">
        <v>1.5690730710766936</v>
      </c>
      <c r="F2884" s="16">
        <v>24</v>
      </c>
      <c r="G2884" s="20">
        <v>8.4168616245671094E-5</v>
      </c>
      <c r="H2884" s="16">
        <f t="shared" si="135"/>
        <v>2.0200467898961062E-3</v>
      </c>
      <c r="I2884" s="21">
        <v>2883</v>
      </c>
      <c r="J2884" s="28">
        <f t="shared" ref="J2884:J2947" si="136">J2883+E2884</f>
        <v>25335.731574368758</v>
      </c>
      <c r="K2884" s="28">
        <f t="shared" ref="K2884:K2947" si="137">K2883-H2884</f>
        <v>0.29844710611793113</v>
      </c>
      <c r="L2884" s="34" t="e">
        <f>IF(ISNUMBER(INDEX('08W Project List'!$J:$J,MATCH('HFTD CPZ'!$B2884,'08W Project List'!$G:$G,0))),$K2884,#N/A)</f>
        <v>#N/A</v>
      </c>
      <c r="M2884" s="34" t="e">
        <f>IF(ISNUMBER(L2884),#N/A,IF(ISNUMBER(INDEX('Approved CPZ List'!$I:$I,MATCH('HFTD CPZ'!$B2884,'Approved CPZ List'!$B:$B,0))),$K2884,#N/A))</f>
        <v>#N/A</v>
      </c>
    </row>
    <row r="2885" spans="1:13" ht="15.75" x14ac:dyDescent="0.25">
      <c r="A2885" s="17">
        <v>320</v>
      </c>
      <c r="B2885" s="16" t="s">
        <v>1585</v>
      </c>
      <c r="C2885" s="16">
        <v>83192101</v>
      </c>
      <c r="D2885" s="16" t="s">
        <v>1584</v>
      </c>
      <c r="E2885" s="16">
        <v>0.34607509460777747</v>
      </c>
      <c r="F2885" s="16">
        <v>139</v>
      </c>
      <c r="G2885" s="20">
        <v>8.0918705474867394E-5</v>
      </c>
      <c r="H2885" s="16">
        <f t="shared" si="135"/>
        <v>1.1247700061006567E-2</v>
      </c>
      <c r="I2885" s="21">
        <v>2884</v>
      </c>
      <c r="J2885" s="28">
        <f t="shared" si="136"/>
        <v>25336.077649463365</v>
      </c>
      <c r="K2885" s="28">
        <f t="shared" si="137"/>
        <v>0.28719940605692457</v>
      </c>
      <c r="L2885" s="34" t="e">
        <f>IF(ISNUMBER(INDEX('08W Project List'!$J:$J,MATCH('HFTD CPZ'!$B2885,'08W Project List'!$G:$G,0))),$K2885,#N/A)</f>
        <v>#N/A</v>
      </c>
      <c r="M2885" s="34" t="e">
        <f>IF(ISNUMBER(L2885),#N/A,IF(ISNUMBER(INDEX('Approved CPZ List'!$I:$I,MATCH('HFTD CPZ'!$B2885,'Approved CPZ List'!$B:$B,0))),$K2885,#N/A))</f>
        <v>#N/A</v>
      </c>
    </row>
    <row r="2886" spans="1:13" ht="15.75" x14ac:dyDescent="0.25">
      <c r="A2886" s="17">
        <v>390</v>
      </c>
      <c r="B2886" s="16" t="s">
        <v>3013</v>
      </c>
      <c r="C2886" s="16">
        <v>42631108</v>
      </c>
      <c r="D2886" s="16" t="s">
        <v>3009</v>
      </c>
      <c r="E2886" s="16">
        <v>0.2393331676022461</v>
      </c>
      <c r="F2886" s="16">
        <v>39</v>
      </c>
      <c r="G2886" s="20">
        <v>7.8722463345350595E-5</v>
      </c>
      <c r="H2886" s="16">
        <f t="shared" si="135"/>
        <v>3.0701760704686734E-3</v>
      </c>
      <c r="I2886" s="21">
        <v>2885</v>
      </c>
      <c r="J2886" s="28">
        <f t="shared" si="136"/>
        <v>25336.316982630968</v>
      </c>
      <c r="K2886" s="28">
        <f t="shared" si="137"/>
        <v>0.2841292299864559</v>
      </c>
      <c r="L2886" s="34" t="e">
        <f>IF(ISNUMBER(INDEX('08W Project List'!$J:$J,MATCH('HFTD CPZ'!$B2886,'08W Project List'!$G:$G,0))),$K2886,#N/A)</f>
        <v>#N/A</v>
      </c>
      <c r="M2886" s="34" t="e">
        <f>IF(ISNUMBER(L2886),#N/A,IF(ISNUMBER(INDEX('Approved CPZ List'!$I:$I,MATCH('HFTD CPZ'!$B2886,'Approved CPZ List'!$B:$B,0))),$K2886,#N/A))</f>
        <v>#N/A</v>
      </c>
    </row>
    <row r="2887" spans="1:13" ht="15.75" x14ac:dyDescent="0.25">
      <c r="A2887" s="17">
        <v>3580</v>
      </c>
      <c r="B2887" s="16" t="s">
        <v>3823</v>
      </c>
      <c r="C2887" s="16">
        <v>14671102</v>
      </c>
      <c r="D2887" s="16" t="s">
        <v>3822</v>
      </c>
      <c r="E2887" s="16">
        <v>10.440824601377875</v>
      </c>
      <c r="F2887" s="16">
        <v>132</v>
      </c>
      <c r="G2887" s="20">
        <v>7.4596601537976306E-5</v>
      </c>
      <c r="H2887" s="16">
        <f t="shared" si="135"/>
        <v>9.8467514030128721E-3</v>
      </c>
      <c r="I2887" s="21">
        <v>2886</v>
      </c>
      <c r="J2887" s="28">
        <f t="shared" si="136"/>
        <v>25346.757807232345</v>
      </c>
      <c r="K2887" s="28">
        <f t="shared" si="137"/>
        <v>0.27428247858344301</v>
      </c>
      <c r="L2887" s="34" t="e">
        <f>IF(ISNUMBER(INDEX('08W Project List'!$J:$J,MATCH('HFTD CPZ'!$B2887,'08W Project List'!$G:$G,0))),$K2887,#N/A)</f>
        <v>#N/A</v>
      </c>
      <c r="M2887" s="34" t="e">
        <f>IF(ISNUMBER(L2887),#N/A,IF(ISNUMBER(INDEX('Approved CPZ List'!$I:$I,MATCH('HFTD CPZ'!$B2887,'Approved CPZ List'!$B:$B,0))),$K2887,#N/A))</f>
        <v>#N/A</v>
      </c>
    </row>
    <row r="2888" spans="1:13" ht="15.75" x14ac:dyDescent="0.25">
      <c r="A2888" s="17">
        <v>5433</v>
      </c>
      <c r="B2888" s="16" t="s">
        <v>1704</v>
      </c>
      <c r="C2888" s="16">
        <v>182291101</v>
      </c>
      <c r="D2888" s="16" t="s">
        <v>1703</v>
      </c>
      <c r="E2888" s="16">
        <v>7.1065801925325038</v>
      </c>
      <c r="F2888" s="16">
        <v>135</v>
      </c>
      <c r="G2888" s="20">
        <v>7.3379810521713795E-5</v>
      </c>
      <c r="H2888" s="16">
        <f t="shared" si="135"/>
        <v>9.906274420431363E-3</v>
      </c>
      <c r="I2888" s="21">
        <v>2887</v>
      </c>
      <c r="J2888" s="28">
        <f t="shared" si="136"/>
        <v>25353.864387424877</v>
      </c>
      <c r="K2888" s="28">
        <f t="shared" si="137"/>
        <v>0.26437620416301166</v>
      </c>
      <c r="L2888" s="34" t="e">
        <f>IF(ISNUMBER(INDEX('08W Project List'!$J:$J,MATCH('HFTD CPZ'!$B2888,'08W Project List'!$G:$G,0))),$K2888,#N/A)</f>
        <v>#N/A</v>
      </c>
      <c r="M2888" s="34" t="e">
        <f>IF(ISNUMBER(L2888),#N/A,IF(ISNUMBER(INDEX('Approved CPZ List'!$I:$I,MATCH('HFTD CPZ'!$B2888,'Approved CPZ List'!$B:$B,0))),$K2888,#N/A))</f>
        <v>#N/A</v>
      </c>
    </row>
    <row r="2889" spans="1:13" ht="15.75" x14ac:dyDescent="0.25">
      <c r="A2889" s="17">
        <v>2226</v>
      </c>
      <c r="B2889" s="16" t="s">
        <v>1348</v>
      </c>
      <c r="C2889" s="16">
        <v>42761102</v>
      </c>
      <c r="D2889" s="16" t="s">
        <v>1349</v>
      </c>
      <c r="E2889" s="16">
        <v>1.6890878978537289</v>
      </c>
      <c r="F2889" s="16">
        <v>102</v>
      </c>
      <c r="G2889" s="20">
        <v>7.0365820097090099E-5</v>
      </c>
      <c r="H2889" s="16">
        <f t="shared" si="135"/>
        <v>7.1773136499031897E-3</v>
      </c>
      <c r="I2889" s="21">
        <v>2888</v>
      </c>
      <c r="J2889" s="28">
        <f t="shared" si="136"/>
        <v>25355.553475322729</v>
      </c>
      <c r="K2889" s="28">
        <f t="shared" si="137"/>
        <v>0.25719889051310846</v>
      </c>
      <c r="L2889" s="34" t="e">
        <f>IF(ISNUMBER(INDEX('08W Project List'!$J:$J,MATCH('HFTD CPZ'!$B2889,'08W Project List'!$G:$G,0))),$K2889,#N/A)</f>
        <v>#N/A</v>
      </c>
      <c r="M2889" s="34" t="e">
        <f>IF(ISNUMBER(L2889),#N/A,IF(ISNUMBER(INDEX('Approved CPZ List'!$I:$I,MATCH('HFTD CPZ'!$B2889,'Approved CPZ List'!$B:$B,0))),$K2889,#N/A))</f>
        <v>#N/A</v>
      </c>
    </row>
    <row r="2890" spans="1:13" ht="15.75" x14ac:dyDescent="0.25">
      <c r="A2890" s="17">
        <v>7611</v>
      </c>
      <c r="B2890" s="16" t="s">
        <v>1076</v>
      </c>
      <c r="C2890" s="16">
        <v>152261106</v>
      </c>
      <c r="D2890" s="16" t="s">
        <v>1073</v>
      </c>
      <c r="E2890" s="16">
        <v>3.880729039369633</v>
      </c>
      <c r="F2890" s="16">
        <v>54</v>
      </c>
      <c r="G2890" s="20">
        <v>7.0092657353511094E-5</v>
      </c>
      <c r="H2890" s="16">
        <f t="shared" si="135"/>
        <v>3.785003497089599E-3</v>
      </c>
      <c r="I2890" s="21">
        <v>2889</v>
      </c>
      <c r="J2890" s="28">
        <f t="shared" si="136"/>
        <v>25359.4342043621</v>
      </c>
      <c r="K2890" s="28">
        <f t="shared" si="137"/>
        <v>0.25341388701601886</v>
      </c>
      <c r="L2890" s="34" t="e">
        <f>IF(ISNUMBER(INDEX('08W Project List'!$J:$J,MATCH('HFTD CPZ'!$B2890,'08W Project List'!$G:$G,0))),$K2890,#N/A)</f>
        <v>#N/A</v>
      </c>
      <c r="M2890" s="34" t="e">
        <f>IF(ISNUMBER(L2890),#N/A,IF(ISNUMBER(INDEX('Approved CPZ List'!$I:$I,MATCH('HFTD CPZ'!$B2890,'Approved CPZ List'!$B:$B,0))),$K2890,#N/A))</f>
        <v>#N/A</v>
      </c>
    </row>
    <row r="2891" spans="1:13" ht="15.75" x14ac:dyDescent="0.25">
      <c r="A2891" s="17">
        <v>9967</v>
      </c>
      <c r="B2891" s="16" t="s">
        <v>968</v>
      </c>
      <c r="C2891" s="16">
        <v>102251101</v>
      </c>
      <c r="D2891" s="16" t="s">
        <v>969</v>
      </c>
      <c r="E2891" s="16">
        <v>0.30269326580603728</v>
      </c>
      <c r="F2891" s="16">
        <v>5</v>
      </c>
      <c r="G2891" s="20">
        <v>6.9082663622942596E-5</v>
      </c>
      <c r="H2891" s="16">
        <f t="shared" si="135"/>
        <v>3.4541331811471299E-4</v>
      </c>
      <c r="I2891" s="21">
        <v>2890</v>
      </c>
      <c r="J2891" s="28">
        <f t="shared" si="136"/>
        <v>25359.736897627907</v>
      </c>
      <c r="K2891" s="28">
        <f t="shared" si="137"/>
        <v>0.25306847369790414</v>
      </c>
      <c r="L2891" s="34" t="e">
        <f>IF(ISNUMBER(INDEX('08W Project List'!$J:$J,MATCH('HFTD CPZ'!$B2891,'08W Project List'!$G:$G,0))),$K2891,#N/A)</f>
        <v>#N/A</v>
      </c>
      <c r="M2891" s="34" t="e">
        <f>IF(ISNUMBER(L2891),#N/A,IF(ISNUMBER(INDEX('Approved CPZ List'!$I:$I,MATCH('HFTD CPZ'!$B2891,'Approved CPZ List'!$B:$B,0))),$K2891,#N/A))</f>
        <v>#N/A</v>
      </c>
    </row>
    <row r="2892" spans="1:13" ht="15.75" x14ac:dyDescent="0.25">
      <c r="A2892" s="17">
        <v>6701</v>
      </c>
      <c r="B2892" s="16" t="s">
        <v>434</v>
      </c>
      <c r="C2892" s="16">
        <v>152481106</v>
      </c>
      <c r="D2892" s="16" t="s">
        <v>428</v>
      </c>
      <c r="E2892" s="16">
        <v>3.2493446187796953</v>
      </c>
      <c r="F2892" s="16">
        <v>44</v>
      </c>
      <c r="G2892" s="20">
        <v>6.7887762482528798E-5</v>
      </c>
      <c r="H2892" s="16">
        <f t="shared" si="135"/>
        <v>2.9870615492312673E-3</v>
      </c>
      <c r="I2892" s="21">
        <v>2891</v>
      </c>
      <c r="J2892" s="28">
        <f t="shared" si="136"/>
        <v>25362.986242246687</v>
      </c>
      <c r="K2892" s="28">
        <f t="shared" si="137"/>
        <v>0.25008141214867285</v>
      </c>
      <c r="L2892" s="34" t="e">
        <f>IF(ISNUMBER(INDEX('08W Project List'!$J:$J,MATCH('HFTD CPZ'!$B2892,'08W Project List'!$G:$G,0))),$K2892,#N/A)</f>
        <v>#N/A</v>
      </c>
      <c r="M2892" s="34" t="e">
        <f>IF(ISNUMBER(L2892),#N/A,IF(ISNUMBER(INDEX('Approved CPZ List'!$I:$I,MATCH('HFTD CPZ'!$B2892,'Approved CPZ List'!$B:$B,0))),$K2892,#N/A))</f>
        <v>#N/A</v>
      </c>
    </row>
    <row r="2893" spans="1:13" ht="15.75" x14ac:dyDescent="0.25">
      <c r="A2893" s="17">
        <v>8130</v>
      </c>
      <c r="B2893" s="16" t="s">
        <v>2013</v>
      </c>
      <c r="C2893" s="16">
        <v>182371111</v>
      </c>
      <c r="D2893" s="16" t="s">
        <v>2014</v>
      </c>
      <c r="E2893" s="16">
        <v>2.9178231688293783</v>
      </c>
      <c r="F2893" s="16">
        <v>21</v>
      </c>
      <c r="G2893" s="20">
        <v>6.7840253494228796E-5</v>
      </c>
      <c r="H2893" s="16">
        <f t="shared" si="135"/>
        <v>1.4246453233788046E-3</v>
      </c>
      <c r="I2893" s="21">
        <v>2892</v>
      </c>
      <c r="J2893" s="28">
        <f t="shared" si="136"/>
        <v>25365.904065415518</v>
      </c>
      <c r="K2893" s="28">
        <f t="shared" si="137"/>
        <v>0.24865676682529406</v>
      </c>
      <c r="L2893" s="34" t="e">
        <f>IF(ISNUMBER(INDEX('08W Project List'!$J:$J,MATCH('HFTD CPZ'!$B2893,'08W Project List'!$G:$G,0))),$K2893,#N/A)</f>
        <v>#N/A</v>
      </c>
      <c r="M2893" s="34" t="e">
        <f>IF(ISNUMBER(L2893),#N/A,IF(ISNUMBER(INDEX('Approved CPZ List'!$I:$I,MATCH('HFTD CPZ'!$B2893,'Approved CPZ List'!$B:$B,0))),$K2893,#N/A))</f>
        <v>#N/A</v>
      </c>
    </row>
    <row r="2894" spans="1:13" ht="15.75" x14ac:dyDescent="0.25">
      <c r="A2894" s="17">
        <v>17</v>
      </c>
      <c r="B2894" s="16" t="s">
        <v>3557</v>
      </c>
      <c r="C2894" s="16">
        <v>42011106</v>
      </c>
      <c r="D2894" s="16" t="s">
        <v>3549</v>
      </c>
      <c r="E2894" s="16">
        <v>1.692126297484972</v>
      </c>
      <c r="F2894" s="16">
        <v>89</v>
      </c>
      <c r="G2894" s="20">
        <v>6.6954567141525105E-5</v>
      </c>
      <c r="H2894" s="16">
        <f t="shared" si="135"/>
        <v>5.9589564755957343E-3</v>
      </c>
      <c r="I2894" s="21">
        <v>2893</v>
      </c>
      <c r="J2894" s="28">
        <f t="shared" si="136"/>
        <v>25367.596191713004</v>
      </c>
      <c r="K2894" s="28">
        <f t="shared" si="137"/>
        <v>0.24269781034969831</v>
      </c>
      <c r="L2894" s="34" t="e">
        <f>IF(ISNUMBER(INDEX('08W Project List'!$J:$J,MATCH('HFTD CPZ'!$B2894,'08W Project List'!$G:$G,0))),$K2894,#N/A)</f>
        <v>#N/A</v>
      </c>
      <c r="M2894" s="34" t="e">
        <f>IF(ISNUMBER(L2894),#N/A,IF(ISNUMBER(INDEX('Approved CPZ List'!$I:$I,MATCH('HFTD CPZ'!$B2894,'Approved CPZ List'!$B:$B,0))),$K2894,#N/A))</f>
        <v>#N/A</v>
      </c>
    </row>
    <row r="2895" spans="1:13" ht="15.75" x14ac:dyDescent="0.25">
      <c r="A2895" s="17">
        <v>428</v>
      </c>
      <c r="B2895" s="16" t="s">
        <v>3821</v>
      </c>
      <c r="C2895" s="16">
        <v>14671102</v>
      </c>
      <c r="D2895" s="16" t="s">
        <v>3822</v>
      </c>
      <c r="E2895" s="16">
        <v>7.3859313998631455</v>
      </c>
      <c r="F2895" s="16">
        <v>108</v>
      </c>
      <c r="G2895" s="20">
        <v>6.66839447777494E-5</v>
      </c>
      <c r="H2895" s="16">
        <f t="shared" si="135"/>
        <v>7.2018660359969349E-3</v>
      </c>
      <c r="I2895" s="21">
        <v>2894</v>
      </c>
      <c r="J2895" s="28">
        <f t="shared" si="136"/>
        <v>25374.982123112866</v>
      </c>
      <c r="K2895" s="28">
        <f t="shared" si="137"/>
        <v>0.23549594431370138</v>
      </c>
      <c r="L2895" s="34" t="e">
        <f>IF(ISNUMBER(INDEX('08W Project List'!$J:$J,MATCH('HFTD CPZ'!$B2895,'08W Project List'!$G:$G,0))),$K2895,#N/A)</f>
        <v>#N/A</v>
      </c>
      <c r="M2895" s="34" t="e">
        <f>IF(ISNUMBER(L2895),#N/A,IF(ISNUMBER(INDEX('Approved CPZ List'!$I:$I,MATCH('HFTD CPZ'!$B2895,'Approved CPZ List'!$B:$B,0))),$K2895,#N/A))</f>
        <v>#N/A</v>
      </c>
    </row>
    <row r="2896" spans="1:13" ht="15.75" x14ac:dyDescent="0.25">
      <c r="A2896" s="17">
        <v>6532</v>
      </c>
      <c r="B2896" s="16" t="s">
        <v>2869</v>
      </c>
      <c r="C2896" s="16">
        <v>102831105</v>
      </c>
      <c r="D2896" s="16" t="s">
        <v>2867</v>
      </c>
      <c r="E2896" s="16">
        <v>0.13722741400355376</v>
      </c>
      <c r="F2896" s="16">
        <v>14</v>
      </c>
      <c r="G2896" s="20">
        <v>6.4705920541965705E-5</v>
      </c>
      <c r="H2896" s="16">
        <f t="shared" si="135"/>
        <v>9.0588288758751986E-4</v>
      </c>
      <c r="I2896" s="21">
        <v>2895</v>
      </c>
      <c r="J2896" s="28">
        <f t="shared" si="136"/>
        <v>25375.119350526871</v>
      </c>
      <c r="K2896" s="28">
        <f t="shared" si="137"/>
        <v>0.23459006142611386</v>
      </c>
      <c r="L2896" s="34" t="e">
        <f>IF(ISNUMBER(INDEX('08W Project List'!$J:$J,MATCH('HFTD CPZ'!$B2896,'08W Project List'!$G:$G,0))),$K2896,#N/A)</f>
        <v>#N/A</v>
      </c>
      <c r="M2896" s="34" t="e">
        <f>IF(ISNUMBER(L2896),#N/A,IF(ISNUMBER(INDEX('Approved CPZ List'!$I:$I,MATCH('HFTD CPZ'!$B2896,'Approved CPZ List'!$B:$B,0))),$K2896,#N/A))</f>
        <v>#N/A</v>
      </c>
    </row>
    <row r="2897" spans="1:13" ht="15.75" x14ac:dyDescent="0.25">
      <c r="A2897" s="17">
        <v>1066</v>
      </c>
      <c r="B2897" s="16" t="s">
        <v>1874</v>
      </c>
      <c r="C2897" s="16">
        <v>13501101</v>
      </c>
      <c r="D2897" s="16" t="s">
        <v>1875</v>
      </c>
      <c r="E2897" s="16">
        <v>0.81682074496727164</v>
      </c>
      <c r="F2897" s="16">
        <v>103</v>
      </c>
      <c r="G2897" s="20">
        <v>6.29393559069456E-5</v>
      </c>
      <c r="H2897" s="16">
        <f t="shared" si="135"/>
        <v>6.4827536584153968E-3</v>
      </c>
      <c r="I2897" s="21">
        <v>2896</v>
      </c>
      <c r="J2897" s="28">
        <f t="shared" si="136"/>
        <v>25375.936171271838</v>
      </c>
      <c r="K2897" s="28">
        <f t="shared" si="137"/>
        <v>0.22810730776769847</v>
      </c>
      <c r="L2897" s="34" t="e">
        <f>IF(ISNUMBER(INDEX('08W Project List'!$J:$J,MATCH('HFTD CPZ'!$B2897,'08W Project List'!$G:$G,0))),$K2897,#N/A)</f>
        <v>#N/A</v>
      </c>
      <c r="M2897" s="34" t="e">
        <f>IF(ISNUMBER(L2897),#N/A,IF(ISNUMBER(INDEX('Approved CPZ List'!$I:$I,MATCH('HFTD CPZ'!$B2897,'Approved CPZ List'!$B:$B,0))),$K2897,#N/A))</f>
        <v>#N/A</v>
      </c>
    </row>
    <row r="2898" spans="1:13" ht="15.75" x14ac:dyDescent="0.25">
      <c r="A2898" s="17">
        <v>5877</v>
      </c>
      <c r="B2898" s="16" t="s">
        <v>2640</v>
      </c>
      <c r="C2898" s="16">
        <v>12101102</v>
      </c>
      <c r="D2898" s="16" t="s">
        <v>2638</v>
      </c>
      <c r="E2898" s="16">
        <v>10.507061465250343</v>
      </c>
      <c r="F2898" s="16">
        <v>137</v>
      </c>
      <c r="G2898" s="20">
        <v>6.2366475825364304E-5</v>
      </c>
      <c r="H2898" s="16">
        <f t="shared" si="135"/>
        <v>8.5442071880749097E-3</v>
      </c>
      <c r="I2898" s="21">
        <v>2897</v>
      </c>
      <c r="J2898" s="28">
        <f t="shared" si="136"/>
        <v>25386.443232737089</v>
      </c>
      <c r="K2898" s="28">
        <f t="shared" si="137"/>
        <v>0.21956310057962355</v>
      </c>
      <c r="L2898" s="34" t="e">
        <f>IF(ISNUMBER(INDEX('08W Project List'!$J:$J,MATCH('HFTD CPZ'!$B2898,'08W Project List'!$G:$G,0))),$K2898,#N/A)</f>
        <v>#N/A</v>
      </c>
      <c r="M2898" s="34" t="e">
        <f>IF(ISNUMBER(L2898),#N/A,IF(ISNUMBER(INDEX('Approved CPZ List'!$I:$I,MATCH('HFTD CPZ'!$B2898,'Approved CPZ List'!$B:$B,0))),$K2898,#N/A))</f>
        <v>#N/A</v>
      </c>
    </row>
    <row r="2899" spans="1:13" ht="15.75" x14ac:dyDescent="0.25">
      <c r="A2899" s="17">
        <v>7339</v>
      </c>
      <c r="B2899" s="16" t="s">
        <v>290</v>
      </c>
      <c r="C2899" s="16">
        <v>82841101</v>
      </c>
      <c r="D2899" s="16" t="s">
        <v>284</v>
      </c>
      <c r="E2899" s="16">
        <v>0.47063973697423428</v>
      </c>
      <c r="F2899" s="16">
        <v>9</v>
      </c>
      <c r="G2899" s="20">
        <v>6.0571576363941999E-5</v>
      </c>
      <c r="H2899" s="16">
        <f t="shared" si="135"/>
        <v>5.4514418727547801E-4</v>
      </c>
      <c r="I2899" s="21">
        <v>2898</v>
      </c>
      <c r="J2899" s="28">
        <f t="shared" si="136"/>
        <v>25386.913872474062</v>
      </c>
      <c r="K2899" s="28">
        <f t="shared" si="137"/>
        <v>0.21901795639234808</v>
      </c>
      <c r="L2899" s="34" t="e">
        <f>IF(ISNUMBER(INDEX('08W Project List'!$J:$J,MATCH('HFTD CPZ'!$B2899,'08W Project List'!$G:$G,0))),$K2899,#N/A)</f>
        <v>#N/A</v>
      </c>
      <c r="M2899" s="34" t="e">
        <f>IF(ISNUMBER(L2899),#N/A,IF(ISNUMBER(INDEX('Approved CPZ List'!$I:$I,MATCH('HFTD CPZ'!$B2899,'Approved CPZ List'!$B:$B,0))),$K2899,#N/A))</f>
        <v>#N/A</v>
      </c>
    </row>
    <row r="2900" spans="1:13" ht="15.75" x14ac:dyDescent="0.25">
      <c r="A2900" s="17">
        <v>1476</v>
      </c>
      <c r="B2900" s="16" t="s">
        <v>354</v>
      </c>
      <c r="C2900" s="16">
        <v>42261101</v>
      </c>
      <c r="D2900" s="16" t="s">
        <v>349</v>
      </c>
      <c r="E2900" s="16">
        <v>1.7810968530500124</v>
      </c>
      <c r="F2900" s="16">
        <v>46</v>
      </c>
      <c r="G2900" s="20">
        <v>5.4065420319740599E-5</v>
      </c>
      <c r="H2900" s="16">
        <f t="shared" si="135"/>
        <v>2.4870093347080678E-3</v>
      </c>
      <c r="I2900" s="21">
        <v>2899</v>
      </c>
      <c r="J2900" s="28">
        <f t="shared" si="136"/>
        <v>25388.694969327113</v>
      </c>
      <c r="K2900" s="28">
        <f t="shared" si="137"/>
        <v>0.21653094705764001</v>
      </c>
      <c r="L2900" s="34" t="e">
        <f>IF(ISNUMBER(INDEX('08W Project List'!$J:$J,MATCH('HFTD CPZ'!$B2900,'08W Project List'!$G:$G,0))),$K2900,#N/A)</f>
        <v>#N/A</v>
      </c>
      <c r="M2900" s="34" t="e">
        <f>IF(ISNUMBER(L2900),#N/A,IF(ISNUMBER(INDEX('Approved CPZ List'!$I:$I,MATCH('HFTD CPZ'!$B2900,'Approved CPZ List'!$B:$B,0))),$K2900,#N/A))</f>
        <v>#N/A</v>
      </c>
    </row>
    <row r="2901" spans="1:13" ht="15.75" x14ac:dyDescent="0.25">
      <c r="A2901" s="17">
        <v>9601</v>
      </c>
      <c r="B2901" s="16" t="s">
        <v>583</v>
      </c>
      <c r="C2901" s="16">
        <v>83622104</v>
      </c>
      <c r="D2901" s="16" t="s">
        <v>581</v>
      </c>
      <c r="E2901" s="16">
        <v>3.6695237643479053E-2</v>
      </c>
      <c r="F2901" s="16">
        <v>4</v>
      </c>
      <c r="G2901" s="20">
        <v>5.2347789181601103E-5</v>
      </c>
      <c r="H2901" s="16">
        <f t="shared" si="135"/>
        <v>2.0939115672640441E-4</v>
      </c>
      <c r="I2901" s="21">
        <v>2900</v>
      </c>
      <c r="J2901" s="28">
        <f t="shared" si="136"/>
        <v>25388.731664564755</v>
      </c>
      <c r="K2901" s="28">
        <f t="shared" si="137"/>
        <v>0.21632155590091359</v>
      </c>
      <c r="L2901" s="34" t="e">
        <f>IF(ISNUMBER(INDEX('08W Project List'!$J:$J,MATCH('HFTD CPZ'!$B2901,'08W Project List'!$G:$G,0))),$K2901,#N/A)</f>
        <v>#N/A</v>
      </c>
      <c r="M2901" s="34" t="e">
        <f>IF(ISNUMBER(L2901),#N/A,IF(ISNUMBER(INDEX('Approved CPZ List'!$I:$I,MATCH('HFTD CPZ'!$B2901,'Approved CPZ List'!$B:$B,0))),$K2901,#N/A))</f>
        <v>#N/A</v>
      </c>
    </row>
    <row r="2902" spans="1:13" ht="15.75" x14ac:dyDescent="0.25">
      <c r="A2902" s="17">
        <v>4401</v>
      </c>
      <c r="B2902" s="16" t="s">
        <v>3764</v>
      </c>
      <c r="C2902" s="16">
        <v>43432103</v>
      </c>
      <c r="D2902" s="16" t="s">
        <v>3762</v>
      </c>
      <c r="E2902" s="16">
        <v>2.9853325269109385</v>
      </c>
      <c r="F2902" s="16">
        <v>65</v>
      </c>
      <c r="G2902" s="20">
        <v>4.92689370166077E-5</v>
      </c>
      <c r="H2902" s="16">
        <f t="shared" si="135"/>
        <v>3.2024809060795007E-3</v>
      </c>
      <c r="I2902" s="21">
        <v>2901</v>
      </c>
      <c r="J2902" s="28">
        <f t="shared" si="136"/>
        <v>25391.716997091666</v>
      </c>
      <c r="K2902" s="28">
        <f t="shared" si="137"/>
        <v>0.2131190749948341</v>
      </c>
      <c r="L2902" s="34" t="e">
        <f>IF(ISNUMBER(INDEX('08W Project List'!$J:$J,MATCH('HFTD CPZ'!$B2902,'08W Project List'!$G:$G,0))),$K2902,#N/A)</f>
        <v>#N/A</v>
      </c>
      <c r="M2902" s="34" t="e">
        <f>IF(ISNUMBER(L2902),#N/A,IF(ISNUMBER(INDEX('Approved CPZ List'!$I:$I,MATCH('HFTD CPZ'!$B2902,'Approved CPZ List'!$B:$B,0))),$K2902,#N/A))</f>
        <v>#N/A</v>
      </c>
    </row>
    <row r="2903" spans="1:13" ht="15.75" x14ac:dyDescent="0.25">
      <c r="A2903" s="17">
        <v>625</v>
      </c>
      <c r="B2903" s="16" t="s">
        <v>3376</v>
      </c>
      <c r="C2903" s="16">
        <v>14161101</v>
      </c>
      <c r="D2903" s="16" t="s">
        <v>3373</v>
      </c>
      <c r="E2903" s="16">
        <v>4.2950924859080111</v>
      </c>
      <c r="F2903" s="16">
        <v>62</v>
      </c>
      <c r="G2903" s="20">
        <v>4.87308393888161E-5</v>
      </c>
      <c r="H2903" s="16">
        <f t="shared" si="135"/>
        <v>3.0213120421065981E-3</v>
      </c>
      <c r="I2903" s="21">
        <v>2902</v>
      </c>
      <c r="J2903" s="28">
        <f t="shared" si="136"/>
        <v>25396.012089577573</v>
      </c>
      <c r="K2903" s="28">
        <f t="shared" si="137"/>
        <v>0.2100977629527275</v>
      </c>
      <c r="L2903" s="34" t="e">
        <f>IF(ISNUMBER(INDEX('08W Project List'!$J:$J,MATCH('HFTD CPZ'!$B2903,'08W Project List'!$G:$G,0))),$K2903,#N/A)</f>
        <v>#N/A</v>
      </c>
      <c r="M2903" s="34" t="e">
        <f>IF(ISNUMBER(L2903),#N/A,IF(ISNUMBER(INDEX('Approved CPZ List'!$I:$I,MATCH('HFTD CPZ'!$B2903,'Approved CPZ List'!$B:$B,0))),$K2903,#N/A))</f>
        <v>#N/A</v>
      </c>
    </row>
    <row r="2904" spans="1:13" ht="15.75" x14ac:dyDescent="0.25">
      <c r="A2904" s="17">
        <v>7021</v>
      </c>
      <c r="B2904" s="16" t="s">
        <v>1106</v>
      </c>
      <c r="C2904" s="16">
        <v>182381101</v>
      </c>
      <c r="D2904" s="16" t="s">
        <v>1102</v>
      </c>
      <c r="E2904" s="16">
        <v>2.4338309814165133</v>
      </c>
      <c r="F2904" s="16">
        <v>78</v>
      </c>
      <c r="G2904" s="20">
        <v>4.8446419882096597E-5</v>
      </c>
      <c r="H2904" s="16">
        <f t="shared" si="135"/>
        <v>3.7788207508035344E-3</v>
      </c>
      <c r="I2904" s="21">
        <v>2903</v>
      </c>
      <c r="J2904" s="28">
        <f t="shared" si="136"/>
        <v>25398.445920558988</v>
      </c>
      <c r="K2904" s="28">
        <f t="shared" si="137"/>
        <v>0.20631894220192395</v>
      </c>
      <c r="L2904" s="34" t="e">
        <f>IF(ISNUMBER(INDEX('08W Project List'!$J:$J,MATCH('HFTD CPZ'!$B2904,'08W Project List'!$G:$G,0))),$K2904,#N/A)</f>
        <v>#N/A</v>
      </c>
      <c r="M2904" s="34" t="e">
        <f>IF(ISNUMBER(L2904),#N/A,IF(ISNUMBER(INDEX('Approved CPZ List'!$I:$I,MATCH('HFTD CPZ'!$B2904,'Approved CPZ List'!$B:$B,0))),$K2904,#N/A))</f>
        <v>#N/A</v>
      </c>
    </row>
    <row r="2905" spans="1:13" ht="15.75" x14ac:dyDescent="0.25">
      <c r="A2905" s="17">
        <v>7515</v>
      </c>
      <c r="B2905" s="16" t="s">
        <v>2848</v>
      </c>
      <c r="C2905" s="16">
        <v>102831103</v>
      </c>
      <c r="D2905" s="16" t="s">
        <v>2846</v>
      </c>
      <c r="E2905" s="16">
        <v>0.33044131968600993</v>
      </c>
      <c r="F2905" s="16">
        <v>4</v>
      </c>
      <c r="G2905" s="20">
        <v>4.81110284737605E-5</v>
      </c>
      <c r="H2905" s="16">
        <f t="shared" si="135"/>
        <v>1.92444113895042E-4</v>
      </c>
      <c r="I2905" s="21">
        <v>2904</v>
      </c>
      <c r="J2905" s="28">
        <f t="shared" si="136"/>
        <v>25398.776361878674</v>
      </c>
      <c r="K2905" s="28">
        <f t="shared" si="137"/>
        <v>0.20612649808802891</v>
      </c>
      <c r="L2905" s="34" t="e">
        <f>IF(ISNUMBER(INDEX('08W Project List'!$J:$J,MATCH('HFTD CPZ'!$B2905,'08W Project List'!$G:$G,0))),$K2905,#N/A)</f>
        <v>#N/A</v>
      </c>
      <c r="M2905" s="34" t="e">
        <f>IF(ISNUMBER(L2905),#N/A,IF(ISNUMBER(INDEX('Approved CPZ List'!$I:$I,MATCH('HFTD CPZ'!$B2905,'Approved CPZ List'!$B:$B,0))),$K2905,#N/A))</f>
        <v>#N/A</v>
      </c>
    </row>
    <row r="2906" spans="1:13" ht="15.75" x14ac:dyDescent="0.25">
      <c r="A2906" s="17">
        <v>8899</v>
      </c>
      <c r="B2906" s="16" t="s">
        <v>2522</v>
      </c>
      <c r="C2906" s="16">
        <v>42021102</v>
      </c>
      <c r="D2906" s="16" t="s">
        <v>2523</v>
      </c>
      <c r="E2906" s="16">
        <v>0</v>
      </c>
      <c r="F2906" s="16">
        <v>28</v>
      </c>
      <c r="G2906" s="20">
        <v>4.5334451191901003E-5</v>
      </c>
      <c r="H2906" s="16">
        <f t="shared" si="135"/>
        <v>1.269364633373228E-3</v>
      </c>
      <c r="I2906" s="21">
        <v>2905</v>
      </c>
      <c r="J2906" s="28">
        <f t="shared" si="136"/>
        <v>25398.776361878674</v>
      </c>
      <c r="K2906" s="28">
        <f t="shared" si="137"/>
        <v>0.20485713345465567</v>
      </c>
      <c r="L2906" s="34" t="e">
        <f>IF(ISNUMBER(INDEX('08W Project List'!$J:$J,MATCH('HFTD CPZ'!$B2906,'08W Project List'!$G:$G,0))),$K2906,#N/A)</f>
        <v>#N/A</v>
      </c>
      <c r="M2906" s="34" t="e">
        <f>IF(ISNUMBER(L2906),#N/A,IF(ISNUMBER(INDEX('Approved CPZ List'!$I:$I,MATCH('HFTD CPZ'!$B2906,'Approved CPZ List'!$B:$B,0))),$K2906,#N/A))</f>
        <v>#N/A</v>
      </c>
    </row>
    <row r="2907" spans="1:13" ht="15.75" x14ac:dyDescent="0.25">
      <c r="A2907" s="17">
        <v>10522</v>
      </c>
      <c r="B2907" s="16" t="s">
        <v>2854</v>
      </c>
      <c r="C2907" s="16">
        <v>102831104</v>
      </c>
      <c r="D2907" s="16" t="s">
        <v>2852</v>
      </c>
      <c r="E2907" s="16">
        <v>9.1002391454249848E-2</v>
      </c>
      <c r="F2907" s="16">
        <v>2</v>
      </c>
      <c r="G2907" s="20">
        <v>4.42683681240134E-5</v>
      </c>
      <c r="H2907" s="16">
        <f t="shared" si="135"/>
        <v>8.8536736248026799E-5</v>
      </c>
      <c r="I2907" s="21">
        <v>2906</v>
      </c>
      <c r="J2907" s="28">
        <f t="shared" si="136"/>
        <v>25398.867364270129</v>
      </c>
      <c r="K2907" s="28">
        <f t="shared" si="137"/>
        <v>0.20476859671840764</v>
      </c>
      <c r="L2907" s="34" t="e">
        <f>IF(ISNUMBER(INDEX('08W Project List'!$J:$J,MATCH('HFTD CPZ'!$B2907,'08W Project List'!$G:$G,0))),$K2907,#N/A)</f>
        <v>#N/A</v>
      </c>
      <c r="M2907" s="34" t="e">
        <f>IF(ISNUMBER(L2907),#N/A,IF(ISNUMBER(INDEX('Approved CPZ List'!$I:$I,MATCH('HFTD CPZ'!$B2907,'Approved CPZ List'!$B:$B,0))),$K2907,#N/A))</f>
        <v>#N/A</v>
      </c>
    </row>
    <row r="2908" spans="1:13" ht="15.75" x14ac:dyDescent="0.25">
      <c r="A2908" s="17">
        <v>11006</v>
      </c>
      <c r="B2908" s="16" t="s">
        <v>2870</v>
      </c>
      <c r="C2908" s="16">
        <v>102831105</v>
      </c>
      <c r="D2908" s="16" t="s">
        <v>2867</v>
      </c>
      <c r="E2908" s="16">
        <v>3.1143192726378683E-2</v>
      </c>
      <c r="F2908" s="16">
        <v>2</v>
      </c>
      <c r="G2908" s="20">
        <v>4.4154034699830897E-5</v>
      </c>
      <c r="H2908" s="16">
        <f t="shared" si="135"/>
        <v>8.8308069399661794E-5</v>
      </c>
      <c r="I2908" s="21">
        <v>2907</v>
      </c>
      <c r="J2908" s="28">
        <f t="shared" si="136"/>
        <v>25398.898507462854</v>
      </c>
      <c r="K2908" s="28">
        <f t="shared" si="137"/>
        <v>0.20468028864900797</v>
      </c>
      <c r="L2908" s="34" t="e">
        <f>IF(ISNUMBER(INDEX('08W Project List'!$J:$J,MATCH('HFTD CPZ'!$B2908,'08W Project List'!$G:$G,0))),$K2908,#N/A)</f>
        <v>#N/A</v>
      </c>
      <c r="M2908" s="34" t="e">
        <f>IF(ISNUMBER(L2908),#N/A,IF(ISNUMBER(INDEX('Approved CPZ List'!$I:$I,MATCH('HFTD CPZ'!$B2908,'Approved CPZ List'!$B:$B,0))),$K2908,#N/A))</f>
        <v>#N/A</v>
      </c>
    </row>
    <row r="2909" spans="1:13" ht="15.75" x14ac:dyDescent="0.25">
      <c r="A2909" s="17">
        <v>10495</v>
      </c>
      <c r="B2909" s="16" t="s">
        <v>689</v>
      </c>
      <c r="C2909" s="16">
        <v>103321101</v>
      </c>
      <c r="D2909" s="16" t="s">
        <v>690</v>
      </c>
      <c r="E2909" s="16">
        <v>1.550740284894879E-2</v>
      </c>
      <c r="F2909" s="16">
        <v>1</v>
      </c>
      <c r="G2909" s="20">
        <v>4.3826755187216598E-5</v>
      </c>
      <c r="H2909" s="16">
        <f t="shared" si="135"/>
        <v>4.3826755187216598E-5</v>
      </c>
      <c r="I2909" s="21">
        <v>2908</v>
      </c>
      <c r="J2909" s="28">
        <f t="shared" si="136"/>
        <v>25398.914014865702</v>
      </c>
      <c r="K2909" s="28">
        <f t="shared" si="137"/>
        <v>0.20463646189382076</v>
      </c>
      <c r="L2909" s="34" t="e">
        <f>IF(ISNUMBER(INDEX('08W Project List'!$J:$J,MATCH('HFTD CPZ'!$B2909,'08W Project List'!$G:$G,0))),$K2909,#N/A)</f>
        <v>#N/A</v>
      </c>
      <c r="M2909" s="34" t="e">
        <f>IF(ISNUMBER(L2909),#N/A,IF(ISNUMBER(INDEX('Approved CPZ List'!$I:$I,MATCH('HFTD CPZ'!$B2909,'Approved CPZ List'!$B:$B,0))),$K2909,#N/A))</f>
        <v>#N/A</v>
      </c>
    </row>
    <row r="2910" spans="1:13" ht="15.75" x14ac:dyDescent="0.25">
      <c r="A2910" s="17">
        <v>4622</v>
      </c>
      <c r="B2910" s="16" t="s">
        <v>1201</v>
      </c>
      <c r="C2910" s="16">
        <v>12501105</v>
      </c>
      <c r="D2910" s="16" t="s">
        <v>1199</v>
      </c>
      <c r="E2910" s="16">
        <v>3.821439738062629</v>
      </c>
      <c r="F2910" s="16">
        <v>74</v>
      </c>
      <c r="G2910" s="20">
        <v>4.3185410172421101E-5</v>
      </c>
      <c r="H2910" s="16">
        <f t="shared" si="135"/>
        <v>3.1957203527591613E-3</v>
      </c>
      <c r="I2910" s="21">
        <v>2909</v>
      </c>
      <c r="J2910" s="28">
        <f t="shared" si="136"/>
        <v>25402.735454603764</v>
      </c>
      <c r="K2910" s="28">
        <f t="shared" si="137"/>
        <v>0.20144074154106159</v>
      </c>
      <c r="L2910" s="34" t="e">
        <f>IF(ISNUMBER(INDEX('08W Project List'!$J:$J,MATCH('HFTD CPZ'!$B2910,'08W Project List'!$G:$G,0))),$K2910,#N/A)</f>
        <v>#N/A</v>
      </c>
      <c r="M2910" s="34" t="e">
        <f>IF(ISNUMBER(L2910),#N/A,IF(ISNUMBER(INDEX('Approved CPZ List'!$I:$I,MATCH('HFTD CPZ'!$B2910,'Approved CPZ List'!$B:$B,0))),$K2910,#N/A))</f>
        <v>#N/A</v>
      </c>
    </row>
    <row r="2911" spans="1:13" ht="15.75" x14ac:dyDescent="0.25">
      <c r="A2911" s="17">
        <v>7319</v>
      </c>
      <c r="B2911" s="16" t="s">
        <v>2875</v>
      </c>
      <c r="C2911" s="16">
        <v>102831106</v>
      </c>
      <c r="D2911" s="16" t="s">
        <v>2876</v>
      </c>
      <c r="E2911" s="16">
        <v>2.0090786159104721</v>
      </c>
      <c r="F2911" s="16">
        <v>33</v>
      </c>
      <c r="G2911" s="20">
        <v>4.2502533264197801E-5</v>
      </c>
      <c r="H2911" s="16">
        <f t="shared" si="135"/>
        <v>1.4025835977185274E-3</v>
      </c>
      <c r="I2911" s="21">
        <v>2910</v>
      </c>
      <c r="J2911" s="28">
        <f t="shared" si="136"/>
        <v>25404.744533219673</v>
      </c>
      <c r="K2911" s="28">
        <f t="shared" si="137"/>
        <v>0.20003815794334306</v>
      </c>
      <c r="L2911" s="34" t="e">
        <f>IF(ISNUMBER(INDEX('08W Project List'!$J:$J,MATCH('HFTD CPZ'!$B2911,'08W Project List'!$G:$G,0))),$K2911,#N/A)</f>
        <v>#N/A</v>
      </c>
      <c r="M2911" s="34" t="e">
        <f>IF(ISNUMBER(L2911),#N/A,IF(ISNUMBER(INDEX('Approved CPZ List'!$I:$I,MATCH('HFTD CPZ'!$B2911,'Approved CPZ List'!$B:$B,0))),$K2911,#N/A))</f>
        <v>#N/A</v>
      </c>
    </row>
    <row r="2912" spans="1:13" ht="15.75" x14ac:dyDescent="0.25">
      <c r="A2912" s="17">
        <v>10489</v>
      </c>
      <c r="B2912" s="16" t="s">
        <v>595</v>
      </c>
      <c r="C2912" s="16">
        <v>83622105</v>
      </c>
      <c r="D2912" s="16" t="s">
        <v>590</v>
      </c>
      <c r="E2912" s="16">
        <v>0.76209402652756375</v>
      </c>
      <c r="F2912" s="16">
        <v>8</v>
      </c>
      <c r="G2912" s="20">
        <v>4.2364561810279799E-5</v>
      </c>
      <c r="H2912" s="16">
        <f t="shared" si="135"/>
        <v>3.3891649448223839E-4</v>
      </c>
      <c r="I2912" s="21">
        <v>2911</v>
      </c>
      <c r="J2912" s="28">
        <f t="shared" si="136"/>
        <v>25405.506627246199</v>
      </c>
      <c r="K2912" s="28">
        <f t="shared" si="137"/>
        <v>0.19969924144886084</v>
      </c>
      <c r="L2912" s="34" t="e">
        <f>IF(ISNUMBER(INDEX('08W Project List'!$J:$J,MATCH('HFTD CPZ'!$B2912,'08W Project List'!$G:$G,0))),$K2912,#N/A)</f>
        <v>#N/A</v>
      </c>
      <c r="M2912" s="34" t="e">
        <f>IF(ISNUMBER(L2912),#N/A,IF(ISNUMBER(INDEX('Approved CPZ List'!$I:$I,MATCH('HFTD CPZ'!$B2912,'Approved CPZ List'!$B:$B,0))),$K2912,#N/A))</f>
        <v>#N/A</v>
      </c>
    </row>
    <row r="2913" spans="1:13" ht="15.75" x14ac:dyDescent="0.25">
      <c r="A2913" s="17">
        <v>7716</v>
      </c>
      <c r="B2913" s="16" t="s">
        <v>2873</v>
      </c>
      <c r="C2913" s="16">
        <v>102831105</v>
      </c>
      <c r="D2913" s="16" t="s">
        <v>2867</v>
      </c>
      <c r="E2913" s="16">
        <v>1.1447305575982474</v>
      </c>
      <c r="F2913" s="16">
        <v>42</v>
      </c>
      <c r="G2913" s="20">
        <v>4.1187161195157398E-5</v>
      </c>
      <c r="H2913" s="16">
        <f t="shared" si="135"/>
        <v>1.7298607701966106E-3</v>
      </c>
      <c r="I2913" s="21">
        <v>2912</v>
      </c>
      <c r="J2913" s="28">
        <f t="shared" si="136"/>
        <v>25406.651357803796</v>
      </c>
      <c r="K2913" s="28">
        <f t="shared" si="137"/>
        <v>0.19796938067866424</v>
      </c>
      <c r="L2913" s="34" t="e">
        <f>IF(ISNUMBER(INDEX('08W Project List'!$J:$J,MATCH('HFTD CPZ'!$B2913,'08W Project List'!$G:$G,0))),$K2913,#N/A)</f>
        <v>#N/A</v>
      </c>
      <c r="M2913" s="34" t="e">
        <f>IF(ISNUMBER(L2913),#N/A,IF(ISNUMBER(INDEX('Approved CPZ List'!$I:$I,MATCH('HFTD CPZ'!$B2913,'Approved CPZ List'!$B:$B,0))),$K2913,#N/A))</f>
        <v>#N/A</v>
      </c>
    </row>
    <row r="2914" spans="1:13" ht="15.75" x14ac:dyDescent="0.25">
      <c r="A2914" s="17">
        <v>6446</v>
      </c>
      <c r="B2914" s="16" t="s">
        <v>1355</v>
      </c>
      <c r="C2914" s="16">
        <v>42761102</v>
      </c>
      <c r="D2914" s="16" t="s">
        <v>1349</v>
      </c>
      <c r="E2914" s="16">
        <v>11.360302508613735</v>
      </c>
      <c r="F2914" s="16">
        <v>145</v>
      </c>
      <c r="G2914" s="20">
        <v>4.09075598833445E-5</v>
      </c>
      <c r="H2914" s="16">
        <f t="shared" si="135"/>
        <v>5.9315961830849525E-3</v>
      </c>
      <c r="I2914" s="21">
        <v>2913</v>
      </c>
      <c r="J2914" s="28">
        <f t="shared" si="136"/>
        <v>25418.011660312408</v>
      </c>
      <c r="K2914" s="28">
        <f t="shared" si="137"/>
        <v>0.19203778449557929</v>
      </c>
      <c r="L2914" s="34" t="e">
        <f>IF(ISNUMBER(INDEX('08W Project List'!$J:$J,MATCH('HFTD CPZ'!$B2914,'08W Project List'!$G:$G,0))),$K2914,#N/A)</f>
        <v>#N/A</v>
      </c>
      <c r="M2914" s="34" t="e">
        <f>IF(ISNUMBER(L2914),#N/A,IF(ISNUMBER(INDEX('Approved CPZ List'!$I:$I,MATCH('HFTD CPZ'!$B2914,'Approved CPZ List'!$B:$B,0))),$K2914,#N/A))</f>
        <v>#N/A</v>
      </c>
    </row>
    <row r="2915" spans="1:13" ht="15.75" x14ac:dyDescent="0.25">
      <c r="A2915" s="17">
        <v>2257</v>
      </c>
      <c r="B2915" s="16" t="s">
        <v>343</v>
      </c>
      <c r="C2915" s="16">
        <v>83050402</v>
      </c>
      <c r="D2915" s="16" t="s">
        <v>344</v>
      </c>
      <c r="E2915" s="16">
        <v>9.7951049979666251</v>
      </c>
      <c r="F2915" s="16">
        <v>115</v>
      </c>
      <c r="G2915" s="20">
        <v>3.9714438565234902E-5</v>
      </c>
      <c r="H2915" s="16">
        <f t="shared" si="135"/>
        <v>4.5671604350020134E-3</v>
      </c>
      <c r="I2915" s="21">
        <v>2914</v>
      </c>
      <c r="J2915" s="28">
        <f t="shared" si="136"/>
        <v>25427.806765310375</v>
      </c>
      <c r="K2915" s="28">
        <f t="shared" si="137"/>
        <v>0.18747062406057727</v>
      </c>
      <c r="L2915" s="34" t="e">
        <f>IF(ISNUMBER(INDEX('08W Project List'!$J:$J,MATCH('HFTD CPZ'!$B2915,'08W Project List'!$G:$G,0))),$K2915,#N/A)</f>
        <v>#N/A</v>
      </c>
      <c r="M2915" s="34" t="e">
        <f>IF(ISNUMBER(L2915),#N/A,IF(ISNUMBER(INDEX('Approved CPZ List'!$I:$I,MATCH('HFTD CPZ'!$B2915,'Approved CPZ List'!$B:$B,0))),$K2915,#N/A))</f>
        <v>#N/A</v>
      </c>
    </row>
    <row r="2916" spans="1:13" ht="15.75" x14ac:dyDescent="0.25">
      <c r="A2916" s="17">
        <v>9775</v>
      </c>
      <c r="B2916" s="16" t="s">
        <v>607</v>
      </c>
      <c r="C2916" s="16">
        <v>83622105</v>
      </c>
      <c r="D2916" s="16" t="s">
        <v>590</v>
      </c>
      <c r="E2916" s="16">
        <v>0.13872699406053884</v>
      </c>
      <c r="F2916" s="16">
        <v>5</v>
      </c>
      <c r="G2916" s="20">
        <v>3.9531660489822501E-5</v>
      </c>
      <c r="H2916" s="16">
        <f t="shared" si="135"/>
        <v>1.9765830244911249E-4</v>
      </c>
      <c r="I2916" s="21">
        <v>2915</v>
      </c>
      <c r="J2916" s="28">
        <f t="shared" si="136"/>
        <v>25427.945492304436</v>
      </c>
      <c r="K2916" s="28">
        <f t="shared" si="137"/>
        <v>0.18727296575812816</v>
      </c>
      <c r="L2916" s="34" t="e">
        <f>IF(ISNUMBER(INDEX('08W Project List'!$J:$J,MATCH('HFTD CPZ'!$B2916,'08W Project List'!$G:$G,0))),$K2916,#N/A)</f>
        <v>#N/A</v>
      </c>
      <c r="M2916" s="34" t="e">
        <f>IF(ISNUMBER(L2916),#N/A,IF(ISNUMBER(INDEX('Approved CPZ List'!$I:$I,MATCH('HFTD CPZ'!$B2916,'Approved CPZ List'!$B:$B,0))),$K2916,#N/A))</f>
        <v>#N/A</v>
      </c>
    </row>
    <row r="2917" spans="1:13" ht="15.75" x14ac:dyDescent="0.25">
      <c r="A2917" s="17">
        <v>2020</v>
      </c>
      <c r="B2917" s="16" t="s">
        <v>1152</v>
      </c>
      <c r="C2917" s="16">
        <v>254061103</v>
      </c>
      <c r="D2917" s="16" t="s">
        <v>1150</v>
      </c>
      <c r="E2917" s="16">
        <v>5.4236871886602307</v>
      </c>
      <c r="F2917" s="16">
        <v>54</v>
      </c>
      <c r="G2917" s="20">
        <v>3.94933818118144E-5</v>
      </c>
      <c r="H2917" s="16">
        <f t="shared" si="135"/>
        <v>2.1326426178379775E-3</v>
      </c>
      <c r="I2917" s="21">
        <v>2916</v>
      </c>
      <c r="J2917" s="28">
        <f t="shared" si="136"/>
        <v>25433.369179493096</v>
      </c>
      <c r="K2917" s="28">
        <f t="shared" si="137"/>
        <v>0.18514032314029019</v>
      </c>
      <c r="L2917" s="34" t="e">
        <f>IF(ISNUMBER(INDEX('08W Project List'!$J:$J,MATCH('HFTD CPZ'!$B2917,'08W Project List'!$G:$G,0))),$K2917,#N/A)</f>
        <v>#N/A</v>
      </c>
      <c r="M2917" s="34" t="e">
        <f>IF(ISNUMBER(L2917),#N/A,IF(ISNUMBER(INDEX('Approved CPZ List'!$I:$I,MATCH('HFTD CPZ'!$B2917,'Approved CPZ List'!$B:$B,0))),$K2917,#N/A))</f>
        <v>#N/A</v>
      </c>
    </row>
    <row r="2918" spans="1:13" ht="15.75" x14ac:dyDescent="0.25">
      <c r="A2918" s="17">
        <v>9147</v>
      </c>
      <c r="B2918" s="16" t="s">
        <v>260</v>
      </c>
      <c r="C2918" s="16">
        <v>83040401</v>
      </c>
      <c r="D2918" s="16" t="s">
        <v>257</v>
      </c>
      <c r="E2918" s="16">
        <v>0.45458304224926721</v>
      </c>
      <c r="F2918" s="16">
        <v>4</v>
      </c>
      <c r="G2918" s="20">
        <v>3.9445387783451203E-5</v>
      </c>
      <c r="H2918" s="16">
        <f t="shared" si="135"/>
        <v>1.5778155113380481E-4</v>
      </c>
      <c r="I2918" s="21">
        <v>2917</v>
      </c>
      <c r="J2918" s="28">
        <f t="shared" si="136"/>
        <v>25433.823762535347</v>
      </c>
      <c r="K2918" s="28">
        <f t="shared" si="137"/>
        <v>0.18498254158915639</v>
      </c>
      <c r="L2918" s="34" t="e">
        <f>IF(ISNUMBER(INDEX('08W Project List'!$J:$J,MATCH('HFTD CPZ'!$B2918,'08W Project List'!$G:$G,0))),$K2918,#N/A)</f>
        <v>#N/A</v>
      </c>
      <c r="M2918" s="34" t="e">
        <f>IF(ISNUMBER(L2918),#N/A,IF(ISNUMBER(INDEX('Approved CPZ List'!$I:$I,MATCH('HFTD CPZ'!$B2918,'Approved CPZ List'!$B:$B,0))),$K2918,#N/A))</f>
        <v>#N/A</v>
      </c>
    </row>
    <row r="2919" spans="1:13" ht="15.75" x14ac:dyDescent="0.25">
      <c r="A2919" s="17">
        <v>2924</v>
      </c>
      <c r="B2919" s="16" t="s">
        <v>3367</v>
      </c>
      <c r="C2919" s="16">
        <v>83692105</v>
      </c>
      <c r="D2919" s="16" t="s">
        <v>3364</v>
      </c>
      <c r="E2919" s="16">
        <v>3.7665366905109261</v>
      </c>
      <c r="F2919" s="16">
        <v>90</v>
      </c>
      <c r="G2919" s="20">
        <v>3.7767916393875103E-5</v>
      </c>
      <c r="H2919" s="16">
        <f t="shared" si="135"/>
        <v>3.3991124754487591E-3</v>
      </c>
      <c r="I2919" s="21">
        <v>2918</v>
      </c>
      <c r="J2919" s="28">
        <f t="shared" si="136"/>
        <v>25437.590299225856</v>
      </c>
      <c r="K2919" s="28">
        <f t="shared" si="137"/>
        <v>0.18158342911370765</v>
      </c>
      <c r="L2919" s="34" t="e">
        <f>IF(ISNUMBER(INDEX('08W Project List'!$J:$J,MATCH('HFTD CPZ'!$B2919,'08W Project List'!$G:$G,0))),$K2919,#N/A)</f>
        <v>#N/A</v>
      </c>
      <c r="M2919" s="34" t="e">
        <f>IF(ISNUMBER(L2919),#N/A,IF(ISNUMBER(INDEX('Approved CPZ List'!$I:$I,MATCH('HFTD CPZ'!$B2919,'Approved CPZ List'!$B:$B,0))),$K2919,#N/A))</f>
        <v>#N/A</v>
      </c>
    </row>
    <row r="2920" spans="1:13" ht="15.75" x14ac:dyDescent="0.25">
      <c r="A2920" s="17">
        <v>2345</v>
      </c>
      <c r="B2920" s="16" t="s">
        <v>2479</v>
      </c>
      <c r="C2920" s="16">
        <v>83242106</v>
      </c>
      <c r="D2920" s="16" t="s">
        <v>2480</v>
      </c>
      <c r="E2920" s="16">
        <v>0.62349159542290244</v>
      </c>
      <c r="F2920" s="16">
        <v>47</v>
      </c>
      <c r="G2920" s="20">
        <v>3.5183856084073902E-5</v>
      </c>
      <c r="H2920" s="16">
        <f t="shared" si="135"/>
        <v>1.6536412359514734E-3</v>
      </c>
      <c r="I2920" s="21">
        <v>2919</v>
      </c>
      <c r="J2920" s="28">
        <f t="shared" si="136"/>
        <v>25438.213790821279</v>
      </c>
      <c r="K2920" s="28">
        <f t="shared" si="137"/>
        <v>0.17992978787775618</v>
      </c>
      <c r="L2920" s="34" t="e">
        <f>IF(ISNUMBER(INDEX('08W Project List'!$J:$J,MATCH('HFTD CPZ'!$B2920,'08W Project List'!$G:$G,0))),$K2920,#N/A)</f>
        <v>#N/A</v>
      </c>
      <c r="M2920" s="34" t="e">
        <f>IF(ISNUMBER(L2920),#N/A,IF(ISNUMBER(INDEX('Approved CPZ List'!$I:$I,MATCH('HFTD CPZ'!$B2920,'Approved CPZ List'!$B:$B,0))),$K2920,#N/A))</f>
        <v>#N/A</v>
      </c>
    </row>
    <row r="2921" spans="1:13" ht="15.75" x14ac:dyDescent="0.25">
      <c r="A2921" s="17">
        <v>4552</v>
      </c>
      <c r="B2921" s="16" t="s">
        <v>3728</v>
      </c>
      <c r="C2921" s="16">
        <v>153652108</v>
      </c>
      <c r="D2921" s="16" t="s">
        <v>3726</v>
      </c>
      <c r="E2921" s="16">
        <v>2.6092768350275696E-2</v>
      </c>
      <c r="F2921" s="16">
        <v>1</v>
      </c>
      <c r="G2921" s="20">
        <v>3.5151162136851901E-5</v>
      </c>
      <c r="H2921" s="16">
        <f t="shared" si="135"/>
        <v>3.5151162136851901E-5</v>
      </c>
      <c r="I2921" s="21">
        <v>2920</v>
      </c>
      <c r="J2921" s="28">
        <f t="shared" si="136"/>
        <v>25438.239883589627</v>
      </c>
      <c r="K2921" s="28">
        <f t="shared" si="137"/>
        <v>0.17989463671561934</v>
      </c>
      <c r="L2921" s="34" t="e">
        <f>IF(ISNUMBER(INDEX('08W Project List'!$J:$J,MATCH('HFTD CPZ'!$B2921,'08W Project List'!$G:$G,0))),$K2921,#N/A)</f>
        <v>#N/A</v>
      </c>
      <c r="M2921" s="34" t="e">
        <f>IF(ISNUMBER(L2921),#N/A,IF(ISNUMBER(INDEX('Approved CPZ List'!$I:$I,MATCH('HFTD CPZ'!$B2921,'Approved CPZ List'!$B:$B,0))),$K2921,#N/A))</f>
        <v>#N/A</v>
      </c>
    </row>
    <row r="2922" spans="1:13" ht="15.75" x14ac:dyDescent="0.25">
      <c r="A2922" s="17">
        <v>2359</v>
      </c>
      <c r="B2922" s="16" t="s">
        <v>2802</v>
      </c>
      <c r="C2922" s="16">
        <v>22811101</v>
      </c>
      <c r="D2922" s="16" t="s">
        <v>2801</v>
      </c>
      <c r="E2922" s="16">
        <v>0.90431371779522074</v>
      </c>
      <c r="F2922" s="16">
        <v>50</v>
      </c>
      <c r="G2922" s="20">
        <v>3.50664645664851E-5</v>
      </c>
      <c r="H2922" s="16">
        <f t="shared" si="135"/>
        <v>1.7533232283242551E-3</v>
      </c>
      <c r="I2922" s="21">
        <v>2921</v>
      </c>
      <c r="J2922" s="28">
        <f t="shared" si="136"/>
        <v>25439.144197307422</v>
      </c>
      <c r="K2922" s="28">
        <f t="shared" si="137"/>
        <v>0.17814131348729509</v>
      </c>
      <c r="L2922" s="34" t="e">
        <f>IF(ISNUMBER(INDEX('08W Project List'!$J:$J,MATCH('HFTD CPZ'!$B2922,'08W Project List'!$G:$G,0))),$K2922,#N/A)</f>
        <v>#N/A</v>
      </c>
      <c r="M2922" s="34" t="e">
        <f>IF(ISNUMBER(L2922),#N/A,IF(ISNUMBER(INDEX('Approved CPZ List'!$I:$I,MATCH('HFTD CPZ'!$B2922,'Approved CPZ List'!$B:$B,0))),$K2922,#N/A))</f>
        <v>#N/A</v>
      </c>
    </row>
    <row r="2923" spans="1:13" ht="15.75" x14ac:dyDescent="0.25">
      <c r="A2923" s="17">
        <v>6715</v>
      </c>
      <c r="B2923" s="16" t="s">
        <v>2847</v>
      </c>
      <c r="C2923" s="16">
        <v>102831103</v>
      </c>
      <c r="D2923" s="16" t="s">
        <v>2846</v>
      </c>
      <c r="E2923" s="16">
        <v>3.1733411425113611</v>
      </c>
      <c r="F2923" s="16">
        <v>49</v>
      </c>
      <c r="G2923" s="20">
        <v>3.3374938314538897E-5</v>
      </c>
      <c r="H2923" s="16">
        <f t="shared" si="135"/>
        <v>1.635371977412406E-3</v>
      </c>
      <c r="I2923" s="21">
        <v>2922</v>
      </c>
      <c r="J2923" s="28">
        <f t="shared" si="136"/>
        <v>25442.317538449934</v>
      </c>
      <c r="K2923" s="28">
        <f t="shared" si="137"/>
        <v>0.17650594150988269</v>
      </c>
      <c r="L2923" s="34" t="e">
        <f>IF(ISNUMBER(INDEX('08W Project List'!$J:$J,MATCH('HFTD CPZ'!$B2923,'08W Project List'!$G:$G,0))),$K2923,#N/A)</f>
        <v>#N/A</v>
      </c>
      <c r="M2923" s="34" t="e">
        <f>IF(ISNUMBER(L2923),#N/A,IF(ISNUMBER(INDEX('Approved CPZ List'!$I:$I,MATCH('HFTD CPZ'!$B2923,'Approved CPZ List'!$B:$B,0))),$K2923,#N/A))</f>
        <v>#N/A</v>
      </c>
    </row>
    <row r="2924" spans="1:13" ht="15.75" x14ac:dyDescent="0.25">
      <c r="A2924" s="17">
        <v>416</v>
      </c>
      <c r="B2924" s="16" t="s">
        <v>2815</v>
      </c>
      <c r="C2924" s="16">
        <v>22811102</v>
      </c>
      <c r="D2924" s="16" t="s">
        <v>2805</v>
      </c>
      <c r="E2924" s="16">
        <v>0.34812149691498012</v>
      </c>
      <c r="F2924" s="16">
        <v>51</v>
      </c>
      <c r="G2924" s="20">
        <v>3.2506672524758902E-5</v>
      </c>
      <c r="H2924" s="16">
        <f t="shared" si="135"/>
        <v>1.6578402987627041E-3</v>
      </c>
      <c r="I2924" s="21">
        <v>2923</v>
      </c>
      <c r="J2924" s="28">
        <f t="shared" si="136"/>
        <v>25442.665659946848</v>
      </c>
      <c r="K2924" s="28">
        <f t="shared" si="137"/>
        <v>0.17484810121111999</v>
      </c>
      <c r="L2924" s="34" t="e">
        <f>IF(ISNUMBER(INDEX('08W Project List'!$J:$J,MATCH('HFTD CPZ'!$B2924,'08W Project List'!$G:$G,0))),$K2924,#N/A)</f>
        <v>#N/A</v>
      </c>
      <c r="M2924" s="34" t="e">
        <f>IF(ISNUMBER(L2924),#N/A,IF(ISNUMBER(INDEX('Approved CPZ List'!$I:$I,MATCH('HFTD CPZ'!$B2924,'Approved CPZ List'!$B:$B,0))),$K2924,#N/A))</f>
        <v>#N/A</v>
      </c>
    </row>
    <row r="2925" spans="1:13" ht="15.75" x14ac:dyDescent="0.25">
      <c r="A2925" s="17">
        <v>4774</v>
      </c>
      <c r="B2925" s="16" t="s">
        <v>2855</v>
      </c>
      <c r="C2925" s="16">
        <v>102831104</v>
      </c>
      <c r="D2925" s="16" t="s">
        <v>2852</v>
      </c>
      <c r="E2925" s="16">
        <v>3.5364023797460349</v>
      </c>
      <c r="F2925" s="16">
        <v>47</v>
      </c>
      <c r="G2925" s="20">
        <v>3.2258948762197897E-5</v>
      </c>
      <c r="H2925" s="16">
        <f t="shared" si="135"/>
        <v>1.5161705918233011E-3</v>
      </c>
      <c r="I2925" s="21">
        <v>2924</v>
      </c>
      <c r="J2925" s="28">
        <f t="shared" si="136"/>
        <v>25446.202062326593</v>
      </c>
      <c r="K2925" s="28">
        <f t="shared" si="137"/>
        <v>0.17333193061929669</v>
      </c>
      <c r="L2925" s="34" t="e">
        <f>IF(ISNUMBER(INDEX('08W Project List'!$J:$J,MATCH('HFTD CPZ'!$B2925,'08W Project List'!$G:$G,0))),$K2925,#N/A)</f>
        <v>#N/A</v>
      </c>
      <c r="M2925" s="34" t="e">
        <f>IF(ISNUMBER(L2925),#N/A,IF(ISNUMBER(INDEX('Approved CPZ List'!$I:$I,MATCH('HFTD CPZ'!$B2925,'Approved CPZ List'!$B:$B,0))),$K2925,#N/A))</f>
        <v>#N/A</v>
      </c>
    </row>
    <row r="2926" spans="1:13" ht="15.75" x14ac:dyDescent="0.25">
      <c r="A2926" s="17">
        <v>10872</v>
      </c>
      <c r="B2926" s="16" t="s">
        <v>4333</v>
      </c>
      <c r="C2926" s="16">
        <v>192171103</v>
      </c>
      <c r="D2926" s="16" t="s">
        <v>4334</v>
      </c>
      <c r="E2926" s="16">
        <v>2.8415208856355126E-3</v>
      </c>
      <c r="F2926" s="16">
        <v>1</v>
      </c>
      <c r="G2926" s="20">
        <v>3.2080362879641901E-5</v>
      </c>
      <c r="H2926" s="16">
        <f t="shared" si="135"/>
        <v>3.2080362879641901E-5</v>
      </c>
      <c r="I2926" s="21">
        <v>2925</v>
      </c>
      <c r="J2926" s="28">
        <f t="shared" si="136"/>
        <v>25446.20490384748</v>
      </c>
      <c r="K2926" s="28">
        <f t="shared" si="137"/>
        <v>0.17329985025641706</v>
      </c>
      <c r="L2926" s="34" t="e">
        <f>IF(ISNUMBER(INDEX('08W Project List'!$J:$J,MATCH('HFTD CPZ'!$B2926,'08W Project List'!$G:$G,0))),$K2926,#N/A)</f>
        <v>#N/A</v>
      </c>
      <c r="M2926" s="34" t="e">
        <f>IF(ISNUMBER(L2926),#N/A,IF(ISNUMBER(INDEX('Approved CPZ List'!$I:$I,MATCH('HFTD CPZ'!$B2926,'Approved CPZ List'!$B:$B,0))),$K2926,#N/A))</f>
        <v>#N/A</v>
      </c>
    </row>
    <row r="2927" spans="1:13" ht="15.75" x14ac:dyDescent="0.25">
      <c r="A2927" s="17">
        <v>5198</v>
      </c>
      <c r="B2927" s="16" t="s">
        <v>2856</v>
      </c>
      <c r="C2927" s="16">
        <v>102831104</v>
      </c>
      <c r="D2927" s="16" t="s">
        <v>2852</v>
      </c>
      <c r="E2927" s="16">
        <v>2.3683905740850468</v>
      </c>
      <c r="F2927" s="16">
        <v>37</v>
      </c>
      <c r="G2927" s="20">
        <v>3.2003649416228501E-5</v>
      </c>
      <c r="H2927" s="16">
        <f t="shared" si="135"/>
        <v>1.1841350284004545E-3</v>
      </c>
      <c r="I2927" s="21">
        <v>2926</v>
      </c>
      <c r="J2927" s="28">
        <f t="shared" si="136"/>
        <v>25448.573294421563</v>
      </c>
      <c r="K2927" s="28">
        <f t="shared" si="137"/>
        <v>0.17211571522801661</v>
      </c>
      <c r="L2927" s="34" t="e">
        <f>IF(ISNUMBER(INDEX('08W Project List'!$J:$J,MATCH('HFTD CPZ'!$B2927,'08W Project List'!$G:$G,0))),$K2927,#N/A)</f>
        <v>#N/A</v>
      </c>
      <c r="M2927" s="34" t="e">
        <f>IF(ISNUMBER(L2927),#N/A,IF(ISNUMBER(INDEX('Approved CPZ List'!$I:$I,MATCH('HFTD CPZ'!$B2927,'Approved CPZ List'!$B:$B,0))),$K2927,#N/A))</f>
        <v>#N/A</v>
      </c>
    </row>
    <row r="2928" spans="1:13" ht="15.75" x14ac:dyDescent="0.25">
      <c r="A2928" s="17">
        <v>2421</v>
      </c>
      <c r="B2928" s="16" t="s">
        <v>1352</v>
      </c>
      <c r="C2928" s="16">
        <v>42761102</v>
      </c>
      <c r="D2928" s="16" t="s">
        <v>1349</v>
      </c>
      <c r="E2928" s="16">
        <v>13.132155850898881</v>
      </c>
      <c r="F2928" s="16">
        <v>149</v>
      </c>
      <c r="G2928" s="20">
        <v>3.1961357243629299E-5</v>
      </c>
      <c r="H2928" s="16">
        <f t="shared" si="135"/>
        <v>4.7622422293007657E-3</v>
      </c>
      <c r="I2928" s="21">
        <v>2927</v>
      </c>
      <c r="J2928" s="28">
        <f t="shared" si="136"/>
        <v>25461.70545027246</v>
      </c>
      <c r="K2928" s="28">
        <f t="shared" si="137"/>
        <v>0.16735347299871584</v>
      </c>
      <c r="L2928" s="34" t="e">
        <f>IF(ISNUMBER(INDEX('08W Project List'!$J:$J,MATCH('HFTD CPZ'!$B2928,'08W Project List'!$G:$G,0))),$K2928,#N/A)</f>
        <v>#N/A</v>
      </c>
      <c r="M2928" s="34" t="e">
        <f>IF(ISNUMBER(L2928),#N/A,IF(ISNUMBER(INDEX('Approved CPZ List'!$I:$I,MATCH('HFTD CPZ'!$B2928,'Approved CPZ List'!$B:$B,0))),$K2928,#N/A))</f>
        <v>#N/A</v>
      </c>
    </row>
    <row r="2929" spans="1:13" ht="15.75" x14ac:dyDescent="0.25">
      <c r="A2929" s="17">
        <v>6748</v>
      </c>
      <c r="B2929" s="16" t="s">
        <v>448</v>
      </c>
      <c r="C2929" s="16">
        <v>152481110</v>
      </c>
      <c r="D2929" s="16" t="s">
        <v>447</v>
      </c>
      <c r="E2929" s="16">
        <v>0.89366631548075814</v>
      </c>
      <c r="F2929" s="16">
        <v>16</v>
      </c>
      <c r="G2929" s="20">
        <v>3.1747054196208203E-5</v>
      </c>
      <c r="H2929" s="16">
        <f t="shared" si="135"/>
        <v>5.0795286713933125E-4</v>
      </c>
      <c r="I2929" s="21">
        <v>2928</v>
      </c>
      <c r="J2929" s="28">
        <f t="shared" si="136"/>
        <v>25462.599116587942</v>
      </c>
      <c r="K2929" s="28">
        <f t="shared" si="137"/>
        <v>0.1668455201315765</v>
      </c>
      <c r="L2929" s="34" t="e">
        <f>IF(ISNUMBER(INDEX('08W Project List'!$J:$J,MATCH('HFTD CPZ'!$B2929,'08W Project List'!$G:$G,0))),$K2929,#N/A)</f>
        <v>#N/A</v>
      </c>
      <c r="M2929" s="34" t="e">
        <f>IF(ISNUMBER(L2929),#N/A,IF(ISNUMBER(INDEX('Approved CPZ List'!$I:$I,MATCH('HFTD CPZ'!$B2929,'Approved CPZ List'!$B:$B,0))),$K2929,#N/A))</f>
        <v>#N/A</v>
      </c>
    </row>
    <row r="2930" spans="1:13" ht="15.75" x14ac:dyDescent="0.25">
      <c r="A2930" s="17">
        <v>1323</v>
      </c>
      <c r="B2930" s="16" t="s">
        <v>2968</v>
      </c>
      <c r="C2930" s="16">
        <v>163781701</v>
      </c>
      <c r="D2930" s="16" t="s">
        <v>2967</v>
      </c>
      <c r="E2930" s="16">
        <v>9.8236095210850216</v>
      </c>
      <c r="F2930" s="16">
        <v>143</v>
      </c>
      <c r="G2930" s="20">
        <v>3.1550838587939697E-5</v>
      </c>
      <c r="H2930" s="16">
        <f t="shared" si="135"/>
        <v>4.5117699180753767E-3</v>
      </c>
      <c r="I2930" s="21">
        <v>2929</v>
      </c>
      <c r="J2930" s="28">
        <f t="shared" si="136"/>
        <v>25472.422726109027</v>
      </c>
      <c r="K2930" s="28">
        <f t="shared" si="137"/>
        <v>0.16233375021350113</v>
      </c>
      <c r="L2930" s="34" t="e">
        <f>IF(ISNUMBER(INDEX('08W Project List'!$J:$J,MATCH('HFTD CPZ'!$B2930,'08W Project List'!$G:$G,0))),$K2930,#N/A)</f>
        <v>#N/A</v>
      </c>
      <c r="M2930" s="34" t="e">
        <f>IF(ISNUMBER(L2930),#N/A,IF(ISNUMBER(INDEX('Approved CPZ List'!$I:$I,MATCH('HFTD CPZ'!$B2930,'Approved CPZ List'!$B:$B,0))),$K2930,#N/A))</f>
        <v>#N/A</v>
      </c>
    </row>
    <row r="2931" spans="1:13" ht="15.75" x14ac:dyDescent="0.25">
      <c r="A2931" s="17">
        <v>6182</v>
      </c>
      <c r="B2931" s="16" t="s">
        <v>265</v>
      </c>
      <c r="C2931" s="16">
        <v>24040403</v>
      </c>
      <c r="D2931" s="16" t="s">
        <v>266</v>
      </c>
      <c r="E2931" s="16">
        <v>1.2855237246524673</v>
      </c>
      <c r="F2931" s="16">
        <v>26</v>
      </c>
      <c r="G2931" s="20">
        <v>3.1130992597937297E-5</v>
      </c>
      <c r="H2931" s="16">
        <f t="shared" si="135"/>
        <v>8.0940580754636975E-4</v>
      </c>
      <c r="I2931" s="21">
        <v>2930</v>
      </c>
      <c r="J2931" s="28">
        <f t="shared" si="136"/>
        <v>25473.708249833679</v>
      </c>
      <c r="K2931" s="28">
        <f t="shared" si="137"/>
        <v>0.16152434440595476</v>
      </c>
      <c r="L2931" s="34" t="e">
        <f>IF(ISNUMBER(INDEX('08W Project List'!$J:$J,MATCH('HFTD CPZ'!$B2931,'08W Project List'!$G:$G,0))),$K2931,#N/A)</f>
        <v>#N/A</v>
      </c>
      <c r="M2931" s="34" t="e">
        <f>IF(ISNUMBER(L2931),#N/A,IF(ISNUMBER(INDEX('Approved CPZ List'!$I:$I,MATCH('HFTD CPZ'!$B2931,'Approved CPZ List'!$B:$B,0))),$K2931,#N/A))</f>
        <v>#N/A</v>
      </c>
    </row>
    <row r="2932" spans="1:13" ht="15.75" x14ac:dyDescent="0.25">
      <c r="A2932" s="17">
        <v>8329</v>
      </c>
      <c r="B2932" s="16" t="s">
        <v>407</v>
      </c>
      <c r="C2932" s="16">
        <v>152481104</v>
      </c>
      <c r="D2932" s="16" t="s">
        <v>405</v>
      </c>
      <c r="E2932" s="16">
        <v>0.30624625428950841</v>
      </c>
      <c r="F2932" s="16">
        <v>6</v>
      </c>
      <c r="G2932" s="20">
        <v>3.0929728891543098E-5</v>
      </c>
      <c r="H2932" s="16">
        <f t="shared" si="135"/>
        <v>1.8557837334925859E-4</v>
      </c>
      <c r="I2932" s="21">
        <v>2931</v>
      </c>
      <c r="J2932" s="28">
        <f t="shared" si="136"/>
        <v>25474.01449608797</v>
      </c>
      <c r="K2932" s="28">
        <f t="shared" si="137"/>
        <v>0.1613387660326055</v>
      </c>
      <c r="L2932" s="34" t="e">
        <f>IF(ISNUMBER(INDEX('08W Project List'!$J:$J,MATCH('HFTD CPZ'!$B2932,'08W Project List'!$G:$G,0))),$K2932,#N/A)</f>
        <v>#N/A</v>
      </c>
      <c r="M2932" s="34" t="e">
        <f>IF(ISNUMBER(L2932),#N/A,IF(ISNUMBER(INDEX('Approved CPZ List'!$I:$I,MATCH('HFTD CPZ'!$B2932,'Approved CPZ List'!$B:$B,0))),$K2932,#N/A))</f>
        <v>#N/A</v>
      </c>
    </row>
    <row r="2933" spans="1:13" ht="15.75" x14ac:dyDescent="0.25">
      <c r="A2933" s="17">
        <v>10464</v>
      </c>
      <c r="B2933" s="16" t="s">
        <v>608</v>
      </c>
      <c r="C2933" s="16">
        <v>83622105</v>
      </c>
      <c r="D2933" s="16" t="s">
        <v>590</v>
      </c>
      <c r="E2933" s="16">
        <v>0.4912332187127787</v>
      </c>
      <c r="F2933" s="16">
        <v>8</v>
      </c>
      <c r="G2933" s="20">
        <v>3.0853824687536303E-5</v>
      </c>
      <c r="H2933" s="16">
        <f t="shared" si="135"/>
        <v>2.4683059750029042E-4</v>
      </c>
      <c r="I2933" s="21">
        <v>2932</v>
      </c>
      <c r="J2933" s="28">
        <f t="shared" si="136"/>
        <v>25474.505729306682</v>
      </c>
      <c r="K2933" s="28">
        <f t="shared" si="137"/>
        <v>0.16109193543510519</v>
      </c>
      <c r="L2933" s="34" t="e">
        <f>IF(ISNUMBER(INDEX('08W Project List'!$J:$J,MATCH('HFTD CPZ'!$B2933,'08W Project List'!$G:$G,0))),$K2933,#N/A)</f>
        <v>#N/A</v>
      </c>
      <c r="M2933" s="34" t="e">
        <f>IF(ISNUMBER(L2933),#N/A,IF(ISNUMBER(INDEX('Approved CPZ List'!$I:$I,MATCH('HFTD CPZ'!$B2933,'Approved CPZ List'!$B:$B,0))),$K2933,#N/A))</f>
        <v>#N/A</v>
      </c>
    </row>
    <row r="2934" spans="1:13" ht="15.75" x14ac:dyDescent="0.25">
      <c r="A2934" s="17">
        <v>4342</v>
      </c>
      <c r="B2934" s="16" t="s">
        <v>2877</v>
      </c>
      <c r="C2934" s="16">
        <v>102831106</v>
      </c>
      <c r="D2934" s="16" t="s">
        <v>2876</v>
      </c>
      <c r="E2934" s="16">
        <v>8.1942264375233069</v>
      </c>
      <c r="F2934" s="16">
        <v>119</v>
      </c>
      <c r="G2934" s="20">
        <v>3.0817248705115997E-5</v>
      </c>
      <c r="H2934" s="16">
        <f t="shared" si="135"/>
        <v>3.6672525959088038E-3</v>
      </c>
      <c r="I2934" s="21">
        <v>2933</v>
      </c>
      <c r="J2934" s="28">
        <f t="shared" si="136"/>
        <v>25482.699955744207</v>
      </c>
      <c r="K2934" s="28">
        <f t="shared" si="137"/>
        <v>0.15742468283919639</v>
      </c>
      <c r="L2934" s="34" t="e">
        <f>IF(ISNUMBER(INDEX('08W Project List'!$J:$J,MATCH('HFTD CPZ'!$B2934,'08W Project List'!$G:$G,0))),$K2934,#N/A)</f>
        <v>#N/A</v>
      </c>
      <c r="M2934" s="34" t="e">
        <f>IF(ISNUMBER(L2934),#N/A,IF(ISNUMBER(INDEX('Approved CPZ List'!$I:$I,MATCH('HFTD CPZ'!$B2934,'Approved CPZ List'!$B:$B,0))),$K2934,#N/A))</f>
        <v>#N/A</v>
      </c>
    </row>
    <row r="2935" spans="1:13" ht="15.75" x14ac:dyDescent="0.25">
      <c r="A2935" s="17">
        <v>9818</v>
      </c>
      <c r="B2935" s="16" t="s">
        <v>73</v>
      </c>
      <c r="C2935" s="16">
        <v>103261101</v>
      </c>
      <c r="D2935" s="16" t="s">
        <v>70</v>
      </c>
      <c r="E2935" s="16">
        <v>9.1487208930098818E-2</v>
      </c>
      <c r="F2935" s="16">
        <v>1</v>
      </c>
      <c r="G2935" s="20">
        <v>2.9673824312298001E-5</v>
      </c>
      <c r="H2935" s="16">
        <f t="shared" si="135"/>
        <v>2.9673824312298001E-5</v>
      </c>
      <c r="I2935" s="21">
        <v>2934</v>
      </c>
      <c r="J2935" s="28">
        <f t="shared" si="136"/>
        <v>25482.791442953137</v>
      </c>
      <c r="K2935" s="28">
        <f t="shared" si="137"/>
        <v>0.1573950090148841</v>
      </c>
      <c r="L2935" s="34" t="e">
        <f>IF(ISNUMBER(INDEX('08W Project List'!$J:$J,MATCH('HFTD CPZ'!$B2935,'08W Project List'!$G:$G,0))),$K2935,#N/A)</f>
        <v>#N/A</v>
      </c>
      <c r="M2935" s="34" t="e">
        <f>IF(ISNUMBER(L2935),#N/A,IF(ISNUMBER(INDEX('Approved CPZ List'!$I:$I,MATCH('HFTD CPZ'!$B2935,'Approved CPZ List'!$B:$B,0))),$K2935,#N/A))</f>
        <v>#N/A</v>
      </c>
    </row>
    <row r="2936" spans="1:13" ht="15.75" x14ac:dyDescent="0.25">
      <c r="A2936" s="17">
        <v>2309</v>
      </c>
      <c r="B2936" s="16" t="s">
        <v>256</v>
      </c>
      <c r="C2936" s="16">
        <v>83040401</v>
      </c>
      <c r="D2936" s="16" t="s">
        <v>257</v>
      </c>
      <c r="E2936" s="16">
        <v>1.6960295271216654</v>
      </c>
      <c r="F2936" s="16">
        <v>25</v>
      </c>
      <c r="G2936" s="20">
        <v>2.9563518013463099E-5</v>
      </c>
      <c r="H2936" s="16">
        <f t="shared" si="135"/>
        <v>7.3908795033657748E-4</v>
      </c>
      <c r="I2936" s="21">
        <v>2935</v>
      </c>
      <c r="J2936" s="28">
        <f t="shared" si="136"/>
        <v>25484.487472480258</v>
      </c>
      <c r="K2936" s="28">
        <f t="shared" si="137"/>
        <v>0.15665592106454751</v>
      </c>
      <c r="L2936" s="34" t="e">
        <f>IF(ISNUMBER(INDEX('08W Project List'!$J:$J,MATCH('HFTD CPZ'!$B2936,'08W Project List'!$G:$G,0))),$K2936,#N/A)</f>
        <v>#N/A</v>
      </c>
      <c r="M2936" s="34" t="e">
        <f>IF(ISNUMBER(L2936),#N/A,IF(ISNUMBER(INDEX('Approved CPZ List'!$I:$I,MATCH('HFTD CPZ'!$B2936,'Approved CPZ List'!$B:$B,0))),$K2936,#N/A))</f>
        <v>#N/A</v>
      </c>
    </row>
    <row r="2937" spans="1:13" ht="15.75" x14ac:dyDescent="0.25">
      <c r="A2937" s="17">
        <v>2259</v>
      </c>
      <c r="B2937" s="16" t="s">
        <v>1973</v>
      </c>
      <c r="C2937" s="16">
        <v>13532107</v>
      </c>
      <c r="D2937" s="16" t="s">
        <v>1974</v>
      </c>
      <c r="E2937" s="16">
        <v>3.5615999081117033</v>
      </c>
      <c r="F2937" s="16">
        <v>47</v>
      </c>
      <c r="G2937" s="20">
        <v>2.9507428856537499E-5</v>
      </c>
      <c r="H2937" s="16">
        <f t="shared" si="135"/>
        <v>1.3868491562572624E-3</v>
      </c>
      <c r="I2937" s="21">
        <v>2936</v>
      </c>
      <c r="J2937" s="28">
        <f t="shared" si="136"/>
        <v>25488.04907238837</v>
      </c>
      <c r="K2937" s="28">
        <f t="shared" si="137"/>
        <v>0.15526907190829026</v>
      </c>
      <c r="L2937" s="34" t="e">
        <f>IF(ISNUMBER(INDEX('08W Project List'!$J:$J,MATCH('HFTD CPZ'!$B2937,'08W Project List'!$G:$G,0))),$K2937,#N/A)</f>
        <v>#N/A</v>
      </c>
      <c r="M2937" s="34" t="e">
        <f>IF(ISNUMBER(L2937),#N/A,IF(ISNUMBER(INDEX('Approved CPZ List'!$I:$I,MATCH('HFTD CPZ'!$B2937,'Approved CPZ List'!$B:$B,0))),$K2937,#N/A))</f>
        <v>#N/A</v>
      </c>
    </row>
    <row r="2938" spans="1:13" ht="15.75" x14ac:dyDescent="0.25">
      <c r="A2938" s="17">
        <v>6756</v>
      </c>
      <c r="B2938" s="16" t="s">
        <v>1283</v>
      </c>
      <c r="C2938" s="16">
        <v>12650401</v>
      </c>
      <c r="D2938" s="16" t="s">
        <v>1284</v>
      </c>
      <c r="E2938" s="16">
        <v>1.4070075742382659</v>
      </c>
      <c r="F2938" s="16">
        <v>20</v>
      </c>
      <c r="G2938" s="20">
        <v>2.9412075003780299E-5</v>
      </c>
      <c r="H2938" s="16">
        <f t="shared" si="135"/>
        <v>5.8824150007560601E-4</v>
      </c>
      <c r="I2938" s="21">
        <v>2937</v>
      </c>
      <c r="J2938" s="28">
        <f t="shared" si="136"/>
        <v>25489.456079962609</v>
      </c>
      <c r="K2938" s="28">
        <f t="shared" si="137"/>
        <v>0.15468083040821465</v>
      </c>
      <c r="L2938" s="34" t="e">
        <f>IF(ISNUMBER(INDEX('08W Project List'!$J:$J,MATCH('HFTD CPZ'!$B2938,'08W Project List'!$G:$G,0))),$K2938,#N/A)</f>
        <v>#N/A</v>
      </c>
      <c r="M2938" s="34" t="e">
        <f>IF(ISNUMBER(L2938),#N/A,IF(ISNUMBER(INDEX('Approved CPZ List'!$I:$I,MATCH('HFTD CPZ'!$B2938,'Approved CPZ List'!$B:$B,0))),$K2938,#N/A))</f>
        <v>#N/A</v>
      </c>
    </row>
    <row r="2939" spans="1:13" ht="15.75" x14ac:dyDescent="0.25">
      <c r="A2939" s="17">
        <v>9891</v>
      </c>
      <c r="B2939" s="16" t="s">
        <v>3338</v>
      </c>
      <c r="C2939" s="16">
        <v>192251102</v>
      </c>
      <c r="D2939" s="16" t="s">
        <v>3337</v>
      </c>
      <c r="E2939" s="16">
        <v>0.5849339386381156</v>
      </c>
      <c r="F2939" s="16">
        <v>7</v>
      </c>
      <c r="G2939" s="20">
        <v>2.9330249516747001E-5</v>
      </c>
      <c r="H2939" s="16">
        <f t="shared" si="135"/>
        <v>2.0531174661722902E-4</v>
      </c>
      <c r="I2939" s="21">
        <v>2938</v>
      </c>
      <c r="J2939" s="28">
        <f t="shared" si="136"/>
        <v>25490.041013901246</v>
      </c>
      <c r="K2939" s="28">
        <f t="shared" si="137"/>
        <v>0.15447551866159742</v>
      </c>
      <c r="L2939" s="34" t="e">
        <f>IF(ISNUMBER(INDEX('08W Project List'!$J:$J,MATCH('HFTD CPZ'!$B2939,'08W Project List'!$G:$G,0))),$K2939,#N/A)</f>
        <v>#N/A</v>
      </c>
      <c r="M2939" s="34" t="e">
        <f>IF(ISNUMBER(L2939),#N/A,IF(ISNUMBER(INDEX('Approved CPZ List'!$I:$I,MATCH('HFTD CPZ'!$B2939,'Approved CPZ List'!$B:$B,0))),$K2939,#N/A))</f>
        <v>#N/A</v>
      </c>
    </row>
    <row r="2940" spans="1:13" ht="15.75" x14ac:dyDescent="0.25">
      <c r="A2940" s="17">
        <v>9611</v>
      </c>
      <c r="B2940" s="16" t="s">
        <v>1074</v>
      </c>
      <c r="C2940" s="16">
        <v>152261106</v>
      </c>
      <c r="D2940" s="16" t="s">
        <v>1073</v>
      </c>
      <c r="E2940" s="16">
        <v>1.9933931767953512E-2</v>
      </c>
      <c r="F2940" s="16">
        <v>1</v>
      </c>
      <c r="G2940" s="20">
        <v>2.9314629288970001E-5</v>
      </c>
      <c r="H2940" s="16">
        <f t="shared" si="135"/>
        <v>2.9314629288970001E-5</v>
      </c>
      <c r="I2940" s="21">
        <v>2939</v>
      </c>
      <c r="J2940" s="28">
        <f t="shared" si="136"/>
        <v>25490.060947833015</v>
      </c>
      <c r="K2940" s="28">
        <f t="shared" si="137"/>
        <v>0.15444620403230847</v>
      </c>
      <c r="L2940" s="34" t="e">
        <f>IF(ISNUMBER(INDEX('08W Project List'!$J:$J,MATCH('HFTD CPZ'!$B2940,'08W Project List'!$G:$G,0))),$K2940,#N/A)</f>
        <v>#N/A</v>
      </c>
      <c r="M2940" s="34" t="e">
        <f>IF(ISNUMBER(L2940),#N/A,IF(ISNUMBER(INDEX('Approved CPZ List'!$I:$I,MATCH('HFTD CPZ'!$B2940,'Approved CPZ List'!$B:$B,0))),$K2940,#N/A))</f>
        <v>#N/A</v>
      </c>
    </row>
    <row r="2941" spans="1:13" ht="15.75" x14ac:dyDescent="0.25">
      <c r="A2941" s="17">
        <v>9648</v>
      </c>
      <c r="B2941" s="16" t="s">
        <v>579</v>
      </c>
      <c r="C2941" s="16">
        <v>83622103</v>
      </c>
      <c r="D2941" s="16" t="s">
        <v>571</v>
      </c>
      <c r="E2941" s="16">
        <v>0.11832121541070106</v>
      </c>
      <c r="F2941" s="16">
        <v>6</v>
      </c>
      <c r="G2941" s="20">
        <v>2.90487290780427E-5</v>
      </c>
      <c r="H2941" s="16">
        <f t="shared" si="135"/>
        <v>1.742923744682562E-4</v>
      </c>
      <c r="I2941" s="21">
        <v>2940</v>
      </c>
      <c r="J2941" s="28">
        <f t="shared" si="136"/>
        <v>25490.179269048425</v>
      </c>
      <c r="K2941" s="28">
        <f t="shared" si="137"/>
        <v>0.15427191165784021</v>
      </c>
      <c r="L2941" s="34" t="e">
        <f>IF(ISNUMBER(INDEX('08W Project List'!$J:$J,MATCH('HFTD CPZ'!$B2941,'08W Project List'!$G:$G,0))),$K2941,#N/A)</f>
        <v>#N/A</v>
      </c>
      <c r="M2941" s="34" t="e">
        <f>IF(ISNUMBER(L2941),#N/A,IF(ISNUMBER(INDEX('Approved CPZ List'!$I:$I,MATCH('HFTD CPZ'!$B2941,'Approved CPZ List'!$B:$B,0))),$K2941,#N/A))</f>
        <v>#N/A</v>
      </c>
    </row>
    <row r="2942" spans="1:13" ht="15.75" x14ac:dyDescent="0.25">
      <c r="A2942" s="17">
        <v>7669</v>
      </c>
      <c r="B2942" s="16" t="s">
        <v>2865</v>
      </c>
      <c r="C2942" s="16">
        <v>102831104</v>
      </c>
      <c r="D2942" s="16" t="s">
        <v>2852</v>
      </c>
      <c r="E2942" s="16">
        <v>1.374663852886451</v>
      </c>
      <c r="F2942" s="16">
        <v>46</v>
      </c>
      <c r="G2942" s="20">
        <v>2.9017667702852301E-5</v>
      </c>
      <c r="H2942" s="16">
        <f t="shared" si="135"/>
        <v>1.3348127143312058E-3</v>
      </c>
      <c r="I2942" s="21">
        <v>2941</v>
      </c>
      <c r="J2942" s="28">
        <f t="shared" si="136"/>
        <v>25491.553932901312</v>
      </c>
      <c r="K2942" s="28">
        <f t="shared" si="137"/>
        <v>0.15293709894350901</v>
      </c>
      <c r="L2942" s="34" t="e">
        <f>IF(ISNUMBER(INDEX('08W Project List'!$J:$J,MATCH('HFTD CPZ'!$B2942,'08W Project List'!$G:$G,0))),$K2942,#N/A)</f>
        <v>#N/A</v>
      </c>
      <c r="M2942" s="34" t="e">
        <f>IF(ISNUMBER(L2942),#N/A,IF(ISNUMBER(INDEX('Approved CPZ List'!$I:$I,MATCH('HFTD CPZ'!$B2942,'Approved CPZ List'!$B:$B,0))),$K2942,#N/A))</f>
        <v>#N/A</v>
      </c>
    </row>
    <row r="2943" spans="1:13" ht="15.75" x14ac:dyDescent="0.25">
      <c r="A2943" s="17">
        <v>8116</v>
      </c>
      <c r="B2943" s="16" t="s">
        <v>445</v>
      </c>
      <c r="C2943" s="16">
        <v>152481107</v>
      </c>
      <c r="D2943" s="16" t="s">
        <v>441</v>
      </c>
      <c r="E2943" s="16">
        <v>0.66561752838078303</v>
      </c>
      <c r="F2943" s="16">
        <v>9</v>
      </c>
      <c r="G2943" s="20">
        <v>2.8554080844945299E-5</v>
      </c>
      <c r="H2943" s="16">
        <f t="shared" si="135"/>
        <v>2.5698672760450769E-4</v>
      </c>
      <c r="I2943" s="21">
        <v>2942</v>
      </c>
      <c r="J2943" s="28">
        <f t="shared" si="136"/>
        <v>25492.219550429694</v>
      </c>
      <c r="K2943" s="28">
        <f t="shared" si="137"/>
        <v>0.1526801122159045</v>
      </c>
      <c r="L2943" s="34" t="e">
        <f>IF(ISNUMBER(INDEX('08W Project List'!$J:$J,MATCH('HFTD CPZ'!$B2943,'08W Project List'!$G:$G,0))),$K2943,#N/A)</f>
        <v>#N/A</v>
      </c>
      <c r="M2943" s="34" t="e">
        <f>IF(ISNUMBER(L2943),#N/A,IF(ISNUMBER(INDEX('Approved CPZ List'!$I:$I,MATCH('HFTD CPZ'!$B2943,'Approved CPZ List'!$B:$B,0))),$K2943,#N/A))</f>
        <v>#N/A</v>
      </c>
    </row>
    <row r="2944" spans="1:13" ht="15.75" x14ac:dyDescent="0.25">
      <c r="A2944" s="17">
        <v>1751</v>
      </c>
      <c r="B2944" s="16" t="s">
        <v>2863</v>
      </c>
      <c r="C2944" s="16">
        <v>102831104</v>
      </c>
      <c r="D2944" s="16" t="s">
        <v>2852</v>
      </c>
      <c r="E2944" s="16">
        <v>4.302732930381187</v>
      </c>
      <c r="F2944" s="16">
        <v>63</v>
      </c>
      <c r="G2944" s="20">
        <v>2.8352680862774102E-5</v>
      </c>
      <c r="H2944" s="16">
        <f t="shared" si="135"/>
        <v>1.7862188943547684E-3</v>
      </c>
      <c r="I2944" s="21">
        <v>2943</v>
      </c>
      <c r="J2944" s="28">
        <f t="shared" si="136"/>
        <v>25496.522283360075</v>
      </c>
      <c r="K2944" s="28">
        <f t="shared" si="137"/>
        <v>0.15089389332154973</v>
      </c>
      <c r="L2944" s="34" t="e">
        <f>IF(ISNUMBER(INDEX('08W Project List'!$J:$J,MATCH('HFTD CPZ'!$B2944,'08W Project List'!$G:$G,0))),$K2944,#N/A)</f>
        <v>#N/A</v>
      </c>
      <c r="M2944" s="34" t="e">
        <f>IF(ISNUMBER(L2944),#N/A,IF(ISNUMBER(INDEX('Approved CPZ List'!$I:$I,MATCH('HFTD CPZ'!$B2944,'Approved CPZ List'!$B:$B,0))),$K2944,#N/A))</f>
        <v>#N/A</v>
      </c>
    </row>
    <row r="2945" spans="1:13" ht="15.75" x14ac:dyDescent="0.25">
      <c r="A2945" s="17">
        <v>6559</v>
      </c>
      <c r="B2945" s="16" t="s">
        <v>289</v>
      </c>
      <c r="C2945" s="16">
        <v>82841101</v>
      </c>
      <c r="D2945" s="16" t="s">
        <v>284</v>
      </c>
      <c r="E2945" s="16">
        <v>0.17978724652137165</v>
      </c>
      <c r="F2945" s="16">
        <v>3</v>
      </c>
      <c r="G2945" s="20">
        <v>2.7772833670359601E-5</v>
      </c>
      <c r="H2945" s="16">
        <f t="shared" si="135"/>
        <v>8.3318501011078806E-5</v>
      </c>
      <c r="I2945" s="21">
        <v>2944</v>
      </c>
      <c r="J2945" s="28">
        <f t="shared" si="136"/>
        <v>25496.702070606596</v>
      </c>
      <c r="K2945" s="28">
        <f t="shared" si="137"/>
        <v>0.15081057482053864</v>
      </c>
      <c r="L2945" s="34" t="e">
        <f>IF(ISNUMBER(INDEX('08W Project List'!$J:$J,MATCH('HFTD CPZ'!$B2945,'08W Project List'!$G:$G,0))),$K2945,#N/A)</f>
        <v>#N/A</v>
      </c>
      <c r="M2945" s="34" t="e">
        <f>IF(ISNUMBER(L2945),#N/A,IF(ISNUMBER(INDEX('Approved CPZ List'!$I:$I,MATCH('HFTD CPZ'!$B2945,'Approved CPZ List'!$B:$B,0))),$K2945,#N/A))</f>
        <v>#N/A</v>
      </c>
    </row>
    <row r="2946" spans="1:13" ht="15.75" x14ac:dyDescent="0.25">
      <c r="A2946" s="17">
        <v>11110</v>
      </c>
      <c r="B2946" s="16" t="s">
        <v>609</v>
      </c>
      <c r="C2946" s="16">
        <v>83622105</v>
      </c>
      <c r="D2946" s="16" t="s">
        <v>590</v>
      </c>
      <c r="E2946" s="16">
        <v>3.2262037330626167E-3</v>
      </c>
      <c r="F2946" s="16">
        <v>1</v>
      </c>
      <c r="G2946" s="20">
        <v>2.7401362459822899E-5</v>
      </c>
      <c r="H2946" s="16">
        <f t="shared" ref="H2946:H3009" si="138">IFERROR(G2946*F2946,0)</f>
        <v>2.7401362459822899E-5</v>
      </c>
      <c r="I2946" s="21">
        <v>2945</v>
      </c>
      <c r="J2946" s="28">
        <f t="shared" si="136"/>
        <v>25496.705296810331</v>
      </c>
      <c r="K2946" s="28">
        <f t="shared" si="137"/>
        <v>0.15078317345807882</v>
      </c>
      <c r="L2946" s="34" t="e">
        <f>IF(ISNUMBER(INDEX('08W Project List'!$J:$J,MATCH('HFTD CPZ'!$B2946,'08W Project List'!$G:$G,0))),$K2946,#N/A)</f>
        <v>#N/A</v>
      </c>
      <c r="M2946" s="34" t="e">
        <f>IF(ISNUMBER(L2946),#N/A,IF(ISNUMBER(INDEX('Approved CPZ List'!$I:$I,MATCH('HFTD CPZ'!$B2946,'Approved CPZ List'!$B:$B,0))),$K2946,#N/A))</f>
        <v>#N/A</v>
      </c>
    </row>
    <row r="2947" spans="1:13" ht="15.75" x14ac:dyDescent="0.25">
      <c r="A2947" s="17">
        <v>7068</v>
      </c>
      <c r="B2947" s="16" t="s">
        <v>485</v>
      </c>
      <c r="C2947" s="16">
        <v>183582101</v>
      </c>
      <c r="D2947" s="16" t="s">
        <v>486</v>
      </c>
      <c r="E2947" s="16">
        <v>1.7043566480494532</v>
      </c>
      <c r="F2947" s="16">
        <v>19</v>
      </c>
      <c r="G2947" s="20">
        <v>2.7080716740401501E-5</v>
      </c>
      <c r="H2947" s="16">
        <f t="shared" si="138"/>
        <v>5.1453361806762851E-4</v>
      </c>
      <c r="I2947" s="21">
        <v>2946</v>
      </c>
      <c r="J2947" s="28">
        <f t="shared" si="136"/>
        <v>25498.40965345838</v>
      </c>
      <c r="K2947" s="28">
        <f t="shared" si="137"/>
        <v>0.15026863984001118</v>
      </c>
      <c r="L2947" s="34" t="e">
        <f>IF(ISNUMBER(INDEX('08W Project List'!$J:$J,MATCH('HFTD CPZ'!$B2947,'08W Project List'!$G:$G,0))),$K2947,#N/A)</f>
        <v>#N/A</v>
      </c>
      <c r="M2947" s="34" t="e">
        <f>IF(ISNUMBER(L2947),#N/A,IF(ISNUMBER(INDEX('Approved CPZ List'!$I:$I,MATCH('HFTD CPZ'!$B2947,'Approved CPZ List'!$B:$B,0))),$K2947,#N/A))</f>
        <v>#N/A</v>
      </c>
    </row>
    <row r="2948" spans="1:13" ht="15.75" x14ac:dyDescent="0.25">
      <c r="A2948" s="17">
        <v>10401</v>
      </c>
      <c r="B2948" s="16" t="s">
        <v>3141</v>
      </c>
      <c r="C2948" s="16">
        <v>82931101</v>
      </c>
      <c r="D2948" s="16" t="s">
        <v>3142</v>
      </c>
      <c r="E2948" s="16">
        <v>0.58293650031456556</v>
      </c>
      <c r="F2948" s="16">
        <v>9</v>
      </c>
      <c r="G2948" s="20">
        <v>2.6688203793536499E-5</v>
      </c>
      <c r="H2948" s="16">
        <f t="shared" si="138"/>
        <v>2.4019383414182848E-4</v>
      </c>
      <c r="I2948" s="21">
        <v>2947</v>
      </c>
      <c r="J2948" s="28">
        <f t="shared" ref="J2948:J3011" si="139">J2947+E2948</f>
        <v>25498.992589958696</v>
      </c>
      <c r="K2948" s="28">
        <f t="shared" ref="K2948:K3011" si="140">K2947-H2948</f>
        <v>0.15002844600586934</v>
      </c>
      <c r="L2948" s="34" t="e">
        <f>IF(ISNUMBER(INDEX('08W Project List'!$J:$J,MATCH('HFTD CPZ'!$B2948,'08W Project List'!$G:$G,0))),$K2948,#N/A)</f>
        <v>#N/A</v>
      </c>
      <c r="M2948" s="34" t="e">
        <f>IF(ISNUMBER(L2948),#N/A,IF(ISNUMBER(INDEX('Approved CPZ List'!$I:$I,MATCH('HFTD CPZ'!$B2948,'Approved CPZ List'!$B:$B,0))),$K2948,#N/A))</f>
        <v>#N/A</v>
      </c>
    </row>
    <row r="2949" spans="1:13" ht="15.75" x14ac:dyDescent="0.25">
      <c r="A2949" s="17">
        <v>2162</v>
      </c>
      <c r="B2949" s="16" t="s">
        <v>3824</v>
      </c>
      <c r="C2949" s="16">
        <v>14671102</v>
      </c>
      <c r="D2949" s="16" t="s">
        <v>3822</v>
      </c>
      <c r="E2949" s="16">
        <v>9.6575202754558109</v>
      </c>
      <c r="F2949" s="16">
        <v>136</v>
      </c>
      <c r="G2949" s="20">
        <v>2.6158384546421201E-5</v>
      </c>
      <c r="H2949" s="16">
        <f t="shared" si="138"/>
        <v>3.5575402983132835E-3</v>
      </c>
      <c r="I2949" s="21">
        <v>2948</v>
      </c>
      <c r="J2949" s="28">
        <f t="shared" si="139"/>
        <v>25508.650110234154</v>
      </c>
      <c r="K2949" s="28">
        <f t="shared" si="140"/>
        <v>0.14647090570755605</v>
      </c>
      <c r="L2949" s="34" t="e">
        <f>IF(ISNUMBER(INDEX('08W Project List'!$J:$J,MATCH('HFTD CPZ'!$B2949,'08W Project List'!$G:$G,0))),$K2949,#N/A)</f>
        <v>#N/A</v>
      </c>
      <c r="M2949" s="34" t="e">
        <f>IF(ISNUMBER(L2949),#N/A,IF(ISNUMBER(INDEX('Approved CPZ List'!$I:$I,MATCH('HFTD CPZ'!$B2949,'Approved CPZ List'!$B:$B,0))),$K2949,#N/A))</f>
        <v>#N/A</v>
      </c>
    </row>
    <row r="2950" spans="1:13" ht="15.75" x14ac:dyDescent="0.25">
      <c r="A2950" s="17">
        <v>8264</v>
      </c>
      <c r="B2950" s="16" t="s">
        <v>2310</v>
      </c>
      <c r="C2950" s="16">
        <v>42091101</v>
      </c>
      <c r="D2950" s="16" t="s">
        <v>2303</v>
      </c>
      <c r="E2950" s="16">
        <v>0.106984281877312</v>
      </c>
      <c r="F2950" s="16">
        <v>3</v>
      </c>
      <c r="G2950" s="20">
        <v>2.5377349678919299E-5</v>
      </c>
      <c r="H2950" s="16">
        <f t="shared" si="138"/>
        <v>7.6132049036757899E-5</v>
      </c>
      <c r="I2950" s="21">
        <v>2949</v>
      </c>
      <c r="J2950" s="28">
        <f t="shared" si="139"/>
        <v>25508.75709451603</v>
      </c>
      <c r="K2950" s="28">
        <f t="shared" si="140"/>
        <v>0.1463947736585193</v>
      </c>
      <c r="L2950" s="34" t="e">
        <f>IF(ISNUMBER(INDEX('08W Project List'!$J:$J,MATCH('HFTD CPZ'!$B2950,'08W Project List'!$G:$G,0))),$K2950,#N/A)</f>
        <v>#N/A</v>
      </c>
      <c r="M2950" s="34" t="e">
        <f>IF(ISNUMBER(L2950),#N/A,IF(ISNUMBER(INDEX('Approved CPZ List'!$I:$I,MATCH('HFTD CPZ'!$B2950,'Approved CPZ List'!$B:$B,0))),$K2950,#N/A))</f>
        <v>#N/A</v>
      </c>
    </row>
    <row r="2951" spans="1:13" ht="15.75" x14ac:dyDescent="0.25">
      <c r="A2951" s="17">
        <v>2959</v>
      </c>
      <c r="B2951" s="16" t="s">
        <v>2861</v>
      </c>
      <c r="C2951" s="16">
        <v>102831104</v>
      </c>
      <c r="D2951" s="16" t="s">
        <v>2852</v>
      </c>
      <c r="E2951" s="16">
        <v>0.64333016356605965</v>
      </c>
      <c r="F2951" s="16">
        <v>19</v>
      </c>
      <c r="G2951" s="20">
        <v>2.5313998536335299E-5</v>
      </c>
      <c r="H2951" s="16">
        <f t="shared" si="138"/>
        <v>4.8096597219037066E-4</v>
      </c>
      <c r="I2951" s="21">
        <v>2950</v>
      </c>
      <c r="J2951" s="28">
        <f t="shared" si="139"/>
        <v>25509.400424679596</v>
      </c>
      <c r="K2951" s="28">
        <f t="shared" si="140"/>
        <v>0.14591380768632892</v>
      </c>
      <c r="L2951" s="34" t="e">
        <f>IF(ISNUMBER(INDEX('08W Project List'!$J:$J,MATCH('HFTD CPZ'!$B2951,'08W Project List'!$G:$G,0))),$K2951,#N/A)</f>
        <v>#N/A</v>
      </c>
      <c r="M2951" s="34" t="e">
        <f>IF(ISNUMBER(L2951),#N/A,IF(ISNUMBER(INDEX('Approved CPZ List'!$I:$I,MATCH('HFTD CPZ'!$B2951,'Approved CPZ List'!$B:$B,0))),$K2951,#N/A))</f>
        <v>#N/A</v>
      </c>
    </row>
    <row r="2952" spans="1:13" ht="15.75" x14ac:dyDescent="0.25">
      <c r="A2952" s="17">
        <v>2047</v>
      </c>
      <c r="B2952" s="16" t="s">
        <v>4148</v>
      </c>
      <c r="C2952" s="16">
        <v>14341103</v>
      </c>
      <c r="D2952" s="16" t="s">
        <v>4147</v>
      </c>
      <c r="E2952" s="16">
        <v>0.16938836609439528</v>
      </c>
      <c r="F2952" s="16">
        <v>83</v>
      </c>
      <c r="G2952" s="20">
        <v>2.5206356685453199E-5</v>
      </c>
      <c r="H2952" s="16">
        <f t="shared" si="138"/>
        <v>2.0921276048926156E-3</v>
      </c>
      <c r="I2952" s="21">
        <v>2951</v>
      </c>
      <c r="J2952" s="28">
        <f t="shared" si="139"/>
        <v>25509.569813045691</v>
      </c>
      <c r="K2952" s="28">
        <f t="shared" si="140"/>
        <v>0.14382168008143631</v>
      </c>
      <c r="L2952" s="34" t="e">
        <f>IF(ISNUMBER(INDEX('08W Project List'!$J:$J,MATCH('HFTD CPZ'!$B2952,'08W Project List'!$G:$G,0))),$K2952,#N/A)</f>
        <v>#N/A</v>
      </c>
      <c r="M2952" s="34" t="e">
        <f>IF(ISNUMBER(L2952),#N/A,IF(ISNUMBER(INDEX('Approved CPZ List'!$I:$I,MATCH('HFTD CPZ'!$B2952,'Approved CPZ List'!$B:$B,0))),$K2952,#N/A))</f>
        <v>#N/A</v>
      </c>
    </row>
    <row r="2953" spans="1:13" ht="15.75" x14ac:dyDescent="0.25">
      <c r="A2953" s="17">
        <v>3341</v>
      </c>
      <c r="B2953" s="16" t="s">
        <v>601</v>
      </c>
      <c r="C2953" s="16">
        <v>83622105</v>
      </c>
      <c r="D2953" s="16" t="s">
        <v>590</v>
      </c>
      <c r="E2953" s="16">
        <v>5.9258799535086331</v>
      </c>
      <c r="F2953" s="16">
        <v>63</v>
      </c>
      <c r="G2953" s="20">
        <v>2.45605326562089E-5</v>
      </c>
      <c r="H2953" s="16">
        <f t="shared" si="138"/>
        <v>1.5473135573411607E-3</v>
      </c>
      <c r="I2953" s="21">
        <v>2952</v>
      </c>
      <c r="J2953" s="28">
        <f t="shared" si="139"/>
        <v>25515.4956929992</v>
      </c>
      <c r="K2953" s="28">
        <f t="shared" si="140"/>
        <v>0.14227436652409514</v>
      </c>
      <c r="L2953" s="34" t="e">
        <f>IF(ISNUMBER(INDEX('08W Project List'!$J:$J,MATCH('HFTD CPZ'!$B2953,'08W Project List'!$G:$G,0))),$K2953,#N/A)</f>
        <v>#N/A</v>
      </c>
      <c r="M2953" s="34" t="e">
        <f>IF(ISNUMBER(L2953),#N/A,IF(ISNUMBER(INDEX('Approved CPZ List'!$I:$I,MATCH('HFTD CPZ'!$B2953,'Approved CPZ List'!$B:$B,0))),$K2953,#N/A))</f>
        <v>#N/A</v>
      </c>
    </row>
    <row r="2954" spans="1:13" ht="15.75" x14ac:dyDescent="0.25">
      <c r="A2954" s="17">
        <v>4945</v>
      </c>
      <c r="B2954" s="16" t="s">
        <v>644</v>
      </c>
      <c r="C2954" s="16">
        <v>14091102</v>
      </c>
      <c r="D2954" s="16" t="s">
        <v>645</v>
      </c>
      <c r="E2954" s="16">
        <v>1.0374251577644376</v>
      </c>
      <c r="F2954" s="16">
        <v>25</v>
      </c>
      <c r="G2954" s="20">
        <v>2.44354635753559E-5</v>
      </c>
      <c r="H2954" s="16">
        <f t="shared" si="138"/>
        <v>6.1088658938389753E-4</v>
      </c>
      <c r="I2954" s="21">
        <v>2953</v>
      </c>
      <c r="J2954" s="28">
        <f t="shared" si="139"/>
        <v>25516.533118156964</v>
      </c>
      <c r="K2954" s="28">
        <f t="shared" si="140"/>
        <v>0.14166347993471123</v>
      </c>
      <c r="L2954" s="34" t="e">
        <f>IF(ISNUMBER(INDEX('08W Project List'!$J:$J,MATCH('HFTD CPZ'!$B2954,'08W Project List'!$G:$G,0))),$K2954,#N/A)</f>
        <v>#N/A</v>
      </c>
      <c r="M2954" s="34" t="e">
        <f>IF(ISNUMBER(L2954),#N/A,IF(ISNUMBER(INDEX('Approved CPZ List'!$I:$I,MATCH('HFTD CPZ'!$B2954,'Approved CPZ List'!$B:$B,0))),$K2954,#N/A))</f>
        <v>#N/A</v>
      </c>
    </row>
    <row r="2955" spans="1:13" ht="15.75" x14ac:dyDescent="0.25">
      <c r="A2955" s="17">
        <v>5852</v>
      </c>
      <c r="B2955" s="16" t="s">
        <v>2864</v>
      </c>
      <c r="C2955" s="16">
        <v>102831104</v>
      </c>
      <c r="D2955" s="16" t="s">
        <v>2852</v>
      </c>
      <c r="E2955" s="16">
        <v>6.8193040587052831</v>
      </c>
      <c r="F2955" s="16">
        <v>91</v>
      </c>
      <c r="G2955" s="20">
        <v>2.3677495797513098E-5</v>
      </c>
      <c r="H2955" s="16">
        <f t="shared" si="138"/>
        <v>2.1546521175736921E-3</v>
      </c>
      <c r="I2955" s="21">
        <v>2954</v>
      </c>
      <c r="J2955" s="28">
        <f t="shared" si="139"/>
        <v>25523.35242221567</v>
      </c>
      <c r="K2955" s="28">
        <f t="shared" si="140"/>
        <v>0.13950882781713755</v>
      </c>
      <c r="L2955" s="34" t="e">
        <f>IF(ISNUMBER(INDEX('08W Project List'!$J:$J,MATCH('HFTD CPZ'!$B2955,'08W Project List'!$G:$G,0))),$K2955,#N/A)</f>
        <v>#N/A</v>
      </c>
      <c r="M2955" s="34" t="e">
        <f>IF(ISNUMBER(L2955),#N/A,IF(ISNUMBER(INDEX('Approved CPZ List'!$I:$I,MATCH('HFTD CPZ'!$B2955,'Approved CPZ List'!$B:$B,0))),$K2955,#N/A))</f>
        <v>#N/A</v>
      </c>
    </row>
    <row r="2956" spans="1:13" ht="15.75" x14ac:dyDescent="0.25">
      <c r="A2956" s="17">
        <v>8958</v>
      </c>
      <c r="B2956" s="16" t="s">
        <v>2849</v>
      </c>
      <c r="C2956" s="16">
        <v>102831103</v>
      </c>
      <c r="D2956" s="16" t="s">
        <v>2846</v>
      </c>
      <c r="E2956" s="16">
        <v>1.7260683657797142</v>
      </c>
      <c r="F2956" s="16">
        <v>24</v>
      </c>
      <c r="G2956" s="20">
        <v>2.3519222945788099E-5</v>
      </c>
      <c r="H2956" s="16">
        <f t="shared" si="138"/>
        <v>5.644613506989144E-4</v>
      </c>
      <c r="I2956" s="21">
        <v>2955</v>
      </c>
      <c r="J2956" s="28">
        <f t="shared" si="139"/>
        <v>25525.078490581451</v>
      </c>
      <c r="K2956" s="28">
        <f t="shared" si="140"/>
        <v>0.13894436646643865</v>
      </c>
      <c r="L2956" s="34" t="e">
        <f>IF(ISNUMBER(INDEX('08W Project List'!$J:$J,MATCH('HFTD CPZ'!$B2956,'08W Project List'!$G:$G,0))),$K2956,#N/A)</f>
        <v>#N/A</v>
      </c>
      <c r="M2956" s="34" t="e">
        <f>IF(ISNUMBER(L2956),#N/A,IF(ISNUMBER(INDEX('Approved CPZ List'!$I:$I,MATCH('HFTD CPZ'!$B2956,'Approved CPZ List'!$B:$B,0))),$K2956,#N/A))</f>
        <v>#N/A</v>
      </c>
    </row>
    <row r="2957" spans="1:13" ht="15.75" x14ac:dyDescent="0.25">
      <c r="A2957" s="17">
        <v>5973</v>
      </c>
      <c r="B2957" s="16" t="s">
        <v>261</v>
      </c>
      <c r="C2957" s="16">
        <v>83040401</v>
      </c>
      <c r="D2957" s="16" t="s">
        <v>257</v>
      </c>
      <c r="E2957" s="16">
        <v>7.7747375930906157</v>
      </c>
      <c r="F2957" s="16">
        <v>106</v>
      </c>
      <c r="G2957" s="20">
        <v>2.30262195557611E-5</v>
      </c>
      <c r="H2957" s="16">
        <f t="shared" si="138"/>
        <v>2.4407792729106768E-3</v>
      </c>
      <c r="I2957" s="21">
        <v>2956</v>
      </c>
      <c r="J2957" s="28">
        <f t="shared" si="139"/>
        <v>25532.853228174543</v>
      </c>
      <c r="K2957" s="28">
        <f t="shared" si="140"/>
        <v>0.13650358719352798</v>
      </c>
      <c r="L2957" s="34" t="e">
        <f>IF(ISNUMBER(INDEX('08W Project List'!$J:$J,MATCH('HFTD CPZ'!$B2957,'08W Project List'!$G:$G,0))),$K2957,#N/A)</f>
        <v>#N/A</v>
      </c>
      <c r="M2957" s="34" t="e">
        <f>IF(ISNUMBER(L2957),#N/A,IF(ISNUMBER(INDEX('Approved CPZ List'!$I:$I,MATCH('HFTD CPZ'!$B2957,'Approved CPZ List'!$B:$B,0))),$K2957,#N/A))</f>
        <v>#N/A</v>
      </c>
    </row>
    <row r="2958" spans="1:13" ht="15.75" x14ac:dyDescent="0.25">
      <c r="A2958" s="17">
        <v>10776</v>
      </c>
      <c r="B2958" s="16" t="s">
        <v>1570</v>
      </c>
      <c r="C2958" s="16">
        <v>152031101</v>
      </c>
      <c r="D2958" s="16" t="s">
        <v>1568</v>
      </c>
      <c r="E2958" s="16">
        <v>9.3008182609876325E-2</v>
      </c>
      <c r="F2958" s="16">
        <v>2</v>
      </c>
      <c r="G2958" s="20">
        <v>2.2244830705076401E-5</v>
      </c>
      <c r="H2958" s="16">
        <f t="shared" si="138"/>
        <v>4.4489661410152803E-5</v>
      </c>
      <c r="I2958" s="21">
        <v>2957</v>
      </c>
      <c r="J2958" s="28">
        <f t="shared" si="139"/>
        <v>25532.946236357151</v>
      </c>
      <c r="K2958" s="28">
        <f t="shared" si="140"/>
        <v>0.13645909753211782</v>
      </c>
      <c r="L2958" s="34" t="e">
        <f>IF(ISNUMBER(INDEX('08W Project List'!$J:$J,MATCH('HFTD CPZ'!$B2958,'08W Project List'!$G:$G,0))),$K2958,#N/A)</f>
        <v>#N/A</v>
      </c>
      <c r="M2958" s="34" t="e">
        <f>IF(ISNUMBER(L2958),#N/A,IF(ISNUMBER(INDEX('Approved CPZ List'!$I:$I,MATCH('HFTD CPZ'!$B2958,'Approved CPZ List'!$B:$B,0))),$K2958,#N/A))</f>
        <v>#N/A</v>
      </c>
    </row>
    <row r="2959" spans="1:13" ht="15.75" x14ac:dyDescent="0.25">
      <c r="A2959" s="17">
        <v>10760</v>
      </c>
      <c r="B2959" s="16" t="s">
        <v>1315</v>
      </c>
      <c r="C2959" s="16">
        <v>152531102</v>
      </c>
      <c r="D2959" s="16" t="s">
        <v>1316</v>
      </c>
      <c r="E2959" s="16">
        <v>9.2863786184125538E-2</v>
      </c>
      <c r="F2959" s="16">
        <v>2</v>
      </c>
      <c r="G2959" s="20">
        <v>2.2180003399237602E-5</v>
      </c>
      <c r="H2959" s="16">
        <f t="shared" si="138"/>
        <v>4.4360006798475203E-5</v>
      </c>
      <c r="I2959" s="21">
        <v>2958</v>
      </c>
      <c r="J2959" s="28">
        <f t="shared" si="139"/>
        <v>25533.039100143335</v>
      </c>
      <c r="K2959" s="28">
        <f t="shared" si="140"/>
        <v>0.13641473752531935</v>
      </c>
      <c r="L2959" s="34" t="e">
        <f>IF(ISNUMBER(INDEX('08W Project List'!$J:$J,MATCH('HFTD CPZ'!$B2959,'08W Project List'!$G:$G,0))),$K2959,#N/A)</f>
        <v>#N/A</v>
      </c>
      <c r="M2959" s="34" t="e">
        <f>IF(ISNUMBER(L2959),#N/A,IF(ISNUMBER(INDEX('Approved CPZ List'!$I:$I,MATCH('HFTD CPZ'!$B2959,'Approved CPZ List'!$B:$B,0))),$K2959,#N/A))</f>
        <v>#N/A</v>
      </c>
    </row>
    <row r="2960" spans="1:13" ht="15.75" x14ac:dyDescent="0.25">
      <c r="A2960" s="17">
        <v>3909</v>
      </c>
      <c r="B2960" s="16" t="s">
        <v>2506</v>
      </c>
      <c r="C2960" s="16">
        <v>183011102</v>
      </c>
      <c r="D2960" s="16" t="s">
        <v>2503</v>
      </c>
      <c r="E2960" s="16">
        <v>0.22982205057099936</v>
      </c>
      <c r="F2960" s="16">
        <v>126</v>
      </c>
      <c r="G2960" s="20">
        <v>2.1832025988761199E-5</v>
      </c>
      <c r="H2960" s="16">
        <f t="shared" si="138"/>
        <v>2.7508352745839112E-3</v>
      </c>
      <c r="I2960" s="21">
        <v>2959</v>
      </c>
      <c r="J2960" s="28">
        <f t="shared" si="139"/>
        <v>25533.268922193907</v>
      </c>
      <c r="K2960" s="28">
        <f t="shared" si="140"/>
        <v>0.13366390225073543</v>
      </c>
      <c r="L2960" s="34" t="e">
        <f>IF(ISNUMBER(INDEX('08W Project List'!$J:$J,MATCH('HFTD CPZ'!$B2960,'08W Project List'!$G:$G,0))),$K2960,#N/A)</f>
        <v>#N/A</v>
      </c>
      <c r="M2960" s="34" t="e">
        <f>IF(ISNUMBER(L2960),#N/A,IF(ISNUMBER(INDEX('Approved CPZ List'!$I:$I,MATCH('HFTD CPZ'!$B2960,'Approved CPZ List'!$B:$B,0))),$K2960,#N/A))</f>
        <v>#N/A</v>
      </c>
    </row>
    <row r="2961" spans="1:13" ht="15.75" x14ac:dyDescent="0.25">
      <c r="A2961" s="17">
        <v>7549</v>
      </c>
      <c r="B2961" s="16" t="s">
        <v>3112</v>
      </c>
      <c r="C2961" s="16">
        <v>153081111</v>
      </c>
      <c r="D2961" s="16" t="s">
        <v>3109</v>
      </c>
      <c r="E2961" s="16">
        <v>1.3954436492202114</v>
      </c>
      <c r="F2961" s="16">
        <v>16</v>
      </c>
      <c r="G2961" s="20">
        <v>2.18272926277943E-5</v>
      </c>
      <c r="H2961" s="16">
        <f t="shared" si="138"/>
        <v>3.492366820447088E-4</v>
      </c>
      <c r="I2961" s="21">
        <v>2960</v>
      </c>
      <c r="J2961" s="28">
        <f t="shared" si="139"/>
        <v>25534.664365843128</v>
      </c>
      <c r="K2961" s="28">
        <f t="shared" si="140"/>
        <v>0.13331466556869073</v>
      </c>
      <c r="L2961" s="34" t="e">
        <f>IF(ISNUMBER(INDEX('08W Project List'!$J:$J,MATCH('HFTD CPZ'!$B2961,'08W Project List'!$G:$G,0))),$K2961,#N/A)</f>
        <v>#N/A</v>
      </c>
      <c r="M2961" s="34" t="e">
        <f>IF(ISNUMBER(L2961),#N/A,IF(ISNUMBER(INDEX('Approved CPZ List'!$I:$I,MATCH('HFTD CPZ'!$B2961,'Approved CPZ List'!$B:$B,0))),$K2961,#N/A))</f>
        <v>#N/A</v>
      </c>
    </row>
    <row r="2962" spans="1:13" ht="15.75" x14ac:dyDescent="0.25">
      <c r="A2962" s="17">
        <v>6107</v>
      </c>
      <c r="B2962" s="16" t="s">
        <v>3148</v>
      </c>
      <c r="C2962" s="16">
        <v>82931101</v>
      </c>
      <c r="D2962" s="16" t="s">
        <v>3142</v>
      </c>
      <c r="E2962" s="16">
        <v>2.2590312184699815</v>
      </c>
      <c r="F2962" s="16">
        <v>31</v>
      </c>
      <c r="G2962" s="20">
        <v>2.1010097734205901E-5</v>
      </c>
      <c r="H2962" s="16">
        <f t="shared" si="138"/>
        <v>6.513130297603829E-4</v>
      </c>
      <c r="I2962" s="21">
        <v>2961</v>
      </c>
      <c r="J2962" s="28">
        <f t="shared" si="139"/>
        <v>25536.923397061597</v>
      </c>
      <c r="K2962" s="28">
        <f t="shared" si="140"/>
        <v>0.13266335253893036</v>
      </c>
      <c r="L2962" s="34" t="e">
        <f>IF(ISNUMBER(INDEX('08W Project List'!$J:$J,MATCH('HFTD CPZ'!$B2962,'08W Project List'!$G:$G,0))),$K2962,#N/A)</f>
        <v>#N/A</v>
      </c>
      <c r="M2962" s="34" t="e">
        <f>IF(ISNUMBER(L2962),#N/A,IF(ISNUMBER(INDEX('Approved CPZ List'!$I:$I,MATCH('HFTD CPZ'!$B2962,'Approved CPZ List'!$B:$B,0))),$K2962,#N/A))</f>
        <v>#N/A</v>
      </c>
    </row>
    <row r="2963" spans="1:13" ht="15.75" x14ac:dyDescent="0.25">
      <c r="A2963" s="17">
        <v>9485</v>
      </c>
      <c r="B2963" s="16" t="s">
        <v>626</v>
      </c>
      <c r="C2963" s="16">
        <v>83622106</v>
      </c>
      <c r="D2963" s="16" t="s">
        <v>611</v>
      </c>
      <c r="E2963" s="16">
        <v>0.60971592980193356</v>
      </c>
      <c r="F2963" s="16">
        <v>7</v>
      </c>
      <c r="G2963" s="20">
        <v>1.99768164096135E-5</v>
      </c>
      <c r="H2963" s="16">
        <f t="shared" si="138"/>
        <v>1.3983771486729451E-4</v>
      </c>
      <c r="I2963" s="21">
        <v>2962</v>
      </c>
      <c r="J2963" s="28">
        <f t="shared" si="139"/>
        <v>25537.533112991398</v>
      </c>
      <c r="K2963" s="28">
        <f t="shared" si="140"/>
        <v>0.13252351482406305</v>
      </c>
      <c r="L2963" s="34" t="e">
        <f>IF(ISNUMBER(INDEX('08W Project List'!$J:$J,MATCH('HFTD CPZ'!$B2963,'08W Project List'!$G:$G,0))),$K2963,#N/A)</f>
        <v>#N/A</v>
      </c>
      <c r="M2963" s="34" t="e">
        <f>IF(ISNUMBER(L2963),#N/A,IF(ISNUMBER(INDEX('Approved CPZ List'!$I:$I,MATCH('HFTD CPZ'!$B2963,'Approved CPZ List'!$B:$B,0))),$K2963,#N/A))</f>
        <v>#N/A</v>
      </c>
    </row>
    <row r="2964" spans="1:13" ht="15.75" x14ac:dyDescent="0.25">
      <c r="A2964" s="17">
        <v>6136</v>
      </c>
      <c r="B2964" s="16" t="s">
        <v>345</v>
      </c>
      <c r="C2964" s="16">
        <v>83050402</v>
      </c>
      <c r="D2964" s="16" t="s">
        <v>344</v>
      </c>
      <c r="E2964" s="16">
        <v>6.7852040258477322</v>
      </c>
      <c r="F2964" s="16">
        <v>89</v>
      </c>
      <c r="G2964" s="20">
        <v>1.94650549888917E-5</v>
      </c>
      <c r="H2964" s="16">
        <f t="shared" si="138"/>
        <v>1.7323898940113612E-3</v>
      </c>
      <c r="I2964" s="21">
        <v>2963</v>
      </c>
      <c r="J2964" s="28">
        <f t="shared" si="139"/>
        <v>25544.318317017245</v>
      </c>
      <c r="K2964" s="28">
        <f t="shared" si="140"/>
        <v>0.13079112493005168</v>
      </c>
      <c r="L2964" s="34" t="e">
        <f>IF(ISNUMBER(INDEX('08W Project List'!$J:$J,MATCH('HFTD CPZ'!$B2964,'08W Project List'!$G:$G,0))),$K2964,#N/A)</f>
        <v>#N/A</v>
      </c>
      <c r="M2964" s="34" t="e">
        <f>IF(ISNUMBER(L2964),#N/A,IF(ISNUMBER(INDEX('Approved CPZ List'!$I:$I,MATCH('HFTD CPZ'!$B2964,'Approved CPZ List'!$B:$B,0))),$K2964,#N/A))</f>
        <v>#N/A</v>
      </c>
    </row>
    <row r="2965" spans="1:13" ht="15.75" x14ac:dyDescent="0.25">
      <c r="A2965" s="17">
        <v>940</v>
      </c>
      <c r="B2965" s="16" t="s">
        <v>598</v>
      </c>
      <c r="C2965" s="16">
        <v>83622105</v>
      </c>
      <c r="D2965" s="16" t="s">
        <v>590</v>
      </c>
      <c r="E2965" s="16">
        <v>5.2221738477008071</v>
      </c>
      <c r="F2965" s="16">
        <v>59</v>
      </c>
      <c r="G2965" s="20">
        <v>1.92232095200702E-5</v>
      </c>
      <c r="H2965" s="16">
        <f t="shared" si="138"/>
        <v>1.1341693616841418E-3</v>
      </c>
      <c r="I2965" s="21">
        <v>2964</v>
      </c>
      <c r="J2965" s="28">
        <f t="shared" si="139"/>
        <v>25549.540490864947</v>
      </c>
      <c r="K2965" s="28">
        <f t="shared" si="140"/>
        <v>0.12965695556836754</v>
      </c>
      <c r="L2965" s="34" t="e">
        <f>IF(ISNUMBER(INDEX('08W Project List'!$J:$J,MATCH('HFTD CPZ'!$B2965,'08W Project List'!$G:$G,0))),$K2965,#N/A)</f>
        <v>#N/A</v>
      </c>
      <c r="M2965" s="34" t="e">
        <f>IF(ISNUMBER(L2965),#N/A,IF(ISNUMBER(INDEX('Approved CPZ List'!$I:$I,MATCH('HFTD CPZ'!$B2965,'Approved CPZ List'!$B:$B,0))),$K2965,#N/A))</f>
        <v>#N/A</v>
      </c>
    </row>
    <row r="2966" spans="1:13" ht="15.75" x14ac:dyDescent="0.25">
      <c r="A2966" s="17">
        <v>8260</v>
      </c>
      <c r="B2966" s="16" t="s">
        <v>1080</v>
      </c>
      <c r="C2966" s="16">
        <v>152261106</v>
      </c>
      <c r="D2966" s="16" t="s">
        <v>1073</v>
      </c>
      <c r="E2966" s="16">
        <v>0.24907833760939466</v>
      </c>
      <c r="F2966" s="16">
        <v>11</v>
      </c>
      <c r="G2966" s="20">
        <v>1.9222384762579199E-5</v>
      </c>
      <c r="H2966" s="16">
        <f t="shared" si="138"/>
        <v>2.114462323883712E-4</v>
      </c>
      <c r="I2966" s="21">
        <v>2965</v>
      </c>
      <c r="J2966" s="28">
        <f t="shared" si="139"/>
        <v>25549.789569202556</v>
      </c>
      <c r="K2966" s="28">
        <f t="shared" si="140"/>
        <v>0.12944550933597918</v>
      </c>
      <c r="L2966" s="34" t="e">
        <f>IF(ISNUMBER(INDEX('08W Project List'!$J:$J,MATCH('HFTD CPZ'!$B2966,'08W Project List'!$G:$G,0))),$K2966,#N/A)</f>
        <v>#N/A</v>
      </c>
      <c r="M2966" s="34" t="e">
        <f>IF(ISNUMBER(L2966),#N/A,IF(ISNUMBER(INDEX('Approved CPZ List'!$I:$I,MATCH('HFTD CPZ'!$B2966,'Approved CPZ List'!$B:$B,0))),$K2966,#N/A))</f>
        <v>#N/A</v>
      </c>
    </row>
    <row r="2967" spans="1:13" ht="15.75" x14ac:dyDescent="0.25">
      <c r="A2967" s="17">
        <v>9711</v>
      </c>
      <c r="B2967" s="16" t="s">
        <v>395</v>
      </c>
      <c r="C2967" s="16">
        <v>152481103</v>
      </c>
      <c r="D2967" s="16" t="s">
        <v>392</v>
      </c>
      <c r="E2967" s="16">
        <v>0.76623425020137348</v>
      </c>
      <c r="F2967" s="16">
        <v>11</v>
      </c>
      <c r="G2967" s="20">
        <v>1.9192847868504201E-5</v>
      </c>
      <c r="H2967" s="16">
        <f t="shared" si="138"/>
        <v>2.1112132655354621E-4</v>
      </c>
      <c r="I2967" s="21">
        <v>2966</v>
      </c>
      <c r="J2967" s="28">
        <f t="shared" si="139"/>
        <v>25550.555803452757</v>
      </c>
      <c r="K2967" s="28">
        <f t="shared" si="140"/>
        <v>0.12923438800942563</v>
      </c>
      <c r="L2967" s="34" t="e">
        <f>IF(ISNUMBER(INDEX('08W Project List'!$J:$J,MATCH('HFTD CPZ'!$B2967,'08W Project List'!$G:$G,0))),$K2967,#N/A)</f>
        <v>#N/A</v>
      </c>
      <c r="M2967" s="34" t="e">
        <f>IF(ISNUMBER(L2967),#N/A,IF(ISNUMBER(INDEX('Approved CPZ List'!$I:$I,MATCH('HFTD CPZ'!$B2967,'Approved CPZ List'!$B:$B,0))),$K2967,#N/A))</f>
        <v>#N/A</v>
      </c>
    </row>
    <row r="2968" spans="1:13" ht="15.75" x14ac:dyDescent="0.25">
      <c r="A2968" s="17">
        <v>6422</v>
      </c>
      <c r="B2968" s="16" t="s">
        <v>307</v>
      </c>
      <c r="C2968" s="16">
        <v>82841102</v>
      </c>
      <c r="D2968" s="16" t="s">
        <v>296</v>
      </c>
      <c r="E2968" s="16">
        <v>0.6441678722580112</v>
      </c>
      <c r="F2968" s="16">
        <v>10</v>
      </c>
      <c r="G2968" s="20">
        <v>1.8793923609825402E-5</v>
      </c>
      <c r="H2968" s="16">
        <f t="shared" si="138"/>
        <v>1.8793923609825402E-4</v>
      </c>
      <c r="I2968" s="21">
        <v>2967</v>
      </c>
      <c r="J2968" s="28">
        <f t="shared" si="139"/>
        <v>25551.199971325015</v>
      </c>
      <c r="K2968" s="28">
        <f t="shared" si="140"/>
        <v>0.12904644877332738</v>
      </c>
      <c r="L2968" s="34" t="e">
        <f>IF(ISNUMBER(INDEX('08W Project List'!$J:$J,MATCH('HFTD CPZ'!$B2968,'08W Project List'!$G:$G,0))),$K2968,#N/A)</f>
        <v>#N/A</v>
      </c>
      <c r="M2968" s="34" t="e">
        <f>IF(ISNUMBER(L2968),#N/A,IF(ISNUMBER(INDEX('Approved CPZ List'!$I:$I,MATCH('HFTD CPZ'!$B2968,'Approved CPZ List'!$B:$B,0))),$K2968,#N/A))</f>
        <v>#N/A</v>
      </c>
    </row>
    <row r="2969" spans="1:13" ht="15.75" x14ac:dyDescent="0.25">
      <c r="A2969" s="17">
        <v>471</v>
      </c>
      <c r="B2969" s="16" t="s">
        <v>288</v>
      </c>
      <c r="C2969" s="16">
        <v>82841101</v>
      </c>
      <c r="D2969" s="16" t="s">
        <v>284</v>
      </c>
      <c r="E2969" s="16">
        <v>5.0265518292021003</v>
      </c>
      <c r="F2969" s="16">
        <v>59</v>
      </c>
      <c r="G2969" s="20">
        <v>1.85162320538793E-5</v>
      </c>
      <c r="H2969" s="16">
        <f t="shared" si="138"/>
        <v>1.0924576911788787E-3</v>
      </c>
      <c r="I2969" s="21">
        <v>2968</v>
      </c>
      <c r="J2969" s="28">
        <f t="shared" si="139"/>
        <v>25556.226523154219</v>
      </c>
      <c r="K2969" s="28">
        <f t="shared" si="140"/>
        <v>0.1279539910821485</v>
      </c>
      <c r="L2969" s="34" t="e">
        <f>IF(ISNUMBER(INDEX('08W Project List'!$J:$J,MATCH('HFTD CPZ'!$B2969,'08W Project List'!$G:$G,0))),$K2969,#N/A)</f>
        <v>#N/A</v>
      </c>
      <c r="M2969" s="34" t="e">
        <f>IF(ISNUMBER(L2969),#N/A,IF(ISNUMBER(INDEX('Approved CPZ List'!$I:$I,MATCH('HFTD CPZ'!$B2969,'Approved CPZ List'!$B:$B,0))),$K2969,#N/A))</f>
        <v>#N/A</v>
      </c>
    </row>
    <row r="2970" spans="1:13" ht="15.75" x14ac:dyDescent="0.25">
      <c r="A2970" s="17">
        <v>5836</v>
      </c>
      <c r="B2970" s="16" t="s">
        <v>399</v>
      </c>
      <c r="C2970" s="16">
        <v>152481103</v>
      </c>
      <c r="D2970" s="16" t="s">
        <v>392</v>
      </c>
      <c r="E2970" s="16">
        <v>0.19639580154862588</v>
      </c>
      <c r="F2970" s="16">
        <v>4</v>
      </c>
      <c r="G2970" s="20">
        <v>1.8458731622364602E-5</v>
      </c>
      <c r="H2970" s="16">
        <f t="shared" si="138"/>
        <v>7.3834926489458407E-5</v>
      </c>
      <c r="I2970" s="21">
        <v>2969</v>
      </c>
      <c r="J2970" s="28">
        <f t="shared" si="139"/>
        <v>25556.422918955766</v>
      </c>
      <c r="K2970" s="28">
        <f t="shared" si="140"/>
        <v>0.12788015615565904</v>
      </c>
      <c r="L2970" s="34" t="e">
        <f>IF(ISNUMBER(INDEX('08W Project List'!$J:$J,MATCH('HFTD CPZ'!$B2970,'08W Project List'!$G:$G,0))),$K2970,#N/A)</f>
        <v>#N/A</v>
      </c>
      <c r="M2970" s="34" t="e">
        <f>IF(ISNUMBER(L2970),#N/A,IF(ISNUMBER(INDEX('Approved CPZ List'!$I:$I,MATCH('HFTD CPZ'!$B2970,'Approved CPZ List'!$B:$B,0))),$K2970,#N/A))</f>
        <v>#N/A</v>
      </c>
    </row>
    <row r="2971" spans="1:13" ht="15.75" x14ac:dyDescent="0.25">
      <c r="A2971" s="17">
        <v>10320</v>
      </c>
      <c r="B2971" s="16" t="s">
        <v>1082</v>
      </c>
      <c r="C2971" s="16">
        <v>152261106</v>
      </c>
      <c r="D2971" s="16" t="s">
        <v>1073</v>
      </c>
      <c r="E2971" s="16">
        <v>0.18978673182659914</v>
      </c>
      <c r="F2971" s="16">
        <v>4</v>
      </c>
      <c r="G2971" s="20">
        <v>1.8371772061302599E-5</v>
      </c>
      <c r="H2971" s="16">
        <f t="shared" si="138"/>
        <v>7.3487088245210397E-5</v>
      </c>
      <c r="I2971" s="21">
        <v>2970</v>
      </c>
      <c r="J2971" s="28">
        <f t="shared" si="139"/>
        <v>25556.612705687592</v>
      </c>
      <c r="K2971" s="28">
        <f t="shared" si="140"/>
        <v>0.12780666906741384</v>
      </c>
      <c r="L2971" s="34" t="e">
        <f>IF(ISNUMBER(INDEX('08W Project List'!$J:$J,MATCH('HFTD CPZ'!$B2971,'08W Project List'!$G:$G,0))),$K2971,#N/A)</f>
        <v>#N/A</v>
      </c>
      <c r="M2971" s="34" t="e">
        <f>IF(ISNUMBER(L2971),#N/A,IF(ISNUMBER(INDEX('Approved CPZ List'!$I:$I,MATCH('HFTD CPZ'!$B2971,'Approved CPZ List'!$B:$B,0))),$K2971,#N/A))</f>
        <v>#N/A</v>
      </c>
    </row>
    <row r="2972" spans="1:13" ht="15.75" x14ac:dyDescent="0.25">
      <c r="A2972" s="17">
        <v>10026</v>
      </c>
      <c r="B2972" s="16" t="s">
        <v>3656</v>
      </c>
      <c r="C2972" s="16">
        <v>83371103</v>
      </c>
      <c r="D2972" s="16" t="s">
        <v>3654</v>
      </c>
      <c r="E2972" s="16">
        <v>8.2049096864642637E-2</v>
      </c>
      <c r="F2972" s="16">
        <v>2</v>
      </c>
      <c r="G2972" s="20">
        <v>1.82589494647729E-5</v>
      </c>
      <c r="H2972" s="16">
        <f t="shared" si="138"/>
        <v>3.6517898929545801E-5</v>
      </c>
      <c r="I2972" s="21">
        <v>2971</v>
      </c>
      <c r="J2972" s="28">
        <f t="shared" si="139"/>
        <v>25556.694754784457</v>
      </c>
      <c r="K2972" s="28">
        <f t="shared" si="140"/>
        <v>0.12777015116848428</v>
      </c>
      <c r="L2972" s="34" t="e">
        <f>IF(ISNUMBER(INDEX('08W Project List'!$J:$J,MATCH('HFTD CPZ'!$B2972,'08W Project List'!$G:$G,0))),$K2972,#N/A)</f>
        <v>#N/A</v>
      </c>
      <c r="M2972" s="34" t="e">
        <f>IF(ISNUMBER(L2972),#N/A,IF(ISNUMBER(INDEX('Approved CPZ List'!$I:$I,MATCH('HFTD CPZ'!$B2972,'Approved CPZ List'!$B:$B,0))),$K2972,#N/A))</f>
        <v>#N/A</v>
      </c>
    </row>
    <row r="2973" spans="1:13" ht="15.75" x14ac:dyDescent="0.25">
      <c r="A2973" s="17">
        <v>7034</v>
      </c>
      <c r="B2973" s="16" t="s">
        <v>1084</v>
      </c>
      <c r="C2973" s="16">
        <v>152261106</v>
      </c>
      <c r="D2973" s="16" t="s">
        <v>1073</v>
      </c>
      <c r="E2973" s="16">
        <v>0</v>
      </c>
      <c r="F2973" s="16">
        <v>39</v>
      </c>
      <c r="G2973" s="20">
        <v>1.8228128992328899E-5</v>
      </c>
      <c r="H2973" s="16">
        <f t="shared" si="138"/>
        <v>7.1089703070082702E-4</v>
      </c>
      <c r="I2973" s="21">
        <v>2972</v>
      </c>
      <c r="J2973" s="28">
        <f t="shared" si="139"/>
        <v>25556.694754784457</v>
      </c>
      <c r="K2973" s="28">
        <f t="shared" si="140"/>
        <v>0.12705925413778346</v>
      </c>
      <c r="L2973" s="34" t="e">
        <f>IF(ISNUMBER(INDEX('08W Project List'!$J:$J,MATCH('HFTD CPZ'!$B2973,'08W Project List'!$G:$G,0))),$K2973,#N/A)</f>
        <v>#N/A</v>
      </c>
      <c r="M2973" s="34" t="e">
        <f>IF(ISNUMBER(L2973),#N/A,IF(ISNUMBER(INDEX('Approved CPZ List'!$I:$I,MATCH('HFTD CPZ'!$B2973,'Approved CPZ List'!$B:$B,0))),$K2973,#N/A))</f>
        <v>#N/A</v>
      </c>
    </row>
    <row r="2974" spans="1:13" ht="15.75" x14ac:dyDescent="0.25">
      <c r="A2974" s="17">
        <v>4269</v>
      </c>
      <c r="B2974" s="16" t="s">
        <v>398</v>
      </c>
      <c r="C2974" s="16">
        <v>152481103</v>
      </c>
      <c r="D2974" s="16" t="s">
        <v>392</v>
      </c>
      <c r="E2974" s="16">
        <v>7.6823345444679919E-2</v>
      </c>
      <c r="F2974" s="16">
        <v>17</v>
      </c>
      <c r="G2974" s="20">
        <v>1.8213131223695701E-5</v>
      </c>
      <c r="H2974" s="16">
        <f t="shared" si="138"/>
        <v>3.0962323080282691E-4</v>
      </c>
      <c r="I2974" s="21">
        <v>2973</v>
      </c>
      <c r="J2974" s="28">
        <f t="shared" si="139"/>
        <v>25556.771578129901</v>
      </c>
      <c r="K2974" s="28">
        <f t="shared" si="140"/>
        <v>0.12674963090698063</v>
      </c>
      <c r="L2974" s="34" t="e">
        <f>IF(ISNUMBER(INDEX('08W Project List'!$J:$J,MATCH('HFTD CPZ'!$B2974,'08W Project List'!$G:$G,0))),$K2974,#N/A)</f>
        <v>#N/A</v>
      </c>
      <c r="M2974" s="34" t="e">
        <f>IF(ISNUMBER(L2974),#N/A,IF(ISNUMBER(INDEX('Approved CPZ List'!$I:$I,MATCH('HFTD CPZ'!$B2974,'Approved CPZ List'!$B:$B,0))),$K2974,#N/A))</f>
        <v>#N/A</v>
      </c>
    </row>
    <row r="2975" spans="1:13" ht="15.75" x14ac:dyDescent="0.25">
      <c r="A2975" s="17">
        <v>3650</v>
      </c>
      <c r="B2975" s="16" t="s">
        <v>3365</v>
      </c>
      <c r="C2975" s="16">
        <v>83692105</v>
      </c>
      <c r="D2975" s="16" t="s">
        <v>3364</v>
      </c>
      <c r="E2975" s="16">
        <v>3.5122217808661094</v>
      </c>
      <c r="F2975" s="16">
        <v>297</v>
      </c>
      <c r="G2975" s="20">
        <v>1.8188060634458801E-5</v>
      </c>
      <c r="H2975" s="16">
        <f t="shared" si="138"/>
        <v>5.4018540084342639E-3</v>
      </c>
      <c r="I2975" s="21">
        <v>2974</v>
      </c>
      <c r="J2975" s="28">
        <f t="shared" si="139"/>
        <v>25560.283799910769</v>
      </c>
      <c r="K2975" s="28">
        <f t="shared" si="140"/>
        <v>0.12134777689854637</v>
      </c>
      <c r="L2975" s="34" t="e">
        <f>IF(ISNUMBER(INDEX('08W Project List'!$J:$J,MATCH('HFTD CPZ'!$B2975,'08W Project List'!$G:$G,0))),$K2975,#N/A)</f>
        <v>#N/A</v>
      </c>
      <c r="M2975" s="34" t="e">
        <f>IF(ISNUMBER(L2975),#N/A,IF(ISNUMBER(INDEX('Approved CPZ List'!$I:$I,MATCH('HFTD CPZ'!$B2975,'Approved CPZ List'!$B:$B,0))),$K2975,#N/A))</f>
        <v>#N/A</v>
      </c>
    </row>
    <row r="2976" spans="1:13" ht="15.75" x14ac:dyDescent="0.25">
      <c r="A2976" s="17">
        <v>2640</v>
      </c>
      <c r="B2976" s="16" t="s">
        <v>3000</v>
      </c>
      <c r="C2976" s="16">
        <v>183071101</v>
      </c>
      <c r="D2976" s="16" t="s">
        <v>2998</v>
      </c>
      <c r="E2976" s="16">
        <v>5.9727058038102241</v>
      </c>
      <c r="F2976" s="16">
        <v>101</v>
      </c>
      <c r="G2976" s="20">
        <v>1.81154152560879E-5</v>
      </c>
      <c r="H2976" s="16">
        <f t="shared" si="138"/>
        <v>1.8296569408648778E-3</v>
      </c>
      <c r="I2976" s="21">
        <v>2975</v>
      </c>
      <c r="J2976" s="28">
        <f t="shared" si="139"/>
        <v>25566.25650571458</v>
      </c>
      <c r="K2976" s="28">
        <f t="shared" si="140"/>
        <v>0.1195181199576815</v>
      </c>
      <c r="L2976" s="34" t="e">
        <f>IF(ISNUMBER(INDEX('08W Project List'!$J:$J,MATCH('HFTD CPZ'!$B2976,'08W Project List'!$G:$G,0))),$K2976,#N/A)</f>
        <v>#N/A</v>
      </c>
      <c r="M2976" s="34" t="e">
        <f>IF(ISNUMBER(L2976),#N/A,IF(ISNUMBER(INDEX('Approved CPZ List'!$I:$I,MATCH('HFTD CPZ'!$B2976,'Approved CPZ List'!$B:$B,0))),$K2976,#N/A))</f>
        <v>#N/A</v>
      </c>
    </row>
    <row r="2977" spans="1:13" ht="15.75" x14ac:dyDescent="0.25">
      <c r="A2977" s="17">
        <v>7574</v>
      </c>
      <c r="B2977" s="16" t="s">
        <v>612</v>
      </c>
      <c r="C2977" s="16">
        <v>83622106</v>
      </c>
      <c r="D2977" s="16" t="s">
        <v>611</v>
      </c>
      <c r="E2977" s="16">
        <v>2.039168085995283</v>
      </c>
      <c r="F2977" s="16">
        <v>24</v>
      </c>
      <c r="G2977" s="20">
        <v>1.8001022276425299E-5</v>
      </c>
      <c r="H2977" s="16">
        <f t="shared" si="138"/>
        <v>4.3202453463420717E-4</v>
      </c>
      <c r="I2977" s="21">
        <v>2976</v>
      </c>
      <c r="J2977" s="28">
        <f t="shared" si="139"/>
        <v>25568.295673800574</v>
      </c>
      <c r="K2977" s="28">
        <f t="shared" si="140"/>
        <v>0.11908609542304729</v>
      </c>
      <c r="L2977" s="34" t="e">
        <f>IF(ISNUMBER(INDEX('08W Project List'!$J:$J,MATCH('HFTD CPZ'!$B2977,'08W Project List'!$G:$G,0))),$K2977,#N/A)</f>
        <v>#N/A</v>
      </c>
      <c r="M2977" s="34" t="e">
        <f>IF(ISNUMBER(L2977),#N/A,IF(ISNUMBER(INDEX('Approved CPZ List'!$I:$I,MATCH('HFTD CPZ'!$B2977,'Approved CPZ List'!$B:$B,0))),$K2977,#N/A))</f>
        <v>#N/A</v>
      </c>
    </row>
    <row r="2978" spans="1:13" ht="15.75" x14ac:dyDescent="0.25">
      <c r="A2978" s="17">
        <v>10111</v>
      </c>
      <c r="B2978" s="16" t="s">
        <v>18</v>
      </c>
      <c r="C2978" s="16">
        <v>152101101</v>
      </c>
      <c r="D2978" s="16" t="s">
        <v>19</v>
      </c>
      <c r="E2978" s="16">
        <v>2.0436554938881912E-2</v>
      </c>
      <c r="F2978" s="16">
        <v>1</v>
      </c>
      <c r="G2978" s="20">
        <v>1.78360577257472E-5</v>
      </c>
      <c r="H2978" s="16">
        <f t="shared" si="138"/>
        <v>1.78360577257472E-5</v>
      </c>
      <c r="I2978" s="21">
        <v>2977</v>
      </c>
      <c r="J2978" s="28">
        <f t="shared" si="139"/>
        <v>25568.316110355514</v>
      </c>
      <c r="K2978" s="28">
        <f t="shared" si="140"/>
        <v>0.11906825936532155</v>
      </c>
      <c r="L2978" s="34" t="e">
        <f>IF(ISNUMBER(INDEX('08W Project List'!$J:$J,MATCH('HFTD CPZ'!$B2978,'08W Project List'!$G:$G,0))),$K2978,#N/A)</f>
        <v>#N/A</v>
      </c>
      <c r="M2978" s="34" t="e">
        <f>IF(ISNUMBER(L2978),#N/A,IF(ISNUMBER(INDEX('Approved CPZ List'!$I:$I,MATCH('HFTD CPZ'!$B2978,'Approved CPZ List'!$B:$B,0))),$K2978,#N/A))</f>
        <v>#N/A</v>
      </c>
    </row>
    <row r="2979" spans="1:13" ht="15.75" x14ac:dyDescent="0.25">
      <c r="A2979" s="17">
        <v>7350</v>
      </c>
      <c r="B2979" s="16" t="s">
        <v>3956</v>
      </c>
      <c r="C2979" s="16">
        <v>152591101</v>
      </c>
      <c r="D2979" s="16" t="s">
        <v>3949</v>
      </c>
      <c r="E2979" s="16">
        <v>0.13740191063888751</v>
      </c>
      <c r="F2979" s="16">
        <v>2</v>
      </c>
      <c r="G2979" s="20">
        <v>1.77439797747066E-5</v>
      </c>
      <c r="H2979" s="16">
        <f t="shared" si="138"/>
        <v>3.5487959549413201E-5</v>
      </c>
      <c r="I2979" s="21">
        <v>2978</v>
      </c>
      <c r="J2979" s="28">
        <f t="shared" si="139"/>
        <v>25568.453512266155</v>
      </c>
      <c r="K2979" s="28">
        <f t="shared" si="140"/>
        <v>0.11903277140577213</v>
      </c>
      <c r="L2979" s="34" t="e">
        <f>IF(ISNUMBER(INDEX('08W Project List'!$J:$J,MATCH('HFTD CPZ'!$B2979,'08W Project List'!$G:$G,0))),$K2979,#N/A)</f>
        <v>#N/A</v>
      </c>
      <c r="M2979" s="34" t="e">
        <f>IF(ISNUMBER(L2979),#N/A,IF(ISNUMBER(INDEX('Approved CPZ List'!$I:$I,MATCH('HFTD CPZ'!$B2979,'Approved CPZ List'!$B:$B,0))),$K2979,#N/A))</f>
        <v>#N/A</v>
      </c>
    </row>
    <row r="2980" spans="1:13" ht="15.75" x14ac:dyDescent="0.25">
      <c r="A2980" s="17">
        <v>10523</v>
      </c>
      <c r="B2980" s="16" t="s">
        <v>587</v>
      </c>
      <c r="C2980" s="16">
        <v>83622104</v>
      </c>
      <c r="D2980" s="16" t="s">
        <v>581</v>
      </c>
      <c r="E2980" s="16">
        <v>4.093409632417222E-2</v>
      </c>
      <c r="F2980" s="16">
        <v>2</v>
      </c>
      <c r="G2980" s="20">
        <v>1.7662130270783E-5</v>
      </c>
      <c r="H2980" s="16">
        <f t="shared" si="138"/>
        <v>3.5324260541565999E-5</v>
      </c>
      <c r="I2980" s="21">
        <v>2979</v>
      </c>
      <c r="J2980" s="28">
        <f t="shared" si="139"/>
        <v>25568.494446362478</v>
      </c>
      <c r="K2980" s="28">
        <f t="shared" si="140"/>
        <v>0.11899744714523057</v>
      </c>
      <c r="L2980" s="34" t="e">
        <f>IF(ISNUMBER(INDEX('08W Project List'!$J:$J,MATCH('HFTD CPZ'!$B2980,'08W Project List'!$G:$G,0))),$K2980,#N/A)</f>
        <v>#N/A</v>
      </c>
      <c r="M2980" s="34" t="e">
        <f>IF(ISNUMBER(L2980),#N/A,IF(ISNUMBER(INDEX('Approved CPZ List'!$I:$I,MATCH('HFTD CPZ'!$B2980,'Approved CPZ List'!$B:$B,0))),$K2980,#N/A))</f>
        <v>#N/A</v>
      </c>
    </row>
    <row r="2981" spans="1:13" ht="15.75" x14ac:dyDescent="0.25">
      <c r="A2981" s="17">
        <v>5707</v>
      </c>
      <c r="B2981" s="16" t="s">
        <v>1313</v>
      </c>
      <c r="C2981" s="16">
        <v>152531101</v>
      </c>
      <c r="D2981" s="16" t="s">
        <v>1311</v>
      </c>
      <c r="E2981" s="16">
        <v>0.99780317962633314</v>
      </c>
      <c r="F2981" s="16">
        <v>13</v>
      </c>
      <c r="G2981" s="20">
        <v>1.7618618437471901E-5</v>
      </c>
      <c r="H2981" s="16">
        <f t="shared" si="138"/>
        <v>2.290420396871347E-4</v>
      </c>
      <c r="I2981" s="21">
        <v>2980</v>
      </c>
      <c r="J2981" s="28">
        <f t="shared" si="139"/>
        <v>25569.492249542105</v>
      </c>
      <c r="K2981" s="28">
        <f t="shared" si="140"/>
        <v>0.11876840510554343</v>
      </c>
      <c r="L2981" s="34" t="e">
        <f>IF(ISNUMBER(INDEX('08W Project List'!$J:$J,MATCH('HFTD CPZ'!$B2981,'08W Project List'!$G:$G,0))),$K2981,#N/A)</f>
        <v>#N/A</v>
      </c>
      <c r="M2981" s="34" t="e">
        <f>IF(ISNUMBER(L2981),#N/A,IF(ISNUMBER(INDEX('Approved CPZ List'!$I:$I,MATCH('HFTD CPZ'!$B2981,'Approved CPZ List'!$B:$B,0))),$K2981,#N/A))</f>
        <v>#N/A</v>
      </c>
    </row>
    <row r="2982" spans="1:13" ht="15.75" x14ac:dyDescent="0.25">
      <c r="A2982" s="17">
        <v>8628</v>
      </c>
      <c r="B2982" s="16" t="s">
        <v>3153</v>
      </c>
      <c r="C2982" s="16">
        <v>82931101</v>
      </c>
      <c r="D2982" s="16" t="s">
        <v>3142</v>
      </c>
      <c r="E2982" s="16">
        <v>2.5155482241719516</v>
      </c>
      <c r="F2982" s="16">
        <v>34</v>
      </c>
      <c r="G2982" s="20">
        <v>1.7504793655009399E-5</v>
      </c>
      <c r="H2982" s="16">
        <f t="shared" si="138"/>
        <v>5.9516298427031954E-4</v>
      </c>
      <c r="I2982" s="21">
        <v>2981</v>
      </c>
      <c r="J2982" s="28">
        <f t="shared" si="139"/>
        <v>25572.007797766277</v>
      </c>
      <c r="K2982" s="28">
        <f t="shared" si="140"/>
        <v>0.11817324212127311</v>
      </c>
      <c r="L2982" s="34" t="e">
        <f>IF(ISNUMBER(INDEX('08W Project List'!$J:$J,MATCH('HFTD CPZ'!$B2982,'08W Project List'!$G:$G,0))),$K2982,#N/A)</f>
        <v>#N/A</v>
      </c>
      <c r="M2982" s="34" t="e">
        <f>IF(ISNUMBER(L2982),#N/A,IF(ISNUMBER(INDEX('Approved CPZ List'!$I:$I,MATCH('HFTD CPZ'!$B2982,'Approved CPZ List'!$B:$B,0))),$K2982,#N/A))</f>
        <v>#N/A</v>
      </c>
    </row>
    <row r="2983" spans="1:13" ht="15.75" x14ac:dyDescent="0.25">
      <c r="A2983" s="17">
        <v>10455</v>
      </c>
      <c r="B2983" s="16" t="s">
        <v>3170</v>
      </c>
      <c r="C2983" s="16">
        <v>42281104</v>
      </c>
      <c r="D2983" s="16" t="s">
        <v>3169</v>
      </c>
      <c r="E2983" s="16">
        <v>9.8474300142844612E-2</v>
      </c>
      <c r="F2983" s="16">
        <v>2</v>
      </c>
      <c r="G2983" s="20">
        <v>1.74110883247428E-5</v>
      </c>
      <c r="H2983" s="16">
        <f t="shared" si="138"/>
        <v>3.48221766494856E-5</v>
      </c>
      <c r="I2983" s="21">
        <v>2982</v>
      </c>
      <c r="J2983" s="28">
        <f t="shared" si="139"/>
        <v>25572.106272066419</v>
      </c>
      <c r="K2983" s="28">
        <f t="shared" si="140"/>
        <v>0.11813841994462362</v>
      </c>
      <c r="L2983" s="34" t="e">
        <f>IF(ISNUMBER(INDEX('08W Project List'!$J:$J,MATCH('HFTD CPZ'!$B2983,'08W Project List'!$G:$G,0))),$K2983,#N/A)</f>
        <v>#N/A</v>
      </c>
      <c r="M2983" s="34" t="e">
        <f>IF(ISNUMBER(L2983),#N/A,IF(ISNUMBER(INDEX('Approved CPZ List'!$I:$I,MATCH('HFTD CPZ'!$B2983,'Approved CPZ List'!$B:$B,0))),$K2983,#N/A))</f>
        <v>#N/A</v>
      </c>
    </row>
    <row r="2984" spans="1:13" ht="15.75" x14ac:dyDescent="0.25">
      <c r="A2984" s="17">
        <v>1795</v>
      </c>
      <c r="B2984" s="16" t="s">
        <v>348</v>
      </c>
      <c r="C2984" s="16">
        <v>42261101</v>
      </c>
      <c r="D2984" s="16" t="s">
        <v>349</v>
      </c>
      <c r="E2984" s="16">
        <v>0.62485396594669362</v>
      </c>
      <c r="F2984" s="16">
        <v>51</v>
      </c>
      <c r="G2984" s="20">
        <v>1.7390832114409601E-5</v>
      </c>
      <c r="H2984" s="16">
        <f t="shared" si="138"/>
        <v>8.8693243783488965E-4</v>
      </c>
      <c r="I2984" s="21">
        <v>2983</v>
      </c>
      <c r="J2984" s="28">
        <f t="shared" si="139"/>
        <v>25572.731126032366</v>
      </c>
      <c r="K2984" s="28">
        <f t="shared" si="140"/>
        <v>0.11725148750678874</v>
      </c>
      <c r="L2984" s="34" t="e">
        <f>IF(ISNUMBER(INDEX('08W Project List'!$J:$J,MATCH('HFTD CPZ'!$B2984,'08W Project List'!$G:$G,0))),$K2984,#N/A)</f>
        <v>#N/A</v>
      </c>
      <c r="M2984" s="34" t="e">
        <f>IF(ISNUMBER(L2984),#N/A,IF(ISNUMBER(INDEX('Approved CPZ List'!$I:$I,MATCH('HFTD CPZ'!$B2984,'Approved CPZ List'!$B:$B,0))),$K2984,#N/A))</f>
        <v>#N/A</v>
      </c>
    </row>
    <row r="2985" spans="1:13" ht="15.75" x14ac:dyDescent="0.25">
      <c r="A2985" s="17">
        <v>11067</v>
      </c>
      <c r="B2985" s="16" t="s">
        <v>412</v>
      </c>
      <c r="C2985" s="16">
        <v>152481104</v>
      </c>
      <c r="D2985" s="16" t="s">
        <v>405</v>
      </c>
      <c r="E2985" s="16">
        <v>2.6790094926516718E-2</v>
      </c>
      <c r="F2985" s="16">
        <v>1</v>
      </c>
      <c r="G2985" s="20">
        <v>1.7282721926941999E-5</v>
      </c>
      <c r="H2985" s="16">
        <f t="shared" si="138"/>
        <v>1.7282721926941999E-5</v>
      </c>
      <c r="I2985" s="21">
        <v>2984</v>
      </c>
      <c r="J2985" s="28">
        <f t="shared" si="139"/>
        <v>25572.757916127292</v>
      </c>
      <c r="K2985" s="28">
        <f t="shared" si="140"/>
        <v>0.1172342047848618</v>
      </c>
      <c r="L2985" s="34" t="e">
        <f>IF(ISNUMBER(INDEX('08W Project List'!$J:$J,MATCH('HFTD CPZ'!$B2985,'08W Project List'!$G:$G,0))),$K2985,#N/A)</f>
        <v>#N/A</v>
      </c>
      <c r="M2985" s="34" t="e">
        <f>IF(ISNUMBER(L2985),#N/A,IF(ISNUMBER(INDEX('Approved CPZ List'!$I:$I,MATCH('HFTD CPZ'!$B2985,'Approved CPZ List'!$B:$B,0))),$K2985,#N/A))</f>
        <v>#N/A</v>
      </c>
    </row>
    <row r="2986" spans="1:13" ht="15.75" x14ac:dyDescent="0.25">
      <c r="A2986" s="17">
        <v>130</v>
      </c>
      <c r="B2986" s="16" t="s">
        <v>603</v>
      </c>
      <c r="C2986" s="16">
        <v>83622105</v>
      </c>
      <c r="D2986" s="16" t="s">
        <v>590</v>
      </c>
      <c r="E2986" s="16">
        <v>4.5151987075258173</v>
      </c>
      <c r="F2986" s="16">
        <v>50</v>
      </c>
      <c r="G2986" s="20">
        <v>1.72568765063791E-5</v>
      </c>
      <c r="H2986" s="16">
        <f t="shared" si="138"/>
        <v>8.6284382531895496E-4</v>
      </c>
      <c r="I2986" s="21">
        <v>2985</v>
      </c>
      <c r="J2986" s="28">
        <f t="shared" si="139"/>
        <v>25577.273114834818</v>
      </c>
      <c r="K2986" s="28">
        <f t="shared" si="140"/>
        <v>0.11637136095954284</v>
      </c>
      <c r="L2986" s="34" t="e">
        <f>IF(ISNUMBER(INDEX('08W Project List'!$J:$J,MATCH('HFTD CPZ'!$B2986,'08W Project List'!$G:$G,0))),$K2986,#N/A)</f>
        <v>#N/A</v>
      </c>
      <c r="M2986" s="34" t="e">
        <f>IF(ISNUMBER(L2986),#N/A,IF(ISNUMBER(INDEX('Approved CPZ List'!$I:$I,MATCH('HFTD CPZ'!$B2986,'Approved CPZ List'!$B:$B,0))),$K2986,#N/A))</f>
        <v>#N/A</v>
      </c>
    </row>
    <row r="2987" spans="1:13" ht="15.75" x14ac:dyDescent="0.25">
      <c r="A2987" s="17">
        <v>9051</v>
      </c>
      <c r="B2987" s="16" t="s">
        <v>402</v>
      </c>
      <c r="C2987" s="16">
        <v>152481103</v>
      </c>
      <c r="D2987" s="16" t="s">
        <v>392</v>
      </c>
      <c r="E2987" s="16">
        <v>1.0328323022795525</v>
      </c>
      <c r="F2987" s="16">
        <v>21</v>
      </c>
      <c r="G2987" s="20">
        <v>1.7224427528727399E-5</v>
      </c>
      <c r="H2987" s="16">
        <f t="shared" si="138"/>
        <v>3.6171297810327538E-4</v>
      </c>
      <c r="I2987" s="21">
        <v>2986</v>
      </c>
      <c r="J2987" s="28">
        <f t="shared" si="139"/>
        <v>25578.305947137098</v>
      </c>
      <c r="K2987" s="28">
        <f t="shared" si="140"/>
        <v>0.11600964798143956</v>
      </c>
      <c r="L2987" s="34" t="e">
        <f>IF(ISNUMBER(INDEX('08W Project List'!$J:$J,MATCH('HFTD CPZ'!$B2987,'08W Project List'!$G:$G,0))),$K2987,#N/A)</f>
        <v>#N/A</v>
      </c>
      <c r="M2987" s="34" t="e">
        <f>IF(ISNUMBER(L2987),#N/A,IF(ISNUMBER(INDEX('Approved CPZ List'!$I:$I,MATCH('HFTD CPZ'!$B2987,'Approved CPZ List'!$B:$B,0))),$K2987,#N/A))</f>
        <v>#N/A</v>
      </c>
    </row>
    <row r="2988" spans="1:13" ht="15.75" x14ac:dyDescent="0.25">
      <c r="A2988" s="17">
        <v>7122</v>
      </c>
      <c r="B2988" s="16" t="s">
        <v>593</v>
      </c>
      <c r="C2988" s="16">
        <v>83622105</v>
      </c>
      <c r="D2988" s="16" t="s">
        <v>590</v>
      </c>
      <c r="E2988" s="16">
        <v>4.5942791489935617</v>
      </c>
      <c r="F2988" s="16">
        <v>58</v>
      </c>
      <c r="G2988" s="20">
        <v>1.70827017520512E-5</v>
      </c>
      <c r="H2988" s="16">
        <f t="shared" si="138"/>
        <v>9.9079670161896969E-4</v>
      </c>
      <c r="I2988" s="21">
        <v>2987</v>
      </c>
      <c r="J2988" s="28">
        <f t="shared" si="139"/>
        <v>25582.900226286092</v>
      </c>
      <c r="K2988" s="28">
        <f t="shared" si="140"/>
        <v>0.11501885127982059</v>
      </c>
      <c r="L2988" s="34" t="e">
        <f>IF(ISNUMBER(INDEX('08W Project List'!$J:$J,MATCH('HFTD CPZ'!$B2988,'08W Project List'!$G:$G,0))),$K2988,#N/A)</f>
        <v>#N/A</v>
      </c>
      <c r="M2988" s="34" t="e">
        <f>IF(ISNUMBER(L2988),#N/A,IF(ISNUMBER(INDEX('Approved CPZ List'!$I:$I,MATCH('HFTD CPZ'!$B2988,'Approved CPZ List'!$B:$B,0))),$K2988,#N/A))</f>
        <v>#N/A</v>
      </c>
    </row>
    <row r="2989" spans="1:13" ht="15.75" x14ac:dyDescent="0.25">
      <c r="A2989" s="17">
        <v>7997</v>
      </c>
      <c r="B2989" s="16" t="s">
        <v>582</v>
      </c>
      <c r="C2989" s="16">
        <v>83622104</v>
      </c>
      <c r="D2989" s="16" t="s">
        <v>581</v>
      </c>
      <c r="E2989" s="16">
        <v>0.91591501557633936</v>
      </c>
      <c r="F2989" s="16">
        <v>19</v>
      </c>
      <c r="G2989" s="20">
        <v>1.6894308602388999E-5</v>
      </c>
      <c r="H2989" s="16">
        <f t="shared" si="138"/>
        <v>3.20991863445391E-4</v>
      </c>
      <c r="I2989" s="21">
        <v>2988</v>
      </c>
      <c r="J2989" s="28">
        <f t="shared" si="139"/>
        <v>25583.816141301668</v>
      </c>
      <c r="K2989" s="28">
        <f t="shared" si="140"/>
        <v>0.1146978594163752</v>
      </c>
      <c r="L2989" s="34" t="e">
        <f>IF(ISNUMBER(INDEX('08W Project List'!$J:$J,MATCH('HFTD CPZ'!$B2989,'08W Project List'!$G:$G,0))),$K2989,#N/A)</f>
        <v>#N/A</v>
      </c>
      <c r="M2989" s="34" t="e">
        <f>IF(ISNUMBER(L2989),#N/A,IF(ISNUMBER(INDEX('Approved CPZ List'!$I:$I,MATCH('HFTD CPZ'!$B2989,'Approved CPZ List'!$B:$B,0))),$K2989,#N/A))</f>
        <v>#N/A</v>
      </c>
    </row>
    <row r="2990" spans="1:13" ht="15.75" x14ac:dyDescent="0.25">
      <c r="A2990" s="17">
        <v>10098</v>
      </c>
      <c r="B2990" s="16" t="s">
        <v>3245</v>
      </c>
      <c r="C2990" s="16">
        <v>24141101</v>
      </c>
      <c r="D2990" s="16" t="s">
        <v>3246</v>
      </c>
      <c r="E2990" s="16">
        <v>0.82301266904587322</v>
      </c>
      <c r="F2990" s="16">
        <v>7</v>
      </c>
      <c r="G2990" s="20">
        <v>1.6778673579210001E-5</v>
      </c>
      <c r="H2990" s="16">
        <f t="shared" si="138"/>
        <v>1.1745071505447002E-4</v>
      </c>
      <c r="I2990" s="21">
        <v>2989</v>
      </c>
      <c r="J2990" s="28">
        <f t="shared" si="139"/>
        <v>25584.639153970715</v>
      </c>
      <c r="K2990" s="28">
        <f t="shared" si="140"/>
        <v>0.11458040870132073</v>
      </c>
      <c r="L2990" s="34" t="e">
        <f>IF(ISNUMBER(INDEX('08W Project List'!$J:$J,MATCH('HFTD CPZ'!$B2990,'08W Project List'!$G:$G,0))),$K2990,#N/A)</f>
        <v>#N/A</v>
      </c>
      <c r="M2990" s="34" t="e">
        <f>IF(ISNUMBER(L2990),#N/A,IF(ISNUMBER(INDEX('Approved CPZ List'!$I:$I,MATCH('HFTD CPZ'!$B2990,'Approved CPZ List'!$B:$B,0))),$K2990,#N/A))</f>
        <v>#N/A</v>
      </c>
    </row>
    <row r="2991" spans="1:13" ht="15.75" x14ac:dyDescent="0.25">
      <c r="A2991" s="17">
        <v>4770</v>
      </c>
      <c r="B2991" s="16" t="s">
        <v>604</v>
      </c>
      <c r="C2991" s="16">
        <v>83622105</v>
      </c>
      <c r="D2991" s="16" t="s">
        <v>590</v>
      </c>
      <c r="E2991" s="16">
        <v>3.5754750908232129</v>
      </c>
      <c r="F2991" s="16">
        <v>43</v>
      </c>
      <c r="G2991" s="20">
        <v>1.67589021448878E-5</v>
      </c>
      <c r="H2991" s="16">
        <f t="shared" si="138"/>
        <v>7.2063279223017536E-4</v>
      </c>
      <c r="I2991" s="21">
        <v>2990</v>
      </c>
      <c r="J2991" s="28">
        <f t="shared" si="139"/>
        <v>25588.214629061538</v>
      </c>
      <c r="K2991" s="28">
        <f t="shared" si="140"/>
        <v>0.11385977590909056</v>
      </c>
      <c r="L2991" s="34" t="e">
        <f>IF(ISNUMBER(INDEX('08W Project List'!$J:$J,MATCH('HFTD CPZ'!$B2991,'08W Project List'!$G:$G,0))),$K2991,#N/A)</f>
        <v>#N/A</v>
      </c>
      <c r="M2991" s="34" t="e">
        <f>IF(ISNUMBER(L2991),#N/A,IF(ISNUMBER(INDEX('Approved CPZ List'!$I:$I,MATCH('HFTD CPZ'!$B2991,'Approved CPZ List'!$B:$B,0))),$K2991,#N/A))</f>
        <v>#N/A</v>
      </c>
    </row>
    <row r="2992" spans="1:13" ht="15.75" x14ac:dyDescent="0.25">
      <c r="A2992" s="17">
        <v>10059</v>
      </c>
      <c r="B2992" s="16" t="s">
        <v>3177</v>
      </c>
      <c r="C2992" s="16">
        <v>42281105</v>
      </c>
      <c r="D2992" s="16" t="s">
        <v>3172</v>
      </c>
      <c r="E2992" s="16">
        <v>5.5532519635354695E-2</v>
      </c>
      <c r="F2992" s="16">
        <v>2</v>
      </c>
      <c r="G2992" s="20">
        <v>1.65480468928374E-5</v>
      </c>
      <c r="H2992" s="16">
        <f t="shared" si="138"/>
        <v>3.3096093785674799E-5</v>
      </c>
      <c r="I2992" s="21">
        <v>2991</v>
      </c>
      <c r="J2992" s="28">
        <f t="shared" si="139"/>
        <v>25588.270161581175</v>
      </c>
      <c r="K2992" s="28">
        <f t="shared" si="140"/>
        <v>0.11382667981530489</v>
      </c>
      <c r="L2992" s="34" t="e">
        <f>IF(ISNUMBER(INDEX('08W Project List'!$J:$J,MATCH('HFTD CPZ'!$B2992,'08W Project List'!$G:$G,0))),$K2992,#N/A)</f>
        <v>#N/A</v>
      </c>
      <c r="M2992" s="34" t="e">
        <f>IF(ISNUMBER(L2992),#N/A,IF(ISNUMBER(INDEX('Approved CPZ List'!$I:$I,MATCH('HFTD CPZ'!$B2992,'Approved CPZ List'!$B:$B,0))),$K2992,#N/A))</f>
        <v>#N/A</v>
      </c>
    </row>
    <row r="2993" spans="1:13" ht="15.75" x14ac:dyDescent="0.25">
      <c r="A2993" s="17">
        <v>1470</v>
      </c>
      <c r="B2993" s="16" t="s">
        <v>3121</v>
      </c>
      <c r="C2993" s="16">
        <v>153082106</v>
      </c>
      <c r="D2993" s="16" t="s">
        <v>3118</v>
      </c>
      <c r="E2993" s="16">
        <v>9.2595561037868865</v>
      </c>
      <c r="F2993" s="16">
        <v>125</v>
      </c>
      <c r="G2993" s="20">
        <v>1.63587996839858E-5</v>
      </c>
      <c r="H2993" s="16">
        <f t="shared" si="138"/>
        <v>2.0448499604982249E-3</v>
      </c>
      <c r="I2993" s="21">
        <v>2992</v>
      </c>
      <c r="J2993" s="28">
        <f t="shared" si="139"/>
        <v>25597.52971768496</v>
      </c>
      <c r="K2993" s="28">
        <f t="shared" si="140"/>
        <v>0.11178182985480667</v>
      </c>
      <c r="L2993" s="34" t="e">
        <f>IF(ISNUMBER(INDEX('08W Project List'!$J:$J,MATCH('HFTD CPZ'!$B2993,'08W Project List'!$G:$G,0))),$K2993,#N/A)</f>
        <v>#N/A</v>
      </c>
      <c r="M2993" s="34" t="e">
        <f>IF(ISNUMBER(L2993),#N/A,IF(ISNUMBER(INDEX('Approved CPZ List'!$I:$I,MATCH('HFTD CPZ'!$B2993,'Approved CPZ List'!$B:$B,0))),$K2993,#N/A))</f>
        <v>#N/A</v>
      </c>
    </row>
    <row r="2994" spans="1:13" ht="15.75" x14ac:dyDescent="0.25">
      <c r="A2994" s="17">
        <v>5865</v>
      </c>
      <c r="B2994" s="16" t="s">
        <v>613</v>
      </c>
      <c r="C2994" s="16">
        <v>83622106</v>
      </c>
      <c r="D2994" s="16" t="s">
        <v>611</v>
      </c>
      <c r="E2994" s="16">
        <v>7.6393580820057183</v>
      </c>
      <c r="F2994" s="16">
        <v>144</v>
      </c>
      <c r="G2994" s="20">
        <v>1.6316434907708799E-5</v>
      </c>
      <c r="H2994" s="16">
        <f t="shared" si="138"/>
        <v>2.3495666267100671E-3</v>
      </c>
      <c r="I2994" s="21">
        <v>2993</v>
      </c>
      <c r="J2994" s="28">
        <f t="shared" si="139"/>
        <v>25605.169075766964</v>
      </c>
      <c r="K2994" s="28">
        <f t="shared" si="140"/>
        <v>0.1094322632280966</v>
      </c>
      <c r="L2994" s="34" t="e">
        <f>IF(ISNUMBER(INDEX('08W Project List'!$J:$J,MATCH('HFTD CPZ'!$B2994,'08W Project List'!$G:$G,0))),$K2994,#N/A)</f>
        <v>#N/A</v>
      </c>
      <c r="M2994" s="34" t="e">
        <f>IF(ISNUMBER(L2994),#N/A,IF(ISNUMBER(INDEX('Approved CPZ List'!$I:$I,MATCH('HFTD CPZ'!$B2994,'Approved CPZ List'!$B:$B,0))),$K2994,#N/A))</f>
        <v>#N/A</v>
      </c>
    </row>
    <row r="2995" spans="1:13" ht="15.75" x14ac:dyDescent="0.25">
      <c r="A2995" s="17">
        <v>4584</v>
      </c>
      <c r="B2995" s="16" t="s">
        <v>440</v>
      </c>
      <c r="C2995" s="16">
        <v>152481107</v>
      </c>
      <c r="D2995" s="16" t="s">
        <v>441</v>
      </c>
      <c r="E2995" s="16">
        <v>1.1981150620232379</v>
      </c>
      <c r="F2995" s="16">
        <v>35</v>
      </c>
      <c r="G2995" s="20">
        <v>1.6214270094358301E-5</v>
      </c>
      <c r="H2995" s="16">
        <f t="shared" si="138"/>
        <v>5.6749945330254053E-4</v>
      </c>
      <c r="I2995" s="21">
        <v>2994</v>
      </c>
      <c r="J2995" s="28">
        <f t="shared" si="139"/>
        <v>25606.367190828987</v>
      </c>
      <c r="K2995" s="28">
        <f t="shared" si="140"/>
        <v>0.10886476377479405</v>
      </c>
      <c r="L2995" s="34" t="e">
        <f>IF(ISNUMBER(INDEX('08W Project List'!$J:$J,MATCH('HFTD CPZ'!$B2995,'08W Project List'!$G:$G,0))),$K2995,#N/A)</f>
        <v>#N/A</v>
      </c>
      <c r="M2995" s="34" t="e">
        <f>IF(ISNUMBER(L2995),#N/A,IF(ISNUMBER(INDEX('Approved CPZ List'!$I:$I,MATCH('HFTD CPZ'!$B2995,'Approved CPZ List'!$B:$B,0))),$K2995,#N/A))</f>
        <v>#N/A</v>
      </c>
    </row>
    <row r="2996" spans="1:13" ht="15.75" x14ac:dyDescent="0.25">
      <c r="A2996" s="17">
        <v>4170</v>
      </c>
      <c r="B2996" s="16" t="s">
        <v>3540</v>
      </c>
      <c r="C2996" s="16">
        <v>42011104</v>
      </c>
      <c r="D2996" s="16" t="s">
        <v>3539</v>
      </c>
      <c r="E2996" s="16">
        <v>0.76974806684282782</v>
      </c>
      <c r="F2996" s="16">
        <v>10</v>
      </c>
      <c r="G2996" s="20">
        <v>1.61431702001839E-5</v>
      </c>
      <c r="H2996" s="16">
        <f t="shared" si="138"/>
        <v>1.61431702001839E-4</v>
      </c>
      <c r="I2996" s="21">
        <v>2995</v>
      </c>
      <c r="J2996" s="28">
        <f t="shared" si="139"/>
        <v>25607.13693889583</v>
      </c>
      <c r="K2996" s="28">
        <f t="shared" si="140"/>
        <v>0.10870333207279222</v>
      </c>
      <c r="L2996" s="34" t="e">
        <f>IF(ISNUMBER(INDEX('08W Project List'!$J:$J,MATCH('HFTD CPZ'!$B2996,'08W Project List'!$G:$G,0))),$K2996,#N/A)</f>
        <v>#N/A</v>
      </c>
      <c r="M2996" s="34" t="e">
        <f>IF(ISNUMBER(L2996),#N/A,IF(ISNUMBER(INDEX('Approved CPZ List'!$I:$I,MATCH('HFTD CPZ'!$B2996,'Approved CPZ List'!$B:$B,0))),$K2996,#N/A))</f>
        <v>#N/A</v>
      </c>
    </row>
    <row r="2997" spans="1:13" ht="15.75" x14ac:dyDescent="0.25">
      <c r="A2997" s="17">
        <v>4250</v>
      </c>
      <c r="B2997" s="16" t="s">
        <v>3556</v>
      </c>
      <c r="C2997" s="16">
        <v>42011106</v>
      </c>
      <c r="D2997" s="16" t="s">
        <v>3549</v>
      </c>
      <c r="E2997" s="16">
        <v>0.67349345641333125</v>
      </c>
      <c r="F2997" s="16">
        <v>22</v>
      </c>
      <c r="G2997" s="20">
        <v>1.6142533231255201E-5</v>
      </c>
      <c r="H2997" s="16">
        <f t="shared" si="138"/>
        <v>3.551357310876144E-4</v>
      </c>
      <c r="I2997" s="21">
        <v>2996</v>
      </c>
      <c r="J2997" s="28">
        <f t="shared" si="139"/>
        <v>25607.810432352242</v>
      </c>
      <c r="K2997" s="28">
        <f t="shared" si="140"/>
        <v>0.1083481963417046</v>
      </c>
      <c r="L2997" s="34" t="e">
        <f>IF(ISNUMBER(INDEX('08W Project List'!$J:$J,MATCH('HFTD CPZ'!$B2997,'08W Project List'!$G:$G,0))),$K2997,#N/A)</f>
        <v>#N/A</v>
      </c>
      <c r="M2997" s="34" t="e">
        <f>IF(ISNUMBER(L2997),#N/A,IF(ISNUMBER(INDEX('Approved CPZ List'!$I:$I,MATCH('HFTD CPZ'!$B2997,'Approved CPZ List'!$B:$B,0))),$K2997,#N/A))</f>
        <v>#N/A</v>
      </c>
    </row>
    <row r="2998" spans="1:13" ht="15.75" x14ac:dyDescent="0.25">
      <c r="A2998" s="17">
        <v>8770</v>
      </c>
      <c r="B2998" s="16" t="s">
        <v>2323</v>
      </c>
      <c r="C2998" s="16">
        <v>42091102</v>
      </c>
      <c r="D2998" s="16" t="s">
        <v>2313</v>
      </c>
      <c r="E2998" s="16">
        <v>1.0627927791329148</v>
      </c>
      <c r="F2998" s="16">
        <v>12</v>
      </c>
      <c r="G2998" s="20">
        <v>1.58589451846925E-5</v>
      </c>
      <c r="H2998" s="16">
        <f t="shared" si="138"/>
        <v>1.9030734221631E-4</v>
      </c>
      <c r="I2998" s="21">
        <v>2997</v>
      </c>
      <c r="J2998" s="28">
        <f t="shared" si="139"/>
        <v>25608.873225131374</v>
      </c>
      <c r="K2998" s="28">
        <f t="shared" si="140"/>
        <v>0.10815788899948829</v>
      </c>
      <c r="L2998" s="34" t="e">
        <f>IF(ISNUMBER(INDEX('08W Project List'!$J:$J,MATCH('HFTD CPZ'!$B2998,'08W Project List'!$G:$G,0))),$K2998,#N/A)</f>
        <v>#N/A</v>
      </c>
      <c r="M2998" s="34" t="e">
        <f>IF(ISNUMBER(L2998),#N/A,IF(ISNUMBER(INDEX('Approved CPZ List'!$I:$I,MATCH('HFTD CPZ'!$B2998,'Approved CPZ List'!$B:$B,0))),$K2998,#N/A))</f>
        <v>#N/A</v>
      </c>
    </row>
    <row r="2999" spans="1:13" ht="15.75" x14ac:dyDescent="0.25">
      <c r="A2999" s="17">
        <v>5879</v>
      </c>
      <c r="B2999" s="16" t="s">
        <v>293</v>
      </c>
      <c r="C2999" s="16">
        <v>82841101</v>
      </c>
      <c r="D2999" s="16" t="s">
        <v>284</v>
      </c>
      <c r="E2999" s="16">
        <v>0.45050000950906338</v>
      </c>
      <c r="F2999" s="16">
        <v>6</v>
      </c>
      <c r="G2999" s="20">
        <v>1.5808086257941899E-5</v>
      </c>
      <c r="H2999" s="16">
        <f t="shared" si="138"/>
        <v>9.4848517547651393E-5</v>
      </c>
      <c r="I2999" s="21">
        <v>2998</v>
      </c>
      <c r="J2999" s="28">
        <f t="shared" si="139"/>
        <v>25609.323725140883</v>
      </c>
      <c r="K2999" s="28">
        <f t="shared" si="140"/>
        <v>0.10806304048194064</v>
      </c>
      <c r="L2999" s="34" t="e">
        <f>IF(ISNUMBER(INDEX('08W Project List'!$J:$J,MATCH('HFTD CPZ'!$B2999,'08W Project List'!$G:$G,0))),$K2999,#N/A)</f>
        <v>#N/A</v>
      </c>
      <c r="M2999" s="34" t="e">
        <f>IF(ISNUMBER(L2999),#N/A,IF(ISNUMBER(INDEX('Approved CPZ List'!$I:$I,MATCH('HFTD CPZ'!$B2999,'Approved CPZ List'!$B:$B,0))),$K2999,#N/A))</f>
        <v>#N/A</v>
      </c>
    </row>
    <row r="3000" spans="1:13" ht="15.75" x14ac:dyDescent="0.25">
      <c r="A3000" s="17">
        <v>4254</v>
      </c>
      <c r="B3000" s="16" t="s">
        <v>452</v>
      </c>
      <c r="C3000" s="16">
        <v>152481110</v>
      </c>
      <c r="D3000" s="16" t="s">
        <v>447</v>
      </c>
      <c r="E3000" s="16">
        <v>0</v>
      </c>
      <c r="F3000" s="16">
        <v>30</v>
      </c>
      <c r="G3000" s="20">
        <v>1.57653255947923E-5</v>
      </c>
      <c r="H3000" s="16">
        <f t="shared" si="138"/>
        <v>4.7295976784376899E-4</v>
      </c>
      <c r="I3000" s="21">
        <v>2999</v>
      </c>
      <c r="J3000" s="28">
        <f t="shared" si="139"/>
        <v>25609.323725140883</v>
      </c>
      <c r="K3000" s="28">
        <f t="shared" si="140"/>
        <v>0.10759008071409687</v>
      </c>
      <c r="L3000" s="34" t="e">
        <f>IF(ISNUMBER(INDEX('08W Project List'!$J:$J,MATCH('HFTD CPZ'!$B3000,'08W Project List'!$G:$G,0))),$K3000,#N/A)</f>
        <v>#N/A</v>
      </c>
      <c r="M3000" s="34" t="e">
        <f>IF(ISNUMBER(L3000),#N/A,IF(ISNUMBER(INDEX('Approved CPZ List'!$I:$I,MATCH('HFTD CPZ'!$B3000,'Approved CPZ List'!$B:$B,0))),$K3000,#N/A))</f>
        <v>#N/A</v>
      </c>
    </row>
    <row r="3001" spans="1:13" ht="15.75" x14ac:dyDescent="0.25">
      <c r="A3001" s="17">
        <v>5644</v>
      </c>
      <c r="B3001" s="16" t="s">
        <v>394</v>
      </c>
      <c r="C3001" s="16">
        <v>152481103</v>
      </c>
      <c r="D3001" s="16" t="s">
        <v>392</v>
      </c>
      <c r="E3001" s="16">
        <v>0.64059770580705411</v>
      </c>
      <c r="F3001" s="16">
        <v>13</v>
      </c>
      <c r="G3001" s="20">
        <v>1.5726750073471699E-5</v>
      </c>
      <c r="H3001" s="16">
        <f t="shared" si="138"/>
        <v>2.0444775095513208E-4</v>
      </c>
      <c r="I3001" s="21">
        <v>3000</v>
      </c>
      <c r="J3001" s="28">
        <f t="shared" si="139"/>
        <v>25609.964322846688</v>
      </c>
      <c r="K3001" s="28">
        <f t="shared" si="140"/>
        <v>0.10738563296314174</v>
      </c>
      <c r="L3001" s="34" t="e">
        <f>IF(ISNUMBER(INDEX('08W Project List'!$J:$J,MATCH('HFTD CPZ'!$B3001,'08W Project List'!$G:$G,0))),$K3001,#N/A)</f>
        <v>#N/A</v>
      </c>
      <c r="M3001" s="34" t="e">
        <f>IF(ISNUMBER(L3001),#N/A,IF(ISNUMBER(INDEX('Approved CPZ List'!$I:$I,MATCH('HFTD CPZ'!$B3001,'Approved CPZ List'!$B:$B,0))),$K3001,#N/A))</f>
        <v>#N/A</v>
      </c>
    </row>
    <row r="3002" spans="1:13" ht="15.75" x14ac:dyDescent="0.25">
      <c r="A3002" s="17">
        <v>644</v>
      </c>
      <c r="B3002" s="16" t="s">
        <v>596</v>
      </c>
      <c r="C3002" s="16">
        <v>83622105</v>
      </c>
      <c r="D3002" s="16" t="s">
        <v>590</v>
      </c>
      <c r="E3002" s="16">
        <v>4.3389216478524117</v>
      </c>
      <c r="F3002" s="16">
        <v>60</v>
      </c>
      <c r="G3002" s="20">
        <v>1.5544614121020098E-5</v>
      </c>
      <c r="H3002" s="16">
        <f t="shared" si="138"/>
        <v>9.3267684726120587E-4</v>
      </c>
      <c r="I3002" s="21">
        <v>3001</v>
      </c>
      <c r="J3002" s="28">
        <f t="shared" si="139"/>
        <v>25614.303244494542</v>
      </c>
      <c r="K3002" s="28">
        <f t="shared" si="140"/>
        <v>0.10645295611588054</v>
      </c>
      <c r="L3002" s="34" t="e">
        <f>IF(ISNUMBER(INDEX('08W Project List'!$J:$J,MATCH('HFTD CPZ'!$B3002,'08W Project List'!$G:$G,0))),$K3002,#N/A)</f>
        <v>#N/A</v>
      </c>
      <c r="M3002" s="34" t="e">
        <f>IF(ISNUMBER(L3002),#N/A,IF(ISNUMBER(INDEX('Approved CPZ List'!$I:$I,MATCH('HFTD CPZ'!$B3002,'Approved CPZ List'!$B:$B,0))),$K3002,#N/A))</f>
        <v>#N/A</v>
      </c>
    </row>
    <row r="3003" spans="1:13" ht="15.75" x14ac:dyDescent="0.25">
      <c r="A3003" s="17">
        <v>10461</v>
      </c>
      <c r="B3003" s="16" t="s">
        <v>1549</v>
      </c>
      <c r="C3003" s="16">
        <v>103401102</v>
      </c>
      <c r="D3003" s="16" t="s">
        <v>1547</v>
      </c>
      <c r="E3003" s="16">
        <v>1.7207037657468738</v>
      </c>
      <c r="F3003" s="16">
        <v>14</v>
      </c>
      <c r="G3003" s="20">
        <v>1.54918077319402E-5</v>
      </c>
      <c r="H3003" s="16">
        <f t="shared" si="138"/>
        <v>2.1688530824716279E-4</v>
      </c>
      <c r="I3003" s="21">
        <v>3002</v>
      </c>
      <c r="J3003" s="28">
        <f t="shared" si="139"/>
        <v>25616.023948260288</v>
      </c>
      <c r="K3003" s="28">
        <f t="shared" si="140"/>
        <v>0.10623607080763338</v>
      </c>
      <c r="L3003" s="34" t="e">
        <f>IF(ISNUMBER(INDEX('08W Project List'!$J:$J,MATCH('HFTD CPZ'!$B3003,'08W Project List'!$G:$G,0))),$K3003,#N/A)</f>
        <v>#N/A</v>
      </c>
      <c r="M3003" s="34" t="e">
        <f>IF(ISNUMBER(L3003),#N/A,IF(ISNUMBER(INDEX('Approved CPZ List'!$I:$I,MATCH('HFTD CPZ'!$B3003,'Approved CPZ List'!$B:$B,0))),$K3003,#N/A))</f>
        <v>#N/A</v>
      </c>
    </row>
    <row r="3004" spans="1:13" ht="15.75" x14ac:dyDescent="0.25">
      <c r="A3004" s="17">
        <v>8135</v>
      </c>
      <c r="B3004" s="16" t="s">
        <v>4392</v>
      </c>
      <c r="C3004" s="16">
        <v>24251101</v>
      </c>
      <c r="D3004" s="16" t="s">
        <v>4383</v>
      </c>
      <c r="E3004" s="16">
        <v>0</v>
      </c>
      <c r="F3004" s="16">
        <v>59</v>
      </c>
      <c r="G3004" s="20">
        <v>1.54496744868791E-5</v>
      </c>
      <c r="H3004" s="16">
        <f t="shared" si="138"/>
        <v>9.1153079472586684E-4</v>
      </c>
      <c r="I3004" s="21">
        <v>3003</v>
      </c>
      <c r="J3004" s="28">
        <f t="shared" si="139"/>
        <v>25616.023948260288</v>
      </c>
      <c r="K3004" s="28">
        <f t="shared" si="140"/>
        <v>0.10532454001290752</v>
      </c>
      <c r="L3004" s="34" t="e">
        <f>IF(ISNUMBER(INDEX('08W Project List'!$J:$J,MATCH('HFTD CPZ'!$B3004,'08W Project List'!$G:$G,0))),$K3004,#N/A)</f>
        <v>#N/A</v>
      </c>
      <c r="M3004" s="34" t="e">
        <f>IF(ISNUMBER(L3004),#N/A,IF(ISNUMBER(INDEX('Approved CPZ List'!$I:$I,MATCH('HFTD CPZ'!$B3004,'Approved CPZ List'!$B:$B,0))),$K3004,#N/A))</f>
        <v>#N/A</v>
      </c>
    </row>
    <row r="3005" spans="1:13" ht="15.75" x14ac:dyDescent="0.25">
      <c r="A3005" s="17">
        <v>555</v>
      </c>
      <c r="B3005" s="16" t="s">
        <v>442</v>
      </c>
      <c r="C3005" s="16">
        <v>152481107</v>
      </c>
      <c r="D3005" s="16" t="s">
        <v>441</v>
      </c>
      <c r="E3005" s="16">
        <v>1.1366381494241331</v>
      </c>
      <c r="F3005" s="16">
        <v>64</v>
      </c>
      <c r="G3005" s="20">
        <v>1.53765461650899E-5</v>
      </c>
      <c r="H3005" s="16">
        <f t="shared" si="138"/>
        <v>9.8409895456575357E-4</v>
      </c>
      <c r="I3005" s="21">
        <v>3004</v>
      </c>
      <c r="J3005" s="28">
        <f t="shared" si="139"/>
        <v>25617.160586409711</v>
      </c>
      <c r="K3005" s="28">
        <f t="shared" si="140"/>
        <v>0.10434044105834177</v>
      </c>
      <c r="L3005" s="34" t="e">
        <f>IF(ISNUMBER(INDEX('08W Project List'!$J:$J,MATCH('HFTD CPZ'!$B3005,'08W Project List'!$G:$G,0))),$K3005,#N/A)</f>
        <v>#N/A</v>
      </c>
      <c r="M3005" s="34" t="e">
        <f>IF(ISNUMBER(L3005),#N/A,IF(ISNUMBER(INDEX('Approved CPZ List'!$I:$I,MATCH('HFTD CPZ'!$B3005,'Approved CPZ List'!$B:$B,0))),$K3005,#N/A))</f>
        <v>#N/A</v>
      </c>
    </row>
    <row r="3006" spans="1:13" ht="15.75" x14ac:dyDescent="0.25">
      <c r="A3006" s="17">
        <v>4851</v>
      </c>
      <c r="B3006" s="16" t="s">
        <v>1081</v>
      </c>
      <c r="C3006" s="16">
        <v>152261106</v>
      </c>
      <c r="D3006" s="16" t="s">
        <v>1073</v>
      </c>
      <c r="E3006" s="16">
        <v>0.52892754324217461</v>
      </c>
      <c r="F3006" s="16">
        <v>16</v>
      </c>
      <c r="G3006" s="20">
        <v>1.5283313171054399E-5</v>
      </c>
      <c r="H3006" s="16">
        <f t="shared" si="138"/>
        <v>2.4453301073687039E-4</v>
      </c>
      <c r="I3006" s="21">
        <v>3005</v>
      </c>
      <c r="J3006" s="28">
        <f t="shared" si="139"/>
        <v>25617.689513952952</v>
      </c>
      <c r="K3006" s="28">
        <f t="shared" si="140"/>
        <v>0.10409590804760489</v>
      </c>
      <c r="L3006" s="34" t="e">
        <f>IF(ISNUMBER(INDEX('08W Project List'!$J:$J,MATCH('HFTD CPZ'!$B3006,'08W Project List'!$G:$G,0))),$K3006,#N/A)</f>
        <v>#N/A</v>
      </c>
      <c r="M3006" s="34" t="e">
        <f>IF(ISNUMBER(L3006),#N/A,IF(ISNUMBER(INDEX('Approved CPZ List'!$I:$I,MATCH('HFTD CPZ'!$B3006,'Approved CPZ List'!$B:$B,0))),$K3006,#N/A))</f>
        <v>#N/A</v>
      </c>
    </row>
    <row r="3007" spans="1:13" ht="15.75" x14ac:dyDescent="0.25">
      <c r="A3007" s="17">
        <v>436</v>
      </c>
      <c r="B3007" s="16" t="s">
        <v>3674</v>
      </c>
      <c r="C3007" s="16">
        <v>83371107</v>
      </c>
      <c r="D3007" s="16" t="s">
        <v>3668</v>
      </c>
      <c r="E3007" s="16">
        <v>5.6292577643181421</v>
      </c>
      <c r="F3007" s="16">
        <v>74</v>
      </c>
      <c r="G3007" s="20">
        <v>1.5102940830328301E-5</v>
      </c>
      <c r="H3007" s="16">
        <f t="shared" si="138"/>
        <v>1.1176176214442942E-3</v>
      </c>
      <c r="I3007" s="21">
        <v>3006</v>
      </c>
      <c r="J3007" s="28">
        <f t="shared" si="139"/>
        <v>25623.31877171727</v>
      </c>
      <c r="K3007" s="28">
        <f t="shared" si="140"/>
        <v>0.10297829042616059</v>
      </c>
      <c r="L3007" s="34" t="e">
        <f>IF(ISNUMBER(INDEX('08W Project List'!$J:$J,MATCH('HFTD CPZ'!$B3007,'08W Project List'!$G:$G,0))),$K3007,#N/A)</f>
        <v>#N/A</v>
      </c>
      <c r="M3007" s="34" t="e">
        <f>IF(ISNUMBER(L3007),#N/A,IF(ISNUMBER(INDEX('Approved CPZ List'!$I:$I,MATCH('HFTD CPZ'!$B3007,'Approved CPZ List'!$B:$B,0))),$K3007,#N/A))</f>
        <v>#N/A</v>
      </c>
    </row>
    <row r="3008" spans="1:13" ht="15.75" x14ac:dyDescent="0.25">
      <c r="A3008" s="17">
        <v>3317</v>
      </c>
      <c r="B3008" s="16" t="s">
        <v>3107</v>
      </c>
      <c r="C3008" s="16">
        <v>153081110</v>
      </c>
      <c r="D3008" s="16" t="s">
        <v>3104</v>
      </c>
      <c r="E3008" s="16">
        <v>0.86396152354410194</v>
      </c>
      <c r="F3008" s="16">
        <v>28</v>
      </c>
      <c r="G3008" s="20">
        <v>1.50345203932029E-5</v>
      </c>
      <c r="H3008" s="16">
        <f t="shared" si="138"/>
        <v>4.2096657100968121E-4</v>
      </c>
      <c r="I3008" s="21">
        <v>3007</v>
      </c>
      <c r="J3008" s="28">
        <f t="shared" si="139"/>
        <v>25624.182733240814</v>
      </c>
      <c r="K3008" s="28">
        <f t="shared" si="140"/>
        <v>0.10255732385515091</v>
      </c>
      <c r="L3008" s="34" t="e">
        <f>IF(ISNUMBER(INDEX('08W Project List'!$J:$J,MATCH('HFTD CPZ'!$B3008,'08W Project List'!$G:$G,0))),$K3008,#N/A)</f>
        <v>#N/A</v>
      </c>
      <c r="M3008" s="34" t="e">
        <f>IF(ISNUMBER(L3008),#N/A,IF(ISNUMBER(INDEX('Approved CPZ List'!$I:$I,MATCH('HFTD CPZ'!$B3008,'Approved CPZ List'!$B:$B,0))),$K3008,#N/A))</f>
        <v>#N/A</v>
      </c>
    </row>
    <row r="3009" spans="1:13" ht="15.75" x14ac:dyDescent="0.25">
      <c r="A3009" s="17">
        <v>4169</v>
      </c>
      <c r="B3009" s="16" t="s">
        <v>1573</v>
      </c>
      <c r="C3009" s="16">
        <v>152031102</v>
      </c>
      <c r="D3009" s="16" t="s">
        <v>1574</v>
      </c>
      <c r="E3009" s="16">
        <v>8.1891204139018015E-2</v>
      </c>
      <c r="F3009" s="16">
        <v>81</v>
      </c>
      <c r="G3009" s="20">
        <v>1.4894062087858301E-5</v>
      </c>
      <c r="H3009" s="16">
        <f t="shared" si="138"/>
        <v>1.2064190291165224E-3</v>
      </c>
      <c r="I3009" s="21">
        <v>3008</v>
      </c>
      <c r="J3009" s="28">
        <f t="shared" si="139"/>
        <v>25624.264624444953</v>
      </c>
      <c r="K3009" s="28">
        <f t="shared" si="140"/>
        <v>0.10135090482603439</v>
      </c>
      <c r="L3009" s="34" t="e">
        <f>IF(ISNUMBER(INDEX('08W Project List'!$J:$J,MATCH('HFTD CPZ'!$B3009,'08W Project List'!$G:$G,0))),$K3009,#N/A)</f>
        <v>#N/A</v>
      </c>
      <c r="M3009" s="34" t="e">
        <f>IF(ISNUMBER(L3009),#N/A,IF(ISNUMBER(INDEX('Approved CPZ List'!$I:$I,MATCH('HFTD CPZ'!$B3009,'Approved CPZ List'!$B:$B,0))),$K3009,#N/A))</f>
        <v>#N/A</v>
      </c>
    </row>
    <row r="3010" spans="1:13" ht="15.75" x14ac:dyDescent="0.25">
      <c r="A3010" s="17">
        <v>1767</v>
      </c>
      <c r="B3010" s="16" t="s">
        <v>2400</v>
      </c>
      <c r="C3010" s="16">
        <v>42811112</v>
      </c>
      <c r="D3010" s="16" t="s">
        <v>2396</v>
      </c>
      <c r="E3010" s="16">
        <v>1.7620345118904228</v>
      </c>
      <c r="F3010" s="16">
        <v>22</v>
      </c>
      <c r="G3010" s="20">
        <v>1.4882790650121701E-5</v>
      </c>
      <c r="H3010" s="16">
        <f t="shared" ref="H3010:H3073" si="141">IFERROR(G3010*F3010,0)</f>
        <v>3.2742139430267742E-4</v>
      </c>
      <c r="I3010" s="21">
        <v>3009</v>
      </c>
      <c r="J3010" s="28">
        <f t="shared" si="139"/>
        <v>25626.026658956845</v>
      </c>
      <c r="K3010" s="28">
        <f t="shared" si="140"/>
        <v>0.1010234834317317</v>
      </c>
      <c r="L3010" s="34" t="e">
        <f>IF(ISNUMBER(INDEX('08W Project List'!$J:$J,MATCH('HFTD CPZ'!$B3010,'08W Project List'!$G:$G,0))),$K3010,#N/A)</f>
        <v>#N/A</v>
      </c>
      <c r="M3010" s="34" t="e">
        <f>IF(ISNUMBER(L3010),#N/A,IF(ISNUMBER(INDEX('Approved CPZ List'!$I:$I,MATCH('HFTD CPZ'!$B3010,'Approved CPZ List'!$B:$B,0))),$K3010,#N/A))</f>
        <v>#N/A</v>
      </c>
    </row>
    <row r="3011" spans="1:13" ht="15.75" x14ac:dyDescent="0.25">
      <c r="A3011" s="17">
        <v>7374</v>
      </c>
      <c r="B3011" s="16" t="s">
        <v>2324</v>
      </c>
      <c r="C3011" s="16">
        <v>42091102</v>
      </c>
      <c r="D3011" s="16" t="s">
        <v>2313</v>
      </c>
      <c r="E3011" s="16">
        <v>0.81233037704918576</v>
      </c>
      <c r="F3011" s="16">
        <v>12</v>
      </c>
      <c r="G3011" s="20">
        <v>1.48488208929949E-5</v>
      </c>
      <c r="H3011" s="16">
        <f t="shared" si="141"/>
        <v>1.781858507159388E-4</v>
      </c>
      <c r="I3011" s="21">
        <v>3010</v>
      </c>
      <c r="J3011" s="28">
        <f t="shared" si="139"/>
        <v>25626.838989333894</v>
      </c>
      <c r="K3011" s="28">
        <f t="shared" si="140"/>
        <v>0.10084529758101576</v>
      </c>
      <c r="L3011" s="34" t="e">
        <f>IF(ISNUMBER(INDEX('08W Project List'!$J:$J,MATCH('HFTD CPZ'!$B3011,'08W Project List'!$G:$G,0))),$K3011,#N/A)</f>
        <v>#N/A</v>
      </c>
      <c r="M3011" s="34" t="e">
        <f>IF(ISNUMBER(L3011),#N/A,IF(ISNUMBER(INDEX('Approved CPZ List'!$I:$I,MATCH('HFTD CPZ'!$B3011,'Approved CPZ List'!$B:$B,0))),$K3011,#N/A))</f>
        <v>#N/A</v>
      </c>
    </row>
    <row r="3012" spans="1:13" ht="15.75" x14ac:dyDescent="0.25">
      <c r="A3012" s="17">
        <v>9494</v>
      </c>
      <c r="B3012" s="16" t="s">
        <v>3535</v>
      </c>
      <c r="C3012" s="16">
        <v>42011101</v>
      </c>
      <c r="D3012" s="16" t="s">
        <v>3532</v>
      </c>
      <c r="E3012" s="16">
        <v>0.9579768759767433</v>
      </c>
      <c r="F3012" s="16">
        <v>14</v>
      </c>
      <c r="G3012" s="20">
        <v>1.4697930517551101E-5</v>
      </c>
      <c r="H3012" s="16">
        <f t="shared" si="141"/>
        <v>2.0577102724571541E-4</v>
      </c>
      <c r="I3012" s="21">
        <v>3011</v>
      </c>
      <c r="J3012" s="28">
        <f t="shared" ref="J3012:J3075" si="142">J3011+E3012</f>
        <v>25627.796966209869</v>
      </c>
      <c r="K3012" s="28">
        <f t="shared" ref="K3012:K3075" si="143">K3011-H3012</f>
        <v>0.10063952655377005</v>
      </c>
      <c r="L3012" s="34" t="e">
        <f>IF(ISNUMBER(INDEX('08W Project List'!$J:$J,MATCH('HFTD CPZ'!$B3012,'08W Project List'!$G:$G,0))),$K3012,#N/A)</f>
        <v>#N/A</v>
      </c>
      <c r="M3012" s="34" t="e">
        <f>IF(ISNUMBER(L3012),#N/A,IF(ISNUMBER(INDEX('Approved CPZ List'!$I:$I,MATCH('HFTD CPZ'!$B3012,'Approved CPZ List'!$B:$B,0))),$K3012,#N/A))</f>
        <v>#N/A</v>
      </c>
    </row>
    <row r="3013" spans="1:13" ht="15.75" x14ac:dyDescent="0.25">
      <c r="A3013" s="17">
        <v>7746</v>
      </c>
      <c r="B3013" s="16" t="s">
        <v>3408</v>
      </c>
      <c r="C3013" s="16">
        <v>163692101</v>
      </c>
      <c r="D3013" s="16" t="s">
        <v>3404</v>
      </c>
      <c r="E3013" s="16">
        <v>3.7696143134778182</v>
      </c>
      <c r="F3013" s="16">
        <v>54</v>
      </c>
      <c r="G3013" s="20">
        <v>1.4644732320374899E-5</v>
      </c>
      <c r="H3013" s="16">
        <f t="shared" si="141"/>
        <v>7.9081554530024457E-4</v>
      </c>
      <c r="I3013" s="21">
        <v>3012</v>
      </c>
      <c r="J3013" s="28">
        <f t="shared" si="142"/>
        <v>25631.566580523348</v>
      </c>
      <c r="K3013" s="28">
        <f t="shared" si="143"/>
        <v>9.9848711008469801E-2</v>
      </c>
      <c r="L3013" s="34" t="e">
        <f>IF(ISNUMBER(INDEX('08W Project List'!$J:$J,MATCH('HFTD CPZ'!$B3013,'08W Project List'!$G:$G,0))),$K3013,#N/A)</f>
        <v>#N/A</v>
      </c>
      <c r="M3013" s="34" t="e">
        <f>IF(ISNUMBER(L3013),#N/A,IF(ISNUMBER(INDEX('Approved CPZ List'!$I:$I,MATCH('HFTD CPZ'!$B3013,'Approved CPZ List'!$B:$B,0))),$K3013,#N/A))</f>
        <v>#N/A</v>
      </c>
    </row>
    <row r="3014" spans="1:13" ht="15.75" x14ac:dyDescent="0.25">
      <c r="A3014" s="17">
        <v>7346</v>
      </c>
      <c r="B3014" s="16" t="s">
        <v>2636</v>
      </c>
      <c r="C3014" s="16">
        <v>12101101</v>
      </c>
      <c r="D3014" s="16" t="s">
        <v>2632</v>
      </c>
      <c r="E3014" s="16">
        <v>0.20568483934782225</v>
      </c>
      <c r="F3014" s="16">
        <v>3</v>
      </c>
      <c r="G3014" s="20">
        <v>1.4607137382085801E-5</v>
      </c>
      <c r="H3014" s="16">
        <f t="shared" si="141"/>
        <v>4.3821412146257402E-5</v>
      </c>
      <c r="I3014" s="21">
        <v>3013</v>
      </c>
      <c r="J3014" s="28">
        <f t="shared" si="142"/>
        <v>25631.772265362695</v>
      </c>
      <c r="K3014" s="28">
        <f t="shared" si="143"/>
        <v>9.980488959632354E-2</v>
      </c>
      <c r="L3014" s="34" t="e">
        <f>IF(ISNUMBER(INDEX('08W Project List'!$J:$J,MATCH('HFTD CPZ'!$B3014,'08W Project List'!$G:$G,0))),$K3014,#N/A)</f>
        <v>#N/A</v>
      </c>
      <c r="M3014" s="34" t="e">
        <f>IF(ISNUMBER(L3014),#N/A,IF(ISNUMBER(INDEX('Approved CPZ List'!$I:$I,MATCH('HFTD CPZ'!$B3014,'Approved CPZ List'!$B:$B,0))),$K3014,#N/A))</f>
        <v>#N/A</v>
      </c>
    </row>
    <row r="3015" spans="1:13" ht="15.75" x14ac:dyDescent="0.25">
      <c r="A3015" s="17">
        <v>112</v>
      </c>
      <c r="B3015" s="16" t="s">
        <v>1236</v>
      </c>
      <c r="C3015" s="16">
        <v>152762102</v>
      </c>
      <c r="D3015" s="16" t="s">
        <v>1235</v>
      </c>
      <c r="E3015" s="16">
        <v>7.2491587624425105</v>
      </c>
      <c r="F3015" s="16">
        <v>98</v>
      </c>
      <c r="G3015" s="20">
        <v>1.45029882642341E-5</v>
      </c>
      <c r="H3015" s="16">
        <f t="shared" si="141"/>
        <v>1.4212928498949417E-3</v>
      </c>
      <c r="I3015" s="21">
        <v>3014</v>
      </c>
      <c r="J3015" s="28">
        <f t="shared" si="142"/>
        <v>25639.021424125138</v>
      </c>
      <c r="K3015" s="28">
        <f t="shared" si="143"/>
        <v>9.8383596746428603E-2</v>
      </c>
      <c r="L3015" s="34" t="e">
        <f>IF(ISNUMBER(INDEX('08W Project List'!$J:$J,MATCH('HFTD CPZ'!$B3015,'08W Project List'!$G:$G,0))),$K3015,#N/A)</f>
        <v>#N/A</v>
      </c>
      <c r="M3015" s="34" t="e">
        <f>IF(ISNUMBER(L3015),#N/A,IF(ISNUMBER(INDEX('Approved CPZ List'!$I:$I,MATCH('HFTD CPZ'!$B3015,'Approved CPZ List'!$B:$B,0))),$K3015,#N/A))</f>
        <v>#N/A</v>
      </c>
    </row>
    <row r="3016" spans="1:13" ht="15.75" x14ac:dyDescent="0.25">
      <c r="A3016" s="17">
        <v>3957</v>
      </c>
      <c r="B3016" s="16" t="s">
        <v>2097</v>
      </c>
      <c r="C3016" s="16">
        <v>82021106</v>
      </c>
      <c r="D3016" s="16" t="s">
        <v>2094</v>
      </c>
      <c r="E3016" s="16">
        <v>2.7715695756091736</v>
      </c>
      <c r="F3016" s="16">
        <v>35</v>
      </c>
      <c r="G3016" s="20">
        <v>1.44500150770257E-5</v>
      </c>
      <c r="H3016" s="16">
        <f t="shared" si="141"/>
        <v>5.0575052769589947E-4</v>
      </c>
      <c r="I3016" s="21">
        <v>3015</v>
      </c>
      <c r="J3016" s="28">
        <f t="shared" si="142"/>
        <v>25641.792993700747</v>
      </c>
      <c r="K3016" s="28">
        <f t="shared" si="143"/>
        <v>9.7877846218732703E-2</v>
      </c>
      <c r="L3016" s="34" t="e">
        <f>IF(ISNUMBER(INDEX('08W Project List'!$J:$J,MATCH('HFTD CPZ'!$B3016,'08W Project List'!$G:$G,0))),$K3016,#N/A)</f>
        <v>#N/A</v>
      </c>
      <c r="M3016" s="34" t="e">
        <f>IF(ISNUMBER(L3016),#N/A,IF(ISNUMBER(INDEX('Approved CPZ List'!$I:$I,MATCH('HFTD CPZ'!$B3016,'Approved CPZ List'!$B:$B,0))),$K3016,#N/A))</f>
        <v>#N/A</v>
      </c>
    </row>
    <row r="3017" spans="1:13" ht="15.75" x14ac:dyDescent="0.25">
      <c r="A3017" s="17">
        <v>10681</v>
      </c>
      <c r="B3017" s="16" t="s">
        <v>1528</v>
      </c>
      <c r="C3017" s="16">
        <v>42891101</v>
      </c>
      <c r="D3017" s="16" t="s">
        <v>1516</v>
      </c>
      <c r="E3017" s="16">
        <v>4.5435995151405902E-2</v>
      </c>
      <c r="F3017" s="16">
        <v>3</v>
      </c>
      <c r="G3017" s="20">
        <v>1.4283911291381599E-5</v>
      </c>
      <c r="H3017" s="16">
        <f t="shared" si="141"/>
        <v>4.2851733874144797E-5</v>
      </c>
      <c r="I3017" s="21">
        <v>3016</v>
      </c>
      <c r="J3017" s="28">
        <f t="shared" si="142"/>
        <v>25641.838429695898</v>
      </c>
      <c r="K3017" s="28">
        <f t="shared" si="143"/>
        <v>9.7834994484858565E-2</v>
      </c>
      <c r="L3017" s="34" t="e">
        <f>IF(ISNUMBER(INDEX('08W Project List'!$J:$J,MATCH('HFTD CPZ'!$B3017,'08W Project List'!$G:$G,0))),$K3017,#N/A)</f>
        <v>#N/A</v>
      </c>
      <c r="M3017" s="34" t="e">
        <f>IF(ISNUMBER(L3017),#N/A,IF(ISNUMBER(INDEX('Approved CPZ List'!$I:$I,MATCH('HFTD CPZ'!$B3017,'Approved CPZ List'!$B:$B,0))),$K3017,#N/A))</f>
        <v>#N/A</v>
      </c>
    </row>
    <row r="3018" spans="1:13" ht="15.75" x14ac:dyDescent="0.25">
      <c r="A3018" s="17">
        <v>10208</v>
      </c>
      <c r="B3018" s="16" t="s">
        <v>3748</v>
      </c>
      <c r="C3018" s="16">
        <v>153652110</v>
      </c>
      <c r="D3018" s="16" t="s">
        <v>3745</v>
      </c>
      <c r="E3018" s="16">
        <v>0.83703358997628963</v>
      </c>
      <c r="F3018" s="16">
        <v>15</v>
      </c>
      <c r="G3018" s="20">
        <v>1.40994241194168E-5</v>
      </c>
      <c r="H3018" s="16">
        <f t="shared" si="141"/>
        <v>2.11491361791252E-4</v>
      </c>
      <c r="I3018" s="21">
        <v>3017</v>
      </c>
      <c r="J3018" s="28">
        <f t="shared" si="142"/>
        <v>25642.675463285876</v>
      </c>
      <c r="K3018" s="28">
        <f t="shared" si="143"/>
        <v>9.7623503123067307E-2</v>
      </c>
      <c r="L3018" s="34" t="e">
        <f>IF(ISNUMBER(INDEX('08W Project List'!$J:$J,MATCH('HFTD CPZ'!$B3018,'08W Project List'!$G:$G,0))),$K3018,#N/A)</f>
        <v>#N/A</v>
      </c>
      <c r="M3018" s="34" t="e">
        <f>IF(ISNUMBER(L3018),#N/A,IF(ISNUMBER(INDEX('Approved CPZ List'!$I:$I,MATCH('HFTD CPZ'!$B3018,'Approved CPZ List'!$B:$B,0))),$K3018,#N/A))</f>
        <v>#N/A</v>
      </c>
    </row>
    <row r="3019" spans="1:13" ht="15.75" x14ac:dyDescent="0.25">
      <c r="A3019" s="17">
        <v>10739</v>
      </c>
      <c r="B3019" s="16" t="s">
        <v>1365</v>
      </c>
      <c r="C3019" s="16">
        <v>42761104</v>
      </c>
      <c r="D3019" s="16" t="s">
        <v>1361</v>
      </c>
      <c r="E3019" s="16">
        <v>0.20024825733613671</v>
      </c>
      <c r="F3019" s="16">
        <v>3</v>
      </c>
      <c r="G3019" s="20">
        <v>1.40602737689514E-5</v>
      </c>
      <c r="H3019" s="16">
        <f t="shared" si="141"/>
        <v>4.2180821306854197E-5</v>
      </c>
      <c r="I3019" s="21">
        <v>3018</v>
      </c>
      <c r="J3019" s="28">
        <f t="shared" si="142"/>
        <v>25642.875711543213</v>
      </c>
      <c r="K3019" s="28">
        <f t="shared" si="143"/>
        <v>9.7581322301760448E-2</v>
      </c>
      <c r="L3019" s="34" t="e">
        <f>IF(ISNUMBER(INDEX('08W Project List'!$J:$J,MATCH('HFTD CPZ'!$B3019,'08W Project List'!$G:$G,0))),$K3019,#N/A)</f>
        <v>#N/A</v>
      </c>
      <c r="M3019" s="34" t="e">
        <f>IF(ISNUMBER(L3019),#N/A,IF(ISNUMBER(INDEX('Approved CPZ List'!$I:$I,MATCH('HFTD CPZ'!$B3019,'Approved CPZ List'!$B:$B,0))),$K3019,#N/A))</f>
        <v>#N/A</v>
      </c>
    </row>
    <row r="3020" spans="1:13" ht="15.75" x14ac:dyDescent="0.25">
      <c r="A3020" s="17">
        <v>9733</v>
      </c>
      <c r="B3020" s="16" t="s">
        <v>176</v>
      </c>
      <c r="C3020" s="16">
        <v>152161102</v>
      </c>
      <c r="D3020" s="16" t="s">
        <v>177</v>
      </c>
      <c r="E3020" s="16">
        <v>1.7985902310957924</v>
      </c>
      <c r="F3020" s="16">
        <v>22</v>
      </c>
      <c r="G3020" s="20">
        <v>1.3867401083055001E-5</v>
      </c>
      <c r="H3020" s="16">
        <f t="shared" si="141"/>
        <v>3.0508282382721004E-4</v>
      </c>
      <c r="I3020" s="21">
        <v>3019</v>
      </c>
      <c r="J3020" s="28">
        <f t="shared" si="142"/>
        <v>25644.67430177431</v>
      </c>
      <c r="K3020" s="28">
        <f t="shared" si="143"/>
        <v>9.7276239477933235E-2</v>
      </c>
      <c r="L3020" s="34" t="e">
        <f>IF(ISNUMBER(INDEX('08W Project List'!$J:$J,MATCH('HFTD CPZ'!$B3020,'08W Project List'!$G:$G,0))),$K3020,#N/A)</f>
        <v>#N/A</v>
      </c>
      <c r="M3020" s="34" t="e">
        <f>IF(ISNUMBER(L3020),#N/A,IF(ISNUMBER(INDEX('Approved CPZ List'!$I:$I,MATCH('HFTD CPZ'!$B3020,'Approved CPZ List'!$B:$B,0))),$K3020,#N/A))</f>
        <v>#N/A</v>
      </c>
    </row>
    <row r="3021" spans="1:13" ht="15.75" x14ac:dyDescent="0.25">
      <c r="A3021" s="17">
        <v>6925</v>
      </c>
      <c r="B3021" s="16" t="s">
        <v>2315</v>
      </c>
      <c r="C3021" s="16">
        <v>42091102</v>
      </c>
      <c r="D3021" s="16" t="s">
        <v>2313</v>
      </c>
      <c r="E3021" s="16">
        <v>0.56073573908100627</v>
      </c>
      <c r="F3021" s="16">
        <v>8</v>
      </c>
      <c r="G3021" s="20">
        <v>1.38423232712471E-5</v>
      </c>
      <c r="H3021" s="16">
        <f t="shared" si="141"/>
        <v>1.107385861699768E-4</v>
      </c>
      <c r="I3021" s="21">
        <v>3020</v>
      </c>
      <c r="J3021" s="28">
        <f t="shared" si="142"/>
        <v>25645.23503751339</v>
      </c>
      <c r="K3021" s="28">
        <f t="shared" si="143"/>
        <v>9.7165500891763262E-2</v>
      </c>
      <c r="L3021" s="34" t="e">
        <f>IF(ISNUMBER(INDEX('08W Project List'!$J:$J,MATCH('HFTD CPZ'!$B3021,'08W Project List'!$G:$G,0))),$K3021,#N/A)</f>
        <v>#N/A</v>
      </c>
      <c r="M3021" s="34" t="e">
        <f>IF(ISNUMBER(L3021),#N/A,IF(ISNUMBER(INDEX('Approved CPZ List'!$I:$I,MATCH('HFTD CPZ'!$B3021,'Approved CPZ List'!$B:$B,0))),$K3021,#N/A))</f>
        <v>#N/A</v>
      </c>
    </row>
    <row r="3022" spans="1:13" ht="15.75" x14ac:dyDescent="0.25">
      <c r="A3022" s="17">
        <v>6206</v>
      </c>
      <c r="B3022" s="16" t="s">
        <v>3567</v>
      </c>
      <c r="C3022" s="16">
        <v>42011108</v>
      </c>
      <c r="D3022" s="16" t="s">
        <v>3566</v>
      </c>
      <c r="E3022" s="16">
        <v>0.27561798884685518</v>
      </c>
      <c r="F3022" s="16">
        <v>3</v>
      </c>
      <c r="G3022" s="20">
        <v>1.3713942063189401E-5</v>
      </c>
      <c r="H3022" s="16">
        <f t="shared" si="141"/>
        <v>4.11418261895682E-5</v>
      </c>
      <c r="I3022" s="21">
        <v>3021</v>
      </c>
      <c r="J3022" s="28">
        <f t="shared" si="142"/>
        <v>25645.510655502236</v>
      </c>
      <c r="K3022" s="28">
        <f t="shared" si="143"/>
        <v>9.7124359065573693E-2</v>
      </c>
      <c r="L3022" s="34" t="e">
        <f>IF(ISNUMBER(INDEX('08W Project List'!$J:$J,MATCH('HFTD CPZ'!$B3022,'08W Project List'!$G:$G,0))),$K3022,#N/A)</f>
        <v>#N/A</v>
      </c>
      <c r="M3022" s="34" t="e">
        <f>IF(ISNUMBER(L3022),#N/A,IF(ISNUMBER(INDEX('Approved CPZ List'!$I:$I,MATCH('HFTD CPZ'!$B3022,'Approved CPZ List'!$B:$B,0))),$K3022,#N/A))</f>
        <v>#N/A</v>
      </c>
    </row>
    <row r="3023" spans="1:13" ht="15.75" x14ac:dyDescent="0.25">
      <c r="A3023" s="17">
        <v>9515</v>
      </c>
      <c r="B3023" s="16" t="s">
        <v>1683</v>
      </c>
      <c r="C3023" s="16">
        <v>192431109</v>
      </c>
      <c r="D3023" s="16" t="s">
        <v>1680</v>
      </c>
      <c r="E3023" s="16">
        <v>0.28203641219205466</v>
      </c>
      <c r="F3023" s="16">
        <v>16</v>
      </c>
      <c r="G3023" s="20">
        <v>1.36670266078547E-5</v>
      </c>
      <c r="H3023" s="16">
        <f t="shared" si="141"/>
        <v>2.1867242572567519E-4</v>
      </c>
      <c r="I3023" s="21">
        <v>3022</v>
      </c>
      <c r="J3023" s="28">
        <f t="shared" si="142"/>
        <v>25645.792691914427</v>
      </c>
      <c r="K3023" s="28">
        <f t="shared" si="143"/>
        <v>9.6905686639848013E-2</v>
      </c>
      <c r="L3023" s="34" t="e">
        <f>IF(ISNUMBER(INDEX('08W Project List'!$J:$J,MATCH('HFTD CPZ'!$B3023,'08W Project List'!$G:$G,0))),$K3023,#N/A)</f>
        <v>#N/A</v>
      </c>
      <c r="M3023" s="34" t="e">
        <f>IF(ISNUMBER(L3023),#N/A,IF(ISNUMBER(INDEX('Approved CPZ List'!$I:$I,MATCH('HFTD CPZ'!$B3023,'Approved CPZ List'!$B:$B,0))),$K3023,#N/A))</f>
        <v>#N/A</v>
      </c>
    </row>
    <row r="3024" spans="1:13" ht="15.75" x14ac:dyDescent="0.25">
      <c r="A3024" s="17">
        <v>10016</v>
      </c>
      <c r="B3024" s="16" t="s">
        <v>586</v>
      </c>
      <c r="C3024" s="16">
        <v>83622104</v>
      </c>
      <c r="D3024" s="16" t="s">
        <v>581</v>
      </c>
      <c r="E3024" s="16">
        <v>0.26277489505114604</v>
      </c>
      <c r="F3024" s="16">
        <v>4</v>
      </c>
      <c r="G3024" s="20">
        <v>1.3355541663500399E-5</v>
      </c>
      <c r="H3024" s="16">
        <f t="shared" si="141"/>
        <v>5.3422166654001598E-5</v>
      </c>
      <c r="I3024" s="21">
        <v>3023</v>
      </c>
      <c r="J3024" s="28">
        <f t="shared" si="142"/>
        <v>25646.055466809477</v>
      </c>
      <c r="K3024" s="28">
        <f t="shared" si="143"/>
        <v>9.6852264473194005E-2</v>
      </c>
      <c r="L3024" s="34" t="e">
        <f>IF(ISNUMBER(INDEX('08W Project List'!$J:$J,MATCH('HFTD CPZ'!$B3024,'08W Project List'!$G:$G,0))),$K3024,#N/A)</f>
        <v>#N/A</v>
      </c>
      <c r="M3024" s="34" t="e">
        <f>IF(ISNUMBER(L3024),#N/A,IF(ISNUMBER(INDEX('Approved CPZ List'!$I:$I,MATCH('HFTD CPZ'!$B3024,'Approved CPZ List'!$B:$B,0))),$K3024,#N/A))</f>
        <v>#N/A</v>
      </c>
    </row>
    <row r="3025" spans="1:13" ht="15.75" x14ac:dyDescent="0.25">
      <c r="A3025" s="17">
        <v>10551</v>
      </c>
      <c r="B3025" s="16" t="s">
        <v>3184</v>
      </c>
      <c r="C3025" s="16">
        <v>43291104</v>
      </c>
      <c r="D3025" s="16" t="s">
        <v>3181</v>
      </c>
      <c r="E3025" s="16">
        <v>7.6071036197097571E-3</v>
      </c>
      <c r="F3025" s="16">
        <v>1</v>
      </c>
      <c r="G3025" s="20">
        <v>1.3316164385359501E-5</v>
      </c>
      <c r="H3025" s="16">
        <f t="shared" si="141"/>
        <v>1.3316164385359501E-5</v>
      </c>
      <c r="I3025" s="21">
        <v>3024</v>
      </c>
      <c r="J3025" s="28">
        <f t="shared" si="142"/>
        <v>25646.063073913097</v>
      </c>
      <c r="K3025" s="28">
        <f t="shared" si="143"/>
        <v>9.6838948308808639E-2</v>
      </c>
      <c r="L3025" s="34" t="e">
        <f>IF(ISNUMBER(INDEX('08W Project List'!$J:$J,MATCH('HFTD CPZ'!$B3025,'08W Project List'!$G:$G,0))),$K3025,#N/A)</f>
        <v>#N/A</v>
      </c>
      <c r="M3025" s="34" t="e">
        <f>IF(ISNUMBER(L3025),#N/A,IF(ISNUMBER(INDEX('Approved CPZ List'!$I:$I,MATCH('HFTD CPZ'!$B3025,'Approved CPZ List'!$B:$B,0))),$K3025,#N/A))</f>
        <v>#N/A</v>
      </c>
    </row>
    <row r="3026" spans="1:13" ht="15.75" x14ac:dyDescent="0.25">
      <c r="A3026" s="17">
        <v>8097</v>
      </c>
      <c r="B3026" s="16" t="s">
        <v>3670</v>
      </c>
      <c r="C3026" s="16">
        <v>83371107</v>
      </c>
      <c r="D3026" s="16" t="s">
        <v>3668</v>
      </c>
      <c r="E3026" s="16">
        <v>5.0666415942451088</v>
      </c>
      <c r="F3026" s="16">
        <v>90</v>
      </c>
      <c r="G3026" s="20">
        <v>1.32651621567429E-5</v>
      </c>
      <c r="H3026" s="16">
        <f t="shared" si="141"/>
        <v>1.1938645941068611E-3</v>
      </c>
      <c r="I3026" s="21">
        <v>3025</v>
      </c>
      <c r="J3026" s="28">
        <f t="shared" si="142"/>
        <v>25651.129715507344</v>
      </c>
      <c r="K3026" s="28">
        <f t="shared" si="143"/>
        <v>9.5645083714701776E-2</v>
      </c>
      <c r="L3026" s="34" t="e">
        <f>IF(ISNUMBER(INDEX('08W Project List'!$J:$J,MATCH('HFTD CPZ'!$B3026,'08W Project List'!$G:$G,0))),$K3026,#N/A)</f>
        <v>#N/A</v>
      </c>
      <c r="M3026" s="34" t="e">
        <f>IF(ISNUMBER(L3026),#N/A,IF(ISNUMBER(INDEX('Approved CPZ List'!$I:$I,MATCH('HFTD CPZ'!$B3026,'Approved CPZ List'!$B:$B,0))),$K3026,#N/A))</f>
        <v>#N/A</v>
      </c>
    </row>
    <row r="3027" spans="1:13" ht="15.75" x14ac:dyDescent="0.25">
      <c r="A3027" s="17">
        <v>9710</v>
      </c>
      <c r="B3027" s="16" t="s">
        <v>1518</v>
      </c>
      <c r="C3027" s="16">
        <v>42891101</v>
      </c>
      <c r="D3027" s="16" t="s">
        <v>1516</v>
      </c>
      <c r="E3027" s="16">
        <v>0.20350288837525543</v>
      </c>
      <c r="F3027" s="16">
        <v>4</v>
      </c>
      <c r="G3027" s="20">
        <v>1.29063570050401E-5</v>
      </c>
      <c r="H3027" s="16">
        <f t="shared" si="141"/>
        <v>5.1625428020160399E-5</v>
      </c>
      <c r="I3027" s="21">
        <v>3026</v>
      </c>
      <c r="J3027" s="28">
        <f t="shared" si="142"/>
        <v>25651.333218395721</v>
      </c>
      <c r="K3027" s="28">
        <f t="shared" si="143"/>
        <v>9.5593458286681615E-2</v>
      </c>
      <c r="L3027" s="34" t="e">
        <f>IF(ISNUMBER(INDEX('08W Project List'!$J:$J,MATCH('HFTD CPZ'!$B3027,'08W Project List'!$G:$G,0))),$K3027,#N/A)</f>
        <v>#N/A</v>
      </c>
      <c r="M3027" s="34" t="e">
        <f>IF(ISNUMBER(L3027),#N/A,IF(ISNUMBER(INDEX('Approved CPZ List'!$I:$I,MATCH('HFTD CPZ'!$B3027,'Approved CPZ List'!$B:$B,0))),$K3027,#N/A))</f>
        <v>#N/A</v>
      </c>
    </row>
    <row r="3028" spans="1:13" ht="15.75" x14ac:dyDescent="0.25">
      <c r="A3028" s="17">
        <v>8869</v>
      </c>
      <c r="B3028" s="16" t="s">
        <v>411</v>
      </c>
      <c r="C3028" s="16">
        <v>152481104</v>
      </c>
      <c r="D3028" s="16" t="s">
        <v>405</v>
      </c>
      <c r="E3028" s="16">
        <v>0.77324071058400246</v>
      </c>
      <c r="F3028" s="16">
        <v>11</v>
      </c>
      <c r="G3028" s="20">
        <v>1.2843466910365399E-5</v>
      </c>
      <c r="H3028" s="16">
        <f t="shared" si="141"/>
        <v>1.4127813601401938E-4</v>
      </c>
      <c r="I3028" s="21">
        <v>3027</v>
      </c>
      <c r="J3028" s="28">
        <f t="shared" si="142"/>
        <v>25652.106459106304</v>
      </c>
      <c r="K3028" s="28">
        <f t="shared" si="143"/>
        <v>9.5452180150667601E-2</v>
      </c>
      <c r="L3028" s="34" t="e">
        <f>IF(ISNUMBER(INDEX('08W Project List'!$J:$J,MATCH('HFTD CPZ'!$B3028,'08W Project List'!$G:$G,0))),$K3028,#N/A)</f>
        <v>#N/A</v>
      </c>
      <c r="M3028" s="34" t="e">
        <f>IF(ISNUMBER(L3028),#N/A,IF(ISNUMBER(INDEX('Approved CPZ List'!$I:$I,MATCH('HFTD CPZ'!$B3028,'Approved CPZ List'!$B:$B,0))),$K3028,#N/A))</f>
        <v>#N/A</v>
      </c>
    </row>
    <row r="3029" spans="1:13" ht="15.75" x14ac:dyDescent="0.25">
      <c r="A3029" s="17">
        <v>8464</v>
      </c>
      <c r="B3029" s="16" t="s">
        <v>625</v>
      </c>
      <c r="C3029" s="16">
        <v>83622106</v>
      </c>
      <c r="D3029" s="16" t="s">
        <v>611</v>
      </c>
      <c r="E3029" s="16">
        <v>0.94918000720225604</v>
      </c>
      <c r="F3029" s="16">
        <v>11</v>
      </c>
      <c r="G3029" s="20">
        <v>1.2779949432327E-5</v>
      </c>
      <c r="H3029" s="16">
        <f t="shared" si="141"/>
        <v>1.4057944375559702E-4</v>
      </c>
      <c r="I3029" s="21">
        <v>3028</v>
      </c>
      <c r="J3029" s="28">
        <f t="shared" si="142"/>
        <v>25653.055639113507</v>
      </c>
      <c r="K3029" s="28">
        <f t="shared" si="143"/>
        <v>9.5311600706911997E-2</v>
      </c>
      <c r="L3029" s="34" t="e">
        <f>IF(ISNUMBER(INDEX('08W Project List'!$J:$J,MATCH('HFTD CPZ'!$B3029,'08W Project List'!$G:$G,0))),$K3029,#N/A)</f>
        <v>#N/A</v>
      </c>
      <c r="M3029" s="34" t="e">
        <f>IF(ISNUMBER(L3029),#N/A,IF(ISNUMBER(INDEX('Approved CPZ List'!$I:$I,MATCH('HFTD CPZ'!$B3029,'Approved CPZ List'!$B:$B,0))),$K3029,#N/A))</f>
        <v>#N/A</v>
      </c>
    </row>
    <row r="3030" spans="1:13" ht="15.75" x14ac:dyDescent="0.25">
      <c r="A3030" s="17">
        <v>1616</v>
      </c>
      <c r="B3030" s="16" t="s">
        <v>3666</v>
      </c>
      <c r="C3030" s="16">
        <v>83371106</v>
      </c>
      <c r="D3030" s="16" t="s">
        <v>3665</v>
      </c>
      <c r="E3030" s="16">
        <v>8.2402664004612802</v>
      </c>
      <c r="F3030" s="16">
        <v>154</v>
      </c>
      <c r="G3030" s="20">
        <v>1.27468535108235E-5</v>
      </c>
      <c r="H3030" s="16">
        <f t="shared" si="141"/>
        <v>1.9630154406668188E-3</v>
      </c>
      <c r="I3030" s="21">
        <v>3029</v>
      </c>
      <c r="J3030" s="28">
        <f t="shared" si="142"/>
        <v>25661.295905513969</v>
      </c>
      <c r="K3030" s="28">
        <f t="shared" si="143"/>
        <v>9.3348585266245176E-2</v>
      </c>
      <c r="L3030" s="34" t="e">
        <f>IF(ISNUMBER(INDEX('08W Project List'!$J:$J,MATCH('HFTD CPZ'!$B3030,'08W Project List'!$G:$G,0))),$K3030,#N/A)</f>
        <v>#N/A</v>
      </c>
      <c r="M3030" s="34" t="e">
        <f>IF(ISNUMBER(L3030),#N/A,IF(ISNUMBER(INDEX('Approved CPZ List'!$I:$I,MATCH('HFTD CPZ'!$B3030,'Approved CPZ List'!$B:$B,0))),$K3030,#N/A))</f>
        <v>#N/A</v>
      </c>
    </row>
    <row r="3031" spans="1:13" ht="15.75" x14ac:dyDescent="0.25">
      <c r="A3031" s="17">
        <v>10877</v>
      </c>
      <c r="B3031" s="16" t="s">
        <v>2446</v>
      </c>
      <c r="C3031" s="16">
        <v>13801101</v>
      </c>
      <c r="D3031" s="16" t="s">
        <v>2443</v>
      </c>
      <c r="E3031" s="16">
        <v>1.6161892859075264</v>
      </c>
      <c r="F3031" s="16">
        <v>7</v>
      </c>
      <c r="G3031" s="20">
        <v>1.25459730876998E-5</v>
      </c>
      <c r="H3031" s="16">
        <f t="shared" si="141"/>
        <v>8.7821811613898604E-5</v>
      </c>
      <c r="I3031" s="21">
        <v>3030</v>
      </c>
      <c r="J3031" s="28">
        <f t="shared" si="142"/>
        <v>25662.912094799878</v>
      </c>
      <c r="K3031" s="28">
        <f t="shared" si="143"/>
        <v>9.3260763454631274E-2</v>
      </c>
      <c r="L3031" s="34" t="e">
        <f>IF(ISNUMBER(INDEX('08W Project List'!$J:$J,MATCH('HFTD CPZ'!$B3031,'08W Project List'!$G:$G,0))),$K3031,#N/A)</f>
        <v>#N/A</v>
      </c>
      <c r="M3031" s="34" t="e">
        <f>IF(ISNUMBER(L3031),#N/A,IF(ISNUMBER(INDEX('Approved CPZ List'!$I:$I,MATCH('HFTD CPZ'!$B3031,'Approved CPZ List'!$B:$B,0))),$K3031,#N/A))</f>
        <v>#N/A</v>
      </c>
    </row>
    <row r="3032" spans="1:13" ht="15.75" x14ac:dyDescent="0.25">
      <c r="A3032" s="17">
        <v>7661</v>
      </c>
      <c r="B3032" s="16" t="s">
        <v>618</v>
      </c>
      <c r="C3032" s="16">
        <v>83622106</v>
      </c>
      <c r="D3032" s="16" t="s">
        <v>611</v>
      </c>
      <c r="E3032" s="16">
        <v>2.0842725175146986</v>
      </c>
      <c r="F3032" s="16">
        <v>51</v>
      </c>
      <c r="G3032" s="20">
        <v>1.24960600459608E-5</v>
      </c>
      <c r="H3032" s="16">
        <f t="shared" si="141"/>
        <v>6.3729906234400076E-4</v>
      </c>
      <c r="I3032" s="21">
        <v>3031</v>
      </c>
      <c r="J3032" s="28">
        <f t="shared" si="142"/>
        <v>25664.996367317392</v>
      </c>
      <c r="K3032" s="28">
        <f t="shared" si="143"/>
        <v>9.2623464392287275E-2</v>
      </c>
      <c r="L3032" s="34" t="e">
        <f>IF(ISNUMBER(INDEX('08W Project List'!$J:$J,MATCH('HFTD CPZ'!$B3032,'08W Project List'!$G:$G,0))),$K3032,#N/A)</f>
        <v>#N/A</v>
      </c>
      <c r="M3032" s="34" t="e">
        <f>IF(ISNUMBER(L3032),#N/A,IF(ISNUMBER(INDEX('Approved CPZ List'!$I:$I,MATCH('HFTD CPZ'!$B3032,'Approved CPZ List'!$B:$B,0))),$K3032,#N/A))</f>
        <v>#N/A</v>
      </c>
    </row>
    <row r="3033" spans="1:13" ht="15.75" x14ac:dyDescent="0.25">
      <c r="A3033" s="17">
        <v>11062</v>
      </c>
      <c r="B3033" s="16" t="s">
        <v>1937</v>
      </c>
      <c r="C3033" s="16">
        <v>103451101</v>
      </c>
      <c r="D3033" s="16" t="s">
        <v>1932</v>
      </c>
      <c r="E3033" s="16">
        <v>1.6574482590323243E-2</v>
      </c>
      <c r="F3033" s="16">
        <v>1</v>
      </c>
      <c r="G3033" s="20">
        <v>1.24130064038758E-5</v>
      </c>
      <c r="H3033" s="16">
        <f t="shared" si="141"/>
        <v>1.24130064038758E-5</v>
      </c>
      <c r="I3033" s="21">
        <v>3032</v>
      </c>
      <c r="J3033" s="28">
        <f t="shared" si="142"/>
        <v>25665.012941799981</v>
      </c>
      <c r="K3033" s="28">
        <f t="shared" si="143"/>
        <v>9.2611051385883394E-2</v>
      </c>
      <c r="L3033" s="34" t="e">
        <f>IF(ISNUMBER(INDEX('08W Project List'!$J:$J,MATCH('HFTD CPZ'!$B3033,'08W Project List'!$G:$G,0))),$K3033,#N/A)</f>
        <v>#N/A</v>
      </c>
      <c r="M3033" s="34" t="e">
        <f>IF(ISNUMBER(L3033),#N/A,IF(ISNUMBER(INDEX('Approved CPZ List'!$I:$I,MATCH('HFTD CPZ'!$B3033,'Approved CPZ List'!$B:$B,0))),$K3033,#N/A))</f>
        <v>#N/A</v>
      </c>
    </row>
    <row r="3034" spans="1:13" ht="15.75" x14ac:dyDescent="0.25">
      <c r="A3034" s="17">
        <v>10730</v>
      </c>
      <c r="B3034" s="16" t="s">
        <v>3891</v>
      </c>
      <c r="C3034" s="16">
        <v>43201101</v>
      </c>
      <c r="D3034" s="16" t="s">
        <v>3890</v>
      </c>
      <c r="E3034" s="16">
        <v>7.1671331333597266E-2</v>
      </c>
      <c r="F3034" s="16">
        <v>2</v>
      </c>
      <c r="G3034" s="20">
        <v>1.2367765582802999E-5</v>
      </c>
      <c r="H3034" s="16">
        <f t="shared" si="141"/>
        <v>2.4735531165605999E-5</v>
      </c>
      <c r="I3034" s="21">
        <v>3033</v>
      </c>
      <c r="J3034" s="28">
        <f t="shared" si="142"/>
        <v>25665.084613131316</v>
      </c>
      <c r="K3034" s="28">
        <f t="shared" si="143"/>
        <v>9.2586315854717785E-2</v>
      </c>
      <c r="L3034" s="34" t="e">
        <f>IF(ISNUMBER(INDEX('08W Project List'!$J:$J,MATCH('HFTD CPZ'!$B3034,'08W Project List'!$G:$G,0))),$K3034,#N/A)</f>
        <v>#N/A</v>
      </c>
      <c r="M3034" s="34" t="e">
        <f>IF(ISNUMBER(L3034),#N/A,IF(ISNUMBER(INDEX('Approved CPZ List'!$I:$I,MATCH('HFTD CPZ'!$B3034,'Approved CPZ List'!$B:$B,0))),$K3034,#N/A))</f>
        <v>#N/A</v>
      </c>
    </row>
    <row r="3035" spans="1:13" ht="15.75" x14ac:dyDescent="0.25">
      <c r="A3035" s="17">
        <v>2899</v>
      </c>
      <c r="B3035" s="16" t="s">
        <v>3091</v>
      </c>
      <c r="C3035" s="16">
        <v>152461101</v>
      </c>
      <c r="D3035" s="16" t="s">
        <v>3090</v>
      </c>
      <c r="E3035" s="16">
        <v>0.116299894200578</v>
      </c>
      <c r="F3035" s="16">
        <v>10</v>
      </c>
      <c r="G3035" s="20">
        <v>1.2301721254228899E-5</v>
      </c>
      <c r="H3035" s="16">
        <f t="shared" si="141"/>
        <v>1.23017212542289E-4</v>
      </c>
      <c r="I3035" s="21">
        <v>3034</v>
      </c>
      <c r="J3035" s="28">
        <f t="shared" si="142"/>
        <v>25665.200913025517</v>
      </c>
      <c r="K3035" s="28">
        <f t="shared" si="143"/>
        <v>9.2463298642175493E-2</v>
      </c>
      <c r="L3035" s="34" t="e">
        <f>IF(ISNUMBER(INDEX('08W Project List'!$J:$J,MATCH('HFTD CPZ'!$B3035,'08W Project List'!$G:$G,0))),$K3035,#N/A)</f>
        <v>#N/A</v>
      </c>
      <c r="M3035" s="34" t="e">
        <f>IF(ISNUMBER(L3035),#N/A,IF(ISNUMBER(INDEX('Approved CPZ List'!$I:$I,MATCH('HFTD CPZ'!$B3035,'Approved CPZ List'!$B:$B,0))),$K3035,#N/A))</f>
        <v>#N/A</v>
      </c>
    </row>
    <row r="3036" spans="1:13" ht="15.75" x14ac:dyDescent="0.25">
      <c r="A3036" s="17">
        <v>3721</v>
      </c>
      <c r="B3036" s="16" t="s">
        <v>3720</v>
      </c>
      <c r="C3036" s="16">
        <v>153652105</v>
      </c>
      <c r="D3036" s="16" t="s">
        <v>3721</v>
      </c>
      <c r="E3036" s="16">
        <v>2.000144970949012</v>
      </c>
      <c r="F3036" s="16">
        <v>38</v>
      </c>
      <c r="G3036" s="20">
        <v>1.20030311971604E-5</v>
      </c>
      <c r="H3036" s="16">
        <f t="shared" si="141"/>
        <v>4.561151854920952E-4</v>
      </c>
      <c r="I3036" s="21">
        <v>3035</v>
      </c>
      <c r="J3036" s="28">
        <f t="shared" si="142"/>
        <v>25667.201057996466</v>
      </c>
      <c r="K3036" s="28">
        <f t="shared" si="143"/>
        <v>9.2007183456683392E-2</v>
      </c>
      <c r="L3036" s="34" t="e">
        <f>IF(ISNUMBER(INDEX('08W Project List'!$J:$J,MATCH('HFTD CPZ'!$B3036,'08W Project List'!$G:$G,0))),$K3036,#N/A)</f>
        <v>#N/A</v>
      </c>
      <c r="M3036" s="34" t="e">
        <f>IF(ISNUMBER(L3036),#N/A,IF(ISNUMBER(INDEX('Approved CPZ List'!$I:$I,MATCH('HFTD CPZ'!$B3036,'Approved CPZ List'!$B:$B,0))),$K3036,#N/A))</f>
        <v>#N/A</v>
      </c>
    </row>
    <row r="3037" spans="1:13" ht="15.75" x14ac:dyDescent="0.25">
      <c r="A3037" s="17">
        <v>8829</v>
      </c>
      <c r="B3037" s="16" t="s">
        <v>2394</v>
      </c>
      <c r="C3037" s="16">
        <v>42811111</v>
      </c>
      <c r="D3037" s="16" t="s">
        <v>2381</v>
      </c>
      <c r="E3037" s="16">
        <v>0.25413706364210625</v>
      </c>
      <c r="F3037" s="16">
        <v>4</v>
      </c>
      <c r="G3037" s="20">
        <v>1.18445845676225E-5</v>
      </c>
      <c r="H3037" s="16">
        <f t="shared" si="141"/>
        <v>4.7378338270490001E-5</v>
      </c>
      <c r="I3037" s="21">
        <v>3036</v>
      </c>
      <c r="J3037" s="28">
        <f t="shared" si="142"/>
        <v>25667.455195060109</v>
      </c>
      <c r="K3037" s="28">
        <f t="shared" si="143"/>
        <v>9.1959805118412896E-2</v>
      </c>
      <c r="L3037" s="34" t="e">
        <f>IF(ISNUMBER(INDEX('08W Project List'!$J:$J,MATCH('HFTD CPZ'!$B3037,'08W Project List'!$G:$G,0))),$K3037,#N/A)</f>
        <v>#N/A</v>
      </c>
      <c r="M3037" s="34" t="e">
        <f>IF(ISNUMBER(L3037),#N/A,IF(ISNUMBER(INDEX('Approved CPZ List'!$I:$I,MATCH('HFTD CPZ'!$B3037,'Approved CPZ List'!$B:$B,0))),$K3037,#N/A))</f>
        <v>#N/A</v>
      </c>
    </row>
    <row r="3038" spans="1:13" ht="15.75" x14ac:dyDescent="0.25">
      <c r="A3038" s="17">
        <v>3789</v>
      </c>
      <c r="B3038" s="16" t="s">
        <v>2098</v>
      </c>
      <c r="C3038" s="16">
        <v>82021106</v>
      </c>
      <c r="D3038" s="16" t="s">
        <v>2094</v>
      </c>
      <c r="E3038" s="16">
        <v>1.4989387547433188</v>
      </c>
      <c r="F3038" s="16">
        <v>20</v>
      </c>
      <c r="G3038" s="20">
        <v>1.16935339228529E-5</v>
      </c>
      <c r="H3038" s="16">
        <f t="shared" si="141"/>
        <v>2.3387067845705801E-4</v>
      </c>
      <c r="I3038" s="21">
        <v>3037</v>
      </c>
      <c r="J3038" s="28">
        <f t="shared" si="142"/>
        <v>25668.954133814852</v>
      </c>
      <c r="K3038" s="28">
        <f t="shared" si="143"/>
        <v>9.1725934439955845E-2</v>
      </c>
      <c r="L3038" s="34" t="e">
        <f>IF(ISNUMBER(INDEX('08W Project List'!$J:$J,MATCH('HFTD CPZ'!$B3038,'08W Project List'!$G:$G,0))),$K3038,#N/A)</f>
        <v>#N/A</v>
      </c>
      <c r="M3038" s="34" t="e">
        <f>IF(ISNUMBER(L3038),#N/A,IF(ISNUMBER(INDEX('Approved CPZ List'!$I:$I,MATCH('HFTD CPZ'!$B3038,'Approved CPZ List'!$B:$B,0))),$K3038,#N/A))</f>
        <v>#N/A</v>
      </c>
    </row>
    <row r="3039" spans="1:13" ht="15.75" x14ac:dyDescent="0.25">
      <c r="A3039" s="17">
        <v>8577</v>
      </c>
      <c r="B3039" s="16" t="s">
        <v>3675</v>
      </c>
      <c r="C3039" s="16">
        <v>83371115</v>
      </c>
      <c r="D3039" s="16" t="s">
        <v>3676</v>
      </c>
      <c r="E3039" s="16">
        <v>2.9197477591352521</v>
      </c>
      <c r="F3039" s="16">
        <v>41</v>
      </c>
      <c r="G3039" s="20">
        <v>1.16477783007745E-5</v>
      </c>
      <c r="H3039" s="16">
        <f t="shared" si="141"/>
        <v>4.7755891033175447E-4</v>
      </c>
      <c r="I3039" s="21">
        <v>3038</v>
      </c>
      <c r="J3039" s="28">
        <f t="shared" si="142"/>
        <v>25671.873881573989</v>
      </c>
      <c r="K3039" s="28">
        <f t="shared" si="143"/>
        <v>9.1248375529624087E-2</v>
      </c>
      <c r="L3039" s="34" t="e">
        <f>IF(ISNUMBER(INDEX('08W Project List'!$J:$J,MATCH('HFTD CPZ'!$B3039,'08W Project List'!$G:$G,0))),$K3039,#N/A)</f>
        <v>#N/A</v>
      </c>
      <c r="M3039" s="34" t="e">
        <f>IF(ISNUMBER(L3039),#N/A,IF(ISNUMBER(INDEX('Approved CPZ List'!$I:$I,MATCH('HFTD CPZ'!$B3039,'Approved CPZ List'!$B:$B,0))),$K3039,#N/A))</f>
        <v>#N/A</v>
      </c>
    </row>
    <row r="3040" spans="1:13" ht="15.75" x14ac:dyDescent="0.25">
      <c r="A3040" s="17">
        <v>8231</v>
      </c>
      <c r="B3040" s="16" t="s">
        <v>1647</v>
      </c>
      <c r="C3040" s="16">
        <v>24101103</v>
      </c>
      <c r="D3040" s="16" t="s">
        <v>1637</v>
      </c>
      <c r="E3040" s="16">
        <v>0.64313318332431313</v>
      </c>
      <c r="F3040" s="16">
        <v>9</v>
      </c>
      <c r="G3040" s="20">
        <v>1.15584530852359E-5</v>
      </c>
      <c r="H3040" s="16">
        <f t="shared" si="141"/>
        <v>1.040260777671231E-4</v>
      </c>
      <c r="I3040" s="21">
        <v>3039</v>
      </c>
      <c r="J3040" s="28">
        <f t="shared" si="142"/>
        <v>25672.517014757312</v>
      </c>
      <c r="K3040" s="28">
        <f t="shared" si="143"/>
        <v>9.1144349451856968E-2</v>
      </c>
      <c r="L3040" s="34" t="e">
        <f>IF(ISNUMBER(INDEX('08W Project List'!$J:$J,MATCH('HFTD CPZ'!$B3040,'08W Project List'!$G:$G,0))),$K3040,#N/A)</f>
        <v>#N/A</v>
      </c>
      <c r="M3040" s="34" t="e">
        <f>IF(ISNUMBER(L3040),#N/A,IF(ISNUMBER(INDEX('Approved CPZ List'!$I:$I,MATCH('HFTD CPZ'!$B3040,'Approved CPZ List'!$B:$B,0))),$K3040,#N/A))</f>
        <v>#N/A</v>
      </c>
    </row>
    <row r="3041" spans="1:13" ht="15.75" x14ac:dyDescent="0.25">
      <c r="A3041" s="17">
        <v>3716</v>
      </c>
      <c r="B3041" s="16" t="s">
        <v>647</v>
      </c>
      <c r="C3041" s="16">
        <v>14091102</v>
      </c>
      <c r="D3041" s="16" t="s">
        <v>645</v>
      </c>
      <c r="E3041" s="16">
        <v>0</v>
      </c>
      <c r="F3041" s="16">
        <v>90</v>
      </c>
      <c r="G3041" s="20">
        <v>1.14755402796717E-5</v>
      </c>
      <c r="H3041" s="16">
        <f t="shared" si="141"/>
        <v>1.0327986251704531E-3</v>
      </c>
      <c r="I3041" s="21">
        <v>3040</v>
      </c>
      <c r="J3041" s="28">
        <f t="shared" si="142"/>
        <v>25672.517014757312</v>
      </c>
      <c r="K3041" s="28">
        <f t="shared" si="143"/>
        <v>9.011155082668651E-2</v>
      </c>
      <c r="L3041" s="34" t="e">
        <f>IF(ISNUMBER(INDEX('08W Project List'!$J:$J,MATCH('HFTD CPZ'!$B3041,'08W Project List'!$G:$G,0))),$K3041,#N/A)</f>
        <v>#N/A</v>
      </c>
      <c r="M3041" s="34" t="e">
        <f>IF(ISNUMBER(L3041),#N/A,IF(ISNUMBER(INDEX('Approved CPZ List'!$I:$I,MATCH('HFTD CPZ'!$B3041,'Approved CPZ List'!$B:$B,0))),$K3041,#N/A))</f>
        <v>#N/A</v>
      </c>
    </row>
    <row r="3042" spans="1:13" ht="15.75" x14ac:dyDescent="0.25">
      <c r="A3042" s="17">
        <v>9742</v>
      </c>
      <c r="B3042" s="16" t="s">
        <v>2377</v>
      </c>
      <c r="C3042" s="16">
        <v>43302103</v>
      </c>
      <c r="D3042" s="16" t="s">
        <v>2376</v>
      </c>
      <c r="E3042" s="16">
        <v>0.12649861466625917</v>
      </c>
      <c r="F3042" s="16">
        <v>14</v>
      </c>
      <c r="G3042" s="20">
        <v>1.14428660958536E-5</v>
      </c>
      <c r="H3042" s="16">
        <f t="shared" si="141"/>
        <v>1.6020012534195041E-4</v>
      </c>
      <c r="I3042" s="21">
        <v>3041</v>
      </c>
      <c r="J3042" s="28">
        <f t="shared" si="142"/>
        <v>25672.643513371979</v>
      </c>
      <c r="K3042" s="28">
        <f t="shared" si="143"/>
        <v>8.9951350701344565E-2</v>
      </c>
      <c r="L3042" s="34" t="e">
        <f>IF(ISNUMBER(INDEX('08W Project List'!$J:$J,MATCH('HFTD CPZ'!$B3042,'08W Project List'!$G:$G,0))),$K3042,#N/A)</f>
        <v>#N/A</v>
      </c>
      <c r="M3042" s="34" t="e">
        <f>IF(ISNUMBER(L3042),#N/A,IF(ISNUMBER(INDEX('Approved CPZ List'!$I:$I,MATCH('HFTD CPZ'!$B3042,'Approved CPZ List'!$B:$B,0))),$K3042,#N/A))</f>
        <v>#N/A</v>
      </c>
    </row>
    <row r="3043" spans="1:13" ht="15.75" x14ac:dyDescent="0.25">
      <c r="A3043" s="17">
        <v>830</v>
      </c>
      <c r="B3043" s="16" t="s">
        <v>2656</v>
      </c>
      <c r="C3043" s="16">
        <v>12541104</v>
      </c>
      <c r="D3043" s="16" t="s">
        <v>2657</v>
      </c>
      <c r="E3043" s="16">
        <v>1.2875829927628342</v>
      </c>
      <c r="F3043" s="16">
        <v>16</v>
      </c>
      <c r="G3043" s="20">
        <v>1.1434235050554999E-5</v>
      </c>
      <c r="H3043" s="16">
        <f t="shared" si="141"/>
        <v>1.8294776080887999E-4</v>
      </c>
      <c r="I3043" s="21">
        <v>3042</v>
      </c>
      <c r="J3043" s="28">
        <f t="shared" si="142"/>
        <v>25673.93109636474</v>
      </c>
      <c r="K3043" s="28">
        <f t="shared" si="143"/>
        <v>8.9768402940535688E-2</v>
      </c>
      <c r="L3043" s="34" t="e">
        <f>IF(ISNUMBER(INDEX('08W Project List'!$J:$J,MATCH('HFTD CPZ'!$B3043,'08W Project List'!$G:$G,0))),$K3043,#N/A)</f>
        <v>#N/A</v>
      </c>
      <c r="M3043" s="34" t="e">
        <f>IF(ISNUMBER(L3043),#N/A,IF(ISNUMBER(INDEX('Approved CPZ List'!$I:$I,MATCH('HFTD CPZ'!$B3043,'Approved CPZ List'!$B:$B,0))),$K3043,#N/A))</f>
        <v>#N/A</v>
      </c>
    </row>
    <row r="3044" spans="1:13" ht="15.75" x14ac:dyDescent="0.25">
      <c r="A3044" s="17">
        <v>3807</v>
      </c>
      <c r="B3044" s="16" t="s">
        <v>577</v>
      </c>
      <c r="C3044" s="16">
        <v>83622103</v>
      </c>
      <c r="D3044" s="16" t="s">
        <v>571</v>
      </c>
      <c r="E3044" s="16">
        <v>1.8331664258596767</v>
      </c>
      <c r="F3044" s="16">
        <v>42</v>
      </c>
      <c r="G3044" s="20">
        <v>1.14157501453195E-5</v>
      </c>
      <c r="H3044" s="16">
        <f t="shared" si="141"/>
        <v>4.7946150610341898E-4</v>
      </c>
      <c r="I3044" s="21">
        <v>3043</v>
      </c>
      <c r="J3044" s="28">
        <f t="shared" si="142"/>
        <v>25675.764262790599</v>
      </c>
      <c r="K3044" s="28">
        <f t="shared" si="143"/>
        <v>8.9288941434432265E-2</v>
      </c>
      <c r="L3044" s="34" t="e">
        <f>IF(ISNUMBER(INDEX('08W Project List'!$J:$J,MATCH('HFTD CPZ'!$B3044,'08W Project List'!$G:$G,0))),$K3044,#N/A)</f>
        <v>#N/A</v>
      </c>
      <c r="M3044" s="34" t="e">
        <f>IF(ISNUMBER(L3044),#N/A,IF(ISNUMBER(INDEX('Approved CPZ List'!$I:$I,MATCH('HFTD CPZ'!$B3044,'Approved CPZ List'!$B:$B,0))),$K3044,#N/A))</f>
        <v>#N/A</v>
      </c>
    </row>
    <row r="3045" spans="1:13" ht="15.75" x14ac:dyDescent="0.25">
      <c r="A3045" s="17">
        <v>2161</v>
      </c>
      <c r="B3045" s="16" t="s">
        <v>1981</v>
      </c>
      <c r="C3045" s="16">
        <v>13532227</v>
      </c>
      <c r="D3045" s="16" t="s">
        <v>1982</v>
      </c>
      <c r="E3045" s="16">
        <v>7.5744904166121813E-2</v>
      </c>
      <c r="F3045" s="16">
        <v>89</v>
      </c>
      <c r="G3045" s="20">
        <v>1.1362624728412199E-5</v>
      </c>
      <c r="H3045" s="16">
        <f t="shared" si="141"/>
        <v>1.0112736008286857E-3</v>
      </c>
      <c r="I3045" s="21">
        <v>3044</v>
      </c>
      <c r="J3045" s="28">
        <f t="shared" si="142"/>
        <v>25675.840007694766</v>
      </c>
      <c r="K3045" s="28">
        <f t="shared" si="143"/>
        <v>8.8277667833603579E-2</v>
      </c>
      <c r="L3045" s="34" t="e">
        <f>IF(ISNUMBER(INDEX('08W Project List'!$J:$J,MATCH('HFTD CPZ'!$B3045,'08W Project List'!$G:$G,0))),$K3045,#N/A)</f>
        <v>#N/A</v>
      </c>
      <c r="M3045" s="34" t="e">
        <f>IF(ISNUMBER(L3045),#N/A,IF(ISNUMBER(INDEX('Approved CPZ List'!$I:$I,MATCH('HFTD CPZ'!$B3045,'Approved CPZ List'!$B:$B,0))),$K3045,#N/A))</f>
        <v>#N/A</v>
      </c>
    </row>
    <row r="3046" spans="1:13" ht="15.75" x14ac:dyDescent="0.25">
      <c r="A3046" s="17">
        <v>10225</v>
      </c>
      <c r="B3046" s="16" t="s">
        <v>801</v>
      </c>
      <c r="C3046" s="16">
        <v>42821101</v>
      </c>
      <c r="D3046" s="16" t="s">
        <v>800</v>
      </c>
      <c r="E3046" s="16">
        <v>8.621533533136419E-2</v>
      </c>
      <c r="F3046" s="16">
        <v>4</v>
      </c>
      <c r="G3046" s="20">
        <v>1.13100905740358E-5</v>
      </c>
      <c r="H3046" s="16">
        <f t="shared" si="141"/>
        <v>4.52403622961432E-5</v>
      </c>
      <c r="I3046" s="21">
        <v>3045</v>
      </c>
      <c r="J3046" s="28">
        <f t="shared" si="142"/>
        <v>25675.926223030096</v>
      </c>
      <c r="K3046" s="28">
        <f t="shared" si="143"/>
        <v>8.823242747130744E-2</v>
      </c>
      <c r="L3046" s="34" t="e">
        <f>IF(ISNUMBER(INDEX('08W Project List'!$J:$J,MATCH('HFTD CPZ'!$B3046,'08W Project List'!$G:$G,0))),$K3046,#N/A)</f>
        <v>#N/A</v>
      </c>
      <c r="M3046" s="34" t="e">
        <f>IF(ISNUMBER(L3046),#N/A,IF(ISNUMBER(INDEX('Approved CPZ List'!$I:$I,MATCH('HFTD CPZ'!$B3046,'Approved CPZ List'!$B:$B,0))),$K3046,#N/A))</f>
        <v>#N/A</v>
      </c>
    </row>
    <row r="3047" spans="1:13" ht="15.75" x14ac:dyDescent="0.25">
      <c r="A3047" s="17">
        <v>9704</v>
      </c>
      <c r="B3047" s="16" t="s">
        <v>1016</v>
      </c>
      <c r="C3047" s="16">
        <v>152582109</v>
      </c>
      <c r="D3047" s="16" t="s">
        <v>1014</v>
      </c>
      <c r="E3047" s="16">
        <v>2.3864150699662769E-2</v>
      </c>
      <c r="F3047" s="16">
        <v>1</v>
      </c>
      <c r="G3047" s="20">
        <v>1.1274181988471099E-5</v>
      </c>
      <c r="H3047" s="16">
        <f t="shared" si="141"/>
        <v>1.1274181988471099E-5</v>
      </c>
      <c r="I3047" s="21">
        <v>3046</v>
      </c>
      <c r="J3047" s="28">
        <f t="shared" si="142"/>
        <v>25675.950087180794</v>
      </c>
      <c r="K3047" s="28">
        <f t="shared" si="143"/>
        <v>8.8221153289318968E-2</v>
      </c>
      <c r="L3047" s="34" t="e">
        <f>IF(ISNUMBER(INDEX('08W Project List'!$J:$J,MATCH('HFTD CPZ'!$B3047,'08W Project List'!$G:$G,0))),$K3047,#N/A)</f>
        <v>#N/A</v>
      </c>
      <c r="M3047" s="34" t="e">
        <f>IF(ISNUMBER(L3047),#N/A,IF(ISNUMBER(INDEX('Approved CPZ List'!$I:$I,MATCH('HFTD CPZ'!$B3047,'Approved CPZ List'!$B:$B,0))),$K3047,#N/A))</f>
        <v>#N/A</v>
      </c>
    </row>
    <row r="3048" spans="1:13" ht="15.75" x14ac:dyDescent="0.25">
      <c r="A3048" s="17">
        <v>6951</v>
      </c>
      <c r="B3048" s="16" t="s">
        <v>2389</v>
      </c>
      <c r="C3048" s="16">
        <v>42811111</v>
      </c>
      <c r="D3048" s="16" t="s">
        <v>2381</v>
      </c>
      <c r="E3048" s="16">
        <v>1.2565495184624673</v>
      </c>
      <c r="F3048" s="16">
        <v>18</v>
      </c>
      <c r="G3048" s="20">
        <v>1.1202986254671E-5</v>
      </c>
      <c r="H3048" s="16">
        <f t="shared" si="141"/>
        <v>2.01653752584078E-4</v>
      </c>
      <c r="I3048" s="21">
        <v>3047</v>
      </c>
      <c r="J3048" s="28">
        <f t="shared" si="142"/>
        <v>25677.206636699255</v>
      </c>
      <c r="K3048" s="28">
        <f t="shared" si="143"/>
        <v>8.8019499536734894E-2</v>
      </c>
      <c r="L3048" s="34" t="e">
        <f>IF(ISNUMBER(INDEX('08W Project List'!$J:$J,MATCH('HFTD CPZ'!$B3048,'08W Project List'!$G:$G,0))),$K3048,#N/A)</f>
        <v>#N/A</v>
      </c>
      <c r="M3048" s="34" t="e">
        <f>IF(ISNUMBER(L3048),#N/A,IF(ISNUMBER(INDEX('Approved CPZ List'!$I:$I,MATCH('HFTD CPZ'!$B3048,'Approved CPZ List'!$B:$B,0))),$K3048,#N/A))</f>
        <v>#N/A</v>
      </c>
    </row>
    <row r="3049" spans="1:13" ht="15.75" x14ac:dyDescent="0.25">
      <c r="A3049" s="17">
        <v>7579</v>
      </c>
      <c r="B3049" s="16" t="s">
        <v>4384</v>
      </c>
      <c r="C3049" s="16">
        <v>24251101</v>
      </c>
      <c r="D3049" s="16" t="s">
        <v>4383</v>
      </c>
      <c r="E3049" s="16">
        <v>1.81965062180931</v>
      </c>
      <c r="F3049" s="16">
        <v>25</v>
      </c>
      <c r="G3049" s="20">
        <v>1.1198450492448101E-5</v>
      </c>
      <c r="H3049" s="16">
        <f t="shared" si="141"/>
        <v>2.799612623112025E-4</v>
      </c>
      <c r="I3049" s="21">
        <v>3048</v>
      </c>
      <c r="J3049" s="28">
        <f t="shared" si="142"/>
        <v>25679.026287321063</v>
      </c>
      <c r="K3049" s="28">
        <f t="shared" si="143"/>
        <v>8.7739538274423698E-2</v>
      </c>
      <c r="L3049" s="34" t="e">
        <f>IF(ISNUMBER(INDEX('08W Project List'!$J:$J,MATCH('HFTD CPZ'!$B3049,'08W Project List'!$G:$G,0))),$K3049,#N/A)</f>
        <v>#N/A</v>
      </c>
      <c r="M3049" s="34" t="e">
        <f>IF(ISNUMBER(L3049),#N/A,IF(ISNUMBER(INDEX('Approved CPZ List'!$I:$I,MATCH('HFTD CPZ'!$B3049,'Approved CPZ List'!$B:$B,0))),$K3049,#N/A))</f>
        <v>#N/A</v>
      </c>
    </row>
    <row r="3050" spans="1:13" ht="15.75" x14ac:dyDescent="0.25">
      <c r="A3050" s="17">
        <v>4426</v>
      </c>
      <c r="B3050" s="16" t="s">
        <v>3714</v>
      </c>
      <c r="C3050" s="16">
        <v>153651103</v>
      </c>
      <c r="D3050" s="16" t="s">
        <v>3715</v>
      </c>
      <c r="E3050" s="16">
        <v>1.8569266855155688</v>
      </c>
      <c r="F3050" s="16">
        <v>32</v>
      </c>
      <c r="G3050" s="20">
        <v>1.08890799275869E-5</v>
      </c>
      <c r="H3050" s="16">
        <f t="shared" si="141"/>
        <v>3.484505576827808E-4</v>
      </c>
      <c r="I3050" s="21">
        <v>3049</v>
      </c>
      <c r="J3050" s="28">
        <f t="shared" si="142"/>
        <v>25680.883214006579</v>
      </c>
      <c r="K3050" s="28">
        <f t="shared" si="143"/>
        <v>8.7391087716740923E-2</v>
      </c>
      <c r="L3050" s="34" t="e">
        <f>IF(ISNUMBER(INDEX('08W Project List'!$J:$J,MATCH('HFTD CPZ'!$B3050,'08W Project List'!$G:$G,0))),$K3050,#N/A)</f>
        <v>#N/A</v>
      </c>
      <c r="M3050" s="34" t="e">
        <f>IF(ISNUMBER(L3050),#N/A,IF(ISNUMBER(INDEX('Approved CPZ List'!$I:$I,MATCH('HFTD CPZ'!$B3050,'Approved CPZ List'!$B:$B,0))),$K3050,#N/A))</f>
        <v>#N/A</v>
      </c>
    </row>
    <row r="3051" spans="1:13" ht="15.75" x14ac:dyDescent="0.25">
      <c r="A3051" s="17">
        <v>3276</v>
      </c>
      <c r="B3051" s="16" t="s">
        <v>570</v>
      </c>
      <c r="C3051" s="16">
        <v>83622103</v>
      </c>
      <c r="D3051" s="16" t="s">
        <v>571</v>
      </c>
      <c r="E3051" s="16">
        <v>5.6546384033742694</v>
      </c>
      <c r="F3051" s="16">
        <v>112</v>
      </c>
      <c r="G3051" s="20">
        <v>1.08509913836589E-5</v>
      </c>
      <c r="H3051" s="16">
        <f t="shared" si="141"/>
        <v>1.2153110349697968E-3</v>
      </c>
      <c r="I3051" s="21">
        <v>3050</v>
      </c>
      <c r="J3051" s="28">
        <f t="shared" si="142"/>
        <v>25686.537852409954</v>
      </c>
      <c r="K3051" s="28">
        <f t="shared" si="143"/>
        <v>8.6175776681771121E-2</v>
      </c>
      <c r="L3051" s="34" t="e">
        <f>IF(ISNUMBER(INDEX('08W Project List'!$J:$J,MATCH('HFTD CPZ'!$B3051,'08W Project List'!$G:$G,0))),$K3051,#N/A)</f>
        <v>#N/A</v>
      </c>
      <c r="M3051" s="34" t="e">
        <f>IF(ISNUMBER(L3051),#N/A,IF(ISNUMBER(INDEX('Approved CPZ List'!$I:$I,MATCH('HFTD CPZ'!$B3051,'Approved CPZ List'!$B:$B,0))),$K3051,#N/A))</f>
        <v>#N/A</v>
      </c>
    </row>
    <row r="3052" spans="1:13" ht="15.75" x14ac:dyDescent="0.25">
      <c r="A3052" s="17">
        <v>4220</v>
      </c>
      <c r="B3052" s="16" t="s">
        <v>2661</v>
      </c>
      <c r="C3052" s="16">
        <v>12541104</v>
      </c>
      <c r="D3052" s="16" t="s">
        <v>2657</v>
      </c>
      <c r="E3052" s="16">
        <v>2.8820072050199128</v>
      </c>
      <c r="F3052" s="16">
        <v>35</v>
      </c>
      <c r="G3052" s="20">
        <v>1.08405356768153E-5</v>
      </c>
      <c r="H3052" s="16">
        <f t="shared" si="141"/>
        <v>3.794187486885355E-4</v>
      </c>
      <c r="I3052" s="21">
        <v>3051</v>
      </c>
      <c r="J3052" s="28">
        <f t="shared" si="142"/>
        <v>25689.419859614973</v>
      </c>
      <c r="K3052" s="28">
        <f t="shared" si="143"/>
        <v>8.5796357933082587E-2</v>
      </c>
      <c r="L3052" s="34" t="e">
        <f>IF(ISNUMBER(INDEX('08W Project List'!$J:$J,MATCH('HFTD CPZ'!$B3052,'08W Project List'!$G:$G,0))),$K3052,#N/A)</f>
        <v>#N/A</v>
      </c>
      <c r="M3052" s="34" t="e">
        <f>IF(ISNUMBER(L3052),#N/A,IF(ISNUMBER(INDEX('Approved CPZ List'!$I:$I,MATCH('HFTD CPZ'!$B3052,'Approved CPZ List'!$B:$B,0))),$K3052,#N/A))</f>
        <v>#N/A</v>
      </c>
    </row>
    <row r="3053" spans="1:13" ht="15.75" x14ac:dyDescent="0.25">
      <c r="A3053" s="17">
        <v>3032</v>
      </c>
      <c r="B3053" s="16" t="s">
        <v>2662</v>
      </c>
      <c r="C3053" s="16">
        <v>12541104</v>
      </c>
      <c r="D3053" s="16" t="s">
        <v>2657</v>
      </c>
      <c r="E3053" s="16">
        <v>2.7237406871205097</v>
      </c>
      <c r="F3053" s="16">
        <v>46</v>
      </c>
      <c r="G3053" s="20">
        <v>1.08139674251304E-5</v>
      </c>
      <c r="H3053" s="16">
        <f t="shared" si="141"/>
        <v>4.9744250155599841E-4</v>
      </c>
      <c r="I3053" s="21">
        <v>3052</v>
      </c>
      <c r="J3053" s="28">
        <f t="shared" si="142"/>
        <v>25692.143600302094</v>
      </c>
      <c r="K3053" s="28">
        <f t="shared" si="143"/>
        <v>8.5298915431526595E-2</v>
      </c>
      <c r="L3053" s="34" t="e">
        <f>IF(ISNUMBER(INDEX('08W Project List'!$J:$J,MATCH('HFTD CPZ'!$B3053,'08W Project List'!$G:$G,0))),$K3053,#N/A)</f>
        <v>#N/A</v>
      </c>
      <c r="M3053" s="34" t="e">
        <f>IF(ISNUMBER(L3053),#N/A,IF(ISNUMBER(INDEX('Approved CPZ List'!$I:$I,MATCH('HFTD CPZ'!$B3053,'Approved CPZ List'!$B:$B,0))),$K3053,#N/A))</f>
        <v>#N/A</v>
      </c>
    </row>
    <row r="3054" spans="1:13" ht="15.75" x14ac:dyDescent="0.25">
      <c r="A3054" s="17">
        <v>3352</v>
      </c>
      <c r="B3054" s="16" t="s">
        <v>2659</v>
      </c>
      <c r="C3054" s="16">
        <v>12541104</v>
      </c>
      <c r="D3054" s="16" t="s">
        <v>2657</v>
      </c>
      <c r="E3054" s="16">
        <v>4.0193686633031822</v>
      </c>
      <c r="F3054" s="16">
        <v>48</v>
      </c>
      <c r="G3054" s="20">
        <v>1.0730208357919199E-5</v>
      </c>
      <c r="H3054" s="16">
        <f t="shared" si="141"/>
        <v>5.1505000118012151E-4</v>
      </c>
      <c r="I3054" s="21">
        <v>3053</v>
      </c>
      <c r="J3054" s="28">
        <f t="shared" si="142"/>
        <v>25696.162968965396</v>
      </c>
      <c r="K3054" s="28">
        <f t="shared" si="143"/>
        <v>8.4783865430346467E-2</v>
      </c>
      <c r="L3054" s="34" t="e">
        <f>IF(ISNUMBER(INDEX('08W Project List'!$J:$J,MATCH('HFTD CPZ'!$B3054,'08W Project List'!$G:$G,0))),$K3054,#N/A)</f>
        <v>#N/A</v>
      </c>
      <c r="M3054" s="34" t="e">
        <f>IF(ISNUMBER(L3054),#N/A,IF(ISNUMBER(INDEX('Approved CPZ List'!$I:$I,MATCH('HFTD CPZ'!$B3054,'Approved CPZ List'!$B:$B,0))),$K3054,#N/A))</f>
        <v>#N/A</v>
      </c>
    </row>
    <row r="3055" spans="1:13" ht="15.75" x14ac:dyDescent="0.25">
      <c r="A3055" s="17">
        <v>9828</v>
      </c>
      <c r="B3055" s="16" t="s">
        <v>26</v>
      </c>
      <c r="C3055" s="16">
        <v>152101102</v>
      </c>
      <c r="D3055" s="16" t="s">
        <v>27</v>
      </c>
      <c r="E3055" s="16">
        <v>1.9384502112816532E-2</v>
      </c>
      <c r="F3055" s="16">
        <v>1</v>
      </c>
      <c r="G3055" s="20">
        <v>1.0722881214581599E-5</v>
      </c>
      <c r="H3055" s="16">
        <f t="shared" si="141"/>
        <v>1.0722881214581599E-5</v>
      </c>
      <c r="I3055" s="21">
        <v>3054</v>
      </c>
      <c r="J3055" s="28">
        <f t="shared" si="142"/>
        <v>25696.18235346751</v>
      </c>
      <c r="K3055" s="28">
        <f t="shared" si="143"/>
        <v>8.4773142549131889E-2</v>
      </c>
      <c r="L3055" s="34" t="e">
        <f>IF(ISNUMBER(INDEX('08W Project List'!$J:$J,MATCH('HFTD CPZ'!$B3055,'08W Project List'!$G:$G,0))),$K3055,#N/A)</f>
        <v>#N/A</v>
      </c>
      <c r="M3055" s="34" t="e">
        <f>IF(ISNUMBER(L3055),#N/A,IF(ISNUMBER(INDEX('Approved CPZ List'!$I:$I,MATCH('HFTD CPZ'!$B3055,'Approved CPZ List'!$B:$B,0))),$K3055,#N/A))</f>
        <v>#N/A</v>
      </c>
    </row>
    <row r="3056" spans="1:13" ht="15.75" x14ac:dyDescent="0.25">
      <c r="A3056" s="17">
        <v>9784</v>
      </c>
      <c r="B3056" s="16" t="s">
        <v>584</v>
      </c>
      <c r="C3056" s="16">
        <v>83622104</v>
      </c>
      <c r="D3056" s="16" t="s">
        <v>581</v>
      </c>
      <c r="E3056" s="16">
        <v>0.24195884372660845</v>
      </c>
      <c r="F3056" s="16">
        <v>8</v>
      </c>
      <c r="G3056" s="20">
        <v>1.07168042888239E-5</v>
      </c>
      <c r="H3056" s="16">
        <f t="shared" si="141"/>
        <v>8.5734434310591196E-5</v>
      </c>
      <c r="I3056" s="21">
        <v>3055</v>
      </c>
      <c r="J3056" s="28">
        <f t="shared" si="142"/>
        <v>25696.424312311236</v>
      </c>
      <c r="K3056" s="28">
        <f t="shared" si="143"/>
        <v>8.4687408114821297E-2</v>
      </c>
      <c r="L3056" s="34" t="e">
        <f>IF(ISNUMBER(INDEX('08W Project List'!$J:$J,MATCH('HFTD CPZ'!$B3056,'08W Project List'!$G:$G,0))),$K3056,#N/A)</f>
        <v>#N/A</v>
      </c>
      <c r="M3056" s="34" t="e">
        <f>IF(ISNUMBER(L3056),#N/A,IF(ISNUMBER(INDEX('Approved CPZ List'!$I:$I,MATCH('HFTD CPZ'!$B3056,'Approved CPZ List'!$B:$B,0))),$K3056,#N/A))</f>
        <v>#N/A</v>
      </c>
    </row>
    <row r="3057" spans="1:13" ht="15.75" x14ac:dyDescent="0.25">
      <c r="A3057" s="17">
        <v>6309</v>
      </c>
      <c r="B3057" s="16" t="s">
        <v>2410</v>
      </c>
      <c r="C3057" s="16">
        <v>42811113</v>
      </c>
      <c r="D3057" s="16" t="s">
        <v>2404</v>
      </c>
      <c r="E3057" s="16">
        <v>1.2338976822322436</v>
      </c>
      <c r="F3057" s="16">
        <v>14</v>
      </c>
      <c r="G3057" s="20">
        <v>1.06624210976713E-5</v>
      </c>
      <c r="H3057" s="16">
        <f t="shared" si="141"/>
        <v>1.492738953673982E-4</v>
      </c>
      <c r="I3057" s="21">
        <v>3056</v>
      </c>
      <c r="J3057" s="28">
        <f t="shared" si="142"/>
        <v>25697.658209993468</v>
      </c>
      <c r="K3057" s="28">
        <f t="shared" si="143"/>
        <v>8.45381342194539E-2</v>
      </c>
      <c r="L3057" s="34" t="e">
        <f>IF(ISNUMBER(INDEX('08W Project List'!$J:$J,MATCH('HFTD CPZ'!$B3057,'08W Project List'!$G:$G,0))),$K3057,#N/A)</f>
        <v>#N/A</v>
      </c>
      <c r="M3057" s="34" t="e">
        <f>IF(ISNUMBER(L3057),#N/A,IF(ISNUMBER(INDEX('Approved CPZ List'!$I:$I,MATCH('HFTD CPZ'!$B3057,'Approved CPZ List'!$B:$B,0))),$K3057,#N/A))</f>
        <v>#N/A</v>
      </c>
    </row>
    <row r="3058" spans="1:13" ht="15.75" x14ac:dyDescent="0.25">
      <c r="A3058" s="17">
        <v>10893</v>
      </c>
      <c r="B3058" s="16" t="s">
        <v>1422</v>
      </c>
      <c r="C3058" s="16">
        <v>163451702</v>
      </c>
      <c r="D3058" s="16" t="s">
        <v>1414</v>
      </c>
      <c r="E3058" s="16">
        <v>0.1258202789079248</v>
      </c>
      <c r="F3058" s="16">
        <v>2</v>
      </c>
      <c r="G3058" s="20">
        <v>1.0549905041374801E-5</v>
      </c>
      <c r="H3058" s="16">
        <f t="shared" si="141"/>
        <v>2.1099810082749601E-5</v>
      </c>
      <c r="I3058" s="21">
        <v>3057</v>
      </c>
      <c r="J3058" s="28">
        <f t="shared" si="142"/>
        <v>25697.784030272374</v>
      </c>
      <c r="K3058" s="28">
        <f t="shared" si="143"/>
        <v>8.4517034409371153E-2</v>
      </c>
      <c r="L3058" s="34" t="e">
        <f>IF(ISNUMBER(INDEX('08W Project List'!$J:$J,MATCH('HFTD CPZ'!$B3058,'08W Project List'!$G:$G,0))),$K3058,#N/A)</f>
        <v>#N/A</v>
      </c>
      <c r="M3058" s="34" t="e">
        <f>IF(ISNUMBER(L3058),#N/A,IF(ISNUMBER(INDEX('Approved CPZ List'!$I:$I,MATCH('HFTD CPZ'!$B3058,'Approved CPZ List'!$B:$B,0))),$K3058,#N/A))</f>
        <v>#N/A</v>
      </c>
    </row>
    <row r="3059" spans="1:13" ht="15.75" x14ac:dyDescent="0.25">
      <c r="A3059" s="17">
        <v>4614</v>
      </c>
      <c r="B3059" s="16" t="s">
        <v>3569</v>
      </c>
      <c r="C3059" s="16">
        <v>42011108</v>
      </c>
      <c r="D3059" s="16" t="s">
        <v>3566</v>
      </c>
      <c r="E3059" s="16">
        <v>3.9224661573171535</v>
      </c>
      <c r="F3059" s="16">
        <v>57</v>
      </c>
      <c r="G3059" s="20">
        <v>1.0529101759348E-5</v>
      </c>
      <c r="H3059" s="16">
        <f t="shared" si="141"/>
        <v>6.0015880028283604E-4</v>
      </c>
      <c r="I3059" s="21">
        <v>3058</v>
      </c>
      <c r="J3059" s="28">
        <f t="shared" si="142"/>
        <v>25701.706496429691</v>
      </c>
      <c r="K3059" s="28">
        <f t="shared" si="143"/>
        <v>8.3916875609088323E-2</v>
      </c>
      <c r="L3059" s="34" t="e">
        <f>IF(ISNUMBER(INDEX('08W Project List'!$J:$J,MATCH('HFTD CPZ'!$B3059,'08W Project List'!$G:$G,0))),$K3059,#N/A)</f>
        <v>#N/A</v>
      </c>
      <c r="M3059" s="34" t="e">
        <f>IF(ISNUMBER(L3059),#N/A,IF(ISNUMBER(INDEX('Approved CPZ List'!$I:$I,MATCH('HFTD CPZ'!$B3059,'Approved CPZ List'!$B:$B,0))),$K3059,#N/A))</f>
        <v>#N/A</v>
      </c>
    </row>
    <row r="3060" spans="1:13" ht="15.75" x14ac:dyDescent="0.25">
      <c r="A3060" s="17">
        <v>9095</v>
      </c>
      <c r="B3060" s="16" t="s">
        <v>2070</v>
      </c>
      <c r="C3060" s="16">
        <v>83182107</v>
      </c>
      <c r="D3060" s="16" t="s">
        <v>2071</v>
      </c>
      <c r="E3060" s="16">
        <v>0.24964127257147048</v>
      </c>
      <c r="F3060" s="16">
        <v>5</v>
      </c>
      <c r="G3060" s="20">
        <v>1.04599118358967E-5</v>
      </c>
      <c r="H3060" s="16">
        <f t="shared" si="141"/>
        <v>5.2299559179483501E-5</v>
      </c>
      <c r="I3060" s="21">
        <v>3059</v>
      </c>
      <c r="J3060" s="28">
        <f t="shared" si="142"/>
        <v>25701.956137702262</v>
      </c>
      <c r="K3060" s="28">
        <f t="shared" si="143"/>
        <v>8.3864576049908837E-2</v>
      </c>
      <c r="L3060" s="34" t="e">
        <f>IF(ISNUMBER(INDEX('08W Project List'!$J:$J,MATCH('HFTD CPZ'!$B3060,'08W Project List'!$G:$G,0))),$K3060,#N/A)</f>
        <v>#N/A</v>
      </c>
      <c r="M3060" s="34" t="e">
        <f>IF(ISNUMBER(L3060),#N/A,IF(ISNUMBER(INDEX('Approved CPZ List'!$I:$I,MATCH('HFTD CPZ'!$B3060,'Approved CPZ List'!$B:$B,0))),$K3060,#N/A))</f>
        <v>#N/A</v>
      </c>
    </row>
    <row r="3061" spans="1:13" ht="15.75" x14ac:dyDescent="0.25">
      <c r="A3061" s="17">
        <v>8911</v>
      </c>
      <c r="B3061" s="16" t="s">
        <v>628</v>
      </c>
      <c r="C3061" s="16">
        <v>83622106</v>
      </c>
      <c r="D3061" s="16" t="s">
        <v>611</v>
      </c>
      <c r="E3061" s="16">
        <v>0.68455759416886264</v>
      </c>
      <c r="F3061" s="16">
        <v>37</v>
      </c>
      <c r="G3061" s="20">
        <v>1.03966880861803E-5</v>
      </c>
      <c r="H3061" s="16">
        <f t="shared" si="141"/>
        <v>3.8467745918867113E-4</v>
      </c>
      <c r="I3061" s="21">
        <v>3060</v>
      </c>
      <c r="J3061" s="28">
        <f t="shared" si="142"/>
        <v>25702.640695296432</v>
      </c>
      <c r="K3061" s="28">
        <f t="shared" si="143"/>
        <v>8.3479898590720164E-2</v>
      </c>
      <c r="L3061" s="34" t="e">
        <f>IF(ISNUMBER(INDEX('08W Project List'!$J:$J,MATCH('HFTD CPZ'!$B3061,'08W Project List'!$G:$G,0))),$K3061,#N/A)</f>
        <v>#N/A</v>
      </c>
      <c r="M3061" s="34" t="e">
        <f>IF(ISNUMBER(L3061),#N/A,IF(ISNUMBER(INDEX('Approved CPZ List'!$I:$I,MATCH('HFTD CPZ'!$B3061,'Approved CPZ List'!$B:$B,0))),$K3061,#N/A))</f>
        <v>#N/A</v>
      </c>
    </row>
    <row r="3062" spans="1:13" ht="15.75" x14ac:dyDescent="0.25">
      <c r="A3062" s="17">
        <v>10545</v>
      </c>
      <c r="B3062" s="16" t="s">
        <v>2882</v>
      </c>
      <c r="C3062" s="16">
        <v>182611103</v>
      </c>
      <c r="D3062" s="16" t="s">
        <v>2880</v>
      </c>
      <c r="E3062" s="16">
        <v>6.1066693532525175E-2</v>
      </c>
      <c r="F3062" s="16">
        <v>2</v>
      </c>
      <c r="G3062" s="20">
        <v>1.0297241451697599E-5</v>
      </c>
      <c r="H3062" s="16">
        <f t="shared" si="141"/>
        <v>2.0594482903395199E-5</v>
      </c>
      <c r="I3062" s="21">
        <v>3061</v>
      </c>
      <c r="J3062" s="28">
        <f t="shared" si="142"/>
        <v>25702.701761989963</v>
      </c>
      <c r="K3062" s="28">
        <f t="shared" si="143"/>
        <v>8.3459304107816767E-2</v>
      </c>
      <c r="L3062" s="34" t="e">
        <f>IF(ISNUMBER(INDEX('08W Project List'!$J:$J,MATCH('HFTD CPZ'!$B3062,'08W Project List'!$G:$G,0))),$K3062,#N/A)</f>
        <v>#N/A</v>
      </c>
      <c r="M3062" s="34" t="e">
        <f>IF(ISNUMBER(L3062),#N/A,IF(ISNUMBER(INDEX('Approved CPZ List'!$I:$I,MATCH('HFTD CPZ'!$B3062,'Approved CPZ List'!$B:$B,0))),$K3062,#N/A))</f>
        <v>#N/A</v>
      </c>
    </row>
    <row r="3063" spans="1:13" ht="15.75" x14ac:dyDescent="0.25">
      <c r="A3063" s="17">
        <v>1830</v>
      </c>
      <c r="B3063" s="16" t="s">
        <v>3615</v>
      </c>
      <c r="C3063" s="16">
        <v>42151104</v>
      </c>
      <c r="D3063" s="16" t="s">
        <v>3614</v>
      </c>
      <c r="E3063" s="16">
        <v>6.5120395523720944</v>
      </c>
      <c r="F3063" s="16">
        <v>107</v>
      </c>
      <c r="G3063" s="20">
        <v>1.02550688183939E-5</v>
      </c>
      <c r="H3063" s="16">
        <f t="shared" si="141"/>
        <v>1.0972923635681473E-3</v>
      </c>
      <c r="I3063" s="21">
        <v>3062</v>
      </c>
      <c r="J3063" s="28">
        <f t="shared" si="142"/>
        <v>25709.213801542337</v>
      </c>
      <c r="K3063" s="28">
        <f t="shared" si="143"/>
        <v>8.236201174424862E-2</v>
      </c>
      <c r="L3063" s="34" t="e">
        <f>IF(ISNUMBER(INDEX('08W Project List'!$J:$J,MATCH('HFTD CPZ'!$B3063,'08W Project List'!$G:$G,0))),$K3063,#N/A)</f>
        <v>#N/A</v>
      </c>
      <c r="M3063" s="34" t="e">
        <f>IF(ISNUMBER(L3063),#N/A,IF(ISNUMBER(INDEX('Approved CPZ List'!$I:$I,MATCH('HFTD CPZ'!$B3063,'Approved CPZ List'!$B:$B,0))),$K3063,#N/A))</f>
        <v>#N/A</v>
      </c>
    </row>
    <row r="3064" spans="1:13" ht="15.75" x14ac:dyDescent="0.25">
      <c r="A3064" s="17">
        <v>10656</v>
      </c>
      <c r="B3064" s="16" t="s">
        <v>2331</v>
      </c>
      <c r="C3064" s="16">
        <v>163661701</v>
      </c>
      <c r="D3064" s="16" t="s">
        <v>2328</v>
      </c>
      <c r="E3064" s="16">
        <v>1.9363805892658795E-2</v>
      </c>
      <c r="F3064" s="16">
        <v>2</v>
      </c>
      <c r="G3064" s="20">
        <v>1.02375330824514E-5</v>
      </c>
      <c r="H3064" s="16">
        <f t="shared" si="141"/>
        <v>2.04750661649028E-5</v>
      </c>
      <c r="I3064" s="21">
        <v>3063</v>
      </c>
      <c r="J3064" s="28">
        <f t="shared" si="142"/>
        <v>25709.233165348229</v>
      </c>
      <c r="K3064" s="28">
        <f t="shared" si="143"/>
        <v>8.2341536678083721E-2</v>
      </c>
      <c r="L3064" s="34" t="e">
        <f>IF(ISNUMBER(INDEX('08W Project List'!$J:$J,MATCH('HFTD CPZ'!$B3064,'08W Project List'!$G:$G,0))),$K3064,#N/A)</f>
        <v>#N/A</v>
      </c>
      <c r="M3064" s="34" t="e">
        <f>IF(ISNUMBER(L3064),#N/A,IF(ISNUMBER(INDEX('Approved CPZ List'!$I:$I,MATCH('HFTD CPZ'!$B3064,'Approved CPZ List'!$B:$B,0))),$K3064,#N/A))</f>
        <v>#N/A</v>
      </c>
    </row>
    <row r="3065" spans="1:13" ht="15.75" x14ac:dyDescent="0.25">
      <c r="A3065" s="17">
        <v>7888</v>
      </c>
      <c r="B3065" s="16" t="s">
        <v>2398</v>
      </c>
      <c r="C3065" s="16">
        <v>42811112</v>
      </c>
      <c r="D3065" s="16" t="s">
        <v>2396</v>
      </c>
      <c r="E3065" s="16">
        <v>2.2487088358418337</v>
      </c>
      <c r="F3065" s="16">
        <v>27</v>
      </c>
      <c r="G3065" s="20">
        <v>1.02337970855798E-5</v>
      </c>
      <c r="H3065" s="16">
        <f t="shared" si="141"/>
        <v>2.763125213106546E-4</v>
      </c>
      <c r="I3065" s="21">
        <v>3064</v>
      </c>
      <c r="J3065" s="28">
        <f t="shared" si="142"/>
        <v>25711.481874184072</v>
      </c>
      <c r="K3065" s="28">
        <f t="shared" si="143"/>
        <v>8.2065224156773073E-2</v>
      </c>
      <c r="L3065" s="34" t="e">
        <f>IF(ISNUMBER(INDEX('08W Project List'!$J:$J,MATCH('HFTD CPZ'!$B3065,'08W Project List'!$G:$G,0))),$K3065,#N/A)</f>
        <v>#N/A</v>
      </c>
      <c r="M3065" s="34" t="e">
        <f>IF(ISNUMBER(L3065),#N/A,IF(ISNUMBER(INDEX('Approved CPZ List'!$I:$I,MATCH('HFTD CPZ'!$B3065,'Approved CPZ List'!$B:$B,0))),$K3065,#N/A))</f>
        <v>#N/A</v>
      </c>
    </row>
    <row r="3066" spans="1:13" ht="15.75" x14ac:dyDescent="0.25">
      <c r="A3066" s="17">
        <v>5285</v>
      </c>
      <c r="B3066" s="16" t="s">
        <v>619</v>
      </c>
      <c r="C3066" s="16">
        <v>83622106</v>
      </c>
      <c r="D3066" s="16" t="s">
        <v>611</v>
      </c>
      <c r="E3066" s="16">
        <v>0.87070858341280299</v>
      </c>
      <c r="F3066" s="16">
        <v>10</v>
      </c>
      <c r="G3066" s="20">
        <v>1.02310895811148E-5</v>
      </c>
      <c r="H3066" s="16">
        <f t="shared" si="141"/>
        <v>1.02310895811148E-4</v>
      </c>
      <c r="I3066" s="21">
        <v>3065</v>
      </c>
      <c r="J3066" s="28">
        <f t="shared" si="142"/>
        <v>25712.352582767486</v>
      </c>
      <c r="K3066" s="28">
        <f t="shared" si="143"/>
        <v>8.1962913260961931E-2</v>
      </c>
      <c r="L3066" s="34" t="e">
        <f>IF(ISNUMBER(INDEX('08W Project List'!$J:$J,MATCH('HFTD CPZ'!$B3066,'08W Project List'!$G:$G,0))),$K3066,#N/A)</f>
        <v>#N/A</v>
      </c>
      <c r="M3066" s="34" t="e">
        <f>IF(ISNUMBER(L3066),#N/A,IF(ISNUMBER(INDEX('Approved CPZ List'!$I:$I,MATCH('HFTD CPZ'!$B3066,'Approved CPZ List'!$B:$B,0))),$K3066,#N/A))</f>
        <v>#N/A</v>
      </c>
    </row>
    <row r="3067" spans="1:13" ht="15.75" x14ac:dyDescent="0.25">
      <c r="A3067" s="17">
        <v>7246</v>
      </c>
      <c r="B3067" s="16" t="s">
        <v>1832</v>
      </c>
      <c r="C3067" s="16">
        <v>192341102</v>
      </c>
      <c r="D3067" s="16" t="s">
        <v>1833</v>
      </c>
      <c r="E3067" s="16">
        <v>0.91788369057101304</v>
      </c>
      <c r="F3067" s="16">
        <v>45</v>
      </c>
      <c r="G3067" s="20">
        <v>1.0176955924058899E-5</v>
      </c>
      <c r="H3067" s="16">
        <f t="shared" si="141"/>
        <v>4.5796301658265049E-4</v>
      </c>
      <c r="I3067" s="21">
        <v>3066</v>
      </c>
      <c r="J3067" s="28">
        <f t="shared" si="142"/>
        <v>25713.270466458056</v>
      </c>
      <c r="K3067" s="28">
        <f t="shared" si="143"/>
        <v>8.1504950244379287E-2</v>
      </c>
      <c r="L3067" s="34" t="e">
        <f>IF(ISNUMBER(INDEX('08W Project List'!$J:$J,MATCH('HFTD CPZ'!$B3067,'08W Project List'!$G:$G,0))),$K3067,#N/A)</f>
        <v>#N/A</v>
      </c>
      <c r="M3067" s="34" t="e">
        <f>IF(ISNUMBER(L3067),#N/A,IF(ISNUMBER(INDEX('Approved CPZ List'!$I:$I,MATCH('HFTD CPZ'!$B3067,'Approved CPZ List'!$B:$B,0))),$K3067,#N/A))</f>
        <v>#N/A</v>
      </c>
    </row>
    <row r="3068" spans="1:13" ht="15.75" x14ac:dyDescent="0.25">
      <c r="A3068" s="17">
        <v>3485</v>
      </c>
      <c r="B3068" s="16" t="s">
        <v>3564</v>
      </c>
      <c r="C3068" s="16">
        <v>42011107</v>
      </c>
      <c r="D3068" s="16" t="s">
        <v>3559</v>
      </c>
      <c r="E3068" s="16">
        <v>4.8541333060896887</v>
      </c>
      <c r="F3068" s="16">
        <v>107</v>
      </c>
      <c r="G3068" s="20">
        <v>9.9897265841675593E-6</v>
      </c>
      <c r="H3068" s="16">
        <f t="shared" si="141"/>
        <v>1.0689007445059289E-3</v>
      </c>
      <c r="I3068" s="21">
        <v>3067</v>
      </c>
      <c r="J3068" s="28">
        <f t="shared" si="142"/>
        <v>25718.124599764145</v>
      </c>
      <c r="K3068" s="28">
        <f t="shared" si="143"/>
        <v>8.0436049499873361E-2</v>
      </c>
      <c r="L3068" s="34" t="e">
        <f>IF(ISNUMBER(INDEX('08W Project List'!$J:$J,MATCH('HFTD CPZ'!$B3068,'08W Project List'!$G:$G,0))),$K3068,#N/A)</f>
        <v>#N/A</v>
      </c>
      <c r="M3068" s="34" t="e">
        <f>IF(ISNUMBER(L3068),#N/A,IF(ISNUMBER(INDEX('Approved CPZ List'!$I:$I,MATCH('HFTD CPZ'!$B3068,'Approved CPZ List'!$B:$B,0))),$K3068,#N/A))</f>
        <v>#N/A</v>
      </c>
    </row>
    <row r="3069" spans="1:13" ht="15.75" x14ac:dyDescent="0.25">
      <c r="A3069" s="17">
        <v>1447</v>
      </c>
      <c r="B3069" s="16" t="s">
        <v>2648</v>
      </c>
      <c r="C3069" s="16">
        <v>12101104</v>
      </c>
      <c r="D3069" s="16" t="s">
        <v>2646</v>
      </c>
      <c r="E3069" s="16">
        <v>4.1264945888124176</v>
      </c>
      <c r="F3069" s="16">
        <v>49</v>
      </c>
      <c r="G3069" s="20">
        <v>9.9677266430444596E-6</v>
      </c>
      <c r="H3069" s="16">
        <f t="shared" si="141"/>
        <v>4.8841860550917851E-4</v>
      </c>
      <c r="I3069" s="21">
        <v>3068</v>
      </c>
      <c r="J3069" s="28">
        <f t="shared" si="142"/>
        <v>25722.251094352956</v>
      </c>
      <c r="K3069" s="28">
        <f t="shared" si="143"/>
        <v>7.9947630894364186E-2</v>
      </c>
      <c r="L3069" s="34" t="e">
        <f>IF(ISNUMBER(INDEX('08W Project List'!$J:$J,MATCH('HFTD CPZ'!$B3069,'08W Project List'!$G:$G,0))),$K3069,#N/A)</f>
        <v>#N/A</v>
      </c>
      <c r="M3069" s="34" t="e">
        <f>IF(ISNUMBER(L3069),#N/A,IF(ISNUMBER(INDEX('Approved CPZ List'!$I:$I,MATCH('HFTD CPZ'!$B3069,'Approved CPZ List'!$B:$B,0))),$K3069,#N/A))</f>
        <v>#N/A</v>
      </c>
    </row>
    <row r="3070" spans="1:13" ht="15.75" x14ac:dyDescent="0.25">
      <c r="A3070" s="17">
        <v>10822</v>
      </c>
      <c r="B3070" s="16" t="s">
        <v>1580</v>
      </c>
      <c r="C3070" s="16">
        <v>152031103</v>
      </c>
      <c r="D3070" s="16" t="s">
        <v>1576</v>
      </c>
      <c r="E3070" s="16">
        <v>0.11881952146156929</v>
      </c>
      <c r="F3070" s="16">
        <v>2</v>
      </c>
      <c r="G3070" s="20">
        <v>9.9557954918320594E-6</v>
      </c>
      <c r="H3070" s="16">
        <f t="shared" si="141"/>
        <v>1.9911590983664119E-5</v>
      </c>
      <c r="I3070" s="21">
        <v>3069</v>
      </c>
      <c r="J3070" s="28">
        <f t="shared" si="142"/>
        <v>25722.369913874416</v>
      </c>
      <c r="K3070" s="28">
        <f t="shared" si="143"/>
        <v>7.9927719303380523E-2</v>
      </c>
      <c r="L3070" s="34" t="e">
        <f>IF(ISNUMBER(INDEX('08W Project List'!$J:$J,MATCH('HFTD CPZ'!$B3070,'08W Project List'!$G:$G,0))),$K3070,#N/A)</f>
        <v>#N/A</v>
      </c>
      <c r="M3070" s="34" t="e">
        <f>IF(ISNUMBER(L3070),#N/A,IF(ISNUMBER(INDEX('Approved CPZ List'!$I:$I,MATCH('HFTD CPZ'!$B3070,'Approved CPZ List'!$B:$B,0))),$K3070,#N/A))</f>
        <v>#N/A</v>
      </c>
    </row>
    <row r="3071" spans="1:13" ht="15.75" x14ac:dyDescent="0.25">
      <c r="A3071" s="17">
        <v>3457</v>
      </c>
      <c r="B3071" s="16" t="s">
        <v>2635</v>
      </c>
      <c r="C3071" s="16">
        <v>12101101</v>
      </c>
      <c r="D3071" s="16" t="s">
        <v>2632</v>
      </c>
      <c r="E3071" s="16">
        <v>0.32932638598069858</v>
      </c>
      <c r="F3071" s="16">
        <v>7</v>
      </c>
      <c r="G3071" s="20">
        <v>9.86230364539143E-6</v>
      </c>
      <c r="H3071" s="16">
        <f t="shared" si="141"/>
        <v>6.9036125517740008E-5</v>
      </c>
      <c r="I3071" s="21">
        <v>3070</v>
      </c>
      <c r="J3071" s="28">
        <f t="shared" si="142"/>
        <v>25722.699240260397</v>
      </c>
      <c r="K3071" s="28">
        <f t="shared" si="143"/>
        <v>7.985868317786278E-2</v>
      </c>
      <c r="L3071" s="34" t="e">
        <f>IF(ISNUMBER(INDEX('08W Project List'!$J:$J,MATCH('HFTD CPZ'!$B3071,'08W Project List'!$G:$G,0))),$K3071,#N/A)</f>
        <v>#N/A</v>
      </c>
      <c r="M3071" s="34" t="e">
        <f>IF(ISNUMBER(L3071),#N/A,IF(ISNUMBER(INDEX('Approved CPZ List'!$I:$I,MATCH('HFTD CPZ'!$B3071,'Approved CPZ List'!$B:$B,0))),$K3071,#N/A))</f>
        <v>#N/A</v>
      </c>
    </row>
    <row r="3072" spans="1:13" ht="15.75" x14ac:dyDescent="0.25">
      <c r="A3072" s="17">
        <v>3129</v>
      </c>
      <c r="B3072" s="16" t="s">
        <v>3983</v>
      </c>
      <c r="C3072" s="16">
        <v>102971109</v>
      </c>
      <c r="D3072" s="16" t="s">
        <v>3984</v>
      </c>
      <c r="E3072" s="16">
        <v>0.1685215283293412</v>
      </c>
      <c r="F3072" s="16">
        <v>108</v>
      </c>
      <c r="G3072" s="20">
        <v>9.84480262439599E-6</v>
      </c>
      <c r="H3072" s="16">
        <f t="shared" si="141"/>
        <v>1.0632386834347669E-3</v>
      </c>
      <c r="I3072" s="21">
        <v>3071</v>
      </c>
      <c r="J3072" s="28">
        <f t="shared" si="142"/>
        <v>25722.867761788726</v>
      </c>
      <c r="K3072" s="28">
        <f t="shared" si="143"/>
        <v>7.8795444494428019E-2</v>
      </c>
      <c r="L3072" s="34" t="e">
        <f>IF(ISNUMBER(INDEX('08W Project List'!$J:$J,MATCH('HFTD CPZ'!$B3072,'08W Project List'!$G:$G,0))),$K3072,#N/A)</f>
        <v>#N/A</v>
      </c>
      <c r="M3072" s="34" t="e">
        <f>IF(ISNUMBER(L3072),#N/A,IF(ISNUMBER(INDEX('Approved CPZ List'!$I:$I,MATCH('HFTD CPZ'!$B3072,'Approved CPZ List'!$B:$B,0))),$K3072,#N/A))</f>
        <v>#N/A</v>
      </c>
    </row>
    <row r="3073" spans="1:13" ht="15.75" x14ac:dyDescent="0.25">
      <c r="A3073" s="17">
        <v>2013</v>
      </c>
      <c r="B3073" s="16" t="s">
        <v>3729</v>
      </c>
      <c r="C3073" s="16">
        <v>153652108</v>
      </c>
      <c r="D3073" s="16" t="s">
        <v>3726</v>
      </c>
      <c r="E3073" s="16">
        <v>0.36924727890329334</v>
      </c>
      <c r="F3073" s="16">
        <v>68</v>
      </c>
      <c r="G3073" s="20">
        <v>9.8389999697044794E-6</v>
      </c>
      <c r="H3073" s="16">
        <f t="shared" si="141"/>
        <v>6.6905199793990458E-4</v>
      </c>
      <c r="I3073" s="21">
        <v>3072</v>
      </c>
      <c r="J3073" s="28">
        <f t="shared" si="142"/>
        <v>25723.23700906763</v>
      </c>
      <c r="K3073" s="28">
        <f t="shared" si="143"/>
        <v>7.8126392496488117E-2</v>
      </c>
      <c r="L3073" s="34" t="e">
        <f>IF(ISNUMBER(INDEX('08W Project List'!$J:$J,MATCH('HFTD CPZ'!$B3073,'08W Project List'!$G:$G,0))),$K3073,#N/A)</f>
        <v>#N/A</v>
      </c>
      <c r="M3073" s="34" t="e">
        <f>IF(ISNUMBER(L3073),#N/A,IF(ISNUMBER(INDEX('Approved CPZ List'!$I:$I,MATCH('HFTD CPZ'!$B3073,'Approved CPZ List'!$B:$B,0))),$K3073,#N/A))</f>
        <v>#N/A</v>
      </c>
    </row>
    <row r="3074" spans="1:13" ht="15.75" x14ac:dyDescent="0.25">
      <c r="A3074" s="17">
        <v>4677</v>
      </c>
      <c r="B3074" s="16" t="s">
        <v>2279</v>
      </c>
      <c r="C3074" s="16">
        <v>43141101</v>
      </c>
      <c r="D3074" s="16" t="s">
        <v>2268</v>
      </c>
      <c r="E3074" s="16">
        <v>0.53555355525302173</v>
      </c>
      <c r="F3074" s="16">
        <v>15</v>
      </c>
      <c r="G3074" s="20">
        <v>9.6689775180469994E-6</v>
      </c>
      <c r="H3074" s="16">
        <f t="shared" ref="H3074:H3137" si="144">IFERROR(G3074*F3074,0)</f>
        <v>1.4503466277070498E-4</v>
      </c>
      <c r="I3074" s="21">
        <v>3073</v>
      </c>
      <c r="J3074" s="28">
        <f t="shared" si="142"/>
        <v>25723.772562622882</v>
      </c>
      <c r="K3074" s="28">
        <f t="shared" si="143"/>
        <v>7.7981357833717416E-2</v>
      </c>
      <c r="L3074" s="34" t="e">
        <f>IF(ISNUMBER(INDEX('08W Project List'!$J:$J,MATCH('HFTD CPZ'!$B3074,'08W Project List'!$G:$G,0))),$K3074,#N/A)</f>
        <v>#N/A</v>
      </c>
      <c r="M3074" s="34" t="e">
        <f>IF(ISNUMBER(L3074),#N/A,IF(ISNUMBER(INDEX('Approved CPZ List'!$I:$I,MATCH('HFTD CPZ'!$B3074,'Approved CPZ List'!$B:$B,0))),$K3074,#N/A))</f>
        <v>#N/A</v>
      </c>
    </row>
    <row r="3075" spans="1:13" ht="15.75" x14ac:dyDescent="0.25">
      <c r="A3075" s="17">
        <v>3638</v>
      </c>
      <c r="B3075" s="16" t="s">
        <v>4405</v>
      </c>
      <c r="C3075" s="16">
        <v>24251104</v>
      </c>
      <c r="D3075" s="16" t="s">
        <v>4397</v>
      </c>
      <c r="E3075" s="16">
        <v>0.10423836925494095</v>
      </c>
      <c r="F3075" s="16">
        <v>114</v>
      </c>
      <c r="G3075" s="20">
        <v>9.6632351214558696E-6</v>
      </c>
      <c r="H3075" s="16">
        <f t="shared" si="144"/>
        <v>1.1016088038459692E-3</v>
      </c>
      <c r="I3075" s="21">
        <v>3074</v>
      </c>
      <c r="J3075" s="28">
        <f t="shared" si="142"/>
        <v>25723.876800992137</v>
      </c>
      <c r="K3075" s="28">
        <f t="shared" si="143"/>
        <v>7.687974902987145E-2</v>
      </c>
      <c r="L3075" s="34" t="e">
        <f>IF(ISNUMBER(INDEX('08W Project List'!$J:$J,MATCH('HFTD CPZ'!$B3075,'08W Project List'!$G:$G,0))),$K3075,#N/A)</f>
        <v>#N/A</v>
      </c>
      <c r="M3075" s="34" t="e">
        <f>IF(ISNUMBER(L3075),#N/A,IF(ISNUMBER(INDEX('Approved CPZ List'!$I:$I,MATCH('HFTD CPZ'!$B3075,'Approved CPZ List'!$B:$B,0))),$K3075,#N/A))</f>
        <v>#N/A</v>
      </c>
    </row>
    <row r="3076" spans="1:13" ht="15.75" x14ac:dyDescent="0.25">
      <c r="A3076" s="17">
        <v>8277</v>
      </c>
      <c r="B3076" s="16" t="s">
        <v>2418</v>
      </c>
      <c r="C3076" s="16">
        <v>42811113</v>
      </c>
      <c r="D3076" s="16" t="s">
        <v>2404</v>
      </c>
      <c r="E3076" s="16">
        <v>0.52475205514486634</v>
      </c>
      <c r="F3076" s="16">
        <v>8</v>
      </c>
      <c r="G3076" s="20">
        <v>9.6241024401551996E-6</v>
      </c>
      <c r="H3076" s="16">
        <f t="shared" si="144"/>
        <v>7.6992819521241597E-5</v>
      </c>
      <c r="I3076" s="21">
        <v>3075</v>
      </c>
      <c r="J3076" s="28">
        <f t="shared" ref="J3076:J3139" si="145">J3075+E3076</f>
        <v>25724.401553047283</v>
      </c>
      <c r="K3076" s="28">
        <f t="shared" ref="K3076:K3139" si="146">K3075-H3076</f>
        <v>7.6802756210350209E-2</v>
      </c>
      <c r="L3076" s="34" t="e">
        <f>IF(ISNUMBER(INDEX('08W Project List'!$J:$J,MATCH('HFTD CPZ'!$B3076,'08W Project List'!$G:$G,0))),$K3076,#N/A)</f>
        <v>#N/A</v>
      </c>
      <c r="M3076" s="34" t="e">
        <f>IF(ISNUMBER(L3076),#N/A,IF(ISNUMBER(INDEX('Approved CPZ List'!$I:$I,MATCH('HFTD CPZ'!$B3076,'Approved CPZ List'!$B:$B,0))),$K3076,#N/A))</f>
        <v>#N/A</v>
      </c>
    </row>
    <row r="3077" spans="1:13" ht="15.75" x14ac:dyDescent="0.25">
      <c r="A3077" s="17">
        <v>854</v>
      </c>
      <c r="B3077" s="16" t="s">
        <v>3719</v>
      </c>
      <c r="C3077" s="16">
        <v>153651104</v>
      </c>
      <c r="D3077" s="16" t="s">
        <v>3718</v>
      </c>
      <c r="E3077" s="16">
        <v>0.701844441681852</v>
      </c>
      <c r="F3077" s="16">
        <v>32</v>
      </c>
      <c r="G3077" s="20">
        <v>9.5674577267424003E-6</v>
      </c>
      <c r="H3077" s="16">
        <f t="shared" si="144"/>
        <v>3.0615864725575681E-4</v>
      </c>
      <c r="I3077" s="21">
        <v>3076</v>
      </c>
      <c r="J3077" s="28">
        <f t="shared" si="145"/>
        <v>25725.103397488965</v>
      </c>
      <c r="K3077" s="28">
        <f t="shared" si="146"/>
        <v>7.6496597563094446E-2</v>
      </c>
      <c r="L3077" s="34" t="e">
        <f>IF(ISNUMBER(INDEX('08W Project List'!$J:$J,MATCH('HFTD CPZ'!$B3077,'08W Project List'!$G:$G,0))),$K3077,#N/A)</f>
        <v>#N/A</v>
      </c>
      <c r="M3077" s="34" t="e">
        <f>IF(ISNUMBER(L3077),#N/A,IF(ISNUMBER(INDEX('Approved CPZ List'!$I:$I,MATCH('HFTD CPZ'!$B3077,'Approved CPZ List'!$B:$B,0))),$K3077,#N/A))</f>
        <v>#N/A</v>
      </c>
    </row>
    <row r="3078" spans="1:13" ht="15.75" x14ac:dyDescent="0.25">
      <c r="A3078" s="17">
        <v>6660</v>
      </c>
      <c r="B3078" s="16" t="s">
        <v>1662</v>
      </c>
      <c r="C3078" s="16">
        <v>152241102</v>
      </c>
      <c r="D3078" s="16" t="s">
        <v>1659</v>
      </c>
      <c r="E3078" s="16">
        <v>3.2041606098824862</v>
      </c>
      <c r="F3078" s="16">
        <v>39</v>
      </c>
      <c r="G3078" s="20">
        <v>9.5328008472321504E-6</v>
      </c>
      <c r="H3078" s="16">
        <f t="shared" si="144"/>
        <v>3.7177923304205384E-4</v>
      </c>
      <c r="I3078" s="21">
        <v>3077</v>
      </c>
      <c r="J3078" s="28">
        <f t="shared" si="145"/>
        <v>25728.307558098848</v>
      </c>
      <c r="K3078" s="28">
        <f t="shared" si="146"/>
        <v>7.6124818330052385E-2</v>
      </c>
      <c r="L3078" s="34" t="e">
        <f>IF(ISNUMBER(INDEX('08W Project List'!$J:$J,MATCH('HFTD CPZ'!$B3078,'08W Project List'!$G:$G,0))),$K3078,#N/A)</f>
        <v>#N/A</v>
      </c>
      <c r="M3078" s="34" t="e">
        <f>IF(ISNUMBER(L3078),#N/A,IF(ISNUMBER(INDEX('Approved CPZ List'!$I:$I,MATCH('HFTD CPZ'!$B3078,'Approved CPZ List'!$B:$B,0))),$K3078,#N/A))</f>
        <v>#N/A</v>
      </c>
    </row>
    <row r="3079" spans="1:13" ht="15.75" x14ac:dyDescent="0.25">
      <c r="A3079" s="17">
        <v>10561</v>
      </c>
      <c r="B3079" s="16" t="s">
        <v>342</v>
      </c>
      <c r="C3079" s="16">
        <v>43081101</v>
      </c>
      <c r="D3079" s="16" t="s">
        <v>329</v>
      </c>
      <c r="E3079" s="16">
        <v>2.1989749608179055E-2</v>
      </c>
      <c r="F3079" s="16">
        <v>1</v>
      </c>
      <c r="G3079" s="20">
        <v>9.4951157853029506E-6</v>
      </c>
      <c r="H3079" s="16">
        <f t="shared" si="144"/>
        <v>9.4951157853029506E-6</v>
      </c>
      <c r="I3079" s="21">
        <v>3078</v>
      </c>
      <c r="J3079" s="28">
        <f t="shared" si="145"/>
        <v>25728.329547848458</v>
      </c>
      <c r="K3079" s="28">
        <f t="shared" si="146"/>
        <v>7.6115323214267089E-2</v>
      </c>
      <c r="L3079" s="34" t="e">
        <f>IF(ISNUMBER(INDEX('08W Project List'!$J:$J,MATCH('HFTD CPZ'!$B3079,'08W Project List'!$G:$G,0))),$K3079,#N/A)</f>
        <v>#N/A</v>
      </c>
      <c r="M3079" s="34" t="e">
        <f>IF(ISNUMBER(L3079),#N/A,IF(ISNUMBER(INDEX('Approved CPZ List'!$I:$I,MATCH('HFTD CPZ'!$B3079,'Approved CPZ List'!$B:$B,0))),$K3079,#N/A))</f>
        <v>#N/A</v>
      </c>
    </row>
    <row r="3080" spans="1:13" ht="15.75" x14ac:dyDescent="0.25">
      <c r="A3080" s="17">
        <v>4323</v>
      </c>
      <c r="B3080" s="16" t="s">
        <v>1552</v>
      </c>
      <c r="C3080" s="16">
        <v>103401102</v>
      </c>
      <c r="D3080" s="16" t="s">
        <v>1547</v>
      </c>
      <c r="E3080" s="16">
        <v>1.0934037641030019</v>
      </c>
      <c r="F3080" s="16">
        <v>102</v>
      </c>
      <c r="G3080" s="20">
        <v>9.4725678634846406E-6</v>
      </c>
      <c r="H3080" s="16">
        <f t="shared" si="144"/>
        <v>9.6620192207543334E-4</v>
      </c>
      <c r="I3080" s="21">
        <v>3079</v>
      </c>
      <c r="J3080" s="28">
        <f t="shared" si="145"/>
        <v>25729.42295161256</v>
      </c>
      <c r="K3080" s="28">
        <f t="shared" si="146"/>
        <v>7.5149121292191659E-2</v>
      </c>
      <c r="L3080" s="34" t="e">
        <f>IF(ISNUMBER(INDEX('08W Project List'!$J:$J,MATCH('HFTD CPZ'!$B3080,'08W Project List'!$G:$G,0))),$K3080,#N/A)</f>
        <v>#N/A</v>
      </c>
      <c r="M3080" s="34" t="e">
        <f>IF(ISNUMBER(L3080),#N/A,IF(ISNUMBER(INDEX('Approved CPZ List'!$I:$I,MATCH('HFTD CPZ'!$B3080,'Approved CPZ List'!$B:$B,0))),$K3080,#N/A))</f>
        <v>#N/A</v>
      </c>
    </row>
    <row r="3081" spans="1:13" ht="15.75" x14ac:dyDescent="0.25">
      <c r="A3081" s="17">
        <v>5228</v>
      </c>
      <c r="B3081" s="16" t="s">
        <v>2416</v>
      </c>
      <c r="C3081" s="16">
        <v>42811113</v>
      </c>
      <c r="D3081" s="16" t="s">
        <v>2404</v>
      </c>
      <c r="E3081" s="16">
        <v>1.8440407998076942</v>
      </c>
      <c r="F3081" s="16">
        <v>23</v>
      </c>
      <c r="G3081" s="20">
        <v>9.4685821500936997E-6</v>
      </c>
      <c r="H3081" s="16">
        <f t="shared" si="144"/>
        <v>2.1777738945215509E-4</v>
      </c>
      <c r="I3081" s="21">
        <v>3080</v>
      </c>
      <c r="J3081" s="28">
        <f t="shared" si="145"/>
        <v>25731.266992412366</v>
      </c>
      <c r="K3081" s="28">
        <f t="shared" si="146"/>
        <v>7.4931343902739506E-2</v>
      </c>
      <c r="L3081" s="34" t="e">
        <f>IF(ISNUMBER(INDEX('08W Project List'!$J:$J,MATCH('HFTD CPZ'!$B3081,'08W Project List'!$G:$G,0))),$K3081,#N/A)</f>
        <v>#N/A</v>
      </c>
      <c r="M3081" s="34" t="e">
        <f>IF(ISNUMBER(L3081),#N/A,IF(ISNUMBER(INDEX('Approved CPZ List'!$I:$I,MATCH('HFTD CPZ'!$B3081,'Approved CPZ List'!$B:$B,0))),$K3081,#N/A))</f>
        <v>#N/A</v>
      </c>
    </row>
    <row r="3082" spans="1:13" ht="15.75" x14ac:dyDescent="0.25">
      <c r="A3082" s="17">
        <v>7379</v>
      </c>
      <c r="B3082" s="16" t="s">
        <v>548</v>
      </c>
      <c r="C3082" s="16">
        <v>43411102</v>
      </c>
      <c r="D3082" s="16" t="s">
        <v>546</v>
      </c>
      <c r="E3082" s="16">
        <v>0.75315804098753258</v>
      </c>
      <c r="F3082" s="16">
        <v>15</v>
      </c>
      <c r="G3082" s="20">
        <v>9.4131461537737008E-6</v>
      </c>
      <c r="H3082" s="16">
        <f t="shared" si="144"/>
        <v>1.4119719230660551E-4</v>
      </c>
      <c r="I3082" s="21">
        <v>3081</v>
      </c>
      <c r="J3082" s="28">
        <f t="shared" si="145"/>
        <v>25732.020150453354</v>
      </c>
      <c r="K3082" s="28">
        <f t="shared" si="146"/>
        <v>7.4790146710432895E-2</v>
      </c>
      <c r="L3082" s="34" t="e">
        <f>IF(ISNUMBER(INDEX('08W Project List'!$J:$J,MATCH('HFTD CPZ'!$B3082,'08W Project List'!$G:$G,0))),$K3082,#N/A)</f>
        <v>#N/A</v>
      </c>
      <c r="M3082" s="34" t="e">
        <f>IF(ISNUMBER(L3082),#N/A,IF(ISNUMBER(INDEX('Approved CPZ List'!$I:$I,MATCH('HFTD CPZ'!$B3082,'Approved CPZ List'!$B:$B,0))),$K3082,#N/A))</f>
        <v>#N/A</v>
      </c>
    </row>
    <row r="3083" spans="1:13" ht="15.75" x14ac:dyDescent="0.25">
      <c r="A3083" s="17">
        <v>8927</v>
      </c>
      <c r="B3083" s="16" t="s">
        <v>1261</v>
      </c>
      <c r="C3083" s="16">
        <v>42981101</v>
      </c>
      <c r="D3083" s="16" t="s">
        <v>1252</v>
      </c>
      <c r="E3083" s="16">
        <v>2.4810309543841641E-2</v>
      </c>
      <c r="F3083" s="16">
        <v>1</v>
      </c>
      <c r="G3083" s="20">
        <v>9.4072025459102603E-6</v>
      </c>
      <c r="H3083" s="16">
        <f t="shared" si="144"/>
        <v>9.4072025459102603E-6</v>
      </c>
      <c r="I3083" s="21">
        <v>3082</v>
      </c>
      <c r="J3083" s="28">
        <f t="shared" si="145"/>
        <v>25732.044960762898</v>
      </c>
      <c r="K3083" s="28">
        <f t="shared" si="146"/>
        <v>7.4780739507886981E-2</v>
      </c>
      <c r="L3083" s="34" t="e">
        <f>IF(ISNUMBER(INDEX('08W Project List'!$J:$J,MATCH('HFTD CPZ'!$B3083,'08W Project List'!$G:$G,0))),$K3083,#N/A)</f>
        <v>#N/A</v>
      </c>
      <c r="M3083" s="34" t="e">
        <f>IF(ISNUMBER(L3083),#N/A,IF(ISNUMBER(INDEX('Approved CPZ List'!$I:$I,MATCH('HFTD CPZ'!$B3083,'Approved CPZ List'!$B:$B,0))),$K3083,#N/A))</f>
        <v>#N/A</v>
      </c>
    </row>
    <row r="3084" spans="1:13" ht="15.75" x14ac:dyDescent="0.25">
      <c r="A3084" s="17">
        <v>6426</v>
      </c>
      <c r="B3084" s="16" t="s">
        <v>65</v>
      </c>
      <c r="C3084" s="16">
        <v>42031125</v>
      </c>
      <c r="D3084" s="16" t="s">
        <v>61</v>
      </c>
      <c r="E3084" s="16">
        <v>0.65943616895479806</v>
      </c>
      <c r="F3084" s="16">
        <v>11</v>
      </c>
      <c r="G3084" s="20">
        <v>9.3993303029135106E-6</v>
      </c>
      <c r="H3084" s="16">
        <f t="shared" si="144"/>
        <v>1.0339263333204862E-4</v>
      </c>
      <c r="I3084" s="21">
        <v>3083</v>
      </c>
      <c r="J3084" s="28">
        <f t="shared" si="145"/>
        <v>25732.704396931851</v>
      </c>
      <c r="K3084" s="28">
        <f t="shared" si="146"/>
        <v>7.4677346874554934E-2</v>
      </c>
      <c r="L3084" s="34" t="e">
        <f>IF(ISNUMBER(INDEX('08W Project List'!$J:$J,MATCH('HFTD CPZ'!$B3084,'08W Project List'!$G:$G,0))),$K3084,#N/A)</f>
        <v>#N/A</v>
      </c>
      <c r="M3084" s="34" t="e">
        <f>IF(ISNUMBER(L3084),#N/A,IF(ISNUMBER(INDEX('Approved CPZ List'!$I:$I,MATCH('HFTD CPZ'!$B3084,'Approved CPZ List'!$B:$B,0))),$K3084,#N/A))</f>
        <v>#N/A</v>
      </c>
    </row>
    <row r="3085" spans="1:13" ht="15.75" x14ac:dyDescent="0.25">
      <c r="A3085" s="17">
        <v>7763</v>
      </c>
      <c r="B3085" s="16" t="s">
        <v>421</v>
      </c>
      <c r="C3085" s="16">
        <v>152481105</v>
      </c>
      <c r="D3085" s="16" t="s">
        <v>415</v>
      </c>
      <c r="E3085" s="16">
        <v>1.058768602133207</v>
      </c>
      <c r="F3085" s="16">
        <v>15</v>
      </c>
      <c r="G3085" s="20">
        <v>9.3669697947054207E-6</v>
      </c>
      <c r="H3085" s="16">
        <f t="shared" si="144"/>
        <v>1.4050454692058131E-4</v>
      </c>
      <c r="I3085" s="21">
        <v>3084</v>
      </c>
      <c r="J3085" s="28">
        <f t="shared" si="145"/>
        <v>25733.763165533983</v>
      </c>
      <c r="K3085" s="28">
        <f t="shared" si="146"/>
        <v>7.4536842327634356E-2</v>
      </c>
      <c r="L3085" s="34" t="e">
        <f>IF(ISNUMBER(INDEX('08W Project List'!$J:$J,MATCH('HFTD CPZ'!$B3085,'08W Project List'!$G:$G,0))),$K3085,#N/A)</f>
        <v>#N/A</v>
      </c>
      <c r="M3085" s="34" t="e">
        <f>IF(ISNUMBER(L3085),#N/A,IF(ISNUMBER(INDEX('Approved CPZ List'!$I:$I,MATCH('HFTD CPZ'!$B3085,'Approved CPZ List'!$B:$B,0))),$K3085,#N/A))</f>
        <v>#N/A</v>
      </c>
    </row>
    <row r="3086" spans="1:13" ht="15.75" x14ac:dyDescent="0.25">
      <c r="A3086" s="17">
        <v>6048</v>
      </c>
      <c r="B3086" s="16" t="s">
        <v>3786</v>
      </c>
      <c r="C3086" s="16">
        <v>43432105</v>
      </c>
      <c r="D3086" s="16" t="s">
        <v>3779</v>
      </c>
      <c r="E3086" s="16">
        <v>0.2849488612379969</v>
      </c>
      <c r="F3086" s="16">
        <v>13</v>
      </c>
      <c r="G3086" s="20">
        <v>9.3614965552289695E-6</v>
      </c>
      <c r="H3086" s="16">
        <f t="shared" si="144"/>
        <v>1.2169945521797661E-4</v>
      </c>
      <c r="I3086" s="21">
        <v>3085</v>
      </c>
      <c r="J3086" s="28">
        <f t="shared" si="145"/>
        <v>25734.04811439522</v>
      </c>
      <c r="K3086" s="28">
        <f t="shared" si="146"/>
        <v>7.4415142872416379E-2</v>
      </c>
      <c r="L3086" s="34" t="e">
        <f>IF(ISNUMBER(INDEX('08W Project List'!$J:$J,MATCH('HFTD CPZ'!$B3086,'08W Project List'!$G:$G,0))),$K3086,#N/A)</f>
        <v>#N/A</v>
      </c>
      <c r="M3086" s="34" t="e">
        <f>IF(ISNUMBER(L3086),#N/A,IF(ISNUMBER(INDEX('Approved CPZ List'!$I:$I,MATCH('HFTD CPZ'!$B3086,'Approved CPZ List'!$B:$B,0))),$K3086,#N/A))</f>
        <v>#N/A</v>
      </c>
    </row>
    <row r="3087" spans="1:13" ht="15.75" x14ac:dyDescent="0.25">
      <c r="A3087" s="17">
        <v>785</v>
      </c>
      <c r="B3087" s="16" t="s">
        <v>2326</v>
      </c>
      <c r="C3087" s="16">
        <v>42091102</v>
      </c>
      <c r="D3087" s="16" t="s">
        <v>2313</v>
      </c>
      <c r="E3087" s="16">
        <v>0.22303024408152392</v>
      </c>
      <c r="F3087" s="16">
        <v>85</v>
      </c>
      <c r="G3087" s="20">
        <v>9.2860386491516202E-6</v>
      </c>
      <c r="H3087" s="16">
        <f t="shared" si="144"/>
        <v>7.8931328517788774E-4</v>
      </c>
      <c r="I3087" s="21">
        <v>3086</v>
      </c>
      <c r="J3087" s="28">
        <f t="shared" si="145"/>
        <v>25734.2711446393</v>
      </c>
      <c r="K3087" s="28">
        <f t="shared" si="146"/>
        <v>7.3625829587238498E-2</v>
      </c>
      <c r="L3087" s="34" t="e">
        <f>IF(ISNUMBER(INDEX('08W Project List'!$J:$J,MATCH('HFTD CPZ'!$B3087,'08W Project List'!$G:$G,0))),$K3087,#N/A)</f>
        <v>#N/A</v>
      </c>
      <c r="M3087" s="34" t="e">
        <f>IF(ISNUMBER(L3087),#N/A,IF(ISNUMBER(INDEX('Approved CPZ List'!$I:$I,MATCH('HFTD CPZ'!$B3087,'Approved CPZ List'!$B:$B,0))),$K3087,#N/A))</f>
        <v>#N/A</v>
      </c>
    </row>
    <row r="3088" spans="1:13" ht="15.75" x14ac:dyDescent="0.25">
      <c r="A3088" s="17">
        <v>10915</v>
      </c>
      <c r="B3088" s="16" t="s">
        <v>741</v>
      </c>
      <c r="C3088" s="16">
        <v>153612105</v>
      </c>
      <c r="D3088" s="16" t="s">
        <v>742</v>
      </c>
      <c r="E3088" s="16">
        <v>5.0375437142949654E-2</v>
      </c>
      <c r="F3088" s="16">
        <v>3</v>
      </c>
      <c r="G3088" s="20">
        <v>9.2482920080790704E-6</v>
      </c>
      <c r="H3088" s="16">
        <f t="shared" si="144"/>
        <v>2.7744876024237211E-5</v>
      </c>
      <c r="I3088" s="21">
        <v>3087</v>
      </c>
      <c r="J3088" s="28">
        <f t="shared" si="145"/>
        <v>25734.321520076443</v>
      </c>
      <c r="K3088" s="28">
        <f t="shared" si="146"/>
        <v>7.3598084711214262E-2</v>
      </c>
      <c r="L3088" s="34" t="e">
        <f>IF(ISNUMBER(INDEX('08W Project List'!$J:$J,MATCH('HFTD CPZ'!$B3088,'08W Project List'!$G:$G,0))),$K3088,#N/A)</f>
        <v>#N/A</v>
      </c>
      <c r="M3088" s="34" t="e">
        <f>IF(ISNUMBER(L3088),#N/A,IF(ISNUMBER(INDEX('Approved CPZ List'!$I:$I,MATCH('HFTD CPZ'!$B3088,'Approved CPZ List'!$B:$B,0))),$K3088,#N/A))</f>
        <v>#N/A</v>
      </c>
    </row>
    <row r="3089" spans="1:13" ht="15.75" x14ac:dyDescent="0.25">
      <c r="A3089" s="17">
        <v>3642</v>
      </c>
      <c r="B3089" s="16" t="s">
        <v>178</v>
      </c>
      <c r="C3089" s="16">
        <v>152161102</v>
      </c>
      <c r="D3089" s="16" t="s">
        <v>177</v>
      </c>
      <c r="E3089" s="16">
        <v>1.3907543574235488</v>
      </c>
      <c r="F3089" s="16">
        <v>99</v>
      </c>
      <c r="G3089" s="20">
        <v>9.2292027389035199E-6</v>
      </c>
      <c r="H3089" s="16">
        <f t="shared" si="144"/>
        <v>9.1369107115144845E-4</v>
      </c>
      <c r="I3089" s="21">
        <v>3088</v>
      </c>
      <c r="J3089" s="28">
        <f t="shared" si="145"/>
        <v>25735.712274433867</v>
      </c>
      <c r="K3089" s="28">
        <f t="shared" si="146"/>
        <v>7.2684393640062808E-2</v>
      </c>
      <c r="L3089" s="34" t="e">
        <f>IF(ISNUMBER(INDEX('08W Project List'!$J:$J,MATCH('HFTD CPZ'!$B3089,'08W Project List'!$G:$G,0))),$K3089,#N/A)</f>
        <v>#N/A</v>
      </c>
      <c r="M3089" s="34" t="e">
        <f>IF(ISNUMBER(L3089),#N/A,IF(ISNUMBER(INDEX('Approved CPZ List'!$I:$I,MATCH('HFTD CPZ'!$B3089,'Approved CPZ List'!$B:$B,0))),$K3089,#N/A))</f>
        <v>#N/A</v>
      </c>
    </row>
    <row r="3090" spans="1:13" ht="15.75" x14ac:dyDescent="0.25">
      <c r="A3090" s="17">
        <v>10606</v>
      </c>
      <c r="B3090" s="16" t="s">
        <v>279</v>
      </c>
      <c r="C3090" s="16">
        <v>12061105</v>
      </c>
      <c r="D3090" s="16" t="s">
        <v>277</v>
      </c>
      <c r="E3090" s="16">
        <v>3.8181796568243692E-2</v>
      </c>
      <c r="F3090" s="16">
        <v>2</v>
      </c>
      <c r="G3090" s="20">
        <v>9.2228663031571607E-6</v>
      </c>
      <c r="H3090" s="16">
        <f t="shared" si="144"/>
        <v>1.8445732606314321E-5</v>
      </c>
      <c r="I3090" s="21">
        <v>3089</v>
      </c>
      <c r="J3090" s="28">
        <f t="shared" si="145"/>
        <v>25735.750456230435</v>
      </c>
      <c r="K3090" s="28">
        <f t="shared" si="146"/>
        <v>7.2665947907456493E-2</v>
      </c>
      <c r="L3090" s="34" t="e">
        <f>IF(ISNUMBER(INDEX('08W Project List'!$J:$J,MATCH('HFTD CPZ'!$B3090,'08W Project List'!$G:$G,0))),$K3090,#N/A)</f>
        <v>#N/A</v>
      </c>
      <c r="M3090" s="34" t="e">
        <f>IF(ISNUMBER(L3090),#N/A,IF(ISNUMBER(INDEX('Approved CPZ List'!$I:$I,MATCH('HFTD CPZ'!$B3090,'Approved CPZ List'!$B:$B,0))),$K3090,#N/A))</f>
        <v>#N/A</v>
      </c>
    </row>
    <row r="3091" spans="1:13" ht="15.75" x14ac:dyDescent="0.25">
      <c r="A3091" s="17">
        <v>2771</v>
      </c>
      <c r="B3091" s="16" t="s">
        <v>3345</v>
      </c>
      <c r="C3091" s="16">
        <v>192251102</v>
      </c>
      <c r="D3091" s="16" t="s">
        <v>3337</v>
      </c>
      <c r="E3091" s="16">
        <v>0</v>
      </c>
      <c r="F3091" s="16">
        <v>86</v>
      </c>
      <c r="G3091" s="20">
        <v>9.2139261261114993E-6</v>
      </c>
      <c r="H3091" s="16">
        <f t="shared" si="144"/>
        <v>7.9239764684558894E-4</v>
      </c>
      <c r="I3091" s="21">
        <v>3090</v>
      </c>
      <c r="J3091" s="28">
        <f t="shared" si="145"/>
        <v>25735.750456230435</v>
      </c>
      <c r="K3091" s="28">
        <f t="shared" si="146"/>
        <v>7.1873550260610902E-2</v>
      </c>
      <c r="L3091" s="34" t="e">
        <f>IF(ISNUMBER(INDEX('08W Project List'!$J:$J,MATCH('HFTD CPZ'!$B3091,'08W Project List'!$G:$G,0))),$K3091,#N/A)</f>
        <v>#N/A</v>
      </c>
      <c r="M3091" s="34" t="e">
        <f>IF(ISNUMBER(L3091),#N/A,IF(ISNUMBER(INDEX('Approved CPZ List'!$I:$I,MATCH('HFTD CPZ'!$B3091,'Approved CPZ List'!$B:$B,0))),$K3091,#N/A))</f>
        <v>#N/A</v>
      </c>
    </row>
    <row r="3092" spans="1:13" ht="15.75" x14ac:dyDescent="0.25">
      <c r="A3092" s="17">
        <v>10346</v>
      </c>
      <c r="B3092" s="16" t="s">
        <v>1194</v>
      </c>
      <c r="C3092" s="16">
        <v>192381103</v>
      </c>
      <c r="D3092" s="16" t="s">
        <v>1193</v>
      </c>
      <c r="E3092" s="16">
        <v>0.36259813415525483</v>
      </c>
      <c r="F3092" s="16">
        <v>13</v>
      </c>
      <c r="G3092" s="20">
        <v>9.1395721944467602E-6</v>
      </c>
      <c r="H3092" s="16">
        <f t="shared" si="144"/>
        <v>1.1881443852780789E-4</v>
      </c>
      <c r="I3092" s="21">
        <v>3091</v>
      </c>
      <c r="J3092" s="28">
        <f t="shared" si="145"/>
        <v>25736.113054364589</v>
      </c>
      <c r="K3092" s="28">
        <f t="shared" si="146"/>
        <v>7.1754735822083096E-2</v>
      </c>
      <c r="L3092" s="34" t="e">
        <f>IF(ISNUMBER(INDEX('08W Project List'!$J:$J,MATCH('HFTD CPZ'!$B3092,'08W Project List'!$G:$G,0))),$K3092,#N/A)</f>
        <v>#N/A</v>
      </c>
      <c r="M3092" s="34" t="e">
        <f>IF(ISNUMBER(L3092),#N/A,IF(ISNUMBER(INDEX('Approved CPZ List'!$I:$I,MATCH('HFTD CPZ'!$B3092,'Approved CPZ List'!$B:$B,0))),$K3092,#N/A))</f>
        <v>#N/A</v>
      </c>
    </row>
    <row r="3093" spans="1:13" ht="15.75" x14ac:dyDescent="0.25">
      <c r="A3093" s="17">
        <v>964</v>
      </c>
      <c r="B3093" s="16" t="s">
        <v>3581</v>
      </c>
      <c r="C3093" s="16">
        <v>42011109</v>
      </c>
      <c r="D3093" s="16" t="s">
        <v>3577</v>
      </c>
      <c r="E3093" s="16">
        <v>2.3895242559894592</v>
      </c>
      <c r="F3093" s="16">
        <v>67</v>
      </c>
      <c r="G3093" s="20">
        <v>9.0186372556933004E-6</v>
      </c>
      <c r="H3093" s="16">
        <f t="shared" si="144"/>
        <v>6.0424869613145114E-4</v>
      </c>
      <c r="I3093" s="21">
        <v>3092</v>
      </c>
      <c r="J3093" s="28">
        <f t="shared" si="145"/>
        <v>25738.502578620577</v>
      </c>
      <c r="K3093" s="28">
        <f t="shared" si="146"/>
        <v>7.115048712595165E-2</v>
      </c>
      <c r="L3093" s="34" t="e">
        <f>IF(ISNUMBER(INDEX('08W Project List'!$J:$J,MATCH('HFTD CPZ'!$B3093,'08W Project List'!$G:$G,0))),$K3093,#N/A)</f>
        <v>#N/A</v>
      </c>
      <c r="M3093" s="34" t="e">
        <f>IF(ISNUMBER(L3093),#N/A,IF(ISNUMBER(INDEX('Approved CPZ List'!$I:$I,MATCH('HFTD CPZ'!$B3093,'Approved CPZ List'!$B:$B,0))),$K3093,#N/A))</f>
        <v>#N/A</v>
      </c>
    </row>
    <row r="3094" spans="1:13" ht="15.75" x14ac:dyDescent="0.25">
      <c r="A3094" s="17">
        <v>5348</v>
      </c>
      <c r="B3094" s="16" t="s">
        <v>1195</v>
      </c>
      <c r="C3094" s="16">
        <v>192381103</v>
      </c>
      <c r="D3094" s="16" t="s">
        <v>1193</v>
      </c>
      <c r="E3094" s="16">
        <v>0</v>
      </c>
      <c r="F3094" s="16">
        <v>115</v>
      </c>
      <c r="G3094" s="20">
        <v>8.9864311006755992E-6</v>
      </c>
      <c r="H3094" s="16">
        <f t="shared" si="144"/>
        <v>1.0334395765776939E-3</v>
      </c>
      <c r="I3094" s="21">
        <v>3093</v>
      </c>
      <c r="J3094" s="28">
        <f t="shared" si="145"/>
        <v>25738.502578620577</v>
      </c>
      <c r="K3094" s="28">
        <f t="shared" si="146"/>
        <v>7.0117047549373951E-2</v>
      </c>
      <c r="L3094" s="34" t="e">
        <f>IF(ISNUMBER(INDEX('08W Project List'!$J:$J,MATCH('HFTD CPZ'!$B3094,'08W Project List'!$G:$G,0))),$K3094,#N/A)</f>
        <v>#N/A</v>
      </c>
      <c r="M3094" s="34" t="e">
        <f>IF(ISNUMBER(L3094),#N/A,IF(ISNUMBER(INDEX('Approved CPZ List'!$I:$I,MATCH('HFTD CPZ'!$B3094,'Approved CPZ List'!$B:$B,0))),$K3094,#N/A))</f>
        <v>#N/A</v>
      </c>
    </row>
    <row r="3095" spans="1:13" ht="15.75" x14ac:dyDescent="0.25">
      <c r="A3095" s="17">
        <v>3020</v>
      </c>
      <c r="B3095" s="16" t="s">
        <v>3659</v>
      </c>
      <c r="C3095" s="16">
        <v>83371104</v>
      </c>
      <c r="D3095" s="16" t="s">
        <v>3660</v>
      </c>
      <c r="E3095" s="16">
        <v>3.0679026546893038</v>
      </c>
      <c r="F3095" s="16">
        <v>85</v>
      </c>
      <c r="G3095" s="20">
        <v>8.9691803741263508E-6</v>
      </c>
      <c r="H3095" s="16">
        <f t="shared" si="144"/>
        <v>7.6238033180073977E-4</v>
      </c>
      <c r="I3095" s="21">
        <v>3094</v>
      </c>
      <c r="J3095" s="28">
        <f t="shared" si="145"/>
        <v>25741.570481275267</v>
      </c>
      <c r="K3095" s="28">
        <f t="shared" si="146"/>
        <v>6.9354667217573204E-2</v>
      </c>
      <c r="L3095" s="34" t="e">
        <f>IF(ISNUMBER(INDEX('08W Project List'!$J:$J,MATCH('HFTD CPZ'!$B3095,'08W Project List'!$G:$G,0))),$K3095,#N/A)</f>
        <v>#N/A</v>
      </c>
      <c r="M3095" s="34" t="e">
        <f>IF(ISNUMBER(L3095),#N/A,IF(ISNUMBER(INDEX('Approved CPZ List'!$I:$I,MATCH('HFTD CPZ'!$B3095,'Approved CPZ List'!$B:$B,0))),$K3095,#N/A))</f>
        <v>#N/A</v>
      </c>
    </row>
    <row r="3096" spans="1:13" ht="15.75" x14ac:dyDescent="0.25">
      <c r="A3096" s="17">
        <v>10029</v>
      </c>
      <c r="B3096" s="16" t="s">
        <v>2430</v>
      </c>
      <c r="C3096" s="16">
        <v>43051101</v>
      </c>
      <c r="D3096" s="16" t="s">
        <v>2429</v>
      </c>
      <c r="E3096" s="16">
        <v>7.1677890025638916E-2</v>
      </c>
      <c r="F3096" s="16">
        <v>1</v>
      </c>
      <c r="G3096" s="20">
        <v>8.9607933537565899E-6</v>
      </c>
      <c r="H3096" s="16">
        <f t="shared" si="144"/>
        <v>8.9607933537565899E-6</v>
      </c>
      <c r="I3096" s="21">
        <v>3095</v>
      </c>
      <c r="J3096" s="28">
        <f t="shared" si="145"/>
        <v>25741.642159165291</v>
      </c>
      <c r="K3096" s="28">
        <f t="shared" si="146"/>
        <v>6.9345706424219444E-2</v>
      </c>
      <c r="L3096" s="34" t="e">
        <f>IF(ISNUMBER(INDEX('08W Project List'!$J:$J,MATCH('HFTD CPZ'!$B3096,'08W Project List'!$G:$G,0))),$K3096,#N/A)</f>
        <v>#N/A</v>
      </c>
      <c r="M3096" s="34" t="e">
        <f>IF(ISNUMBER(L3096),#N/A,IF(ISNUMBER(INDEX('Approved CPZ List'!$I:$I,MATCH('HFTD CPZ'!$B3096,'Approved CPZ List'!$B:$B,0))),$K3096,#N/A))</f>
        <v>#N/A</v>
      </c>
    </row>
    <row r="3097" spans="1:13" ht="15.75" x14ac:dyDescent="0.25">
      <c r="A3097" s="17">
        <v>10582</v>
      </c>
      <c r="B3097" s="16" t="s">
        <v>2653</v>
      </c>
      <c r="C3097" s="16">
        <v>12541101</v>
      </c>
      <c r="D3097" s="16" t="s">
        <v>2654</v>
      </c>
      <c r="E3097" s="16">
        <v>0.11589101447888812</v>
      </c>
      <c r="F3097" s="16">
        <v>1</v>
      </c>
      <c r="G3097" s="20">
        <v>8.9528410579390108E-6</v>
      </c>
      <c r="H3097" s="16">
        <f t="shared" si="144"/>
        <v>8.9528410579390108E-6</v>
      </c>
      <c r="I3097" s="21">
        <v>3096</v>
      </c>
      <c r="J3097" s="28">
        <f t="shared" si="145"/>
        <v>25741.758050179771</v>
      </c>
      <c r="K3097" s="28">
        <f t="shared" si="146"/>
        <v>6.9336753583161506E-2</v>
      </c>
      <c r="L3097" s="34" t="e">
        <f>IF(ISNUMBER(INDEX('08W Project List'!$J:$J,MATCH('HFTD CPZ'!$B3097,'08W Project List'!$G:$G,0))),$K3097,#N/A)</f>
        <v>#N/A</v>
      </c>
      <c r="M3097" s="34" t="e">
        <f>IF(ISNUMBER(L3097),#N/A,IF(ISNUMBER(INDEX('Approved CPZ List'!$I:$I,MATCH('HFTD CPZ'!$B3097,'Approved CPZ List'!$B:$B,0))),$K3097,#N/A))</f>
        <v>#N/A</v>
      </c>
    </row>
    <row r="3098" spans="1:13" ht="15.75" x14ac:dyDescent="0.25">
      <c r="A3098" s="17">
        <v>8839</v>
      </c>
      <c r="B3098" s="16" t="s">
        <v>303</v>
      </c>
      <c r="C3098" s="16">
        <v>82841102</v>
      </c>
      <c r="D3098" s="16" t="s">
        <v>296</v>
      </c>
      <c r="E3098" s="16">
        <v>0.92518722697995026</v>
      </c>
      <c r="F3098" s="16">
        <v>11</v>
      </c>
      <c r="G3098" s="20">
        <v>8.7835911231677305E-6</v>
      </c>
      <c r="H3098" s="16">
        <f t="shared" si="144"/>
        <v>9.6619502354845037E-5</v>
      </c>
      <c r="I3098" s="21">
        <v>3097</v>
      </c>
      <c r="J3098" s="28">
        <f t="shared" si="145"/>
        <v>25742.683237406753</v>
      </c>
      <c r="K3098" s="28">
        <f t="shared" si="146"/>
        <v>6.9240134080806662E-2</v>
      </c>
      <c r="L3098" s="34" t="e">
        <f>IF(ISNUMBER(INDEX('08W Project List'!$J:$J,MATCH('HFTD CPZ'!$B3098,'08W Project List'!$G:$G,0))),$K3098,#N/A)</f>
        <v>#N/A</v>
      </c>
      <c r="M3098" s="34" t="e">
        <f>IF(ISNUMBER(L3098),#N/A,IF(ISNUMBER(INDEX('Approved CPZ List'!$I:$I,MATCH('HFTD CPZ'!$B3098,'Approved CPZ List'!$B:$B,0))),$K3098,#N/A))</f>
        <v>#N/A</v>
      </c>
    </row>
    <row r="3099" spans="1:13" ht="15.75" x14ac:dyDescent="0.25">
      <c r="A3099" s="17">
        <v>2096</v>
      </c>
      <c r="B3099" s="16" t="s">
        <v>530</v>
      </c>
      <c r="C3099" s="16">
        <v>42711102</v>
      </c>
      <c r="D3099" s="16" t="s">
        <v>529</v>
      </c>
      <c r="E3099" s="16">
        <v>0.42401803587081976</v>
      </c>
      <c r="F3099" s="16">
        <v>20</v>
      </c>
      <c r="G3099" s="20">
        <v>8.7069947023114492E-6</v>
      </c>
      <c r="H3099" s="16">
        <f t="shared" si="144"/>
        <v>1.74139894046229E-4</v>
      </c>
      <c r="I3099" s="21">
        <v>3098</v>
      </c>
      <c r="J3099" s="28">
        <f t="shared" si="145"/>
        <v>25743.107255442625</v>
      </c>
      <c r="K3099" s="28">
        <f t="shared" si="146"/>
        <v>6.9065994186760432E-2</v>
      </c>
      <c r="L3099" s="34">
        <f>IF(ISNUMBER(INDEX('08W Project List'!$J:$J,MATCH('HFTD CPZ'!$B3099,'08W Project List'!$G:$G,0))),$K3099,#N/A)</f>
        <v>6.9065994186760432E-2</v>
      </c>
      <c r="M3099" s="34" t="e">
        <f>IF(ISNUMBER(L3099),#N/A,IF(ISNUMBER(INDEX('Approved CPZ List'!$I:$I,MATCH('HFTD CPZ'!$B3099,'Approved CPZ List'!$B:$B,0))),$K3099,#N/A))</f>
        <v>#N/A</v>
      </c>
    </row>
    <row r="3100" spans="1:13" ht="15.75" x14ac:dyDescent="0.25">
      <c r="A3100" s="17">
        <v>10342</v>
      </c>
      <c r="B3100" s="16" t="s">
        <v>1435</v>
      </c>
      <c r="C3100" s="16">
        <v>163451702</v>
      </c>
      <c r="D3100" s="16" t="s">
        <v>1414</v>
      </c>
      <c r="E3100" s="16">
        <v>0.28686352946506399</v>
      </c>
      <c r="F3100" s="16">
        <v>5</v>
      </c>
      <c r="G3100" s="20">
        <v>8.7057092911477296E-6</v>
      </c>
      <c r="H3100" s="16">
        <f t="shared" si="144"/>
        <v>4.3528546455738645E-5</v>
      </c>
      <c r="I3100" s="21">
        <v>3099</v>
      </c>
      <c r="J3100" s="28">
        <f t="shared" si="145"/>
        <v>25743.39411897209</v>
      </c>
      <c r="K3100" s="28">
        <f t="shared" si="146"/>
        <v>6.9022465640304689E-2</v>
      </c>
      <c r="L3100" s="34" t="e">
        <f>IF(ISNUMBER(INDEX('08W Project List'!$J:$J,MATCH('HFTD CPZ'!$B3100,'08W Project List'!$G:$G,0))),$K3100,#N/A)</f>
        <v>#N/A</v>
      </c>
      <c r="M3100" s="34" t="e">
        <f>IF(ISNUMBER(L3100),#N/A,IF(ISNUMBER(INDEX('Approved CPZ List'!$I:$I,MATCH('HFTD CPZ'!$B3100,'Approved CPZ List'!$B:$B,0))),$K3100,#N/A))</f>
        <v>#N/A</v>
      </c>
    </row>
    <row r="3101" spans="1:13" ht="15.75" x14ac:dyDescent="0.25">
      <c r="A3101" s="17">
        <v>2914</v>
      </c>
      <c r="B3101" s="16" t="s">
        <v>1281</v>
      </c>
      <c r="C3101" s="16">
        <v>192331104</v>
      </c>
      <c r="D3101" s="16" t="s">
        <v>1282</v>
      </c>
      <c r="E3101" s="16">
        <v>4.8732680037677688E-2</v>
      </c>
      <c r="F3101" s="16">
        <v>46</v>
      </c>
      <c r="G3101" s="20">
        <v>8.6657679570878998E-6</v>
      </c>
      <c r="H3101" s="16">
        <f t="shared" si="144"/>
        <v>3.986253260260434E-4</v>
      </c>
      <c r="I3101" s="21">
        <v>3100</v>
      </c>
      <c r="J3101" s="28">
        <f t="shared" si="145"/>
        <v>25743.442851652129</v>
      </c>
      <c r="K3101" s="28">
        <f t="shared" si="146"/>
        <v>6.862384031427865E-2</v>
      </c>
      <c r="L3101" s="34" t="e">
        <f>IF(ISNUMBER(INDEX('08W Project List'!$J:$J,MATCH('HFTD CPZ'!$B3101,'08W Project List'!$G:$G,0))),$K3101,#N/A)</f>
        <v>#N/A</v>
      </c>
      <c r="M3101" s="34" t="e">
        <f>IF(ISNUMBER(L3101),#N/A,IF(ISNUMBER(INDEX('Approved CPZ List'!$I:$I,MATCH('HFTD CPZ'!$B3101,'Approved CPZ List'!$B:$B,0))),$K3101,#N/A))</f>
        <v>#N/A</v>
      </c>
    </row>
    <row r="3102" spans="1:13" ht="15.75" x14ac:dyDescent="0.25">
      <c r="A3102" s="17">
        <v>4896</v>
      </c>
      <c r="B3102" s="16" t="s">
        <v>1850</v>
      </c>
      <c r="C3102" s="16">
        <v>42481105</v>
      </c>
      <c r="D3102" s="16" t="s">
        <v>1848</v>
      </c>
      <c r="E3102" s="16">
        <v>0.64900449331065246</v>
      </c>
      <c r="F3102" s="16">
        <v>11</v>
      </c>
      <c r="G3102" s="20">
        <v>8.6627846094628898E-6</v>
      </c>
      <c r="H3102" s="16">
        <f t="shared" si="144"/>
        <v>9.5290630704091781E-5</v>
      </c>
      <c r="I3102" s="21">
        <v>3101</v>
      </c>
      <c r="J3102" s="28">
        <f t="shared" si="145"/>
        <v>25744.091856145438</v>
      </c>
      <c r="K3102" s="28">
        <f t="shared" si="146"/>
        <v>6.8528549683574552E-2</v>
      </c>
      <c r="L3102" s="34" t="e">
        <f>IF(ISNUMBER(INDEX('08W Project List'!$J:$J,MATCH('HFTD CPZ'!$B3102,'08W Project List'!$G:$G,0))),$K3102,#N/A)</f>
        <v>#N/A</v>
      </c>
      <c r="M3102" s="34" t="e">
        <f>IF(ISNUMBER(L3102),#N/A,IF(ISNUMBER(INDEX('Approved CPZ List'!$I:$I,MATCH('HFTD CPZ'!$B3102,'Approved CPZ List'!$B:$B,0))),$K3102,#N/A))</f>
        <v>#N/A</v>
      </c>
    </row>
    <row r="3103" spans="1:13" ht="15.75" x14ac:dyDescent="0.25">
      <c r="A3103" s="17">
        <v>9315</v>
      </c>
      <c r="B3103" s="16" t="s">
        <v>1979</v>
      </c>
      <c r="C3103" s="16">
        <v>13532224</v>
      </c>
      <c r="D3103" s="16" t="s">
        <v>1980</v>
      </c>
      <c r="E3103" s="16">
        <v>0.90013279561185211</v>
      </c>
      <c r="F3103" s="16">
        <v>13</v>
      </c>
      <c r="G3103" s="20">
        <v>8.6421723514595097E-6</v>
      </c>
      <c r="H3103" s="16">
        <f t="shared" si="144"/>
        <v>1.1234824056897363E-4</v>
      </c>
      <c r="I3103" s="21">
        <v>3102</v>
      </c>
      <c r="J3103" s="28">
        <f t="shared" si="145"/>
        <v>25744.991988941048</v>
      </c>
      <c r="K3103" s="28">
        <f t="shared" si="146"/>
        <v>6.8416201443005573E-2</v>
      </c>
      <c r="L3103" s="34" t="e">
        <f>IF(ISNUMBER(INDEX('08W Project List'!$J:$J,MATCH('HFTD CPZ'!$B3103,'08W Project List'!$G:$G,0))),$K3103,#N/A)</f>
        <v>#N/A</v>
      </c>
      <c r="M3103" s="34" t="e">
        <f>IF(ISNUMBER(L3103),#N/A,IF(ISNUMBER(INDEX('Approved CPZ List'!$I:$I,MATCH('HFTD CPZ'!$B3103,'Approved CPZ List'!$B:$B,0))),$K3103,#N/A))</f>
        <v>#N/A</v>
      </c>
    </row>
    <row r="3104" spans="1:13" ht="15.75" x14ac:dyDescent="0.25">
      <c r="A3104" s="17">
        <v>9391</v>
      </c>
      <c r="B3104" s="16" t="s">
        <v>4244</v>
      </c>
      <c r="C3104" s="16">
        <v>24240402</v>
      </c>
      <c r="D3104" s="16" t="s">
        <v>4245</v>
      </c>
      <c r="E3104" s="16">
        <v>0.21316348057103418</v>
      </c>
      <c r="F3104" s="16">
        <v>11</v>
      </c>
      <c r="G3104" s="20">
        <v>8.6413519716198802E-6</v>
      </c>
      <c r="H3104" s="16">
        <f t="shared" si="144"/>
        <v>9.5054871687818676E-5</v>
      </c>
      <c r="I3104" s="21">
        <v>3103</v>
      </c>
      <c r="J3104" s="28">
        <f t="shared" si="145"/>
        <v>25745.205152421619</v>
      </c>
      <c r="K3104" s="28">
        <f t="shared" si="146"/>
        <v>6.8321146571317756E-2</v>
      </c>
      <c r="L3104" s="34" t="e">
        <f>IF(ISNUMBER(INDEX('08W Project List'!$J:$J,MATCH('HFTD CPZ'!$B3104,'08W Project List'!$G:$G,0))),$K3104,#N/A)</f>
        <v>#N/A</v>
      </c>
      <c r="M3104" s="34" t="e">
        <f>IF(ISNUMBER(L3104),#N/A,IF(ISNUMBER(INDEX('Approved CPZ List'!$I:$I,MATCH('HFTD CPZ'!$B3104,'Approved CPZ List'!$B:$B,0))),$K3104,#N/A))</f>
        <v>#N/A</v>
      </c>
    </row>
    <row r="3105" spans="1:13" ht="15.75" x14ac:dyDescent="0.25">
      <c r="A3105" s="17">
        <v>9903</v>
      </c>
      <c r="B3105" s="16" t="s">
        <v>2812</v>
      </c>
      <c r="C3105" s="16">
        <v>22811102</v>
      </c>
      <c r="D3105" s="16" t="s">
        <v>2805</v>
      </c>
      <c r="E3105" s="16">
        <v>0.38867003589077503</v>
      </c>
      <c r="F3105" s="16">
        <v>4</v>
      </c>
      <c r="G3105" s="20">
        <v>8.6111374873124702E-6</v>
      </c>
      <c r="H3105" s="16">
        <f t="shared" si="144"/>
        <v>3.4444549949249881E-5</v>
      </c>
      <c r="I3105" s="21">
        <v>3104</v>
      </c>
      <c r="J3105" s="28">
        <f t="shared" si="145"/>
        <v>25745.593822457511</v>
      </c>
      <c r="K3105" s="28">
        <f t="shared" si="146"/>
        <v>6.8286702021368509E-2</v>
      </c>
      <c r="L3105" s="34" t="e">
        <f>IF(ISNUMBER(INDEX('08W Project List'!$J:$J,MATCH('HFTD CPZ'!$B3105,'08W Project List'!$G:$G,0))),$K3105,#N/A)</f>
        <v>#N/A</v>
      </c>
      <c r="M3105" s="34" t="e">
        <f>IF(ISNUMBER(L3105),#N/A,IF(ISNUMBER(INDEX('Approved CPZ List'!$I:$I,MATCH('HFTD CPZ'!$B3105,'Approved CPZ List'!$B:$B,0))),$K3105,#N/A))</f>
        <v>#N/A</v>
      </c>
    </row>
    <row r="3106" spans="1:13" ht="15.75" x14ac:dyDescent="0.25">
      <c r="A3106" s="17">
        <v>7834</v>
      </c>
      <c r="B3106" s="16" t="s">
        <v>1597</v>
      </c>
      <c r="C3106" s="16">
        <v>43091103</v>
      </c>
      <c r="D3106" s="16" t="s">
        <v>1598</v>
      </c>
      <c r="E3106" s="16">
        <v>0.80907980839740823</v>
      </c>
      <c r="F3106" s="16">
        <v>16</v>
      </c>
      <c r="G3106" s="20">
        <v>8.6091630360057198E-6</v>
      </c>
      <c r="H3106" s="16">
        <f t="shared" si="144"/>
        <v>1.3774660857609152E-4</v>
      </c>
      <c r="I3106" s="21">
        <v>3105</v>
      </c>
      <c r="J3106" s="28">
        <f t="shared" si="145"/>
        <v>25746.402902265909</v>
      </c>
      <c r="K3106" s="28">
        <f t="shared" si="146"/>
        <v>6.8148955412792422E-2</v>
      </c>
      <c r="L3106" s="34" t="e">
        <f>IF(ISNUMBER(INDEX('08W Project List'!$J:$J,MATCH('HFTD CPZ'!$B3106,'08W Project List'!$G:$G,0))),$K3106,#N/A)</f>
        <v>#N/A</v>
      </c>
      <c r="M3106" s="34" t="e">
        <f>IF(ISNUMBER(L3106),#N/A,IF(ISNUMBER(INDEX('Approved CPZ List'!$I:$I,MATCH('HFTD CPZ'!$B3106,'Approved CPZ List'!$B:$B,0))),$K3106,#N/A))</f>
        <v>#N/A</v>
      </c>
    </row>
    <row r="3107" spans="1:13" ht="15.75" x14ac:dyDescent="0.25">
      <c r="A3107" s="17">
        <v>10810</v>
      </c>
      <c r="B3107" s="16" t="s">
        <v>3110</v>
      </c>
      <c r="C3107" s="16">
        <v>153081111</v>
      </c>
      <c r="D3107" s="16" t="s">
        <v>3109</v>
      </c>
      <c r="E3107" s="16">
        <v>0.13715766417290368</v>
      </c>
      <c r="F3107" s="16">
        <v>3</v>
      </c>
      <c r="G3107" s="20">
        <v>8.5934725210007095E-6</v>
      </c>
      <c r="H3107" s="16">
        <f t="shared" si="144"/>
        <v>2.5780417563002127E-5</v>
      </c>
      <c r="I3107" s="21">
        <v>3106</v>
      </c>
      <c r="J3107" s="28">
        <f t="shared" si="145"/>
        <v>25746.540059930081</v>
      </c>
      <c r="K3107" s="28">
        <f t="shared" si="146"/>
        <v>6.8123174995229421E-2</v>
      </c>
      <c r="L3107" s="34" t="e">
        <f>IF(ISNUMBER(INDEX('08W Project List'!$J:$J,MATCH('HFTD CPZ'!$B3107,'08W Project List'!$G:$G,0))),$K3107,#N/A)</f>
        <v>#N/A</v>
      </c>
      <c r="M3107" s="34" t="e">
        <f>IF(ISNUMBER(L3107),#N/A,IF(ISNUMBER(INDEX('Approved CPZ List'!$I:$I,MATCH('HFTD CPZ'!$B3107,'Approved CPZ List'!$B:$B,0))),$K3107,#N/A))</f>
        <v>#N/A</v>
      </c>
    </row>
    <row r="3108" spans="1:13" ht="15.75" x14ac:dyDescent="0.25">
      <c r="A3108" s="17">
        <v>10497</v>
      </c>
      <c r="B3108" s="16" t="s">
        <v>1370</v>
      </c>
      <c r="C3108" s="16">
        <v>182402106</v>
      </c>
      <c r="D3108" s="16" t="s">
        <v>1368</v>
      </c>
      <c r="E3108" s="16">
        <v>9.6962377454816645E-2</v>
      </c>
      <c r="F3108" s="16">
        <v>3</v>
      </c>
      <c r="G3108" s="20">
        <v>8.4948510074444403E-6</v>
      </c>
      <c r="H3108" s="16">
        <f t="shared" si="144"/>
        <v>2.5484553022333319E-5</v>
      </c>
      <c r="I3108" s="21">
        <v>3107</v>
      </c>
      <c r="J3108" s="28">
        <f t="shared" si="145"/>
        <v>25746.637022307536</v>
      </c>
      <c r="K3108" s="28">
        <f t="shared" si="146"/>
        <v>6.8097690442207093E-2</v>
      </c>
      <c r="L3108" s="34" t="e">
        <f>IF(ISNUMBER(INDEX('08W Project List'!$J:$J,MATCH('HFTD CPZ'!$B3108,'08W Project List'!$G:$G,0))),$K3108,#N/A)</f>
        <v>#N/A</v>
      </c>
      <c r="M3108" s="34" t="e">
        <f>IF(ISNUMBER(L3108),#N/A,IF(ISNUMBER(INDEX('Approved CPZ List'!$I:$I,MATCH('HFTD CPZ'!$B3108,'Approved CPZ List'!$B:$B,0))),$K3108,#N/A))</f>
        <v>#N/A</v>
      </c>
    </row>
    <row r="3109" spans="1:13" ht="15.75" x14ac:dyDescent="0.25">
      <c r="A3109" s="17">
        <v>5369</v>
      </c>
      <c r="B3109" s="16" t="s">
        <v>2649</v>
      </c>
      <c r="C3109" s="16">
        <v>12101104</v>
      </c>
      <c r="D3109" s="16" t="s">
        <v>2646</v>
      </c>
      <c r="E3109" s="16">
        <v>1.7881645571600497</v>
      </c>
      <c r="F3109" s="16">
        <v>22</v>
      </c>
      <c r="G3109" s="20">
        <v>8.4479152361576496E-6</v>
      </c>
      <c r="H3109" s="16">
        <f t="shared" si="144"/>
        <v>1.8585413519546829E-4</v>
      </c>
      <c r="I3109" s="21">
        <v>3108</v>
      </c>
      <c r="J3109" s="28">
        <f t="shared" si="145"/>
        <v>25748.425186864697</v>
      </c>
      <c r="K3109" s="28">
        <f t="shared" si="146"/>
        <v>6.7911836307011628E-2</v>
      </c>
      <c r="L3109" s="34" t="e">
        <f>IF(ISNUMBER(INDEX('08W Project List'!$J:$J,MATCH('HFTD CPZ'!$B3109,'08W Project List'!$G:$G,0))),$K3109,#N/A)</f>
        <v>#N/A</v>
      </c>
      <c r="M3109" s="34" t="e">
        <f>IF(ISNUMBER(L3109),#N/A,IF(ISNUMBER(INDEX('Approved CPZ List'!$I:$I,MATCH('HFTD CPZ'!$B3109,'Approved CPZ List'!$B:$B,0))),$K3109,#N/A))</f>
        <v>#N/A</v>
      </c>
    </row>
    <row r="3110" spans="1:13" ht="15.75" x14ac:dyDescent="0.25">
      <c r="A3110" s="17">
        <v>6668</v>
      </c>
      <c r="B3110" s="16" t="s">
        <v>2915</v>
      </c>
      <c r="C3110" s="16">
        <v>83252107</v>
      </c>
      <c r="D3110" s="16" t="s">
        <v>2914</v>
      </c>
      <c r="E3110" s="16">
        <v>3.1348046774044874E-2</v>
      </c>
      <c r="F3110" s="16">
        <v>14</v>
      </c>
      <c r="G3110" s="20">
        <v>8.4226108155848301E-6</v>
      </c>
      <c r="H3110" s="16">
        <f t="shared" si="144"/>
        <v>1.1791655141818761E-4</v>
      </c>
      <c r="I3110" s="21">
        <v>3109</v>
      </c>
      <c r="J3110" s="28">
        <f t="shared" si="145"/>
        <v>25748.456534911471</v>
      </c>
      <c r="K3110" s="28">
        <f t="shared" si="146"/>
        <v>6.7793919755593443E-2</v>
      </c>
      <c r="L3110" s="34" t="e">
        <f>IF(ISNUMBER(INDEX('08W Project List'!$J:$J,MATCH('HFTD CPZ'!$B3110,'08W Project List'!$G:$G,0))),$K3110,#N/A)</f>
        <v>#N/A</v>
      </c>
      <c r="M3110" s="34" t="e">
        <f>IF(ISNUMBER(L3110),#N/A,IF(ISNUMBER(INDEX('Approved CPZ List'!$I:$I,MATCH('HFTD CPZ'!$B3110,'Approved CPZ List'!$B:$B,0))),$K3110,#N/A))</f>
        <v>#N/A</v>
      </c>
    </row>
    <row r="3111" spans="1:13" ht="15.75" x14ac:dyDescent="0.25">
      <c r="A3111" s="17">
        <v>4822</v>
      </c>
      <c r="B3111" s="16" t="s">
        <v>576</v>
      </c>
      <c r="C3111" s="16">
        <v>83622103</v>
      </c>
      <c r="D3111" s="16" t="s">
        <v>571</v>
      </c>
      <c r="E3111" s="16">
        <v>2.7208189966733749</v>
      </c>
      <c r="F3111" s="16">
        <v>63</v>
      </c>
      <c r="G3111" s="20">
        <v>8.4149491315314405E-6</v>
      </c>
      <c r="H3111" s="16">
        <f t="shared" si="144"/>
        <v>5.301417952864808E-4</v>
      </c>
      <c r="I3111" s="21">
        <v>3110</v>
      </c>
      <c r="J3111" s="28">
        <f t="shared" si="145"/>
        <v>25751.177353908144</v>
      </c>
      <c r="K3111" s="28">
        <f t="shared" si="146"/>
        <v>6.7263777960306956E-2</v>
      </c>
      <c r="L3111" s="34" t="e">
        <f>IF(ISNUMBER(INDEX('08W Project List'!$J:$J,MATCH('HFTD CPZ'!$B3111,'08W Project List'!$G:$G,0))),$K3111,#N/A)</f>
        <v>#N/A</v>
      </c>
      <c r="M3111" s="34" t="e">
        <f>IF(ISNUMBER(L3111),#N/A,IF(ISNUMBER(INDEX('Approved CPZ List'!$I:$I,MATCH('HFTD CPZ'!$B3111,'Approved CPZ List'!$B:$B,0))),$K3111,#N/A))</f>
        <v>#N/A</v>
      </c>
    </row>
    <row r="3112" spans="1:13" ht="15.75" x14ac:dyDescent="0.25">
      <c r="A3112" s="17">
        <v>10986</v>
      </c>
      <c r="B3112" s="16" t="s">
        <v>3312</v>
      </c>
      <c r="C3112" s="16">
        <v>43321101</v>
      </c>
      <c r="D3112" s="16" t="s">
        <v>3313</v>
      </c>
      <c r="E3112" s="16">
        <v>0.31392662274204164</v>
      </c>
      <c r="F3112" s="16">
        <v>5</v>
      </c>
      <c r="G3112" s="20">
        <v>8.3651507217397294E-6</v>
      </c>
      <c r="H3112" s="16">
        <f t="shared" si="144"/>
        <v>4.1825753608698645E-5</v>
      </c>
      <c r="I3112" s="21">
        <v>3111</v>
      </c>
      <c r="J3112" s="28">
        <f t="shared" si="145"/>
        <v>25751.491280530885</v>
      </c>
      <c r="K3112" s="28">
        <f t="shared" si="146"/>
        <v>6.7221952206698257E-2</v>
      </c>
      <c r="L3112" s="34" t="e">
        <f>IF(ISNUMBER(INDEX('08W Project List'!$J:$J,MATCH('HFTD CPZ'!$B3112,'08W Project List'!$G:$G,0))),$K3112,#N/A)</f>
        <v>#N/A</v>
      </c>
      <c r="M3112" s="34" t="e">
        <f>IF(ISNUMBER(L3112),#N/A,IF(ISNUMBER(INDEX('Approved CPZ List'!$I:$I,MATCH('HFTD CPZ'!$B3112,'Approved CPZ List'!$B:$B,0))),$K3112,#N/A))</f>
        <v>#N/A</v>
      </c>
    </row>
    <row r="3113" spans="1:13" ht="15.75" x14ac:dyDescent="0.25">
      <c r="A3113" s="17">
        <v>1364</v>
      </c>
      <c r="B3113" s="16" t="s">
        <v>575</v>
      </c>
      <c r="C3113" s="16">
        <v>83622103</v>
      </c>
      <c r="D3113" s="16" t="s">
        <v>571</v>
      </c>
      <c r="E3113" s="16">
        <v>2.8564180658735672</v>
      </c>
      <c r="F3113" s="16">
        <v>87</v>
      </c>
      <c r="G3113" s="20">
        <v>8.32336064819511E-6</v>
      </c>
      <c r="H3113" s="16">
        <f t="shared" si="144"/>
        <v>7.2413237639297457E-4</v>
      </c>
      <c r="I3113" s="21">
        <v>3112</v>
      </c>
      <c r="J3113" s="28">
        <f t="shared" si="145"/>
        <v>25754.347698596757</v>
      </c>
      <c r="K3113" s="28">
        <f t="shared" si="146"/>
        <v>6.6497819830305283E-2</v>
      </c>
      <c r="L3113" s="34" t="e">
        <f>IF(ISNUMBER(INDEX('08W Project List'!$J:$J,MATCH('HFTD CPZ'!$B3113,'08W Project List'!$G:$G,0))),$K3113,#N/A)</f>
        <v>#N/A</v>
      </c>
      <c r="M3113" s="34" t="e">
        <f>IF(ISNUMBER(L3113),#N/A,IF(ISNUMBER(INDEX('Approved CPZ List'!$I:$I,MATCH('HFTD CPZ'!$B3113,'Approved CPZ List'!$B:$B,0))),$K3113,#N/A))</f>
        <v>#N/A</v>
      </c>
    </row>
    <row r="3114" spans="1:13" ht="15.75" x14ac:dyDescent="0.25">
      <c r="A3114" s="17">
        <v>9661</v>
      </c>
      <c r="B3114" s="16" t="s">
        <v>3661</v>
      </c>
      <c r="C3114" s="16">
        <v>83371105</v>
      </c>
      <c r="D3114" s="16" t="s">
        <v>3662</v>
      </c>
      <c r="E3114" s="16">
        <v>0.3109553778075177</v>
      </c>
      <c r="F3114" s="16">
        <v>9</v>
      </c>
      <c r="G3114" s="20">
        <v>8.3080438307994406E-6</v>
      </c>
      <c r="H3114" s="16">
        <f t="shared" si="144"/>
        <v>7.4772394477194964E-5</v>
      </c>
      <c r="I3114" s="21">
        <v>3113</v>
      </c>
      <c r="J3114" s="28">
        <f t="shared" si="145"/>
        <v>25754.658653974566</v>
      </c>
      <c r="K3114" s="28">
        <f t="shared" si="146"/>
        <v>6.6423047435828081E-2</v>
      </c>
      <c r="L3114" s="34" t="e">
        <f>IF(ISNUMBER(INDEX('08W Project List'!$J:$J,MATCH('HFTD CPZ'!$B3114,'08W Project List'!$G:$G,0))),$K3114,#N/A)</f>
        <v>#N/A</v>
      </c>
      <c r="M3114" s="34" t="e">
        <f>IF(ISNUMBER(L3114),#N/A,IF(ISNUMBER(INDEX('Approved CPZ List'!$I:$I,MATCH('HFTD CPZ'!$B3114,'Approved CPZ List'!$B:$B,0))),$K3114,#N/A))</f>
        <v>#N/A</v>
      </c>
    </row>
    <row r="3115" spans="1:13" ht="15.75" x14ac:dyDescent="0.25">
      <c r="A3115" s="17">
        <v>6999</v>
      </c>
      <c r="B3115" s="16" t="s">
        <v>1896</v>
      </c>
      <c r="C3115" s="16">
        <v>103441102</v>
      </c>
      <c r="D3115" s="16" t="s">
        <v>1894</v>
      </c>
      <c r="E3115" s="16">
        <v>0.69613372577717214</v>
      </c>
      <c r="F3115" s="16">
        <v>11</v>
      </c>
      <c r="G3115" s="20">
        <v>8.3062535945016108E-6</v>
      </c>
      <c r="H3115" s="16">
        <f t="shared" si="144"/>
        <v>9.1368789539517719E-5</v>
      </c>
      <c r="I3115" s="21">
        <v>3114</v>
      </c>
      <c r="J3115" s="28">
        <f t="shared" si="145"/>
        <v>25755.354787700344</v>
      </c>
      <c r="K3115" s="28">
        <f t="shared" si="146"/>
        <v>6.6331678646288569E-2</v>
      </c>
      <c r="L3115" s="34" t="e">
        <f>IF(ISNUMBER(INDEX('08W Project List'!$J:$J,MATCH('HFTD CPZ'!$B3115,'08W Project List'!$G:$G,0))),$K3115,#N/A)</f>
        <v>#N/A</v>
      </c>
      <c r="M3115" s="34" t="e">
        <f>IF(ISNUMBER(L3115),#N/A,IF(ISNUMBER(INDEX('Approved CPZ List'!$I:$I,MATCH('HFTD CPZ'!$B3115,'Approved CPZ List'!$B:$B,0))),$K3115,#N/A))</f>
        <v>#N/A</v>
      </c>
    </row>
    <row r="3116" spans="1:13" ht="15.75" x14ac:dyDescent="0.25">
      <c r="A3116" s="17">
        <v>7019</v>
      </c>
      <c r="B3116" s="16" t="s">
        <v>1354</v>
      </c>
      <c r="C3116" s="16">
        <v>42761102</v>
      </c>
      <c r="D3116" s="16" t="s">
        <v>1349</v>
      </c>
      <c r="E3116" s="16">
        <v>2.4498085404686205</v>
      </c>
      <c r="F3116" s="16">
        <v>29</v>
      </c>
      <c r="G3116" s="20">
        <v>8.2406765623738795E-6</v>
      </c>
      <c r="H3116" s="16">
        <f t="shared" si="144"/>
        <v>2.3897962030884252E-4</v>
      </c>
      <c r="I3116" s="21">
        <v>3115</v>
      </c>
      <c r="J3116" s="28">
        <f t="shared" si="145"/>
        <v>25757.804596240814</v>
      </c>
      <c r="K3116" s="28">
        <f t="shared" si="146"/>
        <v>6.6092699025979723E-2</v>
      </c>
      <c r="L3116" s="34" t="e">
        <f>IF(ISNUMBER(INDEX('08W Project List'!$J:$J,MATCH('HFTD CPZ'!$B3116,'08W Project List'!$G:$G,0))),$K3116,#N/A)</f>
        <v>#N/A</v>
      </c>
      <c r="M3116" s="34" t="e">
        <f>IF(ISNUMBER(L3116),#N/A,IF(ISNUMBER(INDEX('Approved CPZ List'!$I:$I,MATCH('HFTD CPZ'!$B3116,'Approved CPZ List'!$B:$B,0))),$K3116,#N/A))</f>
        <v>#N/A</v>
      </c>
    </row>
    <row r="3117" spans="1:13" ht="15.75" x14ac:dyDescent="0.25">
      <c r="A3117" s="17">
        <v>9287</v>
      </c>
      <c r="B3117" s="16" t="s">
        <v>3827</v>
      </c>
      <c r="C3117" s="16">
        <v>14671103</v>
      </c>
      <c r="D3117" s="16" t="s">
        <v>3826</v>
      </c>
      <c r="E3117" s="16">
        <v>0.24968747085690368</v>
      </c>
      <c r="F3117" s="16">
        <v>15</v>
      </c>
      <c r="G3117" s="20">
        <v>8.2223656744837694E-6</v>
      </c>
      <c r="H3117" s="16">
        <f t="shared" si="144"/>
        <v>1.2333548511725653E-4</v>
      </c>
      <c r="I3117" s="21">
        <v>3116</v>
      </c>
      <c r="J3117" s="28">
        <f t="shared" si="145"/>
        <v>25758.05428371167</v>
      </c>
      <c r="K3117" s="28">
        <f t="shared" si="146"/>
        <v>6.5969363540862469E-2</v>
      </c>
      <c r="L3117" s="34" t="e">
        <f>IF(ISNUMBER(INDEX('08W Project List'!$J:$J,MATCH('HFTD CPZ'!$B3117,'08W Project List'!$G:$G,0))),$K3117,#N/A)</f>
        <v>#N/A</v>
      </c>
      <c r="M3117" s="34" t="e">
        <f>IF(ISNUMBER(L3117),#N/A,IF(ISNUMBER(INDEX('Approved CPZ List'!$I:$I,MATCH('HFTD CPZ'!$B3117,'Approved CPZ List'!$B:$B,0))),$K3117,#N/A))</f>
        <v>#N/A</v>
      </c>
    </row>
    <row r="3118" spans="1:13" ht="15.75" x14ac:dyDescent="0.25">
      <c r="A3118" s="17">
        <v>10537</v>
      </c>
      <c r="B3118" s="16" t="s">
        <v>1432</v>
      </c>
      <c r="C3118" s="16">
        <v>163451702</v>
      </c>
      <c r="D3118" s="16" t="s">
        <v>1414</v>
      </c>
      <c r="E3118" s="16">
        <v>0.15196176050213236</v>
      </c>
      <c r="F3118" s="16">
        <v>2</v>
      </c>
      <c r="G3118" s="20">
        <v>8.1969474672867297E-6</v>
      </c>
      <c r="H3118" s="16">
        <f t="shared" si="144"/>
        <v>1.6393894934573459E-5</v>
      </c>
      <c r="I3118" s="21">
        <v>3117</v>
      </c>
      <c r="J3118" s="28">
        <f t="shared" si="145"/>
        <v>25758.206245472171</v>
      </c>
      <c r="K3118" s="28">
        <f t="shared" si="146"/>
        <v>6.5952969645927895E-2</v>
      </c>
      <c r="L3118" s="34" t="e">
        <f>IF(ISNUMBER(INDEX('08W Project List'!$J:$J,MATCH('HFTD CPZ'!$B3118,'08W Project List'!$G:$G,0))),$K3118,#N/A)</f>
        <v>#N/A</v>
      </c>
      <c r="M3118" s="34" t="e">
        <f>IF(ISNUMBER(L3118),#N/A,IF(ISNUMBER(INDEX('Approved CPZ List'!$I:$I,MATCH('HFTD CPZ'!$B3118,'Approved CPZ List'!$B:$B,0))),$K3118,#N/A))</f>
        <v>#N/A</v>
      </c>
    </row>
    <row r="3119" spans="1:13" ht="15.75" x14ac:dyDescent="0.25">
      <c r="A3119" s="17">
        <v>7405</v>
      </c>
      <c r="B3119" s="16" t="s">
        <v>1674</v>
      </c>
      <c r="C3119" s="16">
        <v>192431108</v>
      </c>
      <c r="D3119" s="16" t="s">
        <v>1675</v>
      </c>
      <c r="E3119" s="16">
        <v>1.5887224487430331</v>
      </c>
      <c r="F3119" s="16">
        <v>83</v>
      </c>
      <c r="G3119" s="20">
        <v>8.1612884583869598E-6</v>
      </c>
      <c r="H3119" s="16">
        <f t="shared" si="144"/>
        <v>6.7738694204611764E-4</v>
      </c>
      <c r="I3119" s="21">
        <v>3118</v>
      </c>
      <c r="J3119" s="28">
        <f t="shared" si="145"/>
        <v>25759.794967920912</v>
      </c>
      <c r="K3119" s="28">
        <f t="shared" si="146"/>
        <v>6.5275582703881771E-2</v>
      </c>
      <c r="L3119" s="34" t="e">
        <f>IF(ISNUMBER(INDEX('08W Project List'!$J:$J,MATCH('HFTD CPZ'!$B3119,'08W Project List'!$G:$G,0))),$K3119,#N/A)</f>
        <v>#N/A</v>
      </c>
      <c r="M3119" s="34" t="e">
        <f>IF(ISNUMBER(L3119),#N/A,IF(ISNUMBER(INDEX('Approved CPZ List'!$I:$I,MATCH('HFTD CPZ'!$B3119,'Approved CPZ List'!$B:$B,0))),$K3119,#N/A))</f>
        <v>#N/A</v>
      </c>
    </row>
    <row r="3120" spans="1:13" ht="15.75" x14ac:dyDescent="0.25">
      <c r="A3120" s="17">
        <v>3886</v>
      </c>
      <c r="B3120" s="16" t="s">
        <v>3570</v>
      </c>
      <c r="C3120" s="16">
        <v>42011108</v>
      </c>
      <c r="D3120" s="16" t="s">
        <v>3566</v>
      </c>
      <c r="E3120" s="16">
        <v>0.76406493370389683</v>
      </c>
      <c r="F3120" s="16">
        <v>9</v>
      </c>
      <c r="G3120" s="20">
        <v>8.1538868361955707E-6</v>
      </c>
      <c r="H3120" s="16">
        <f t="shared" si="144"/>
        <v>7.3384981525760138E-5</v>
      </c>
      <c r="I3120" s="21">
        <v>3119</v>
      </c>
      <c r="J3120" s="28">
        <f t="shared" si="145"/>
        <v>25760.559032854617</v>
      </c>
      <c r="K3120" s="28">
        <f t="shared" si="146"/>
        <v>6.5202197722356012E-2</v>
      </c>
      <c r="L3120" s="34" t="e">
        <f>IF(ISNUMBER(INDEX('08W Project List'!$J:$J,MATCH('HFTD CPZ'!$B3120,'08W Project List'!$G:$G,0))),$K3120,#N/A)</f>
        <v>#N/A</v>
      </c>
      <c r="M3120" s="34" t="e">
        <f>IF(ISNUMBER(L3120),#N/A,IF(ISNUMBER(INDEX('Approved CPZ List'!$I:$I,MATCH('HFTD CPZ'!$B3120,'Approved CPZ List'!$B:$B,0))),$K3120,#N/A))</f>
        <v>#N/A</v>
      </c>
    </row>
    <row r="3121" spans="1:13" ht="15.75" x14ac:dyDescent="0.25">
      <c r="A3121" s="17">
        <v>9639</v>
      </c>
      <c r="B3121" s="16" t="s">
        <v>1855</v>
      </c>
      <c r="C3121" s="16">
        <v>42481105</v>
      </c>
      <c r="D3121" s="16" t="s">
        <v>1848</v>
      </c>
      <c r="E3121" s="16">
        <v>0.18204622587913671</v>
      </c>
      <c r="F3121" s="16">
        <v>3</v>
      </c>
      <c r="G3121" s="20">
        <v>8.1390456250034001E-6</v>
      </c>
      <c r="H3121" s="16">
        <f t="shared" si="144"/>
        <v>2.44171368750102E-5</v>
      </c>
      <c r="I3121" s="21">
        <v>3120</v>
      </c>
      <c r="J3121" s="28">
        <f t="shared" si="145"/>
        <v>25760.741079080497</v>
      </c>
      <c r="K3121" s="28">
        <f t="shared" si="146"/>
        <v>6.5177780585481002E-2</v>
      </c>
      <c r="L3121" s="34" t="e">
        <f>IF(ISNUMBER(INDEX('08W Project List'!$J:$J,MATCH('HFTD CPZ'!$B3121,'08W Project List'!$G:$G,0))),$K3121,#N/A)</f>
        <v>#N/A</v>
      </c>
      <c r="M3121" s="34" t="e">
        <f>IF(ISNUMBER(L3121),#N/A,IF(ISNUMBER(INDEX('Approved CPZ List'!$I:$I,MATCH('HFTD CPZ'!$B3121,'Approved CPZ List'!$B:$B,0))),$K3121,#N/A))</f>
        <v>#N/A</v>
      </c>
    </row>
    <row r="3122" spans="1:13" ht="15.75" x14ac:dyDescent="0.25">
      <c r="A3122" s="17">
        <v>10422</v>
      </c>
      <c r="B3122" s="16" t="s">
        <v>2615</v>
      </c>
      <c r="C3122" s="16">
        <v>12091102</v>
      </c>
      <c r="D3122" s="16" t="s">
        <v>2614</v>
      </c>
      <c r="E3122" s="16">
        <v>0.19660174884928716</v>
      </c>
      <c r="F3122" s="16">
        <v>6</v>
      </c>
      <c r="G3122" s="20">
        <v>8.0835455884948201E-6</v>
      </c>
      <c r="H3122" s="16">
        <f t="shared" si="144"/>
        <v>4.8501273530968921E-5</v>
      </c>
      <c r="I3122" s="21">
        <v>3121</v>
      </c>
      <c r="J3122" s="28">
        <f t="shared" si="145"/>
        <v>25760.937680829345</v>
      </c>
      <c r="K3122" s="28">
        <f t="shared" si="146"/>
        <v>6.5129279311950034E-2</v>
      </c>
      <c r="L3122" s="34" t="e">
        <f>IF(ISNUMBER(INDEX('08W Project List'!$J:$J,MATCH('HFTD CPZ'!$B3122,'08W Project List'!$G:$G,0))),$K3122,#N/A)</f>
        <v>#N/A</v>
      </c>
      <c r="M3122" s="34" t="e">
        <f>IF(ISNUMBER(L3122),#N/A,IF(ISNUMBER(INDEX('Approved CPZ List'!$I:$I,MATCH('HFTD CPZ'!$B3122,'Approved CPZ List'!$B:$B,0))),$K3122,#N/A))</f>
        <v>#N/A</v>
      </c>
    </row>
    <row r="3123" spans="1:13" ht="15.75" x14ac:dyDescent="0.25">
      <c r="A3123" s="17">
        <v>10726</v>
      </c>
      <c r="B3123" s="16" t="s">
        <v>535</v>
      </c>
      <c r="C3123" s="16">
        <v>42711102</v>
      </c>
      <c r="D3123" s="16" t="s">
        <v>529</v>
      </c>
      <c r="E3123" s="16">
        <v>0.50731711338499008</v>
      </c>
      <c r="F3123" s="16">
        <v>5</v>
      </c>
      <c r="G3123" s="20">
        <v>8.0788504727688507E-6</v>
      </c>
      <c r="H3123" s="16">
        <f t="shared" si="144"/>
        <v>4.0394252363844252E-5</v>
      </c>
      <c r="I3123" s="21">
        <v>3122</v>
      </c>
      <c r="J3123" s="28">
        <f t="shared" si="145"/>
        <v>25761.44499794273</v>
      </c>
      <c r="K3123" s="28">
        <f t="shared" si="146"/>
        <v>6.5088885059586182E-2</v>
      </c>
      <c r="L3123" s="34" t="e">
        <f>IF(ISNUMBER(INDEX('08W Project List'!$J:$J,MATCH('HFTD CPZ'!$B3123,'08W Project List'!$G:$G,0))),$K3123,#N/A)</f>
        <v>#N/A</v>
      </c>
      <c r="M3123" s="34" t="e">
        <f>IF(ISNUMBER(L3123),#N/A,IF(ISNUMBER(INDEX('Approved CPZ List'!$I:$I,MATCH('HFTD CPZ'!$B3123,'Approved CPZ List'!$B:$B,0))),$K3123,#N/A))</f>
        <v>#N/A</v>
      </c>
    </row>
    <row r="3124" spans="1:13" ht="15.75" x14ac:dyDescent="0.25">
      <c r="A3124" s="17">
        <v>9181</v>
      </c>
      <c r="B3124" s="16" t="s">
        <v>2342</v>
      </c>
      <c r="C3124" s="16">
        <v>163661702</v>
      </c>
      <c r="D3124" s="16" t="s">
        <v>2337</v>
      </c>
      <c r="E3124" s="16">
        <v>1.3067019580191732</v>
      </c>
      <c r="F3124" s="16">
        <v>17</v>
      </c>
      <c r="G3124" s="20">
        <v>8.0235817223539701E-6</v>
      </c>
      <c r="H3124" s="16">
        <f t="shared" si="144"/>
        <v>1.364008892800175E-4</v>
      </c>
      <c r="I3124" s="21">
        <v>3123</v>
      </c>
      <c r="J3124" s="28">
        <f t="shared" si="145"/>
        <v>25762.751699900749</v>
      </c>
      <c r="K3124" s="28">
        <f t="shared" si="146"/>
        <v>6.4952484170306163E-2</v>
      </c>
      <c r="L3124" s="34" t="e">
        <f>IF(ISNUMBER(INDEX('08W Project List'!$J:$J,MATCH('HFTD CPZ'!$B3124,'08W Project List'!$G:$G,0))),$K3124,#N/A)</f>
        <v>#N/A</v>
      </c>
      <c r="M3124" s="34" t="e">
        <f>IF(ISNUMBER(L3124),#N/A,IF(ISNUMBER(INDEX('Approved CPZ List'!$I:$I,MATCH('HFTD CPZ'!$B3124,'Approved CPZ List'!$B:$B,0))),$K3124,#N/A))</f>
        <v>#N/A</v>
      </c>
    </row>
    <row r="3125" spans="1:13" ht="15.75" x14ac:dyDescent="0.25">
      <c r="A3125" s="17">
        <v>10385</v>
      </c>
      <c r="B3125" s="16" t="s">
        <v>18</v>
      </c>
      <c r="C3125" s="16">
        <v>152101101</v>
      </c>
      <c r="D3125" s="16" t="s">
        <v>19</v>
      </c>
      <c r="E3125" s="16">
        <v>2.2985673956730204E-2</v>
      </c>
      <c r="F3125" s="16">
        <v>1</v>
      </c>
      <c r="G3125" s="20">
        <v>8.0126054252261407E-6</v>
      </c>
      <c r="H3125" s="16">
        <f t="shared" si="144"/>
        <v>8.0126054252261407E-6</v>
      </c>
      <c r="I3125" s="21">
        <v>3124</v>
      </c>
      <c r="J3125" s="28">
        <f t="shared" si="145"/>
        <v>25762.774685574706</v>
      </c>
      <c r="K3125" s="28">
        <f t="shared" si="146"/>
        <v>6.4944471564880937E-2</v>
      </c>
      <c r="L3125" s="34" t="e">
        <f>IF(ISNUMBER(INDEX('08W Project List'!$J:$J,MATCH('HFTD CPZ'!$B3125,'08W Project List'!$G:$G,0))),$K3125,#N/A)</f>
        <v>#N/A</v>
      </c>
      <c r="M3125" s="34" t="e">
        <f>IF(ISNUMBER(L3125),#N/A,IF(ISNUMBER(INDEX('Approved CPZ List'!$I:$I,MATCH('HFTD CPZ'!$B3125,'Approved CPZ List'!$B:$B,0))),$K3125,#N/A))</f>
        <v>#N/A</v>
      </c>
    </row>
    <row r="3126" spans="1:13" ht="15.75" x14ac:dyDescent="0.25">
      <c r="A3126" s="17">
        <v>9316</v>
      </c>
      <c r="B3126" s="16" t="s">
        <v>1357</v>
      </c>
      <c r="C3126" s="16">
        <v>42761103</v>
      </c>
      <c r="D3126" s="16" t="s">
        <v>1358</v>
      </c>
      <c r="E3126" s="16">
        <v>0.13556679489438905</v>
      </c>
      <c r="F3126" s="16">
        <v>4</v>
      </c>
      <c r="G3126" s="20">
        <v>7.9902155915988299E-6</v>
      </c>
      <c r="H3126" s="16">
        <f t="shared" si="144"/>
        <v>3.196086236639532E-5</v>
      </c>
      <c r="I3126" s="21">
        <v>3125</v>
      </c>
      <c r="J3126" s="28">
        <f t="shared" si="145"/>
        <v>25762.910252369602</v>
      </c>
      <c r="K3126" s="28">
        <f t="shared" si="146"/>
        <v>6.4912510702514539E-2</v>
      </c>
      <c r="L3126" s="34" t="e">
        <f>IF(ISNUMBER(INDEX('08W Project List'!$J:$J,MATCH('HFTD CPZ'!$B3126,'08W Project List'!$G:$G,0))),$K3126,#N/A)</f>
        <v>#N/A</v>
      </c>
      <c r="M3126" s="34" t="e">
        <f>IF(ISNUMBER(L3126),#N/A,IF(ISNUMBER(INDEX('Approved CPZ List'!$I:$I,MATCH('HFTD CPZ'!$B3126,'Approved CPZ List'!$B:$B,0))),$K3126,#N/A))</f>
        <v>#N/A</v>
      </c>
    </row>
    <row r="3127" spans="1:13" ht="15.75" x14ac:dyDescent="0.25">
      <c r="A3127" s="17">
        <v>10880</v>
      </c>
      <c r="B3127" s="16" t="s">
        <v>2660</v>
      </c>
      <c r="C3127" s="16">
        <v>12541104</v>
      </c>
      <c r="D3127" s="16" t="s">
        <v>2657</v>
      </c>
      <c r="E3127" s="16">
        <v>1.7645793032558855E-2</v>
      </c>
      <c r="F3127" s="16">
        <v>1</v>
      </c>
      <c r="G3127" s="20">
        <v>7.9011377113180801E-6</v>
      </c>
      <c r="H3127" s="16">
        <f t="shared" si="144"/>
        <v>7.9011377113180801E-6</v>
      </c>
      <c r="I3127" s="21">
        <v>3126</v>
      </c>
      <c r="J3127" s="28">
        <f t="shared" si="145"/>
        <v>25762.927898162634</v>
      </c>
      <c r="K3127" s="28">
        <f t="shared" si="146"/>
        <v>6.490460956480322E-2</v>
      </c>
      <c r="L3127" s="34" t="e">
        <f>IF(ISNUMBER(INDEX('08W Project List'!$J:$J,MATCH('HFTD CPZ'!$B3127,'08W Project List'!$G:$G,0))),$K3127,#N/A)</f>
        <v>#N/A</v>
      </c>
      <c r="M3127" s="34" t="e">
        <f>IF(ISNUMBER(L3127),#N/A,IF(ISNUMBER(INDEX('Approved CPZ List'!$I:$I,MATCH('HFTD CPZ'!$B3127,'Approved CPZ List'!$B:$B,0))),$K3127,#N/A))</f>
        <v>#N/A</v>
      </c>
    </row>
    <row r="3128" spans="1:13" ht="15.75" x14ac:dyDescent="0.25">
      <c r="A3128" s="17">
        <v>4441</v>
      </c>
      <c r="B3128" s="16" t="s">
        <v>2655</v>
      </c>
      <c r="C3128" s="16">
        <v>12541101</v>
      </c>
      <c r="D3128" s="16" t="s">
        <v>2654</v>
      </c>
      <c r="E3128" s="16">
        <v>0.40792712398992731</v>
      </c>
      <c r="F3128" s="16">
        <v>17</v>
      </c>
      <c r="G3128" s="20">
        <v>7.8938326083065008E-6</v>
      </c>
      <c r="H3128" s="16">
        <f t="shared" si="144"/>
        <v>1.3419515434121051E-4</v>
      </c>
      <c r="I3128" s="21">
        <v>3127</v>
      </c>
      <c r="J3128" s="28">
        <f t="shared" si="145"/>
        <v>25763.335825286624</v>
      </c>
      <c r="K3128" s="28">
        <f t="shared" si="146"/>
        <v>6.477041441046201E-2</v>
      </c>
      <c r="L3128" s="34" t="e">
        <f>IF(ISNUMBER(INDEX('08W Project List'!$J:$J,MATCH('HFTD CPZ'!$B3128,'08W Project List'!$G:$G,0))),$K3128,#N/A)</f>
        <v>#N/A</v>
      </c>
      <c r="M3128" s="34" t="e">
        <f>IF(ISNUMBER(L3128),#N/A,IF(ISNUMBER(INDEX('Approved CPZ List'!$I:$I,MATCH('HFTD CPZ'!$B3128,'Approved CPZ List'!$B:$B,0))),$K3128,#N/A))</f>
        <v>#N/A</v>
      </c>
    </row>
    <row r="3129" spans="1:13" ht="15.75" x14ac:dyDescent="0.25">
      <c r="A3129" s="17">
        <v>10513</v>
      </c>
      <c r="B3129" s="16" t="s">
        <v>2702</v>
      </c>
      <c r="C3129" s="16">
        <v>182391103</v>
      </c>
      <c r="D3129" s="16" t="s">
        <v>2700</v>
      </c>
      <c r="E3129" s="16">
        <v>0.3682332496970106</v>
      </c>
      <c r="F3129" s="16">
        <v>4</v>
      </c>
      <c r="G3129" s="20">
        <v>7.8772332915409799E-6</v>
      </c>
      <c r="H3129" s="16">
        <f t="shared" si="144"/>
        <v>3.150893316616392E-5</v>
      </c>
      <c r="I3129" s="21">
        <v>3128</v>
      </c>
      <c r="J3129" s="28">
        <f t="shared" si="145"/>
        <v>25763.704058536321</v>
      </c>
      <c r="K3129" s="28">
        <f t="shared" si="146"/>
        <v>6.4738905477295841E-2</v>
      </c>
      <c r="L3129" s="34" t="e">
        <f>IF(ISNUMBER(INDEX('08W Project List'!$J:$J,MATCH('HFTD CPZ'!$B3129,'08W Project List'!$G:$G,0))),$K3129,#N/A)</f>
        <v>#N/A</v>
      </c>
      <c r="M3129" s="34" t="e">
        <f>IF(ISNUMBER(L3129),#N/A,IF(ISNUMBER(INDEX('Approved CPZ List'!$I:$I,MATCH('HFTD CPZ'!$B3129,'Approved CPZ List'!$B:$B,0))),$K3129,#N/A))</f>
        <v>#N/A</v>
      </c>
    </row>
    <row r="3130" spans="1:13" ht="15.75" x14ac:dyDescent="0.25">
      <c r="A3130" s="17">
        <v>1793</v>
      </c>
      <c r="B3130" s="16" t="s">
        <v>3579</v>
      </c>
      <c r="C3130" s="16">
        <v>42011109</v>
      </c>
      <c r="D3130" s="16" t="s">
        <v>3577</v>
      </c>
      <c r="E3130" s="16">
        <v>6.7504637897981973E-3</v>
      </c>
      <c r="F3130" s="16">
        <v>9</v>
      </c>
      <c r="G3130" s="20">
        <v>7.8607952047623603E-6</v>
      </c>
      <c r="H3130" s="16">
        <f t="shared" si="144"/>
        <v>7.0747156842861241E-5</v>
      </c>
      <c r="I3130" s="21">
        <v>3129</v>
      </c>
      <c r="J3130" s="28">
        <f t="shared" si="145"/>
        <v>25763.710809000109</v>
      </c>
      <c r="K3130" s="28">
        <f t="shared" si="146"/>
        <v>6.4668158320452973E-2</v>
      </c>
      <c r="L3130" s="34" t="e">
        <f>IF(ISNUMBER(INDEX('08W Project List'!$J:$J,MATCH('HFTD CPZ'!$B3130,'08W Project List'!$G:$G,0))),$K3130,#N/A)</f>
        <v>#N/A</v>
      </c>
      <c r="M3130" s="34" t="e">
        <f>IF(ISNUMBER(L3130),#N/A,IF(ISNUMBER(INDEX('Approved CPZ List'!$I:$I,MATCH('HFTD CPZ'!$B3130,'Approved CPZ List'!$B:$B,0))),$K3130,#N/A))</f>
        <v>#N/A</v>
      </c>
    </row>
    <row r="3131" spans="1:13" ht="15.75" x14ac:dyDescent="0.25">
      <c r="A3131" s="17">
        <v>8925</v>
      </c>
      <c r="B3131" s="16" t="s">
        <v>1444</v>
      </c>
      <c r="C3131" s="16">
        <v>192311141</v>
      </c>
      <c r="D3131" s="16" t="s">
        <v>1441</v>
      </c>
      <c r="E3131" s="16">
        <v>0.40130299328543756</v>
      </c>
      <c r="F3131" s="16">
        <v>8</v>
      </c>
      <c r="G3131" s="20">
        <v>7.8216134686922901E-6</v>
      </c>
      <c r="H3131" s="16">
        <f t="shared" si="144"/>
        <v>6.2572907749538321E-5</v>
      </c>
      <c r="I3131" s="21">
        <v>3130</v>
      </c>
      <c r="J3131" s="28">
        <f t="shared" si="145"/>
        <v>25764.112111993396</v>
      </c>
      <c r="K3131" s="28">
        <f t="shared" si="146"/>
        <v>6.4605585412703434E-2</v>
      </c>
      <c r="L3131" s="34" t="e">
        <f>IF(ISNUMBER(INDEX('08W Project List'!$J:$J,MATCH('HFTD CPZ'!$B3131,'08W Project List'!$G:$G,0))),$K3131,#N/A)</f>
        <v>#N/A</v>
      </c>
      <c r="M3131" s="34" t="e">
        <f>IF(ISNUMBER(L3131),#N/A,IF(ISNUMBER(INDEX('Approved CPZ List'!$I:$I,MATCH('HFTD CPZ'!$B3131,'Approved CPZ List'!$B:$B,0))),$K3131,#N/A))</f>
        <v>#N/A</v>
      </c>
    </row>
    <row r="3132" spans="1:13" ht="15.75" x14ac:dyDescent="0.25">
      <c r="A3132" s="17">
        <v>8734</v>
      </c>
      <c r="B3132" s="16" t="s">
        <v>2085</v>
      </c>
      <c r="C3132" s="16">
        <v>82021101</v>
      </c>
      <c r="D3132" s="16" t="s">
        <v>2082</v>
      </c>
      <c r="E3132" s="16">
        <v>1.9695523142524363</v>
      </c>
      <c r="F3132" s="16">
        <v>28</v>
      </c>
      <c r="G3132" s="20">
        <v>7.8044729774258595E-6</v>
      </c>
      <c r="H3132" s="16">
        <f t="shared" si="144"/>
        <v>2.1852524336792408E-4</v>
      </c>
      <c r="I3132" s="21">
        <v>3131</v>
      </c>
      <c r="J3132" s="28">
        <f t="shared" si="145"/>
        <v>25766.081664307647</v>
      </c>
      <c r="K3132" s="28">
        <f t="shared" si="146"/>
        <v>6.4387060169335514E-2</v>
      </c>
      <c r="L3132" s="34" t="e">
        <f>IF(ISNUMBER(INDEX('08W Project List'!$J:$J,MATCH('HFTD CPZ'!$B3132,'08W Project List'!$G:$G,0))),$K3132,#N/A)</f>
        <v>#N/A</v>
      </c>
      <c r="M3132" s="34" t="e">
        <f>IF(ISNUMBER(L3132),#N/A,IF(ISNUMBER(INDEX('Approved CPZ List'!$I:$I,MATCH('HFTD CPZ'!$B3132,'Approved CPZ List'!$B:$B,0))),$K3132,#N/A))</f>
        <v>#N/A</v>
      </c>
    </row>
    <row r="3133" spans="1:13" ht="15.75" x14ac:dyDescent="0.25">
      <c r="A3133" s="17">
        <v>6798</v>
      </c>
      <c r="B3133" s="16" t="s">
        <v>3439</v>
      </c>
      <c r="C3133" s="16">
        <v>24181104</v>
      </c>
      <c r="D3133" s="16" t="s">
        <v>3438</v>
      </c>
      <c r="E3133" s="16">
        <v>0.38466501003326042</v>
      </c>
      <c r="F3133" s="16">
        <v>6</v>
      </c>
      <c r="G3133" s="20">
        <v>7.7311566356975097E-6</v>
      </c>
      <c r="H3133" s="16">
        <f t="shared" si="144"/>
        <v>4.6386939814185058E-5</v>
      </c>
      <c r="I3133" s="21">
        <v>3132</v>
      </c>
      <c r="J3133" s="28">
        <f t="shared" si="145"/>
        <v>25766.466329317682</v>
      </c>
      <c r="K3133" s="28">
        <f t="shared" si="146"/>
        <v>6.4340673229521333E-2</v>
      </c>
      <c r="L3133" s="34" t="e">
        <f>IF(ISNUMBER(INDEX('08W Project List'!$J:$J,MATCH('HFTD CPZ'!$B3133,'08W Project List'!$G:$G,0))),$K3133,#N/A)</f>
        <v>#N/A</v>
      </c>
      <c r="M3133" s="34" t="e">
        <f>IF(ISNUMBER(L3133),#N/A,IF(ISNUMBER(INDEX('Approved CPZ List'!$I:$I,MATCH('HFTD CPZ'!$B3133,'Approved CPZ List'!$B:$B,0))),$K3133,#N/A))</f>
        <v>#N/A</v>
      </c>
    </row>
    <row r="3134" spans="1:13" ht="15.75" x14ac:dyDescent="0.25">
      <c r="A3134" s="17">
        <v>6381</v>
      </c>
      <c r="B3134" s="16" t="s">
        <v>2670</v>
      </c>
      <c r="C3134" s="16">
        <v>12541106</v>
      </c>
      <c r="D3134" s="16" t="s">
        <v>2667</v>
      </c>
      <c r="E3134" s="16">
        <v>4.4615382568424735</v>
      </c>
      <c r="F3134" s="16">
        <v>65</v>
      </c>
      <c r="G3134" s="20">
        <v>7.7074127984865393E-6</v>
      </c>
      <c r="H3134" s="16">
        <f t="shared" si="144"/>
        <v>5.0098183190162501E-4</v>
      </c>
      <c r="I3134" s="21">
        <v>3133</v>
      </c>
      <c r="J3134" s="28">
        <f t="shared" si="145"/>
        <v>25770.927867574523</v>
      </c>
      <c r="K3134" s="28">
        <f t="shared" si="146"/>
        <v>6.3839691397619705E-2</v>
      </c>
      <c r="L3134" s="34" t="e">
        <f>IF(ISNUMBER(INDEX('08W Project List'!$J:$J,MATCH('HFTD CPZ'!$B3134,'08W Project List'!$G:$G,0))),$K3134,#N/A)</f>
        <v>#N/A</v>
      </c>
      <c r="M3134" s="34" t="e">
        <f>IF(ISNUMBER(L3134),#N/A,IF(ISNUMBER(INDEX('Approved CPZ List'!$I:$I,MATCH('HFTD CPZ'!$B3134,'Approved CPZ List'!$B:$B,0))),$K3134,#N/A))</f>
        <v>#N/A</v>
      </c>
    </row>
    <row r="3135" spans="1:13" ht="15.75" x14ac:dyDescent="0.25">
      <c r="A3135" s="17">
        <v>10638</v>
      </c>
      <c r="B3135" s="16" t="s">
        <v>3576</v>
      </c>
      <c r="C3135" s="16">
        <v>42011109</v>
      </c>
      <c r="D3135" s="16" t="s">
        <v>3577</v>
      </c>
      <c r="E3135" s="16">
        <v>0.42874537356152265</v>
      </c>
      <c r="F3135" s="16">
        <v>6</v>
      </c>
      <c r="G3135" s="20">
        <v>7.6893422358527405E-6</v>
      </c>
      <c r="H3135" s="16">
        <f t="shared" si="144"/>
        <v>4.6136053415116439E-5</v>
      </c>
      <c r="I3135" s="21">
        <v>3134</v>
      </c>
      <c r="J3135" s="28">
        <f t="shared" si="145"/>
        <v>25771.356612948086</v>
      </c>
      <c r="K3135" s="28">
        <f t="shared" si="146"/>
        <v>6.3793555344204583E-2</v>
      </c>
      <c r="L3135" s="34" t="e">
        <f>IF(ISNUMBER(INDEX('08W Project List'!$J:$J,MATCH('HFTD CPZ'!$B3135,'08W Project List'!$G:$G,0))),$K3135,#N/A)</f>
        <v>#N/A</v>
      </c>
      <c r="M3135" s="34" t="e">
        <f>IF(ISNUMBER(L3135),#N/A,IF(ISNUMBER(INDEX('Approved CPZ List'!$I:$I,MATCH('HFTD CPZ'!$B3135,'Approved CPZ List'!$B:$B,0))),$K3135,#N/A))</f>
        <v>#N/A</v>
      </c>
    </row>
    <row r="3136" spans="1:13" ht="15.75" x14ac:dyDescent="0.25">
      <c r="A3136" s="17">
        <v>9009</v>
      </c>
      <c r="B3136" s="16" t="s">
        <v>53</v>
      </c>
      <c r="C3136" s="16">
        <v>42031124</v>
      </c>
      <c r="D3136" s="16" t="s">
        <v>45</v>
      </c>
      <c r="E3136" s="16">
        <v>0.10870283309230143</v>
      </c>
      <c r="F3136" s="16">
        <v>4</v>
      </c>
      <c r="G3136" s="20">
        <v>7.6617366969684805E-6</v>
      </c>
      <c r="H3136" s="16">
        <f t="shared" si="144"/>
        <v>3.0646946787873922E-5</v>
      </c>
      <c r="I3136" s="21">
        <v>3135</v>
      </c>
      <c r="J3136" s="28">
        <f t="shared" si="145"/>
        <v>25771.465315781177</v>
      </c>
      <c r="K3136" s="28">
        <f t="shared" si="146"/>
        <v>6.3762908397416704E-2</v>
      </c>
      <c r="L3136" s="34" t="e">
        <f>IF(ISNUMBER(INDEX('08W Project List'!$J:$J,MATCH('HFTD CPZ'!$B3136,'08W Project List'!$G:$G,0))),$K3136,#N/A)</f>
        <v>#N/A</v>
      </c>
      <c r="M3136" s="34" t="e">
        <f>IF(ISNUMBER(L3136),#N/A,IF(ISNUMBER(INDEX('Approved CPZ List'!$I:$I,MATCH('HFTD CPZ'!$B3136,'Approved CPZ List'!$B:$B,0))),$K3136,#N/A))</f>
        <v>#N/A</v>
      </c>
    </row>
    <row r="3137" spans="1:13" ht="15.75" x14ac:dyDescent="0.25">
      <c r="A3137" s="17">
        <v>1292</v>
      </c>
      <c r="B3137" s="16" t="s">
        <v>1197</v>
      </c>
      <c r="C3137" s="16">
        <v>192381103</v>
      </c>
      <c r="D3137" s="16" t="s">
        <v>1193</v>
      </c>
      <c r="E3137" s="16">
        <v>0</v>
      </c>
      <c r="F3137" s="16">
        <v>374</v>
      </c>
      <c r="G3137" s="20">
        <v>7.6506901777486803E-6</v>
      </c>
      <c r="H3137" s="16">
        <f t="shared" si="144"/>
        <v>2.8613581264780065E-3</v>
      </c>
      <c r="I3137" s="21">
        <v>3136</v>
      </c>
      <c r="J3137" s="28">
        <f t="shared" si="145"/>
        <v>25771.465315781177</v>
      </c>
      <c r="K3137" s="28">
        <f t="shared" si="146"/>
        <v>6.0901550270938701E-2</v>
      </c>
      <c r="L3137" s="34" t="e">
        <f>IF(ISNUMBER(INDEX('08W Project List'!$J:$J,MATCH('HFTD CPZ'!$B3137,'08W Project List'!$G:$G,0))),$K3137,#N/A)</f>
        <v>#N/A</v>
      </c>
      <c r="M3137" s="34" t="e">
        <f>IF(ISNUMBER(L3137),#N/A,IF(ISNUMBER(INDEX('Approved CPZ List'!$I:$I,MATCH('HFTD CPZ'!$B3137,'Approved CPZ List'!$B:$B,0))),$K3137,#N/A))</f>
        <v>#N/A</v>
      </c>
    </row>
    <row r="3138" spans="1:13" ht="15.75" x14ac:dyDescent="0.25">
      <c r="A3138" s="17">
        <v>2486</v>
      </c>
      <c r="B3138" s="16" t="s">
        <v>2132</v>
      </c>
      <c r="C3138" s="16">
        <v>82161102</v>
      </c>
      <c r="D3138" s="16" t="s">
        <v>2133</v>
      </c>
      <c r="E3138" s="16">
        <v>0</v>
      </c>
      <c r="F3138" s="16">
        <v>57</v>
      </c>
      <c r="G3138" s="20">
        <v>7.6477375536758398E-6</v>
      </c>
      <c r="H3138" s="16">
        <f t="shared" ref="H3138:H3201" si="147">IFERROR(G3138*F3138,0)</f>
        <v>4.3592104055952289E-4</v>
      </c>
      <c r="I3138" s="21">
        <v>3137</v>
      </c>
      <c r="J3138" s="28">
        <f t="shared" si="145"/>
        <v>25771.465315781177</v>
      </c>
      <c r="K3138" s="28">
        <f t="shared" si="146"/>
        <v>6.0465629230379181E-2</v>
      </c>
      <c r="L3138" s="34" t="e">
        <f>IF(ISNUMBER(INDEX('08W Project List'!$J:$J,MATCH('HFTD CPZ'!$B3138,'08W Project List'!$G:$G,0))),$K3138,#N/A)</f>
        <v>#N/A</v>
      </c>
      <c r="M3138" s="34" t="e">
        <f>IF(ISNUMBER(L3138),#N/A,IF(ISNUMBER(INDEX('Approved CPZ List'!$I:$I,MATCH('HFTD CPZ'!$B3138,'Approved CPZ List'!$B:$B,0))),$K3138,#N/A))</f>
        <v>#N/A</v>
      </c>
    </row>
    <row r="3139" spans="1:13" ht="15.75" x14ac:dyDescent="0.25">
      <c r="A3139" s="17">
        <v>9942</v>
      </c>
      <c r="B3139" s="16" t="s">
        <v>409</v>
      </c>
      <c r="C3139" s="16">
        <v>152481104</v>
      </c>
      <c r="D3139" s="16" t="s">
        <v>405</v>
      </c>
      <c r="E3139" s="16">
        <v>4.9461369633175892E-2</v>
      </c>
      <c r="F3139" s="16">
        <v>2</v>
      </c>
      <c r="G3139" s="20">
        <v>7.6459392416102198E-6</v>
      </c>
      <c r="H3139" s="16">
        <f t="shared" si="147"/>
        <v>1.529187848322044E-5</v>
      </c>
      <c r="I3139" s="21">
        <v>3138</v>
      </c>
      <c r="J3139" s="28">
        <f t="shared" si="145"/>
        <v>25771.514777150809</v>
      </c>
      <c r="K3139" s="28">
        <f t="shared" si="146"/>
        <v>6.0450337351895964E-2</v>
      </c>
      <c r="L3139" s="34" t="e">
        <f>IF(ISNUMBER(INDEX('08W Project List'!$J:$J,MATCH('HFTD CPZ'!$B3139,'08W Project List'!$G:$G,0))),$K3139,#N/A)</f>
        <v>#N/A</v>
      </c>
      <c r="M3139" s="34" t="e">
        <f>IF(ISNUMBER(L3139),#N/A,IF(ISNUMBER(INDEX('Approved CPZ List'!$I:$I,MATCH('HFTD CPZ'!$B3139,'Approved CPZ List'!$B:$B,0))),$K3139,#N/A))</f>
        <v>#N/A</v>
      </c>
    </row>
    <row r="3140" spans="1:13" ht="15.75" x14ac:dyDescent="0.25">
      <c r="A3140" s="17">
        <v>10778</v>
      </c>
      <c r="B3140" s="16" t="s">
        <v>3085</v>
      </c>
      <c r="C3140" s="16">
        <v>101321101</v>
      </c>
      <c r="D3140" s="16" t="s">
        <v>3080</v>
      </c>
      <c r="E3140" s="16">
        <v>9.2731491022554388E-2</v>
      </c>
      <c r="F3140" s="16">
        <v>2</v>
      </c>
      <c r="G3140" s="20">
        <v>7.60825474686527E-6</v>
      </c>
      <c r="H3140" s="16">
        <f t="shared" si="147"/>
        <v>1.521650949373054E-5</v>
      </c>
      <c r="I3140" s="21">
        <v>3139</v>
      </c>
      <c r="J3140" s="28">
        <f t="shared" ref="J3140:J3203" si="148">J3139+E3140</f>
        <v>25771.607508641831</v>
      </c>
      <c r="K3140" s="28">
        <f t="shared" ref="K3140:K3203" si="149">K3139-H3140</f>
        <v>6.0435120842402233E-2</v>
      </c>
      <c r="L3140" s="34" t="e">
        <f>IF(ISNUMBER(INDEX('08W Project List'!$J:$J,MATCH('HFTD CPZ'!$B3140,'08W Project List'!$G:$G,0))),$K3140,#N/A)</f>
        <v>#N/A</v>
      </c>
      <c r="M3140" s="34" t="e">
        <f>IF(ISNUMBER(L3140),#N/A,IF(ISNUMBER(INDEX('Approved CPZ List'!$I:$I,MATCH('HFTD CPZ'!$B3140,'Approved CPZ List'!$B:$B,0))),$K3140,#N/A))</f>
        <v>#N/A</v>
      </c>
    </row>
    <row r="3141" spans="1:13" ht="15.75" x14ac:dyDescent="0.25">
      <c r="A3141" s="17">
        <v>9691</v>
      </c>
      <c r="B3141" s="16" t="s">
        <v>3926</v>
      </c>
      <c r="C3141" s="16">
        <v>83481109</v>
      </c>
      <c r="D3141" s="16" t="s">
        <v>3925</v>
      </c>
      <c r="E3141" s="16">
        <v>0.19091893093940834</v>
      </c>
      <c r="F3141" s="16">
        <v>5</v>
      </c>
      <c r="G3141" s="20">
        <v>7.5915205121232602E-6</v>
      </c>
      <c r="H3141" s="16">
        <f t="shared" si="147"/>
        <v>3.7957602560616301E-5</v>
      </c>
      <c r="I3141" s="21">
        <v>3140</v>
      </c>
      <c r="J3141" s="28">
        <f t="shared" si="148"/>
        <v>25771.798427572772</v>
      </c>
      <c r="K3141" s="28">
        <f t="shared" si="149"/>
        <v>6.0397163239841616E-2</v>
      </c>
      <c r="L3141" s="34" t="e">
        <f>IF(ISNUMBER(INDEX('08W Project List'!$J:$J,MATCH('HFTD CPZ'!$B3141,'08W Project List'!$G:$G,0))),$K3141,#N/A)</f>
        <v>#N/A</v>
      </c>
      <c r="M3141" s="34" t="e">
        <f>IF(ISNUMBER(L3141),#N/A,IF(ISNUMBER(INDEX('Approved CPZ List'!$I:$I,MATCH('HFTD CPZ'!$B3141,'Approved CPZ List'!$B:$B,0))),$K3141,#N/A))</f>
        <v>#N/A</v>
      </c>
    </row>
    <row r="3142" spans="1:13" ht="15.75" x14ac:dyDescent="0.25">
      <c r="A3142" s="17">
        <v>1439</v>
      </c>
      <c r="B3142" s="16" t="s">
        <v>3997</v>
      </c>
      <c r="C3142" s="16">
        <v>163240402</v>
      </c>
      <c r="D3142" s="16" t="s">
        <v>3996</v>
      </c>
      <c r="E3142" s="16">
        <v>0.7962965805325668</v>
      </c>
      <c r="F3142" s="16">
        <v>18</v>
      </c>
      <c r="G3142" s="20">
        <v>7.5881727818793404E-6</v>
      </c>
      <c r="H3142" s="16">
        <f t="shared" si="147"/>
        <v>1.3658711007382812E-4</v>
      </c>
      <c r="I3142" s="21">
        <v>3141</v>
      </c>
      <c r="J3142" s="28">
        <f t="shared" si="148"/>
        <v>25772.594724153303</v>
      </c>
      <c r="K3142" s="28">
        <f t="shared" si="149"/>
        <v>6.026057612976779E-2</v>
      </c>
      <c r="L3142" s="34" t="e">
        <f>IF(ISNUMBER(INDEX('08W Project List'!$J:$J,MATCH('HFTD CPZ'!$B3142,'08W Project List'!$G:$G,0))),$K3142,#N/A)</f>
        <v>#N/A</v>
      </c>
      <c r="M3142" s="34" t="e">
        <f>IF(ISNUMBER(L3142),#N/A,IF(ISNUMBER(INDEX('Approved CPZ List'!$I:$I,MATCH('HFTD CPZ'!$B3142,'Approved CPZ List'!$B:$B,0))),$K3142,#N/A))</f>
        <v>#N/A</v>
      </c>
    </row>
    <row r="3143" spans="1:13" ht="15.75" x14ac:dyDescent="0.25">
      <c r="A3143" s="17">
        <v>4239</v>
      </c>
      <c r="B3143" s="16" t="s">
        <v>3993</v>
      </c>
      <c r="C3143" s="16">
        <v>163240401</v>
      </c>
      <c r="D3143" s="16" t="s">
        <v>3994</v>
      </c>
      <c r="E3143" s="16">
        <v>3.495212206168266</v>
      </c>
      <c r="F3143" s="16">
        <v>45</v>
      </c>
      <c r="G3143" s="20">
        <v>7.5759254419892303E-6</v>
      </c>
      <c r="H3143" s="16">
        <f t="shared" si="147"/>
        <v>3.4091664488951535E-4</v>
      </c>
      <c r="I3143" s="21">
        <v>3142</v>
      </c>
      <c r="J3143" s="28">
        <f t="shared" si="148"/>
        <v>25776.089936359473</v>
      </c>
      <c r="K3143" s="28">
        <f t="shared" si="149"/>
        <v>5.9919659484878277E-2</v>
      </c>
      <c r="L3143" s="34" t="e">
        <f>IF(ISNUMBER(INDEX('08W Project List'!$J:$J,MATCH('HFTD CPZ'!$B3143,'08W Project List'!$G:$G,0))),$K3143,#N/A)</f>
        <v>#N/A</v>
      </c>
      <c r="M3143" s="34" t="e">
        <f>IF(ISNUMBER(L3143),#N/A,IF(ISNUMBER(INDEX('Approved CPZ List'!$I:$I,MATCH('HFTD CPZ'!$B3143,'Approved CPZ List'!$B:$B,0))),$K3143,#N/A))</f>
        <v>#N/A</v>
      </c>
    </row>
    <row r="3144" spans="1:13" ht="15.75" x14ac:dyDescent="0.25">
      <c r="A3144" s="17">
        <v>6173</v>
      </c>
      <c r="B3144" s="16" t="s">
        <v>2658</v>
      </c>
      <c r="C3144" s="16">
        <v>12541104</v>
      </c>
      <c r="D3144" s="16" t="s">
        <v>2657</v>
      </c>
      <c r="E3144" s="16">
        <v>1.385706750110435</v>
      </c>
      <c r="F3144" s="16">
        <v>16</v>
      </c>
      <c r="G3144" s="20">
        <v>7.5529234139119397E-6</v>
      </c>
      <c r="H3144" s="16">
        <f t="shared" si="147"/>
        <v>1.2084677462259103E-4</v>
      </c>
      <c r="I3144" s="21">
        <v>3143</v>
      </c>
      <c r="J3144" s="28">
        <f t="shared" si="148"/>
        <v>25777.475643109585</v>
      </c>
      <c r="K3144" s="28">
        <f t="shared" si="149"/>
        <v>5.9798812710255687E-2</v>
      </c>
      <c r="L3144" s="34" t="e">
        <f>IF(ISNUMBER(INDEX('08W Project List'!$J:$J,MATCH('HFTD CPZ'!$B3144,'08W Project List'!$G:$G,0))),$K3144,#N/A)</f>
        <v>#N/A</v>
      </c>
      <c r="M3144" s="34" t="e">
        <f>IF(ISNUMBER(L3144),#N/A,IF(ISNUMBER(INDEX('Approved CPZ List'!$I:$I,MATCH('HFTD CPZ'!$B3144,'Approved CPZ List'!$B:$B,0))),$K3144,#N/A))</f>
        <v>#N/A</v>
      </c>
    </row>
    <row r="3145" spans="1:13" ht="15.75" x14ac:dyDescent="0.25">
      <c r="A3145" s="17">
        <v>9734</v>
      </c>
      <c r="B3145" s="16" t="s">
        <v>1787</v>
      </c>
      <c r="C3145" s="16">
        <v>43361104</v>
      </c>
      <c r="D3145" s="16" t="s">
        <v>1785</v>
      </c>
      <c r="E3145" s="16">
        <v>0.41053299260316967</v>
      </c>
      <c r="F3145" s="16">
        <v>14</v>
      </c>
      <c r="G3145" s="20">
        <v>7.5306978721836398E-6</v>
      </c>
      <c r="H3145" s="16">
        <f t="shared" si="147"/>
        <v>1.0542977021057095E-4</v>
      </c>
      <c r="I3145" s="21">
        <v>3144</v>
      </c>
      <c r="J3145" s="28">
        <f t="shared" si="148"/>
        <v>25777.886176102187</v>
      </c>
      <c r="K3145" s="28">
        <f t="shared" si="149"/>
        <v>5.9693382940045114E-2</v>
      </c>
      <c r="L3145" s="34" t="e">
        <f>IF(ISNUMBER(INDEX('08W Project List'!$J:$J,MATCH('HFTD CPZ'!$B3145,'08W Project List'!$G:$G,0))),$K3145,#N/A)</f>
        <v>#N/A</v>
      </c>
      <c r="M3145" s="34" t="e">
        <f>IF(ISNUMBER(L3145),#N/A,IF(ISNUMBER(INDEX('Approved CPZ List'!$I:$I,MATCH('HFTD CPZ'!$B3145,'Approved CPZ List'!$B:$B,0))),$K3145,#N/A))</f>
        <v>#N/A</v>
      </c>
    </row>
    <row r="3146" spans="1:13" ht="15.75" x14ac:dyDescent="0.25">
      <c r="A3146" s="17">
        <v>10502</v>
      </c>
      <c r="B3146" s="16" t="s">
        <v>4080</v>
      </c>
      <c r="C3146" s="16">
        <v>168152101</v>
      </c>
      <c r="D3146" s="16" t="s">
        <v>4081</v>
      </c>
      <c r="E3146" s="16">
        <v>5.0338971530866625E-2</v>
      </c>
      <c r="F3146" s="16">
        <v>3</v>
      </c>
      <c r="G3146" s="20">
        <v>7.4775326003813203E-6</v>
      </c>
      <c r="H3146" s="16">
        <f t="shared" si="147"/>
        <v>2.2432597801143959E-5</v>
      </c>
      <c r="I3146" s="21">
        <v>3145</v>
      </c>
      <c r="J3146" s="28">
        <f t="shared" si="148"/>
        <v>25777.936515073718</v>
      </c>
      <c r="K3146" s="28">
        <f t="shared" si="149"/>
        <v>5.967095034224397E-2</v>
      </c>
      <c r="L3146" s="34" t="e">
        <f>IF(ISNUMBER(INDEX('08W Project List'!$J:$J,MATCH('HFTD CPZ'!$B3146,'08W Project List'!$G:$G,0))),$K3146,#N/A)</f>
        <v>#N/A</v>
      </c>
      <c r="M3146" s="34" t="e">
        <f>IF(ISNUMBER(L3146),#N/A,IF(ISNUMBER(INDEX('Approved CPZ List'!$I:$I,MATCH('HFTD CPZ'!$B3146,'Approved CPZ List'!$B:$B,0))),$K3146,#N/A))</f>
        <v>#N/A</v>
      </c>
    </row>
    <row r="3147" spans="1:13" ht="15.75" x14ac:dyDescent="0.25">
      <c r="A3147" s="17">
        <v>3266</v>
      </c>
      <c r="B3147" s="16" t="s">
        <v>4097</v>
      </c>
      <c r="C3147" s="16">
        <v>42771113</v>
      </c>
      <c r="D3147" s="16" t="s">
        <v>4096</v>
      </c>
      <c r="E3147" s="16">
        <v>0.58506889623095715</v>
      </c>
      <c r="F3147" s="16">
        <v>8</v>
      </c>
      <c r="G3147" s="20">
        <v>7.4660851935885299E-6</v>
      </c>
      <c r="H3147" s="16">
        <f t="shared" si="147"/>
        <v>5.9728681548708239E-5</v>
      </c>
      <c r="I3147" s="21">
        <v>3146</v>
      </c>
      <c r="J3147" s="28">
        <f t="shared" si="148"/>
        <v>25778.521583969949</v>
      </c>
      <c r="K3147" s="28">
        <f t="shared" si="149"/>
        <v>5.9611221660695261E-2</v>
      </c>
      <c r="L3147" s="34" t="e">
        <f>IF(ISNUMBER(INDEX('08W Project List'!$J:$J,MATCH('HFTD CPZ'!$B3147,'08W Project List'!$G:$G,0))),$K3147,#N/A)</f>
        <v>#N/A</v>
      </c>
      <c r="M3147" s="34" t="e">
        <f>IF(ISNUMBER(L3147),#N/A,IF(ISNUMBER(INDEX('Approved CPZ List'!$I:$I,MATCH('HFTD CPZ'!$B3147,'Approved CPZ List'!$B:$B,0))),$K3147,#N/A))</f>
        <v>#N/A</v>
      </c>
    </row>
    <row r="3148" spans="1:13" ht="15.75" x14ac:dyDescent="0.25">
      <c r="A3148" s="17">
        <v>10496</v>
      </c>
      <c r="B3148" s="16" t="s">
        <v>1434</v>
      </c>
      <c r="C3148" s="16">
        <v>163451702</v>
      </c>
      <c r="D3148" s="16" t="s">
        <v>1414</v>
      </c>
      <c r="E3148" s="16">
        <v>0.17405542411152392</v>
      </c>
      <c r="F3148" s="16">
        <v>3</v>
      </c>
      <c r="G3148" s="20">
        <v>7.4474543355395103E-6</v>
      </c>
      <c r="H3148" s="16">
        <f t="shared" si="147"/>
        <v>2.2342363006618529E-5</v>
      </c>
      <c r="I3148" s="21">
        <v>3147</v>
      </c>
      <c r="J3148" s="28">
        <f t="shared" si="148"/>
        <v>25778.69563939406</v>
      </c>
      <c r="K3148" s="28">
        <f t="shared" si="149"/>
        <v>5.9588879297688642E-2</v>
      </c>
      <c r="L3148" s="34" t="e">
        <f>IF(ISNUMBER(INDEX('08W Project List'!$J:$J,MATCH('HFTD CPZ'!$B3148,'08W Project List'!$G:$G,0))),$K3148,#N/A)</f>
        <v>#N/A</v>
      </c>
      <c r="M3148" s="34" t="e">
        <f>IF(ISNUMBER(L3148),#N/A,IF(ISNUMBER(INDEX('Approved CPZ List'!$I:$I,MATCH('HFTD CPZ'!$B3148,'Approved CPZ List'!$B:$B,0))),$K3148,#N/A))</f>
        <v>#N/A</v>
      </c>
    </row>
    <row r="3149" spans="1:13" ht="15.75" x14ac:dyDescent="0.25">
      <c r="A3149" s="17">
        <v>9921</v>
      </c>
      <c r="B3149" s="16" t="s">
        <v>2672</v>
      </c>
      <c r="C3149" s="16">
        <v>12541106</v>
      </c>
      <c r="D3149" s="16" t="s">
        <v>2667</v>
      </c>
      <c r="E3149" s="16">
        <v>1.1818573146000311</v>
      </c>
      <c r="F3149" s="16">
        <v>8</v>
      </c>
      <c r="G3149" s="20">
        <v>7.4210049198125904E-6</v>
      </c>
      <c r="H3149" s="16">
        <f t="shared" si="147"/>
        <v>5.9368039358500723E-5</v>
      </c>
      <c r="I3149" s="21">
        <v>3148</v>
      </c>
      <c r="J3149" s="28">
        <f t="shared" si="148"/>
        <v>25779.877496708661</v>
      </c>
      <c r="K3149" s="28">
        <f t="shared" si="149"/>
        <v>5.9529511258330142E-2</v>
      </c>
      <c r="L3149" s="34" t="e">
        <f>IF(ISNUMBER(INDEX('08W Project List'!$J:$J,MATCH('HFTD CPZ'!$B3149,'08W Project List'!$G:$G,0))),$K3149,#N/A)</f>
        <v>#N/A</v>
      </c>
      <c r="M3149" s="34" t="e">
        <f>IF(ISNUMBER(L3149),#N/A,IF(ISNUMBER(INDEX('Approved CPZ List'!$I:$I,MATCH('HFTD CPZ'!$B3149,'Approved CPZ List'!$B:$B,0))),$K3149,#N/A))</f>
        <v>#N/A</v>
      </c>
    </row>
    <row r="3150" spans="1:13" ht="15.75" x14ac:dyDescent="0.25">
      <c r="A3150" s="17">
        <v>7361</v>
      </c>
      <c r="B3150" s="16" t="s">
        <v>3671</v>
      </c>
      <c r="C3150" s="16">
        <v>83371107</v>
      </c>
      <c r="D3150" s="16" t="s">
        <v>3668</v>
      </c>
      <c r="E3150" s="16">
        <v>0.61277145746942319</v>
      </c>
      <c r="F3150" s="16">
        <v>11</v>
      </c>
      <c r="G3150" s="20">
        <v>7.4135972531927802E-6</v>
      </c>
      <c r="H3150" s="16">
        <f t="shared" si="147"/>
        <v>8.1549569785120576E-5</v>
      </c>
      <c r="I3150" s="21">
        <v>3149</v>
      </c>
      <c r="J3150" s="28">
        <f t="shared" si="148"/>
        <v>25780.49026816613</v>
      </c>
      <c r="K3150" s="28">
        <f t="shared" si="149"/>
        <v>5.944796168854502E-2</v>
      </c>
      <c r="L3150" s="34" t="e">
        <f>IF(ISNUMBER(INDEX('08W Project List'!$J:$J,MATCH('HFTD CPZ'!$B3150,'08W Project List'!$G:$G,0))),$K3150,#N/A)</f>
        <v>#N/A</v>
      </c>
      <c r="M3150" s="34" t="e">
        <f>IF(ISNUMBER(L3150),#N/A,IF(ISNUMBER(INDEX('Approved CPZ List'!$I:$I,MATCH('HFTD CPZ'!$B3150,'Approved CPZ List'!$B:$B,0))),$K3150,#N/A))</f>
        <v>#N/A</v>
      </c>
    </row>
    <row r="3151" spans="1:13" ht="15.75" x14ac:dyDescent="0.25">
      <c r="A3151" s="17">
        <v>7276</v>
      </c>
      <c r="B3151" s="16" t="s">
        <v>3444</v>
      </c>
      <c r="C3151" s="16">
        <v>24181104</v>
      </c>
      <c r="D3151" s="16" t="s">
        <v>3438</v>
      </c>
      <c r="E3151" s="16">
        <v>4.7994564698467927</v>
      </c>
      <c r="F3151" s="16">
        <v>65</v>
      </c>
      <c r="G3151" s="20">
        <v>7.4082005198422899E-6</v>
      </c>
      <c r="H3151" s="16">
        <f t="shared" si="147"/>
        <v>4.8153303378974886E-4</v>
      </c>
      <c r="I3151" s="21">
        <v>3150</v>
      </c>
      <c r="J3151" s="28">
        <f t="shared" si="148"/>
        <v>25785.289724635975</v>
      </c>
      <c r="K3151" s="28">
        <f t="shared" si="149"/>
        <v>5.8966428654755272E-2</v>
      </c>
      <c r="L3151" s="34" t="e">
        <f>IF(ISNUMBER(INDEX('08W Project List'!$J:$J,MATCH('HFTD CPZ'!$B3151,'08W Project List'!$G:$G,0))),$K3151,#N/A)</f>
        <v>#N/A</v>
      </c>
      <c r="M3151" s="34" t="e">
        <f>IF(ISNUMBER(L3151),#N/A,IF(ISNUMBER(INDEX('Approved CPZ List'!$I:$I,MATCH('HFTD CPZ'!$B3151,'Approved CPZ List'!$B:$B,0))),$K3151,#N/A))</f>
        <v>#N/A</v>
      </c>
    </row>
    <row r="3152" spans="1:13" ht="15.75" x14ac:dyDescent="0.25">
      <c r="A3152" s="17">
        <v>9123</v>
      </c>
      <c r="B3152" s="16" t="s">
        <v>4101</v>
      </c>
      <c r="C3152" s="16">
        <v>42771114</v>
      </c>
      <c r="D3152" s="16" t="s">
        <v>4102</v>
      </c>
      <c r="E3152" s="16">
        <v>0.17287977178134367</v>
      </c>
      <c r="F3152" s="16">
        <v>6</v>
      </c>
      <c r="G3152" s="20">
        <v>7.3980037863418499E-6</v>
      </c>
      <c r="H3152" s="16">
        <f t="shared" si="147"/>
        <v>4.4388022718051096E-5</v>
      </c>
      <c r="I3152" s="21">
        <v>3151</v>
      </c>
      <c r="J3152" s="28">
        <f t="shared" si="148"/>
        <v>25785.462604407756</v>
      </c>
      <c r="K3152" s="28">
        <f t="shared" si="149"/>
        <v>5.8922040632037223E-2</v>
      </c>
      <c r="L3152" s="34" t="e">
        <f>IF(ISNUMBER(INDEX('08W Project List'!$J:$J,MATCH('HFTD CPZ'!$B3152,'08W Project List'!$G:$G,0))),$K3152,#N/A)</f>
        <v>#N/A</v>
      </c>
      <c r="M3152" s="34" t="e">
        <f>IF(ISNUMBER(L3152),#N/A,IF(ISNUMBER(INDEX('Approved CPZ List'!$I:$I,MATCH('HFTD CPZ'!$B3152,'Approved CPZ List'!$B:$B,0))),$K3152,#N/A))</f>
        <v>#N/A</v>
      </c>
    </row>
    <row r="3153" spans="1:13" ht="15.75" x14ac:dyDescent="0.25">
      <c r="A3153" s="17">
        <v>10484</v>
      </c>
      <c r="B3153" s="16" t="s">
        <v>3632</v>
      </c>
      <c r="C3153" s="16">
        <v>42151111</v>
      </c>
      <c r="D3153" s="16" t="s">
        <v>3630</v>
      </c>
      <c r="E3153" s="16">
        <v>6.0919553127674025E-2</v>
      </c>
      <c r="F3153" s="16">
        <v>1</v>
      </c>
      <c r="G3153" s="20">
        <v>7.3465598690639401E-6</v>
      </c>
      <c r="H3153" s="16">
        <f t="shared" si="147"/>
        <v>7.3465598690639401E-6</v>
      </c>
      <c r="I3153" s="21">
        <v>3152</v>
      </c>
      <c r="J3153" s="28">
        <f t="shared" si="148"/>
        <v>25785.523523960885</v>
      </c>
      <c r="K3153" s="28">
        <f t="shared" si="149"/>
        <v>5.8914694072168157E-2</v>
      </c>
      <c r="L3153" s="34" t="e">
        <f>IF(ISNUMBER(INDEX('08W Project List'!$J:$J,MATCH('HFTD CPZ'!$B3153,'08W Project List'!$G:$G,0))),$K3153,#N/A)</f>
        <v>#N/A</v>
      </c>
      <c r="M3153" s="34" t="e">
        <f>IF(ISNUMBER(L3153),#N/A,IF(ISNUMBER(INDEX('Approved CPZ List'!$I:$I,MATCH('HFTD CPZ'!$B3153,'Approved CPZ List'!$B:$B,0))),$K3153,#N/A))</f>
        <v>#N/A</v>
      </c>
    </row>
    <row r="3154" spans="1:13" ht="15.75" x14ac:dyDescent="0.25">
      <c r="A3154" s="17">
        <v>6588</v>
      </c>
      <c r="B3154" s="16" t="s">
        <v>1678</v>
      </c>
      <c r="C3154" s="16">
        <v>192431108</v>
      </c>
      <c r="D3154" s="16" t="s">
        <v>1675</v>
      </c>
      <c r="E3154" s="16">
        <v>0.20008065723022683</v>
      </c>
      <c r="F3154" s="16">
        <v>11</v>
      </c>
      <c r="G3154" s="20">
        <v>7.29304688196533E-6</v>
      </c>
      <c r="H3154" s="16">
        <f t="shared" si="147"/>
        <v>8.0223515701618623E-5</v>
      </c>
      <c r="I3154" s="21">
        <v>3153</v>
      </c>
      <c r="J3154" s="28">
        <f t="shared" si="148"/>
        <v>25785.723604618113</v>
      </c>
      <c r="K3154" s="28">
        <f t="shared" si="149"/>
        <v>5.8834470556466539E-2</v>
      </c>
      <c r="L3154" s="34" t="e">
        <f>IF(ISNUMBER(INDEX('08W Project List'!$J:$J,MATCH('HFTD CPZ'!$B3154,'08W Project List'!$G:$G,0))),$K3154,#N/A)</f>
        <v>#N/A</v>
      </c>
      <c r="M3154" s="34" t="e">
        <f>IF(ISNUMBER(L3154),#N/A,IF(ISNUMBER(INDEX('Approved CPZ List'!$I:$I,MATCH('HFTD CPZ'!$B3154,'Approved CPZ List'!$B:$B,0))),$K3154,#N/A))</f>
        <v>#N/A</v>
      </c>
    </row>
    <row r="3155" spans="1:13" ht="15.75" x14ac:dyDescent="0.25">
      <c r="A3155" s="17">
        <v>3678</v>
      </c>
      <c r="B3155" s="16" t="s">
        <v>3294</v>
      </c>
      <c r="C3155" s="16">
        <v>14692102</v>
      </c>
      <c r="D3155" s="16" t="s">
        <v>3295</v>
      </c>
      <c r="E3155" s="16">
        <v>1.1802203195784524</v>
      </c>
      <c r="F3155" s="16">
        <v>43</v>
      </c>
      <c r="G3155" s="20">
        <v>7.23436602552418E-6</v>
      </c>
      <c r="H3155" s="16">
        <f t="shared" si="147"/>
        <v>3.1107773909753972E-4</v>
      </c>
      <c r="I3155" s="21">
        <v>3154</v>
      </c>
      <c r="J3155" s="28">
        <f t="shared" si="148"/>
        <v>25786.903824937694</v>
      </c>
      <c r="K3155" s="28">
        <f t="shared" si="149"/>
        <v>5.8523392817368999E-2</v>
      </c>
      <c r="L3155" s="34" t="e">
        <f>IF(ISNUMBER(INDEX('08W Project List'!$J:$J,MATCH('HFTD CPZ'!$B3155,'08W Project List'!$G:$G,0))),$K3155,#N/A)</f>
        <v>#N/A</v>
      </c>
      <c r="M3155" s="34" t="e">
        <f>IF(ISNUMBER(L3155),#N/A,IF(ISNUMBER(INDEX('Approved CPZ List'!$I:$I,MATCH('HFTD CPZ'!$B3155,'Approved CPZ List'!$B:$B,0))),$K3155,#N/A))</f>
        <v>#N/A</v>
      </c>
    </row>
    <row r="3156" spans="1:13" ht="15.75" x14ac:dyDescent="0.25">
      <c r="A3156" s="17">
        <v>9265</v>
      </c>
      <c r="B3156" s="16" t="s">
        <v>3381</v>
      </c>
      <c r="C3156" s="16">
        <v>14161104</v>
      </c>
      <c r="D3156" s="16" t="s">
        <v>3380</v>
      </c>
      <c r="E3156" s="16">
        <v>0.25495527088178432</v>
      </c>
      <c r="F3156" s="16">
        <v>4</v>
      </c>
      <c r="G3156" s="20">
        <v>7.2034874910657901E-6</v>
      </c>
      <c r="H3156" s="16">
        <f t="shared" si="147"/>
        <v>2.881394996426316E-5</v>
      </c>
      <c r="I3156" s="21">
        <v>3155</v>
      </c>
      <c r="J3156" s="28">
        <f t="shared" si="148"/>
        <v>25787.158780208574</v>
      </c>
      <c r="K3156" s="28">
        <f t="shared" si="149"/>
        <v>5.8494578867404737E-2</v>
      </c>
      <c r="L3156" s="34" t="e">
        <f>IF(ISNUMBER(INDEX('08W Project List'!$J:$J,MATCH('HFTD CPZ'!$B3156,'08W Project List'!$G:$G,0))),$K3156,#N/A)</f>
        <v>#N/A</v>
      </c>
      <c r="M3156" s="34" t="e">
        <f>IF(ISNUMBER(L3156),#N/A,IF(ISNUMBER(INDEX('Approved CPZ List'!$I:$I,MATCH('HFTD CPZ'!$B3156,'Approved CPZ List'!$B:$B,0))),$K3156,#N/A))</f>
        <v>#N/A</v>
      </c>
    </row>
    <row r="3157" spans="1:13" ht="15.75" x14ac:dyDescent="0.25">
      <c r="A3157" s="17">
        <v>5151</v>
      </c>
      <c r="B3157" s="16" t="s">
        <v>1185</v>
      </c>
      <c r="C3157" s="16">
        <v>13681112</v>
      </c>
      <c r="D3157" s="16" t="s">
        <v>1179</v>
      </c>
      <c r="E3157" s="16">
        <v>3.6880848843537661</v>
      </c>
      <c r="F3157" s="16">
        <v>42</v>
      </c>
      <c r="G3157" s="20">
        <v>7.1890146822012904E-6</v>
      </c>
      <c r="H3157" s="16">
        <f t="shared" si="147"/>
        <v>3.0193861665245422E-4</v>
      </c>
      <c r="I3157" s="21">
        <v>3156</v>
      </c>
      <c r="J3157" s="28">
        <f t="shared" si="148"/>
        <v>25790.846865092928</v>
      </c>
      <c r="K3157" s="28">
        <f t="shared" si="149"/>
        <v>5.8192640250752284E-2</v>
      </c>
      <c r="L3157" s="34" t="e">
        <f>IF(ISNUMBER(INDEX('08W Project List'!$J:$J,MATCH('HFTD CPZ'!$B3157,'08W Project List'!$G:$G,0))),$K3157,#N/A)</f>
        <v>#N/A</v>
      </c>
      <c r="M3157" s="34" t="e">
        <f>IF(ISNUMBER(L3157),#N/A,IF(ISNUMBER(INDEX('Approved CPZ List'!$I:$I,MATCH('HFTD CPZ'!$B3157,'Approved CPZ List'!$B:$B,0))),$K3157,#N/A))</f>
        <v>#N/A</v>
      </c>
    </row>
    <row r="3158" spans="1:13" ht="15.75" x14ac:dyDescent="0.25">
      <c r="A3158" s="17">
        <v>6055</v>
      </c>
      <c r="B3158" s="16" t="s">
        <v>3783</v>
      </c>
      <c r="C3158" s="16">
        <v>43432105</v>
      </c>
      <c r="D3158" s="16" t="s">
        <v>3779</v>
      </c>
      <c r="E3158" s="16">
        <v>0.34688636699295217</v>
      </c>
      <c r="F3158" s="16">
        <v>8</v>
      </c>
      <c r="G3158" s="20">
        <v>7.1671434031804303E-6</v>
      </c>
      <c r="H3158" s="16">
        <f t="shared" si="147"/>
        <v>5.7337147225443442E-5</v>
      </c>
      <c r="I3158" s="21">
        <v>3157</v>
      </c>
      <c r="J3158" s="28">
        <f t="shared" si="148"/>
        <v>25791.193751459919</v>
      </c>
      <c r="K3158" s="28">
        <f t="shared" si="149"/>
        <v>5.8135303103526839E-2</v>
      </c>
      <c r="L3158" s="34" t="e">
        <f>IF(ISNUMBER(INDEX('08W Project List'!$J:$J,MATCH('HFTD CPZ'!$B3158,'08W Project List'!$G:$G,0))),$K3158,#N/A)</f>
        <v>#N/A</v>
      </c>
      <c r="M3158" s="34" t="e">
        <f>IF(ISNUMBER(L3158),#N/A,IF(ISNUMBER(INDEX('Approved CPZ List'!$I:$I,MATCH('HFTD CPZ'!$B3158,'Approved CPZ List'!$B:$B,0))),$K3158,#N/A))</f>
        <v>#N/A</v>
      </c>
    </row>
    <row r="3159" spans="1:13" ht="15.75" x14ac:dyDescent="0.25">
      <c r="A3159" s="17">
        <v>8973</v>
      </c>
      <c r="B3159" s="16" t="s">
        <v>1057</v>
      </c>
      <c r="C3159" s="16">
        <v>152261103</v>
      </c>
      <c r="D3159" s="16" t="s">
        <v>1058</v>
      </c>
      <c r="E3159" s="16">
        <v>0.39905558448421374</v>
      </c>
      <c r="F3159" s="16">
        <v>7</v>
      </c>
      <c r="G3159" s="20">
        <v>7.1480881053521503E-6</v>
      </c>
      <c r="H3159" s="16">
        <f t="shared" si="147"/>
        <v>5.0036616737465053E-5</v>
      </c>
      <c r="I3159" s="21">
        <v>3158</v>
      </c>
      <c r="J3159" s="28">
        <f t="shared" si="148"/>
        <v>25791.592807044402</v>
      </c>
      <c r="K3159" s="28">
        <f t="shared" si="149"/>
        <v>5.8085266486789376E-2</v>
      </c>
      <c r="L3159" s="34" t="e">
        <f>IF(ISNUMBER(INDEX('08W Project List'!$J:$J,MATCH('HFTD CPZ'!$B3159,'08W Project List'!$G:$G,0))),$K3159,#N/A)</f>
        <v>#N/A</v>
      </c>
      <c r="M3159" s="34" t="e">
        <f>IF(ISNUMBER(L3159),#N/A,IF(ISNUMBER(INDEX('Approved CPZ List'!$I:$I,MATCH('HFTD CPZ'!$B3159,'Approved CPZ List'!$B:$B,0))),$K3159,#N/A))</f>
        <v>#N/A</v>
      </c>
    </row>
    <row r="3160" spans="1:13" ht="15.75" x14ac:dyDescent="0.25">
      <c r="A3160" s="17">
        <v>9966</v>
      </c>
      <c r="B3160" s="16" t="s">
        <v>2378</v>
      </c>
      <c r="C3160" s="16">
        <v>43302107</v>
      </c>
      <c r="D3160" s="16" t="s">
        <v>2379</v>
      </c>
      <c r="E3160" s="16">
        <v>0.65446001612287752</v>
      </c>
      <c r="F3160" s="16">
        <v>12</v>
      </c>
      <c r="G3160" s="20">
        <v>7.1451197843640897E-6</v>
      </c>
      <c r="H3160" s="16">
        <f t="shared" si="147"/>
        <v>8.574143741236908E-5</v>
      </c>
      <c r="I3160" s="21">
        <v>3159</v>
      </c>
      <c r="J3160" s="28">
        <f t="shared" si="148"/>
        <v>25792.247267060524</v>
      </c>
      <c r="K3160" s="28">
        <f t="shared" si="149"/>
        <v>5.7999525049377006E-2</v>
      </c>
      <c r="L3160" s="34" t="e">
        <f>IF(ISNUMBER(INDEX('08W Project List'!$J:$J,MATCH('HFTD CPZ'!$B3160,'08W Project List'!$G:$G,0))),$K3160,#N/A)</f>
        <v>#N/A</v>
      </c>
      <c r="M3160" s="34" t="e">
        <f>IF(ISNUMBER(L3160),#N/A,IF(ISNUMBER(INDEX('Approved CPZ List'!$I:$I,MATCH('HFTD CPZ'!$B3160,'Approved CPZ List'!$B:$B,0))),$K3160,#N/A))</f>
        <v>#N/A</v>
      </c>
    </row>
    <row r="3161" spans="1:13" ht="15.75" x14ac:dyDescent="0.25">
      <c r="A3161" s="17">
        <v>2463</v>
      </c>
      <c r="B3161" s="16" t="s">
        <v>2643</v>
      </c>
      <c r="C3161" s="16">
        <v>12101103</v>
      </c>
      <c r="D3161" s="16" t="s">
        <v>2642</v>
      </c>
      <c r="E3161" s="16">
        <v>3.5799904906061841</v>
      </c>
      <c r="F3161" s="16">
        <v>47</v>
      </c>
      <c r="G3161" s="20">
        <v>7.1431913575238902E-6</v>
      </c>
      <c r="H3161" s="16">
        <f t="shared" si="147"/>
        <v>3.3572999380362283E-4</v>
      </c>
      <c r="I3161" s="21">
        <v>3160</v>
      </c>
      <c r="J3161" s="28">
        <f t="shared" si="148"/>
        <v>25795.827257551129</v>
      </c>
      <c r="K3161" s="28">
        <f t="shared" si="149"/>
        <v>5.7663795055573383E-2</v>
      </c>
      <c r="L3161" s="34" t="e">
        <f>IF(ISNUMBER(INDEX('08W Project List'!$J:$J,MATCH('HFTD CPZ'!$B3161,'08W Project List'!$G:$G,0))),$K3161,#N/A)</f>
        <v>#N/A</v>
      </c>
      <c r="M3161" s="34" t="e">
        <f>IF(ISNUMBER(L3161),#N/A,IF(ISNUMBER(INDEX('Approved CPZ List'!$I:$I,MATCH('HFTD CPZ'!$B3161,'Approved CPZ List'!$B:$B,0))),$K3161,#N/A))</f>
        <v>#N/A</v>
      </c>
    </row>
    <row r="3162" spans="1:13" ht="15.75" x14ac:dyDescent="0.25">
      <c r="A3162" s="17">
        <v>7755</v>
      </c>
      <c r="B3162" s="16" t="s">
        <v>1719</v>
      </c>
      <c r="C3162" s="16">
        <v>83431116</v>
      </c>
      <c r="D3162" s="16" t="s">
        <v>1715</v>
      </c>
      <c r="E3162" s="16">
        <v>2.4602244312105781</v>
      </c>
      <c r="F3162" s="16">
        <v>33</v>
      </c>
      <c r="G3162" s="20">
        <v>7.1401706017508602E-6</v>
      </c>
      <c r="H3162" s="16">
        <f t="shared" si="147"/>
        <v>2.356256298577784E-4</v>
      </c>
      <c r="I3162" s="21">
        <v>3161</v>
      </c>
      <c r="J3162" s="28">
        <f t="shared" si="148"/>
        <v>25798.287481982341</v>
      </c>
      <c r="K3162" s="28">
        <f t="shared" si="149"/>
        <v>5.7428169425715603E-2</v>
      </c>
      <c r="L3162" s="34" t="e">
        <f>IF(ISNUMBER(INDEX('08W Project List'!$J:$J,MATCH('HFTD CPZ'!$B3162,'08W Project List'!$G:$G,0))),$K3162,#N/A)</f>
        <v>#N/A</v>
      </c>
      <c r="M3162" s="34" t="e">
        <f>IF(ISNUMBER(L3162),#N/A,IF(ISNUMBER(INDEX('Approved CPZ List'!$I:$I,MATCH('HFTD CPZ'!$B3162,'Approved CPZ List'!$B:$B,0))),$K3162,#N/A))</f>
        <v>#N/A</v>
      </c>
    </row>
    <row r="3163" spans="1:13" ht="15.75" x14ac:dyDescent="0.25">
      <c r="A3163" s="17">
        <v>2292</v>
      </c>
      <c r="B3163" s="16" t="s">
        <v>2652</v>
      </c>
      <c r="C3163" s="16">
        <v>12101104</v>
      </c>
      <c r="D3163" s="16" t="s">
        <v>2646</v>
      </c>
      <c r="E3163" s="16">
        <v>1.304512171342797</v>
      </c>
      <c r="F3163" s="16">
        <v>17</v>
      </c>
      <c r="G3163" s="20">
        <v>7.0989235255608701E-6</v>
      </c>
      <c r="H3163" s="16">
        <f t="shared" si="147"/>
        <v>1.2068169993453479E-4</v>
      </c>
      <c r="I3163" s="21">
        <v>3162</v>
      </c>
      <c r="J3163" s="28">
        <f t="shared" si="148"/>
        <v>25799.591994153685</v>
      </c>
      <c r="K3163" s="28">
        <f t="shared" si="149"/>
        <v>5.7307487725781071E-2</v>
      </c>
      <c r="L3163" s="34" t="e">
        <f>IF(ISNUMBER(INDEX('08W Project List'!$J:$J,MATCH('HFTD CPZ'!$B3163,'08W Project List'!$G:$G,0))),$K3163,#N/A)</f>
        <v>#N/A</v>
      </c>
      <c r="M3163" s="34" t="e">
        <f>IF(ISNUMBER(L3163),#N/A,IF(ISNUMBER(INDEX('Approved CPZ List'!$I:$I,MATCH('HFTD CPZ'!$B3163,'Approved CPZ List'!$B:$B,0))),$K3163,#N/A))</f>
        <v>#N/A</v>
      </c>
    </row>
    <row r="3164" spans="1:13" ht="15.75" x14ac:dyDescent="0.25">
      <c r="A3164" s="17">
        <v>10476</v>
      </c>
      <c r="B3164" s="16" t="s">
        <v>3553</v>
      </c>
      <c r="C3164" s="16">
        <v>42011106</v>
      </c>
      <c r="D3164" s="16" t="s">
        <v>3549</v>
      </c>
      <c r="E3164" s="16">
        <v>0.18714667713594282</v>
      </c>
      <c r="F3164" s="16">
        <v>4</v>
      </c>
      <c r="G3164" s="20">
        <v>7.0643496944867199E-6</v>
      </c>
      <c r="H3164" s="16">
        <f t="shared" si="147"/>
        <v>2.8257398777946879E-5</v>
      </c>
      <c r="I3164" s="21">
        <v>3163</v>
      </c>
      <c r="J3164" s="28">
        <f t="shared" si="148"/>
        <v>25799.779140830822</v>
      </c>
      <c r="K3164" s="28">
        <f t="shared" si="149"/>
        <v>5.7279230327003126E-2</v>
      </c>
      <c r="L3164" s="34" t="e">
        <f>IF(ISNUMBER(INDEX('08W Project List'!$J:$J,MATCH('HFTD CPZ'!$B3164,'08W Project List'!$G:$G,0))),$K3164,#N/A)</f>
        <v>#N/A</v>
      </c>
      <c r="M3164" s="34" t="e">
        <f>IF(ISNUMBER(L3164),#N/A,IF(ISNUMBER(INDEX('Approved CPZ List'!$I:$I,MATCH('HFTD CPZ'!$B3164,'Approved CPZ List'!$B:$B,0))),$K3164,#N/A))</f>
        <v>#N/A</v>
      </c>
    </row>
    <row r="3165" spans="1:13" ht="15.75" x14ac:dyDescent="0.25">
      <c r="A3165" s="17">
        <v>3538</v>
      </c>
      <c r="B3165" s="16" t="s">
        <v>903</v>
      </c>
      <c r="C3165" s="16">
        <v>63121101</v>
      </c>
      <c r="D3165" s="16" t="s">
        <v>904</v>
      </c>
      <c r="E3165" s="16">
        <v>0</v>
      </c>
      <c r="F3165" s="16">
        <v>79</v>
      </c>
      <c r="G3165" s="20">
        <v>7.0599106195772E-6</v>
      </c>
      <c r="H3165" s="16">
        <f t="shared" si="147"/>
        <v>5.5773293894659877E-4</v>
      </c>
      <c r="I3165" s="21">
        <v>3164</v>
      </c>
      <c r="J3165" s="28">
        <f t="shared" si="148"/>
        <v>25799.779140830822</v>
      </c>
      <c r="K3165" s="28">
        <f t="shared" si="149"/>
        <v>5.6721497388056527E-2</v>
      </c>
      <c r="L3165" s="34" t="e">
        <f>IF(ISNUMBER(INDEX('08W Project List'!$J:$J,MATCH('HFTD CPZ'!$B3165,'08W Project List'!$G:$G,0))),$K3165,#N/A)</f>
        <v>#N/A</v>
      </c>
      <c r="M3165" s="34" t="e">
        <f>IF(ISNUMBER(L3165),#N/A,IF(ISNUMBER(INDEX('Approved CPZ List'!$I:$I,MATCH('HFTD CPZ'!$B3165,'Approved CPZ List'!$B:$B,0))),$K3165,#N/A))</f>
        <v>#N/A</v>
      </c>
    </row>
    <row r="3166" spans="1:13" ht="15.75" x14ac:dyDescent="0.25">
      <c r="A3166" s="17">
        <v>3533</v>
      </c>
      <c r="B3166" s="16" t="s">
        <v>2645</v>
      </c>
      <c r="C3166" s="16">
        <v>12101104</v>
      </c>
      <c r="D3166" s="16" t="s">
        <v>2646</v>
      </c>
      <c r="E3166" s="16">
        <v>1.2357534893912927</v>
      </c>
      <c r="F3166" s="16">
        <v>26</v>
      </c>
      <c r="G3166" s="20">
        <v>6.9883927533018802E-6</v>
      </c>
      <c r="H3166" s="16">
        <f t="shared" si="147"/>
        <v>1.8169821158584888E-4</v>
      </c>
      <c r="I3166" s="21">
        <v>3165</v>
      </c>
      <c r="J3166" s="28">
        <f t="shared" si="148"/>
        <v>25801.014894320215</v>
      </c>
      <c r="K3166" s="28">
        <f t="shared" si="149"/>
        <v>5.653979917647068E-2</v>
      </c>
      <c r="L3166" s="34" t="e">
        <f>IF(ISNUMBER(INDEX('08W Project List'!$J:$J,MATCH('HFTD CPZ'!$B3166,'08W Project List'!$G:$G,0))),$K3166,#N/A)</f>
        <v>#N/A</v>
      </c>
      <c r="M3166" s="34" t="e">
        <f>IF(ISNUMBER(L3166),#N/A,IF(ISNUMBER(INDEX('Approved CPZ List'!$I:$I,MATCH('HFTD CPZ'!$B3166,'Approved CPZ List'!$B:$B,0))),$K3166,#N/A))</f>
        <v>#N/A</v>
      </c>
    </row>
    <row r="3167" spans="1:13" ht="15.75" x14ac:dyDescent="0.25">
      <c r="A3167" s="17">
        <v>9797</v>
      </c>
      <c r="B3167" s="16" t="s">
        <v>1026</v>
      </c>
      <c r="C3167" s="16">
        <v>182222103</v>
      </c>
      <c r="D3167" s="16" t="s">
        <v>1025</v>
      </c>
      <c r="E3167" s="16">
        <v>0.36832896074873273</v>
      </c>
      <c r="F3167" s="16">
        <v>8</v>
      </c>
      <c r="G3167" s="20">
        <v>6.9781647600049098E-6</v>
      </c>
      <c r="H3167" s="16">
        <f t="shared" si="147"/>
        <v>5.5825318080039279E-5</v>
      </c>
      <c r="I3167" s="21">
        <v>3166</v>
      </c>
      <c r="J3167" s="28">
        <f t="shared" si="148"/>
        <v>25801.383223280962</v>
      </c>
      <c r="K3167" s="28">
        <f t="shared" si="149"/>
        <v>5.6483973858390643E-2</v>
      </c>
      <c r="L3167" s="34" t="e">
        <f>IF(ISNUMBER(INDEX('08W Project List'!$J:$J,MATCH('HFTD CPZ'!$B3167,'08W Project List'!$G:$G,0))),$K3167,#N/A)</f>
        <v>#N/A</v>
      </c>
      <c r="M3167" s="34" t="e">
        <f>IF(ISNUMBER(L3167),#N/A,IF(ISNUMBER(INDEX('Approved CPZ List'!$I:$I,MATCH('HFTD CPZ'!$B3167,'Approved CPZ List'!$B:$B,0))),$K3167,#N/A))</f>
        <v>#N/A</v>
      </c>
    </row>
    <row r="3168" spans="1:13" ht="15.75" x14ac:dyDescent="0.25">
      <c r="A3168" s="17">
        <v>10205</v>
      </c>
      <c r="B3168" s="16" t="s">
        <v>274</v>
      </c>
      <c r="C3168" s="16">
        <v>12061103</v>
      </c>
      <c r="D3168" s="16" t="s">
        <v>272</v>
      </c>
      <c r="E3168" s="16">
        <v>0.19409435980689432</v>
      </c>
      <c r="F3168" s="16">
        <v>4</v>
      </c>
      <c r="G3168" s="20">
        <v>6.9422324424155602E-6</v>
      </c>
      <c r="H3168" s="16">
        <f t="shared" si="147"/>
        <v>2.7768929769662241E-5</v>
      </c>
      <c r="I3168" s="21">
        <v>3167</v>
      </c>
      <c r="J3168" s="28">
        <f t="shared" si="148"/>
        <v>25801.577317640767</v>
      </c>
      <c r="K3168" s="28">
        <f t="shared" si="149"/>
        <v>5.6456204928620982E-2</v>
      </c>
      <c r="L3168" s="34" t="e">
        <f>IF(ISNUMBER(INDEX('08W Project List'!$J:$J,MATCH('HFTD CPZ'!$B3168,'08W Project List'!$G:$G,0))),$K3168,#N/A)</f>
        <v>#N/A</v>
      </c>
      <c r="M3168" s="34" t="e">
        <f>IF(ISNUMBER(L3168),#N/A,IF(ISNUMBER(INDEX('Approved CPZ List'!$I:$I,MATCH('HFTD CPZ'!$B3168,'Approved CPZ List'!$B:$B,0))),$K3168,#N/A))</f>
        <v>#N/A</v>
      </c>
    </row>
    <row r="3169" spans="1:13" ht="15.75" x14ac:dyDescent="0.25">
      <c r="A3169" s="17">
        <v>398</v>
      </c>
      <c r="B3169" s="16" t="s">
        <v>3382</v>
      </c>
      <c r="C3169" s="16">
        <v>14161104</v>
      </c>
      <c r="D3169" s="16" t="s">
        <v>3380</v>
      </c>
      <c r="E3169" s="16">
        <v>0</v>
      </c>
      <c r="F3169" s="16">
        <v>150</v>
      </c>
      <c r="G3169" s="20">
        <v>6.9227788124637402E-6</v>
      </c>
      <c r="H3169" s="16">
        <f t="shared" si="147"/>
        <v>1.038416821869561E-3</v>
      </c>
      <c r="I3169" s="21">
        <v>3168</v>
      </c>
      <c r="J3169" s="28">
        <f t="shared" si="148"/>
        <v>25801.577317640767</v>
      </c>
      <c r="K3169" s="28">
        <f t="shared" si="149"/>
        <v>5.5417788106751423E-2</v>
      </c>
      <c r="L3169" s="34" t="e">
        <f>IF(ISNUMBER(INDEX('08W Project List'!$J:$J,MATCH('HFTD CPZ'!$B3169,'08W Project List'!$G:$G,0))),$K3169,#N/A)</f>
        <v>#N/A</v>
      </c>
      <c r="M3169" s="34" t="e">
        <f>IF(ISNUMBER(L3169),#N/A,IF(ISNUMBER(INDEX('Approved CPZ List'!$I:$I,MATCH('HFTD CPZ'!$B3169,'Approved CPZ List'!$B:$B,0))),$K3169,#N/A))</f>
        <v>#N/A</v>
      </c>
    </row>
    <row r="3170" spans="1:13" ht="15.75" x14ac:dyDescent="0.25">
      <c r="A3170" s="17">
        <v>465</v>
      </c>
      <c r="B3170" s="16" t="s">
        <v>2360</v>
      </c>
      <c r="C3170" s="16">
        <v>42571102</v>
      </c>
      <c r="D3170" s="16" t="s">
        <v>2359</v>
      </c>
      <c r="E3170" s="16">
        <v>0.11348804316394592</v>
      </c>
      <c r="F3170" s="16">
        <v>13</v>
      </c>
      <c r="G3170" s="20">
        <v>6.9213543639152903E-6</v>
      </c>
      <c r="H3170" s="16">
        <f t="shared" si="147"/>
        <v>8.9977606730898767E-5</v>
      </c>
      <c r="I3170" s="21">
        <v>3169</v>
      </c>
      <c r="J3170" s="28">
        <f t="shared" si="148"/>
        <v>25801.690805683931</v>
      </c>
      <c r="K3170" s="28">
        <f t="shared" si="149"/>
        <v>5.5327810500020523E-2</v>
      </c>
      <c r="L3170" s="34" t="e">
        <f>IF(ISNUMBER(INDEX('08W Project List'!$J:$J,MATCH('HFTD CPZ'!$B3170,'08W Project List'!$G:$G,0))),$K3170,#N/A)</f>
        <v>#N/A</v>
      </c>
      <c r="M3170" s="34" t="e">
        <f>IF(ISNUMBER(L3170),#N/A,IF(ISNUMBER(INDEX('Approved CPZ List'!$I:$I,MATCH('HFTD CPZ'!$B3170,'Approved CPZ List'!$B:$B,0))),$K3170,#N/A))</f>
        <v>#N/A</v>
      </c>
    </row>
    <row r="3171" spans="1:13" ht="15.75" x14ac:dyDescent="0.25">
      <c r="A3171" s="17">
        <v>9817</v>
      </c>
      <c r="B3171" s="16" t="s">
        <v>3953</v>
      </c>
      <c r="C3171" s="16">
        <v>152591101</v>
      </c>
      <c r="D3171" s="16" t="s">
        <v>3949</v>
      </c>
      <c r="E3171" s="16">
        <v>0.56580532213913859</v>
      </c>
      <c r="F3171" s="16">
        <v>8</v>
      </c>
      <c r="G3171" s="20">
        <v>6.9113877097360799E-6</v>
      </c>
      <c r="H3171" s="16">
        <f t="shared" si="147"/>
        <v>5.5291101677888639E-5</v>
      </c>
      <c r="I3171" s="21">
        <v>3170</v>
      </c>
      <c r="J3171" s="28">
        <f t="shared" si="148"/>
        <v>25802.256611006069</v>
      </c>
      <c r="K3171" s="28">
        <f t="shared" si="149"/>
        <v>5.5272519398342636E-2</v>
      </c>
      <c r="L3171" s="34" t="e">
        <f>IF(ISNUMBER(INDEX('08W Project List'!$J:$J,MATCH('HFTD CPZ'!$B3171,'08W Project List'!$G:$G,0))),$K3171,#N/A)</f>
        <v>#N/A</v>
      </c>
      <c r="M3171" s="34" t="e">
        <f>IF(ISNUMBER(L3171),#N/A,IF(ISNUMBER(INDEX('Approved CPZ List'!$I:$I,MATCH('HFTD CPZ'!$B3171,'Approved CPZ List'!$B:$B,0))),$K3171,#N/A))</f>
        <v>#N/A</v>
      </c>
    </row>
    <row r="3172" spans="1:13" ht="15.75" x14ac:dyDescent="0.25">
      <c r="A3172" s="17">
        <v>6657</v>
      </c>
      <c r="B3172" s="16" t="s">
        <v>3536</v>
      </c>
      <c r="C3172" s="16">
        <v>42011101</v>
      </c>
      <c r="D3172" s="16" t="s">
        <v>3532</v>
      </c>
      <c r="E3172" s="16">
        <v>4.7001653515229641E-2</v>
      </c>
      <c r="F3172" s="16">
        <v>44</v>
      </c>
      <c r="G3172" s="20">
        <v>6.8920348554673099E-6</v>
      </c>
      <c r="H3172" s="16">
        <f t="shared" si="147"/>
        <v>3.0324953364056165E-4</v>
      </c>
      <c r="I3172" s="21">
        <v>3171</v>
      </c>
      <c r="J3172" s="28">
        <f t="shared" si="148"/>
        <v>25802.303612659583</v>
      </c>
      <c r="K3172" s="28">
        <f t="shared" si="149"/>
        <v>5.4969269864702075E-2</v>
      </c>
      <c r="L3172" s="34" t="e">
        <f>IF(ISNUMBER(INDEX('08W Project List'!$J:$J,MATCH('HFTD CPZ'!$B3172,'08W Project List'!$G:$G,0))),$K3172,#N/A)</f>
        <v>#N/A</v>
      </c>
      <c r="M3172" s="34" t="e">
        <f>IF(ISNUMBER(L3172),#N/A,IF(ISNUMBER(INDEX('Approved CPZ List'!$I:$I,MATCH('HFTD CPZ'!$B3172,'Approved CPZ List'!$B:$B,0))),$K3172,#N/A))</f>
        <v>#N/A</v>
      </c>
    </row>
    <row r="3173" spans="1:13" ht="15.75" x14ac:dyDescent="0.25">
      <c r="A3173" s="17">
        <v>8713</v>
      </c>
      <c r="B3173" s="16" t="s">
        <v>1482</v>
      </c>
      <c r="C3173" s="16">
        <v>103021101</v>
      </c>
      <c r="D3173" s="16" t="s">
        <v>1475</v>
      </c>
      <c r="E3173" s="16">
        <v>0.44978261873967118</v>
      </c>
      <c r="F3173" s="16">
        <v>9</v>
      </c>
      <c r="G3173" s="20">
        <v>6.8545766239166201E-6</v>
      </c>
      <c r="H3173" s="16">
        <f t="shared" si="147"/>
        <v>6.1691189615249584E-5</v>
      </c>
      <c r="I3173" s="21">
        <v>3172</v>
      </c>
      <c r="J3173" s="28">
        <f t="shared" si="148"/>
        <v>25802.753395278323</v>
      </c>
      <c r="K3173" s="28">
        <f t="shared" si="149"/>
        <v>5.4907578675086825E-2</v>
      </c>
      <c r="L3173" s="34" t="e">
        <f>IF(ISNUMBER(INDEX('08W Project List'!$J:$J,MATCH('HFTD CPZ'!$B3173,'08W Project List'!$G:$G,0))),$K3173,#N/A)</f>
        <v>#N/A</v>
      </c>
      <c r="M3173" s="34" t="e">
        <f>IF(ISNUMBER(L3173),#N/A,IF(ISNUMBER(INDEX('Approved CPZ List'!$I:$I,MATCH('HFTD CPZ'!$B3173,'Approved CPZ List'!$B:$B,0))),$K3173,#N/A))</f>
        <v>#N/A</v>
      </c>
    </row>
    <row r="3174" spans="1:13" ht="15.75" x14ac:dyDescent="0.25">
      <c r="A3174" s="17">
        <v>6405</v>
      </c>
      <c r="B3174" s="16" t="s">
        <v>3370</v>
      </c>
      <c r="C3174" s="16">
        <v>83692105</v>
      </c>
      <c r="D3174" s="16" t="s">
        <v>3364</v>
      </c>
      <c r="E3174" s="16">
        <v>1.3562363722391984</v>
      </c>
      <c r="F3174" s="16">
        <v>26</v>
      </c>
      <c r="G3174" s="20">
        <v>6.8241023190801302E-6</v>
      </c>
      <c r="H3174" s="16">
        <f t="shared" si="147"/>
        <v>1.7742666029608339E-4</v>
      </c>
      <c r="I3174" s="21">
        <v>3173</v>
      </c>
      <c r="J3174" s="28">
        <f t="shared" si="148"/>
        <v>25804.109631650561</v>
      </c>
      <c r="K3174" s="28">
        <f t="shared" si="149"/>
        <v>5.4730152014790742E-2</v>
      </c>
      <c r="L3174" s="34" t="e">
        <f>IF(ISNUMBER(INDEX('08W Project List'!$J:$J,MATCH('HFTD CPZ'!$B3174,'08W Project List'!$G:$G,0))),$K3174,#N/A)</f>
        <v>#N/A</v>
      </c>
      <c r="M3174" s="34" t="e">
        <f>IF(ISNUMBER(L3174),#N/A,IF(ISNUMBER(INDEX('Approved CPZ List'!$I:$I,MATCH('HFTD CPZ'!$B3174,'Approved CPZ List'!$B:$B,0))),$K3174,#N/A))</f>
        <v>#N/A</v>
      </c>
    </row>
    <row r="3175" spans="1:13" ht="15.75" x14ac:dyDescent="0.25">
      <c r="A3175" s="17">
        <v>1284</v>
      </c>
      <c r="B3175" s="16" t="s">
        <v>3664</v>
      </c>
      <c r="C3175" s="16">
        <v>83371106</v>
      </c>
      <c r="D3175" s="16" t="s">
        <v>3665</v>
      </c>
      <c r="E3175" s="16">
        <v>7.4821546858535113</v>
      </c>
      <c r="F3175" s="16">
        <v>114</v>
      </c>
      <c r="G3175" s="20">
        <v>6.8222752414492698E-6</v>
      </c>
      <c r="H3175" s="16">
        <f t="shared" si="147"/>
        <v>7.7773937752521677E-4</v>
      </c>
      <c r="I3175" s="21">
        <v>3174</v>
      </c>
      <c r="J3175" s="28">
        <f t="shared" si="148"/>
        <v>25811.591786336416</v>
      </c>
      <c r="K3175" s="28">
        <f t="shared" si="149"/>
        <v>5.3952412637265523E-2</v>
      </c>
      <c r="L3175" s="34" t="e">
        <f>IF(ISNUMBER(INDEX('08W Project List'!$J:$J,MATCH('HFTD CPZ'!$B3175,'08W Project List'!$G:$G,0))),$K3175,#N/A)</f>
        <v>#N/A</v>
      </c>
      <c r="M3175" s="34" t="e">
        <f>IF(ISNUMBER(L3175),#N/A,IF(ISNUMBER(INDEX('Approved CPZ List'!$I:$I,MATCH('HFTD CPZ'!$B3175,'Approved CPZ List'!$B:$B,0))),$K3175,#N/A))</f>
        <v>#N/A</v>
      </c>
    </row>
    <row r="3176" spans="1:13" ht="15.75" x14ac:dyDescent="0.25">
      <c r="A3176" s="17">
        <v>4762</v>
      </c>
      <c r="B3176" s="16" t="s">
        <v>3554</v>
      </c>
      <c r="C3176" s="16">
        <v>42011106</v>
      </c>
      <c r="D3176" s="16" t="s">
        <v>3549</v>
      </c>
      <c r="E3176" s="16">
        <v>0</v>
      </c>
      <c r="F3176" s="16">
        <v>32</v>
      </c>
      <c r="G3176" s="20">
        <v>6.7735613486528403E-6</v>
      </c>
      <c r="H3176" s="16">
        <f t="shared" si="147"/>
        <v>2.1675396315689089E-4</v>
      </c>
      <c r="I3176" s="21">
        <v>3175</v>
      </c>
      <c r="J3176" s="28">
        <f t="shared" si="148"/>
        <v>25811.591786336416</v>
      </c>
      <c r="K3176" s="28">
        <f t="shared" si="149"/>
        <v>5.3735658674108636E-2</v>
      </c>
      <c r="L3176" s="34" t="e">
        <f>IF(ISNUMBER(INDEX('08W Project List'!$J:$J,MATCH('HFTD CPZ'!$B3176,'08W Project List'!$G:$G,0))),$K3176,#N/A)</f>
        <v>#N/A</v>
      </c>
      <c r="M3176" s="34" t="e">
        <f>IF(ISNUMBER(L3176),#N/A,IF(ISNUMBER(INDEX('Approved CPZ List'!$I:$I,MATCH('HFTD CPZ'!$B3176,'Approved CPZ List'!$B:$B,0))),$K3176,#N/A))</f>
        <v>#N/A</v>
      </c>
    </row>
    <row r="3177" spans="1:13" ht="15.75" x14ac:dyDescent="0.25">
      <c r="A3177" s="17">
        <v>9002</v>
      </c>
      <c r="B3177" s="16" t="s">
        <v>2899</v>
      </c>
      <c r="C3177" s="16">
        <v>83252102</v>
      </c>
      <c r="D3177" s="16" t="s">
        <v>2897</v>
      </c>
      <c r="E3177" s="16">
        <v>0.36696525379007766</v>
      </c>
      <c r="F3177" s="16">
        <v>8</v>
      </c>
      <c r="G3177" s="20">
        <v>6.7491073132199796E-6</v>
      </c>
      <c r="H3177" s="16">
        <f t="shared" si="147"/>
        <v>5.3992858505759837E-5</v>
      </c>
      <c r="I3177" s="21">
        <v>3176</v>
      </c>
      <c r="J3177" s="28">
        <f t="shared" si="148"/>
        <v>25811.958751590206</v>
      </c>
      <c r="K3177" s="28">
        <f t="shared" si="149"/>
        <v>5.3681665815602873E-2</v>
      </c>
      <c r="L3177" s="34" t="e">
        <f>IF(ISNUMBER(INDEX('08W Project List'!$J:$J,MATCH('HFTD CPZ'!$B3177,'08W Project List'!$G:$G,0))),$K3177,#N/A)</f>
        <v>#N/A</v>
      </c>
      <c r="M3177" s="34" t="e">
        <f>IF(ISNUMBER(L3177),#N/A,IF(ISNUMBER(INDEX('Approved CPZ List'!$I:$I,MATCH('HFTD CPZ'!$B3177,'Approved CPZ List'!$B:$B,0))),$K3177,#N/A))</f>
        <v>#N/A</v>
      </c>
    </row>
    <row r="3178" spans="1:13" ht="15.75" x14ac:dyDescent="0.25">
      <c r="A3178" s="17">
        <v>8371</v>
      </c>
      <c r="B3178" s="16" t="s">
        <v>3322</v>
      </c>
      <c r="C3178" s="16">
        <v>43321102</v>
      </c>
      <c r="D3178" s="16" t="s">
        <v>3321</v>
      </c>
      <c r="E3178" s="16">
        <v>0.36417631768988629</v>
      </c>
      <c r="F3178" s="16">
        <v>8</v>
      </c>
      <c r="G3178" s="20">
        <v>6.71508686833292E-6</v>
      </c>
      <c r="H3178" s="16">
        <f t="shared" si="147"/>
        <v>5.372069494666336E-5</v>
      </c>
      <c r="I3178" s="21">
        <v>3177</v>
      </c>
      <c r="J3178" s="28">
        <f t="shared" si="148"/>
        <v>25812.322927907895</v>
      </c>
      <c r="K3178" s="28">
        <f t="shared" si="149"/>
        <v>5.362794512065621E-2</v>
      </c>
      <c r="L3178" s="34" t="e">
        <f>IF(ISNUMBER(INDEX('08W Project List'!$J:$J,MATCH('HFTD CPZ'!$B3178,'08W Project List'!$G:$G,0))),$K3178,#N/A)</f>
        <v>#N/A</v>
      </c>
      <c r="M3178" s="34" t="e">
        <f>IF(ISNUMBER(L3178),#N/A,IF(ISNUMBER(INDEX('Approved CPZ List'!$I:$I,MATCH('HFTD CPZ'!$B3178,'Approved CPZ List'!$B:$B,0))),$K3178,#N/A))</f>
        <v>#N/A</v>
      </c>
    </row>
    <row r="3179" spans="1:13" ht="15.75" x14ac:dyDescent="0.25">
      <c r="A3179" s="17">
        <v>7829</v>
      </c>
      <c r="B3179" s="16" t="s">
        <v>4107</v>
      </c>
      <c r="C3179" s="16">
        <v>42771114</v>
      </c>
      <c r="D3179" s="16" t="s">
        <v>4102</v>
      </c>
      <c r="E3179" s="16">
        <v>0.73068136270167805</v>
      </c>
      <c r="F3179" s="16">
        <v>38</v>
      </c>
      <c r="G3179" s="20">
        <v>6.7147332774779203E-6</v>
      </c>
      <c r="H3179" s="16">
        <f t="shared" si="147"/>
        <v>2.5515986454416095E-4</v>
      </c>
      <c r="I3179" s="21">
        <v>3178</v>
      </c>
      <c r="J3179" s="28">
        <f t="shared" si="148"/>
        <v>25813.053609270595</v>
      </c>
      <c r="K3179" s="28">
        <f t="shared" si="149"/>
        <v>5.3372785256112047E-2</v>
      </c>
      <c r="L3179" s="34" t="e">
        <f>IF(ISNUMBER(INDEX('08W Project List'!$J:$J,MATCH('HFTD CPZ'!$B3179,'08W Project List'!$G:$G,0))),$K3179,#N/A)</f>
        <v>#N/A</v>
      </c>
      <c r="M3179" s="34" t="e">
        <f>IF(ISNUMBER(L3179),#N/A,IF(ISNUMBER(INDEX('Approved CPZ List'!$I:$I,MATCH('HFTD CPZ'!$B3179,'Approved CPZ List'!$B:$B,0))),$K3179,#N/A))</f>
        <v>#N/A</v>
      </c>
    </row>
    <row r="3180" spans="1:13" ht="15.75" x14ac:dyDescent="0.25">
      <c r="A3180" s="17">
        <v>4895</v>
      </c>
      <c r="B3180" s="16" t="s">
        <v>3657</v>
      </c>
      <c r="C3180" s="16">
        <v>83371103</v>
      </c>
      <c r="D3180" s="16" t="s">
        <v>3654</v>
      </c>
      <c r="E3180" s="16">
        <v>4.2817205460527283</v>
      </c>
      <c r="F3180" s="16">
        <v>72</v>
      </c>
      <c r="G3180" s="20">
        <v>6.7061381771143697E-6</v>
      </c>
      <c r="H3180" s="16">
        <f t="shared" si="147"/>
        <v>4.8284194875223462E-4</v>
      </c>
      <c r="I3180" s="21">
        <v>3179</v>
      </c>
      <c r="J3180" s="28">
        <f t="shared" si="148"/>
        <v>25817.335329816648</v>
      </c>
      <c r="K3180" s="28">
        <f t="shared" si="149"/>
        <v>5.2889943307359813E-2</v>
      </c>
      <c r="L3180" s="34" t="e">
        <f>IF(ISNUMBER(INDEX('08W Project List'!$J:$J,MATCH('HFTD CPZ'!$B3180,'08W Project List'!$G:$G,0))),$K3180,#N/A)</f>
        <v>#N/A</v>
      </c>
      <c r="M3180" s="34" t="e">
        <f>IF(ISNUMBER(L3180),#N/A,IF(ISNUMBER(INDEX('Approved CPZ List'!$I:$I,MATCH('HFTD CPZ'!$B3180,'Approved CPZ List'!$B:$B,0))),$K3180,#N/A))</f>
        <v>#N/A</v>
      </c>
    </row>
    <row r="3181" spans="1:13" ht="15.75" x14ac:dyDescent="0.25">
      <c r="A3181" s="17">
        <v>2902</v>
      </c>
      <c r="B3181" s="16" t="s">
        <v>4246</v>
      </c>
      <c r="C3181" s="16">
        <v>13810401</v>
      </c>
      <c r="D3181" s="16" t="s">
        <v>4247</v>
      </c>
      <c r="E3181" s="16">
        <v>0.17581943161222621</v>
      </c>
      <c r="F3181" s="16">
        <v>9</v>
      </c>
      <c r="G3181" s="20">
        <v>6.7054944934944299E-6</v>
      </c>
      <c r="H3181" s="16">
        <f t="shared" si="147"/>
        <v>6.0349450441449867E-5</v>
      </c>
      <c r="I3181" s="21">
        <v>3180</v>
      </c>
      <c r="J3181" s="28">
        <f t="shared" si="148"/>
        <v>25817.511149248261</v>
      </c>
      <c r="K3181" s="28">
        <f t="shared" si="149"/>
        <v>5.2829593856918364E-2</v>
      </c>
      <c r="L3181" s="34" t="e">
        <f>IF(ISNUMBER(INDEX('08W Project List'!$J:$J,MATCH('HFTD CPZ'!$B3181,'08W Project List'!$G:$G,0))),$K3181,#N/A)</f>
        <v>#N/A</v>
      </c>
      <c r="M3181" s="34" t="e">
        <f>IF(ISNUMBER(L3181),#N/A,IF(ISNUMBER(INDEX('Approved CPZ List'!$I:$I,MATCH('HFTD CPZ'!$B3181,'Approved CPZ List'!$B:$B,0))),$K3181,#N/A))</f>
        <v>#N/A</v>
      </c>
    </row>
    <row r="3182" spans="1:13" ht="15.75" x14ac:dyDescent="0.25">
      <c r="A3182" s="17">
        <v>6002</v>
      </c>
      <c r="B3182" s="16" t="s">
        <v>3546</v>
      </c>
      <c r="C3182" s="16">
        <v>42011105</v>
      </c>
      <c r="D3182" s="16" t="s">
        <v>3544</v>
      </c>
      <c r="E3182" s="16">
        <v>0.18204682743374206</v>
      </c>
      <c r="F3182" s="16">
        <v>11</v>
      </c>
      <c r="G3182" s="20">
        <v>6.6573378953665896E-6</v>
      </c>
      <c r="H3182" s="16">
        <f t="shared" si="147"/>
        <v>7.3230716849032488E-5</v>
      </c>
      <c r="I3182" s="21">
        <v>3181</v>
      </c>
      <c r="J3182" s="28">
        <f t="shared" si="148"/>
        <v>25817.693196075696</v>
      </c>
      <c r="K3182" s="28">
        <f t="shared" si="149"/>
        <v>5.2756363140069332E-2</v>
      </c>
      <c r="L3182" s="34" t="e">
        <f>IF(ISNUMBER(INDEX('08W Project List'!$J:$J,MATCH('HFTD CPZ'!$B3182,'08W Project List'!$G:$G,0))),$K3182,#N/A)</f>
        <v>#N/A</v>
      </c>
      <c r="M3182" s="34" t="e">
        <f>IF(ISNUMBER(L3182),#N/A,IF(ISNUMBER(INDEX('Approved CPZ List'!$I:$I,MATCH('HFTD CPZ'!$B3182,'Approved CPZ List'!$B:$B,0))),$K3182,#N/A))</f>
        <v>#N/A</v>
      </c>
    </row>
    <row r="3183" spans="1:13" ht="15.75" x14ac:dyDescent="0.25">
      <c r="A3183" s="17">
        <v>9719</v>
      </c>
      <c r="B3183" s="16" t="s">
        <v>3081</v>
      </c>
      <c r="C3183" s="16">
        <v>101321101</v>
      </c>
      <c r="D3183" s="16" t="s">
        <v>3080</v>
      </c>
      <c r="E3183" s="16">
        <v>1.8647676608702548</v>
      </c>
      <c r="F3183" s="16">
        <v>5</v>
      </c>
      <c r="G3183" s="20">
        <v>6.6513410376881404E-6</v>
      </c>
      <c r="H3183" s="16">
        <f t="shared" si="147"/>
        <v>3.3256705188440704E-5</v>
      </c>
      <c r="I3183" s="21">
        <v>3182</v>
      </c>
      <c r="J3183" s="28">
        <f t="shared" si="148"/>
        <v>25819.557963736566</v>
      </c>
      <c r="K3183" s="28">
        <f t="shared" si="149"/>
        <v>5.2723106434880894E-2</v>
      </c>
      <c r="L3183" s="34" t="e">
        <f>IF(ISNUMBER(INDEX('08W Project List'!$J:$J,MATCH('HFTD CPZ'!$B3183,'08W Project List'!$G:$G,0))),$K3183,#N/A)</f>
        <v>#N/A</v>
      </c>
      <c r="M3183" s="34" t="e">
        <f>IF(ISNUMBER(L3183),#N/A,IF(ISNUMBER(INDEX('Approved CPZ List'!$I:$I,MATCH('HFTD CPZ'!$B3183,'Approved CPZ List'!$B:$B,0))),$K3183,#N/A))</f>
        <v>#N/A</v>
      </c>
    </row>
    <row r="3184" spans="1:13" ht="15.75" x14ac:dyDescent="0.25">
      <c r="A3184" s="17">
        <v>5122</v>
      </c>
      <c r="B3184" s="16" t="s">
        <v>3308</v>
      </c>
      <c r="C3184" s="16">
        <v>12840401</v>
      </c>
      <c r="D3184" s="16" t="s">
        <v>3309</v>
      </c>
      <c r="E3184" s="16">
        <v>2.6540161989342388</v>
      </c>
      <c r="F3184" s="16">
        <v>36</v>
      </c>
      <c r="G3184" s="20">
        <v>6.6432106698233701E-6</v>
      </c>
      <c r="H3184" s="16">
        <f t="shared" si="147"/>
        <v>2.3915558411364131E-4</v>
      </c>
      <c r="I3184" s="21">
        <v>3183</v>
      </c>
      <c r="J3184" s="28">
        <f t="shared" si="148"/>
        <v>25822.211979935502</v>
      </c>
      <c r="K3184" s="28">
        <f t="shared" si="149"/>
        <v>5.248395085076725E-2</v>
      </c>
      <c r="L3184" s="34" t="e">
        <f>IF(ISNUMBER(INDEX('08W Project List'!$J:$J,MATCH('HFTD CPZ'!$B3184,'08W Project List'!$G:$G,0))),$K3184,#N/A)</f>
        <v>#N/A</v>
      </c>
      <c r="M3184" s="34" t="e">
        <f>IF(ISNUMBER(L3184),#N/A,IF(ISNUMBER(INDEX('Approved CPZ List'!$I:$I,MATCH('HFTD CPZ'!$B3184,'Approved CPZ List'!$B:$B,0))),$K3184,#N/A))</f>
        <v>#N/A</v>
      </c>
    </row>
    <row r="3185" spans="1:13" ht="15.75" x14ac:dyDescent="0.25">
      <c r="A3185" s="17">
        <v>1193</v>
      </c>
      <c r="B3185" s="16" t="s">
        <v>1353</v>
      </c>
      <c r="C3185" s="16">
        <v>42761102</v>
      </c>
      <c r="D3185" s="16" t="s">
        <v>1349</v>
      </c>
      <c r="E3185" s="16">
        <v>14.008262571718271</v>
      </c>
      <c r="F3185" s="16">
        <v>178</v>
      </c>
      <c r="G3185" s="20">
        <v>6.6205435788197999E-6</v>
      </c>
      <c r="H3185" s="16">
        <f t="shared" si="147"/>
        <v>1.1784567570299245E-3</v>
      </c>
      <c r="I3185" s="21">
        <v>3184</v>
      </c>
      <c r="J3185" s="28">
        <f t="shared" si="148"/>
        <v>25836.220242507221</v>
      </c>
      <c r="K3185" s="28">
        <f t="shared" si="149"/>
        <v>5.1305494093737324E-2</v>
      </c>
      <c r="L3185" s="34" t="e">
        <f>IF(ISNUMBER(INDEX('08W Project List'!$J:$J,MATCH('HFTD CPZ'!$B3185,'08W Project List'!$G:$G,0))),$K3185,#N/A)</f>
        <v>#N/A</v>
      </c>
      <c r="M3185" s="34" t="e">
        <f>IF(ISNUMBER(L3185),#N/A,IF(ISNUMBER(INDEX('Approved CPZ List'!$I:$I,MATCH('HFTD CPZ'!$B3185,'Approved CPZ List'!$B:$B,0))),$K3185,#N/A))</f>
        <v>#N/A</v>
      </c>
    </row>
    <row r="3186" spans="1:13" ht="15.75" x14ac:dyDescent="0.25">
      <c r="A3186" s="17">
        <v>8138</v>
      </c>
      <c r="B3186" s="16" t="s">
        <v>1390</v>
      </c>
      <c r="C3186" s="16">
        <v>13921101</v>
      </c>
      <c r="D3186" s="16" t="s">
        <v>1391</v>
      </c>
      <c r="E3186" s="16">
        <v>1.4039794639486887</v>
      </c>
      <c r="F3186" s="16">
        <v>15</v>
      </c>
      <c r="G3186" s="20">
        <v>6.5684403366789497E-6</v>
      </c>
      <c r="H3186" s="16">
        <f t="shared" si="147"/>
        <v>9.8526605050184242E-5</v>
      </c>
      <c r="I3186" s="21">
        <v>3185</v>
      </c>
      <c r="J3186" s="28">
        <f t="shared" si="148"/>
        <v>25837.624221971171</v>
      </c>
      <c r="K3186" s="28">
        <f t="shared" si="149"/>
        <v>5.1206967488687138E-2</v>
      </c>
      <c r="L3186" s="34" t="e">
        <f>IF(ISNUMBER(INDEX('08W Project List'!$J:$J,MATCH('HFTD CPZ'!$B3186,'08W Project List'!$G:$G,0))),$K3186,#N/A)</f>
        <v>#N/A</v>
      </c>
      <c r="M3186" s="34" t="e">
        <f>IF(ISNUMBER(L3186),#N/A,IF(ISNUMBER(INDEX('Approved CPZ List'!$I:$I,MATCH('HFTD CPZ'!$B3186,'Approved CPZ List'!$B:$B,0))),$K3186,#N/A))</f>
        <v>#N/A</v>
      </c>
    </row>
    <row r="3187" spans="1:13" ht="15.75" x14ac:dyDescent="0.25">
      <c r="A3187" s="17">
        <v>11032</v>
      </c>
      <c r="B3187" s="16" t="s">
        <v>1768</v>
      </c>
      <c r="C3187" s="16">
        <v>43361101</v>
      </c>
      <c r="D3187" s="16" t="s">
        <v>1769</v>
      </c>
      <c r="E3187" s="16">
        <v>2.6415128499324859E-2</v>
      </c>
      <c r="F3187" s="16">
        <v>1</v>
      </c>
      <c r="G3187" s="20">
        <v>6.5359822520831797E-6</v>
      </c>
      <c r="H3187" s="16">
        <f t="shared" si="147"/>
        <v>6.5359822520831797E-6</v>
      </c>
      <c r="I3187" s="21">
        <v>3186</v>
      </c>
      <c r="J3187" s="28">
        <f t="shared" si="148"/>
        <v>25837.650637099672</v>
      </c>
      <c r="K3187" s="28">
        <f t="shared" si="149"/>
        <v>5.1200431506435058E-2</v>
      </c>
      <c r="L3187" s="34" t="e">
        <f>IF(ISNUMBER(INDEX('08W Project List'!$J:$J,MATCH('HFTD CPZ'!$B3187,'08W Project List'!$G:$G,0))),$K3187,#N/A)</f>
        <v>#N/A</v>
      </c>
      <c r="M3187" s="34" t="e">
        <f>IF(ISNUMBER(L3187),#N/A,IF(ISNUMBER(INDEX('Approved CPZ List'!$I:$I,MATCH('HFTD CPZ'!$B3187,'Approved CPZ List'!$B:$B,0))),$K3187,#N/A))</f>
        <v>#N/A</v>
      </c>
    </row>
    <row r="3188" spans="1:13" ht="15.75" x14ac:dyDescent="0.25">
      <c r="A3188" s="17">
        <v>3671</v>
      </c>
      <c r="B3188" s="16" t="s">
        <v>588</v>
      </c>
      <c r="C3188" s="16">
        <v>83622104</v>
      </c>
      <c r="D3188" s="16" t="s">
        <v>581</v>
      </c>
      <c r="E3188" s="16">
        <v>0.39105409105836486</v>
      </c>
      <c r="F3188" s="16">
        <v>71</v>
      </c>
      <c r="G3188" s="20">
        <v>6.5264522234699501E-6</v>
      </c>
      <c r="H3188" s="16">
        <f t="shared" si="147"/>
        <v>4.6337810786636647E-4</v>
      </c>
      <c r="I3188" s="21">
        <v>3187</v>
      </c>
      <c r="J3188" s="28">
        <f t="shared" si="148"/>
        <v>25838.04169119073</v>
      </c>
      <c r="K3188" s="28">
        <f t="shared" si="149"/>
        <v>5.0737053398568689E-2</v>
      </c>
      <c r="L3188" s="34" t="e">
        <f>IF(ISNUMBER(INDEX('08W Project List'!$J:$J,MATCH('HFTD CPZ'!$B3188,'08W Project List'!$G:$G,0))),$K3188,#N/A)</f>
        <v>#N/A</v>
      </c>
      <c r="M3188" s="34" t="e">
        <f>IF(ISNUMBER(L3188),#N/A,IF(ISNUMBER(INDEX('Approved CPZ List'!$I:$I,MATCH('HFTD CPZ'!$B3188,'Approved CPZ List'!$B:$B,0))),$K3188,#N/A))</f>
        <v>#N/A</v>
      </c>
    </row>
    <row r="3189" spans="1:13" ht="15.75" x14ac:dyDescent="0.25">
      <c r="A3189" s="17">
        <v>8113</v>
      </c>
      <c r="B3189" s="16" t="s">
        <v>4396</v>
      </c>
      <c r="C3189" s="16">
        <v>24251104</v>
      </c>
      <c r="D3189" s="16" t="s">
        <v>4397</v>
      </c>
      <c r="E3189" s="16">
        <v>0.85766547096359858</v>
      </c>
      <c r="F3189" s="16">
        <v>11</v>
      </c>
      <c r="G3189" s="20">
        <v>6.5136099657917499E-6</v>
      </c>
      <c r="H3189" s="16">
        <f t="shared" si="147"/>
        <v>7.1649709623709245E-5</v>
      </c>
      <c r="I3189" s="21">
        <v>3188</v>
      </c>
      <c r="J3189" s="28">
        <f t="shared" si="148"/>
        <v>25838.899356661695</v>
      </c>
      <c r="K3189" s="28">
        <f t="shared" si="149"/>
        <v>5.0665403688944982E-2</v>
      </c>
      <c r="L3189" s="34" t="e">
        <f>IF(ISNUMBER(INDEX('08W Project List'!$J:$J,MATCH('HFTD CPZ'!$B3189,'08W Project List'!$G:$G,0))),$K3189,#N/A)</f>
        <v>#N/A</v>
      </c>
      <c r="M3189" s="34" t="e">
        <f>IF(ISNUMBER(L3189),#N/A,IF(ISNUMBER(INDEX('Approved CPZ List'!$I:$I,MATCH('HFTD CPZ'!$B3189,'Approved CPZ List'!$B:$B,0))),$K3189,#N/A))</f>
        <v>#N/A</v>
      </c>
    </row>
    <row r="3190" spans="1:13" ht="15.75" x14ac:dyDescent="0.25">
      <c r="A3190" s="17">
        <v>8611</v>
      </c>
      <c r="B3190" s="16" t="s">
        <v>638</v>
      </c>
      <c r="C3190" s="16">
        <v>24060401</v>
      </c>
      <c r="D3190" s="16" t="s">
        <v>639</v>
      </c>
      <c r="E3190" s="16">
        <v>0</v>
      </c>
      <c r="F3190" s="16">
        <v>25</v>
      </c>
      <c r="G3190" s="20">
        <v>6.5081808746144399E-6</v>
      </c>
      <c r="H3190" s="16">
        <f t="shared" si="147"/>
        <v>1.6270452186536099E-4</v>
      </c>
      <c r="I3190" s="21">
        <v>3189</v>
      </c>
      <c r="J3190" s="28">
        <f t="shared" si="148"/>
        <v>25838.899356661695</v>
      </c>
      <c r="K3190" s="28">
        <f t="shared" si="149"/>
        <v>5.0502699167079619E-2</v>
      </c>
      <c r="L3190" s="34" t="e">
        <f>IF(ISNUMBER(INDEX('08W Project List'!$J:$J,MATCH('HFTD CPZ'!$B3190,'08W Project List'!$G:$G,0))),$K3190,#N/A)</f>
        <v>#N/A</v>
      </c>
      <c r="M3190" s="34" t="e">
        <f>IF(ISNUMBER(L3190),#N/A,IF(ISNUMBER(INDEX('Approved CPZ List'!$I:$I,MATCH('HFTD CPZ'!$B3190,'Approved CPZ List'!$B:$B,0))),$K3190,#N/A))</f>
        <v>#N/A</v>
      </c>
    </row>
    <row r="3191" spans="1:13" ht="15.75" x14ac:dyDescent="0.25">
      <c r="A3191" s="17">
        <v>10705</v>
      </c>
      <c r="B3191" s="16" t="s">
        <v>821</v>
      </c>
      <c r="C3191" s="16">
        <v>42821102</v>
      </c>
      <c r="D3191" s="16" t="s">
        <v>808</v>
      </c>
      <c r="E3191" s="16">
        <v>1.3914319042543071E-2</v>
      </c>
      <c r="F3191" s="16">
        <v>1</v>
      </c>
      <c r="G3191" s="20">
        <v>6.50657777316445E-6</v>
      </c>
      <c r="H3191" s="16">
        <f t="shared" si="147"/>
        <v>6.50657777316445E-6</v>
      </c>
      <c r="I3191" s="21">
        <v>3190</v>
      </c>
      <c r="J3191" s="28">
        <f t="shared" si="148"/>
        <v>25838.913270980738</v>
      </c>
      <c r="K3191" s="28">
        <f t="shared" si="149"/>
        <v>5.0496192589306453E-2</v>
      </c>
      <c r="L3191" s="34" t="e">
        <f>IF(ISNUMBER(INDEX('08W Project List'!$J:$J,MATCH('HFTD CPZ'!$B3191,'08W Project List'!$G:$G,0))),$K3191,#N/A)</f>
        <v>#N/A</v>
      </c>
      <c r="M3191" s="34" t="e">
        <f>IF(ISNUMBER(L3191),#N/A,IF(ISNUMBER(INDEX('Approved CPZ List'!$I:$I,MATCH('HFTD CPZ'!$B3191,'Approved CPZ List'!$B:$B,0))),$K3191,#N/A))</f>
        <v>#N/A</v>
      </c>
    </row>
    <row r="3192" spans="1:13" ht="15.75" x14ac:dyDescent="0.25">
      <c r="A3192" s="17">
        <v>7620</v>
      </c>
      <c r="B3192" s="16" t="s">
        <v>664</v>
      </c>
      <c r="C3192" s="16">
        <v>14091110</v>
      </c>
      <c r="D3192" s="16" t="s">
        <v>658</v>
      </c>
      <c r="E3192" s="16">
        <v>0.25930699994974266</v>
      </c>
      <c r="F3192" s="16">
        <v>11</v>
      </c>
      <c r="G3192" s="20">
        <v>6.5026725855826303E-6</v>
      </c>
      <c r="H3192" s="16">
        <f t="shared" si="147"/>
        <v>7.1529398441408934E-5</v>
      </c>
      <c r="I3192" s="21">
        <v>3191</v>
      </c>
      <c r="J3192" s="28">
        <f t="shared" si="148"/>
        <v>25839.172577980687</v>
      </c>
      <c r="K3192" s="28">
        <f t="shared" si="149"/>
        <v>5.0424663190865048E-2</v>
      </c>
      <c r="L3192" s="34" t="e">
        <f>IF(ISNUMBER(INDEX('08W Project List'!$J:$J,MATCH('HFTD CPZ'!$B3192,'08W Project List'!$G:$G,0))),$K3192,#N/A)</f>
        <v>#N/A</v>
      </c>
      <c r="M3192" s="34" t="e">
        <f>IF(ISNUMBER(L3192),#N/A,IF(ISNUMBER(INDEX('Approved CPZ List'!$I:$I,MATCH('HFTD CPZ'!$B3192,'Approved CPZ List'!$B:$B,0))),$K3192,#N/A))</f>
        <v>#N/A</v>
      </c>
    </row>
    <row r="3193" spans="1:13" ht="15.75" x14ac:dyDescent="0.25">
      <c r="A3193" s="17">
        <v>6399</v>
      </c>
      <c r="B3193" s="16" t="s">
        <v>3361</v>
      </c>
      <c r="C3193" s="16">
        <v>83692104</v>
      </c>
      <c r="D3193" s="16" t="s">
        <v>3352</v>
      </c>
      <c r="E3193" s="16">
        <v>0.57272730376667802</v>
      </c>
      <c r="F3193" s="16">
        <v>7</v>
      </c>
      <c r="G3193" s="20">
        <v>6.4943827098395603E-6</v>
      </c>
      <c r="H3193" s="16">
        <f t="shared" si="147"/>
        <v>4.5460678968876919E-5</v>
      </c>
      <c r="I3193" s="21">
        <v>3192</v>
      </c>
      <c r="J3193" s="28">
        <f t="shared" si="148"/>
        <v>25839.745305284454</v>
      </c>
      <c r="K3193" s="28">
        <f t="shared" si="149"/>
        <v>5.0379202511896169E-2</v>
      </c>
      <c r="L3193" s="34" t="e">
        <f>IF(ISNUMBER(INDEX('08W Project List'!$J:$J,MATCH('HFTD CPZ'!$B3193,'08W Project List'!$G:$G,0))),$K3193,#N/A)</f>
        <v>#N/A</v>
      </c>
      <c r="M3193" s="34" t="e">
        <f>IF(ISNUMBER(L3193),#N/A,IF(ISNUMBER(INDEX('Approved CPZ List'!$I:$I,MATCH('HFTD CPZ'!$B3193,'Approved CPZ List'!$B:$B,0))),$K3193,#N/A))</f>
        <v>#N/A</v>
      </c>
    </row>
    <row r="3194" spans="1:13" ht="15.75" x14ac:dyDescent="0.25">
      <c r="A3194" s="17">
        <v>4710</v>
      </c>
      <c r="B3194" s="16" t="s">
        <v>4178</v>
      </c>
      <c r="C3194" s="16">
        <v>182852202</v>
      </c>
      <c r="D3194" s="16" t="s">
        <v>4176</v>
      </c>
      <c r="E3194" s="16">
        <v>3.6622161631857865E-2</v>
      </c>
      <c r="F3194" s="16">
        <v>1</v>
      </c>
      <c r="G3194" s="20">
        <v>6.4909863007774196E-6</v>
      </c>
      <c r="H3194" s="16">
        <f t="shared" si="147"/>
        <v>6.4909863007774196E-6</v>
      </c>
      <c r="I3194" s="21">
        <v>3193</v>
      </c>
      <c r="J3194" s="28">
        <f t="shared" si="148"/>
        <v>25839.781927446085</v>
      </c>
      <c r="K3194" s="28">
        <f t="shared" si="149"/>
        <v>5.0372711525595394E-2</v>
      </c>
      <c r="L3194" s="34" t="e">
        <f>IF(ISNUMBER(INDEX('08W Project List'!$J:$J,MATCH('HFTD CPZ'!$B3194,'08W Project List'!$G:$G,0))),$K3194,#N/A)</f>
        <v>#N/A</v>
      </c>
      <c r="M3194" s="34" t="e">
        <f>IF(ISNUMBER(L3194),#N/A,IF(ISNUMBER(INDEX('Approved CPZ List'!$I:$I,MATCH('HFTD CPZ'!$B3194,'Approved CPZ List'!$B:$B,0))),$K3194,#N/A))</f>
        <v>#N/A</v>
      </c>
    </row>
    <row r="3195" spans="1:13" ht="15.75" x14ac:dyDescent="0.25">
      <c r="A3195" s="17">
        <v>3931</v>
      </c>
      <c r="B3195" s="16" t="s">
        <v>1985</v>
      </c>
      <c r="C3195" s="16">
        <v>13600401</v>
      </c>
      <c r="D3195" s="16" t="s">
        <v>1986</v>
      </c>
      <c r="E3195" s="16">
        <v>2.2944373627924053</v>
      </c>
      <c r="F3195" s="16">
        <v>30</v>
      </c>
      <c r="G3195" s="20">
        <v>6.4020458291315603E-6</v>
      </c>
      <c r="H3195" s="16">
        <f t="shared" si="147"/>
        <v>1.9206137487394682E-4</v>
      </c>
      <c r="I3195" s="21">
        <v>3194</v>
      </c>
      <c r="J3195" s="28">
        <f t="shared" si="148"/>
        <v>25842.076364808876</v>
      </c>
      <c r="K3195" s="28">
        <f t="shared" si="149"/>
        <v>5.0180650150721449E-2</v>
      </c>
      <c r="L3195" s="34" t="e">
        <f>IF(ISNUMBER(INDEX('08W Project List'!$J:$J,MATCH('HFTD CPZ'!$B3195,'08W Project List'!$G:$G,0))),$K3195,#N/A)</f>
        <v>#N/A</v>
      </c>
      <c r="M3195" s="34" t="e">
        <f>IF(ISNUMBER(L3195),#N/A,IF(ISNUMBER(INDEX('Approved CPZ List'!$I:$I,MATCH('HFTD CPZ'!$B3195,'Approved CPZ List'!$B:$B,0))),$K3195,#N/A))</f>
        <v>#N/A</v>
      </c>
    </row>
    <row r="3196" spans="1:13" ht="15.75" x14ac:dyDescent="0.25">
      <c r="A3196" s="17">
        <v>738</v>
      </c>
      <c r="B3196" s="16" t="s">
        <v>3542</v>
      </c>
      <c r="C3196" s="16">
        <v>42011104</v>
      </c>
      <c r="D3196" s="16" t="s">
        <v>3539</v>
      </c>
      <c r="E3196" s="16">
        <v>3.4557167521142698</v>
      </c>
      <c r="F3196" s="16">
        <v>140</v>
      </c>
      <c r="G3196" s="20">
        <v>6.3851847530551303E-6</v>
      </c>
      <c r="H3196" s="16">
        <f t="shared" si="147"/>
        <v>8.9392586542771826E-4</v>
      </c>
      <c r="I3196" s="21">
        <v>3195</v>
      </c>
      <c r="J3196" s="28">
        <f t="shared" si="148"/>
        <v>25845.532081560988</v>
      </c>
      <c r="K3196" s="28">
        <f t="shared" si="149"/>
        <v>4.928672428529373E-2</v>
      </c>
      <c r="L3196" s="34" t="e">
        <f>IF(ISNUMBER(INDEX('08W Project List'!$J:$J,MATCH('HFTD CPZ'!$B3196,'08W Project List'!$G:$G,0))),$K3196,#N/A)</f>
        <v>#N/A</v>
      </c>
      <c r="M3196" s="34" t="e">
        <f>IF(ISNUMBER(L3196),#N/A,IF(ISNUMBER(INDEX('Approved CPZ List'!$I:$I,MATCH('HFTD CPZ'!$B3196,'Approved CPZ List'!$B:$B,0))),$K3196,#N/A))</f>
        <v>#N/A</v>
      </c>
    </row>
    <row r="3197" spans="1:13" ht="15.75" x14ac:dyDescent="0.25">
      <c r="A3197" s="17">
        <v>9201</v>
      </c>
      <c r="B3197" s="16" t="s">
        <v>1716</v>
      </c>
      <c r="C3197" s="16">
        <v>83431116</v>
      </c>
      <c r="D3197" s="16" t="s">
        <v>1715</v>
      </c>
      <c r="E3197" s="16">
        <v>0.14703328718303108</v>
      </c>
      <c r="F3197" s="16">
        <v>4</v>
      </c>
      <c r="G3197" s="20">
        <v>6.3368373617848196E-6</v>
      </c>
      <c r="H3197" s="16">
        <f t="shared" si="147"/>
        <v>2.5347349447139278E-5</v>
      </c>
      <c r="I3197" s="21">
        <v>3196</v>
      </c>
      <c r="J3197" s="28">
        <f t="shared" si="148"/>
        <v>25845.679114848172</v>
      </c>
      <c r="K3197" s="28">
        <f t="shared" si="149"/>
        <v>4.926137693584659E-2</v>
      </c>
      <c r="L3197" s="34" t="e">
        <f>IF(ISNUMBER(INDEX('08W Project List'!$J:$J,MATCH('HFTD CPZ'!$B3197,'08W Project List'!$G:$G,0))),$K3197,#N/A)</f>
        <v>#N/A</v>
      </c>
      <c r="M3197" s="34" t="e">
        <f>IF(ISNUMBER(L3197),#N/A,IF(ISNUMBER(INDEX('Approved CPZ List'!$I:$I,MATCH('HFTD CPZ'!$B3197,'Approved CPZ List'!$B:$B,0))),$K3197,#N/A))</f>
        <v>#N/A</v>
      </c>
    </row>
    <row r="3198" spans="1:13" ht="15.75" x14ac:dyDescent="0.25">
      <c r="A3198" s="17">
        <v>7050</v>
      </c>
      <c r="B3198" s="16" t="s">
        <v>1159</v>
      </c>
      <c r="C3198" s="16">
        <v>102551101</v>
      </c>
      <c r="D3198" s="16" t="s">
        <v>1156</v>
      </c>
      <c r="E3198" s="16">
        <v>1.1242895795667123</v>
      </c>
      <c r="F3198" s="16">
        <v>14</v>
      </c>
      <c r="G3198" s="20">
        <v>6.2787800212541702E-6</v>
      </c>
      <c r="H3198" s="16">
        <f t="shared" si="147"/>
        <v>8.7902920297558388E-5</v>
      </c>
      <c r="I3198" s="21">
        <v>3197</v>
      </c>
      <c r="J3198" s="28">
        <f t="shared" si="148"/>
        <v>25846.803404427737</v>
      </c>
      <c r="K3198" s="28">
        <f t="shared" si="149"/>
        <v>4.9173474015549029E-2</v>
      </c>
      <c r="L3198" s="34" t="e">
        <f>IF(ISNUMBER(INDEX('08W Project List'!$J:$J,MATCH('HFTD CPZ'!$B3198,'08W Project List'!$G:$G,0))),$K3198,#N/A)</f>
        <v>#N/A</v>
      </c>
      <c r="M3198" s="34" t="e">
        <f>IF(ISNUMBER(L3198),#N/A,IF(ISNUMBER(INDEX('Approved CPZ List'!$I:$I,MATCH('HFTD CPZ'!$B3198,'Approved CPZ List'!$B:$B,0))),$K3198,#N/A))</f>
        <v>#N/A</v>
      </c>
    </row>
    <row r="3199" spans="1:13" ht="15.75" x14ac:dyDescent="0.25">
      <c r="A3199" s="17">
        <v>9107</v>
      </c>
      <c r="B3199" s="16" t="s">
        <v>2644</v>
      </c>
      <c r="C3199" s="16">
        <v>12101103</v>
      </c>
      <c r="D3199" s="16" t="s">
        <v>2642</v>
      </c>
      <c r="E3199" s="16">
        <v>2.0126050901887447</v>
      </c>
      <c r="F3199" s="16">
        <v>24</v>
      </c>
      <c r="G3199" s="20">
        <v>6.2702954846732303E-6</v>
      </c>
      <c r="H3199" s="16">
        <f t="shared" si="147"/>
        <v>1.5048709163215752E-4</v>
      </c>
      <c r="I3199" s="21">
        <v>3198</v>
      </c>
      <c r="J3199" s="28">
        <f t="shared" si="148"/>
        <v>25848.816009517926</v>
      </c>
      <c r="K3199" s="28">
        <f t="shared" si="149"/>
        <v>4.9022986923916871E-2</v>
      </c>
      <c r="L3199" s="34" t="e">
        <f>IF(ISNUMBER(INDEX('08W Project List'!$J:$J,MATCH('HFTD CPZ'!$B3199,'08W Project List'!$G:$G,0))),$K3199,#N/A)</f>
        <v>#N/A</v>
      </c>
      <c r="M3199" s="34" t="e">
        <f>IF(ISNUMBER(L3199),#N/A,IF(ISNUMBER(INDEX('Approved CPZ List'!$I:$I,MATCH('HFTD CPZ'!$B3199,'Approved CPZ List'!$B:$B,0))),$K3199,#N/A))</f>
        <v>#N/A</v>
      </c>
    </row>
    <row r="3200" spans="1:13" ht="15.75" x14ac:dyDescent="0.25">
      <c r="A3200" s="17">
        <v>2296</v>
      </c>
      <c r="B3200" s="16" t="s">
        <v>2016</v>
      </c>
      <c r="C3200" s="16">
        <v>182371111</v>
      </c>
      <c r="D3200" s="16" t="s">
        <v>2014</v>
      </c>
      <c r="E3200" s="16">
        <v>8.730931412401679</v>
      </c>
      <c r="F3200" s="16">
        <v>107</v>
      </c>
      <c r="G3200" s="20">
        <v>6.2584619047691899E-6</v>
      </c>
      <c r="H3200" s="16">
        <f t="shared" si="147"/>
        <v>6.6965542381030338E-4</v>
      </c>
      <c r="I3200" s="21">
        <v>3199</v>
      </c>
      <c r="J3200" s="28">
        <f t="shared" si="148"/>
        <v>25857.54694093033</v>
      </c>
      <c r="K3200" s="28">
        <f t="shared" si="149"/>
        <v>4.8353331500106567E-2</v>
      </c>
      <c r="L3200" s="34" t="e">
        <f>IF(ISNUMBER(INDEX('08W Project List'!$J:$J,MATCH('HFTD CPZ'!$B3200,'08W Project List'!$G:$G,0))),$K3200,#N/A)</f>
        <v>#N/A</v>
      </c>
      <c r="M3200" s="34" t="e">
        <f>IF(ISNUMBER(L3200),#N/A,IF(ISNUMBER(INDEX('Approved CPZ List'!$I:$I,MATCH('HFTD CPZ'!$B3200,'Approved CPZ List'!$B:$B,0))),$K3200,#N/A))</f>
        <v>#N/A</v>
      </c>
    </row>
    <row r="3201" spans="1:13" ht="15.75" x14ac:dyDescent="0.25">
      <c r="A3201" s="17">
        <v>4668</v>
      </c>
      <c r="B3201" s="16" t="s">
        <v>1960</v>
      </c>
      <c r="C3201" s="16">
        <v>43311108</v>
      </c>
      <c r="D3201" s="16" t="s">
        <v>1957</v>
      </c>
      <c r="E3201" s="16">
        <v>1.3514411964524489</v>
      </c>
      <c r="F3201" s="16">
        <v>54</v>
      </c>
      <c r="G3201" s="20">
        <v>6.2483640871438499E-6</v>
      </c>
      <c r="H3201" s="16">
        <f t="shared" si="147"/>
        <v>3.374116607057679E-4</v>
      </c>
      <c r="I3201" s="21">
        <v>3200</v>
      </c>
      <c r="J3201" s="28">
        <f t="shared" si="148"/>
        <v>25858.898382126783</v>
      </c>
      <c r="K3201" s="28">
        <f t="shared" si="149"/>
        <v>4.8015919839400796E-2</v>
      </c>
      <c r="L3201" s="34" t="e">
        <f>IF(ISNUMBER(INDEX('08W Project List'!$J:$J,MATCH('HFTD CPZ'!$B3201,'08W Project List'!$G:$G,0))),$K3201,#N/A)</f>
        <v>#N/A</v>
      </c>
      <c r="M3201" s="34" t="e">
        <f>IF(ISNUMBER(L3201),#N/A,IF(ISNUMBER(INDEX('Approved CPZ List'!$I:$I,MATCH('HFTD CPZ'!$B3201,'Approved CPZ List'!$B:$B,0))),$K3201,#N/A))</f>
        <v>#N/A</v>
      </c>
    </row>
    <row r="3202" spans="1:13" ht="15.75" x14ac:dyDescent="0.25">
      <c r="A3202" s="17">
        <v>4517</v>
      </c>
      <c r="B3202" s="16" t="s">
        <v>3790</v>
      </c>
      <c r="C3202" s="16">
        <v>43432105</v>
      </c>
      <c r="D3202" s="16" t="s">
        <v>3779</v>
      </c>
      <c r="E3202" s="16">
        <v>0.62872875144177132</v>
      </c>
      <c r="F3202" s="16">
        <v>66</v>
      </c>
      <c r="G3202" s="20">
        <v>6.23133740282903E-6</v>
      </c>
      <c r="H3202" s="16">
        <f t="shared" ref="H3202:H3265" si="150">IFERROR(G3202*F3202,0)</f>
        <v>4.1126826858671597E-4</v>
      </c>
      <c r="I3202" s="21">
        <v>3201</v>
      </c>
      <c r="J3202" s="28">
        <f t="shared" si="148"/>
        <v>25859.527110878225</v>
      </c>
      <c r="K3202" s="28">
        <f t="shared" si="149"/>
        <v>4.7604651570814081E-2</v>
      </c>
      <c r="L3202" s="34" t="e">
        <f>IF(ISNUMBER(INDEX('08W Project List'!$J:$J,MATCH('HFTD CPZ'!$B3202,'08W Project List'!$G:$G,0))),$K3202,#N/A)</f>
        <v>#N/A</v>
      </c>
      <c r="M3202" s="34" t="e">
        <f>IF(ISNUMBER(L3202),#N/A,IF(ISNUMBER(INDEX('Approved CPZ List'!$I:$I,MATCH('HFTD CPZ'!$B3202,'Approved CPZ List'!$B:$B,0))),$K3202,#N/A))</f>
        <v>#N/A</v>
      </c>
    </row>
    <row r="3203" spans="1:13" ht="15.75" x14ac:dyDescent="0.25">
      <c r="A3203" s="17">
        <v>1407</v>
      </c>
      <c r="B3203" s="16" t="s">
        <v>3548</v>
      </c>
      <c r="C3203" s="16">
        <v>42011106</v>
      </c>
      <c r="D3203" s="16" t="s">
        <v>3549</v>
      </c>
      <c r="E3203" s="16">
        <v>1.086113948996327</v>
      </c>
      <c r="F3203" s="16">
        <v>57</v>
      </c>
      <c r="G3203" s="20">
        <v>6.2233068510626404E-6</v>
      </c>
      <c r="H3203" s="16">
        <f t="shared" si="150"/>
        <v>3.5472849051057048E-4</v>
      </c>
      <c r="I3203" s="21">
        <v>3202</v>
      </c>
      <c r="J3203" s="28">
        <f t="shared" si="148"/>
        <v>25860.613224827222</v>
      </c>
      <c r="K3203" s="28">
        <f t="shared" si="149"/>
        <v>4.7249923080303513E-2</v>
      </c>
      <c r="L3203" s="34" t="e">
        <f>IF(ISNUMBER(INDEX('08W Project List'!$J:$J,MATCH('HFTD CPZ'!$B3203,'08W Project List'!$G:$G,0))),$K3203,#N/A)</f>
        <v>#N/A</v>
      </c>
      <c r="M3203" s="34" t="e">
        <f>IF(ISNUMBER(L3203),#N/A,IF(ISNUMBER(INDEX('Approved CPZ List'!$I:$I,MATCH('HFTD CPZ'!$B3203,'Approved CPZ List'!$B:$B,0))),$K3203,#N/A))</f>
        <v>#N/A</v>
      </c>
    </row>
    <row r="3204" spans="1:13" ht="15.75" x14ac:dyDescent="0.25">
      <c r="A3204" s="17">
        <v>7332</v>
      </c>
      <c r="B3204" s="16" t="s">
        <v>2081</v>
      </c>
      <c r="C3204" s="16">
        <v>82021101</v>
      </c>
      <c r="D3204" s="16" t="s">
        <v>2082</v>
      </c>
      <c r="E3204" s="16">
        <v>0.56304287828015598</v>
      </c>
      <c r="F3204" s="16">
        <v>9</v>
      </c>
      <c r="G3204" s="20">
        <v>6.0720745934605601E-6</v>
      </c>
      <c r="H3204" s="16">
        <f t="shared" si="150"/>
        <v>5.4648671341145038E-5</v>
      </c>
      <c r="I3204" s="21">
        <v>3203</v>
      </c>
      <c r="J3204" s="28">
        <f t="shared" ref="J3204:J3267" si="151">J3203+E3204</f>
        <v>25861.176267705501</v>
      </c>
      <c r="K3204" s="28">
        <f t="shared" ref="K3204:K3267" si="152">K3203-H3204</f>
        <v>4.7195274408962366E-2</v>
      </c>
      <c r="L3204" s="34" t="e">
        <f>IF(ISNUMBER(INDEX('08W Project List'!$J:$J,MATCH('HFTD CPZ'!$B3204,'08W Project List'!$G:$G,0))),$K3204,#N/A)</f>
        <v>#N/A</v>
      </c>
      <c r="M3204" s="34" t="e">
        <f>IF(ISNUMBER(L3204),#N/A,IF(ISNUMBER(INDEX('Approved CPZ List'!$I:$I,MATCH('HFTD CPZ'!$B3204,'Approved CPZ List'!$B:$B,0))),$K3204,#N/A))</f>
        <v>#N/A</v>
      </c>
    </row>
    <row r="3205" spans="1:13" ht="15.75" x14ac:dyDescent="0.25">
      <c r="A3205" s="17">
        <v>10579</v>
      </c>
      <c r="B3205" s="16" t="s">
        <v>3443</v>
      </c>
      <c r="C3205" s="16">
        <v>24181104</v>
      </c>
      <c r="D3205" s="16" t="s">
        <v>3438</v>
      </c>
      <c r="E3205" s="16">
        <v>1.528334371852107E-2</v>
      </c>
      <c r="F3205" s="16">
        <v>1</v>
      </c>
      <c r="G3205" s="20">
        <v>6.0600124206645399E-6</v>
      </c>
      <c r="H3205" s="16">
        <f t="shared" si="150"/>
        <v>6.0600124206645399E-6</v>
      </c>
      <c r="I3205" s="21">
        <v>3204</v>
      </c>
      <c r="J3205" s="28">
        <f t="shared" si="151"/>
        <v>25861.191551049218</v>
      </c>
      <c r="K3205" s="28">
        <f t="shared" si="152"/>
        <v>4.7189214396541702E-2</v>
      </c>
      <c r="L3205" s="34" t="e">
        <f>IF(ISNUMBER(INDEX('08W Project List'!$J:$J,MATCH('HFTD CPZ'!$B3205,'08W Project List'!$G:$G,0))),$K3205,#N/A)</f>
        <v>#N/A</v>
      </c>
      <c r="M3205" s="34" t="e">
        <f>IF(ISNUMBER(L3205),#N/A,IF(ISNUMBER(INDEX('Approved CPZ List'!$I:$I,MATCH('HFTD CPZ'!$B3205,'Approved CPZ List'!$B:$B,0))),$K3205,#N/A))</f>
        <v>#N/A</v>
      </c>
    </row>
    <row r="3206" spans="1:13" ht="15.75" x14ac:dyDescent="0.25">
      <c r="A3206" s="17">
        <v>2032</v>
      </c>
      <c r="B3206" s="16" t="s">
        <v>2137</v>
      </c>
      <c r="C3206" s="16">
        <v>43351103</v>
      </c>
      <c r="D3206" s="16" t="s">
        <v>2136</v>
      </c>
      <c r="E3206" s="16">
        <v>1.2104700031204538</v>
      </c>
      <c r="F3206" s="16">
        <v>17</v>
      </c>
      <c r="G3206" s="20">
        <v>6.0524996358979698E-6</v>
      </c>
      <c r="H3206" s="16">
        <f t="shared" si="150"/>
        <v>1.0289249381026548E-4</v>
      </c>
      <c r="I3206" s="21">
        <v>3205</v>
      </c>
      <c r="J3206" s="28">
        <f t="shared" si="151"/>
        <v>25862.402021052338</v>
      </c>
      <c r="K3206" s="28">
        <f t="shared" si="152"/>
        <v>4.7086321902731439E-2</v>
      </c>
      <c r="L3206" s="34" t="e">
        <f>IF(ISNUMBER(INDEX('08W Project List'!$J:$J,MATCH('HFTD CPZ'!$B3206,'08W Project List'!$G:$G,0))),$K3206,#N/A)</f>
        <v>#N/A</v>
      </c>
      <c r="M3206" s="34" t="e">
        <f>IF(ISNUMBER(L3206),#N/A,IF(ISNUMBER(INDEX('Approved CPZ List'!$I:$I,MATCH('HFTD CPZ'!$B3206,'Approved CPZ List'!$B:$B,0))),$K3206,#N/A))</f>
        <v>#N/A</v>
      </c>
    </row>
    <row r="3207" spans="1:13" ht="15.75" x14ac:dyDescent="0.25">
      <c r="A3207" s="17">
        <v>9700</v>
      </c>
      <c r="B3207" s="16" t="s">
        <v>3586</v>
      </c>
      <c r="C3207" s="16">
        <v>14232103</v>
      </c>
      <c r="D3207" s="16" t="s">
        <v>3587</v>
      </c>
      <c r="E3207" s="16">
        <v>2.8415084187778123E-3</v>
      </c>
      <c r="F3207" s="16">
        <v>5</v>
      </c>
      <c r="G3207" s="20">
        <v>6.0521188224342204E-6</v>
      </c>
      <c r="H3207" s="16">
        <f t="shared" si="150"/>
        <v>3.0260594112171103E-5</v>
      </c>
      <c r="I3207" s="21">
        <v>3206</v>
      </c>
      <c r="J3207" s="28">
        <f t="shared" si="151"/>
        <v>25862.404862560757</v>
      </c>
      <c r="K3207" s="28">
        <f t="shared" si="152"/>
        <v>4.7056061308619265E-2</v>
      </c>
      <c r="L3207" s="34" t="e">
        <f>IF(ISNUMBER(INDEX('08W Project List'!$J:$J,MATCH('HFTD CPZ'!$B3207,'08W Project List'!$G:$G,0))),$K3207,#N/A)</f>
        <v>#N/A</v>
      </c>
      <c r="M3207" s="34" t="e">
        <f>IF(ISNUMBER(L3207),#N/A,IF(ISNUMBER(INDEX('Approved CPZ List'!$I:$I,MATCH('HFTD CPZ'!$B3207,'Approved CPZ List'!$B:$B,0))),$K3207,#N/A))</f>
        <v>#N/A</v>
      </c>
    </row>
    <row r="3208" spans="1:13" ht="15.75" x14ac:dyDescent="0.25">
      <c r="A3208" s="17">
        <v>5325</v>
      </c>
      <c r="B3208" s="16" t="s">
        <v>3545</v>
      </c>
      <c r="C3208" s="16">
        <v>42011105</v>
      </c>
      <c r="D3208" s="16" t="s">
        <v>3544</v>
      </c>
      <c r="E3208" s="16">
        <v>0.97555391427627713</v>
      </c>
      <c r="F3208" s="16">
        <v>22</v>
      </c>
      <c r="G3208" s="20">
        <v>6.0383904461858102E-6</v>
      </c>
      <c r="H3208" s="16">
        <f t="shared" si="150"/>
        <v>1.3284458981608783E-4</v>
      </c>
      <c r="I3208" s="21">
        <v>3207</v>
      </c>
      <c r="J3208" s="28">
        <f t="shared" si="151"/>
        <v>25863.380416475033</v>
      </c>
      <c r="K3208" s="28">
        <f t="shared" si="152"/>
        <v>4.692321671880318E-2</v>
      </c>
      <c r="L3208" s="34" t="e">
        <f>IF(ISNUMBER(INDEX('08W Project List'!$J:$J,MATCH('HFTD CPZ'!$B3208,'08W Project List'!$G:$G,0))),$K3208,#N/A)</f>
        <v>#N/A</v>
      </c>
      <c r="M3208" s="34" t="e">
        <f>IF(ISNUMBER(L3208),#N/A,IF(ISNUMBER(INDEX('Approved CPZ List'!$I:$I,MATCH('HFTD CPZ'!$B3208,'Approved CPZ List'!$B:$B,0))),$K3208,#N/A))</f>
        <v>#N/A</v>
      </c>
    </row>
    <row r="3209" spans="1:13" ht="15.75" x14ac:dyDescent="0.25">
      <c r="A3209" s="17">
        <v>8122</v>
      </c>
      <c r="B3209" s="16" t="s">
        <v>1705</v>
      </c>
      <c r="C3209" s="16">
        <v>182291101</v>
      </c>
      <c r="D3209" s="16" t="s">
        <v>1703</v>
      </c>
      <c r="E3209" s="16">
        <v>1.5858241750717466</v>
      </c>
      <c r="F3209" s="16">
        <v>22</v>
      </c>
      <c r="G3209" s="20">
        <v>6.0226967232659904E-6</v>
      </c>
      <c r="H3209" s="16">
        <f t="shared" si="150"/>
        <v>1.3249932791185179E-4</v>
      </c>
      <c r="I3209" s="21">
        <v>3208</v>
      </c>
      <c r="J3209" s="28">
        <f t="shared" si="151"/>
        <v>25864.966240650105</v>
      </c>
      <c r="K3209" s="28">
        <f t="shared" si="152"/>
        <v>4.6790717390891329E-2</v>
      </c>
      <c r="L3209" s="34" t="e">
        <f>IF(ISNUMBER(INDEX('08W Project List'!$J:$J,MATCH('HFTD CPZ'!$B3209,'08W Project List'!$G:$G,0))),$K3209,#N/A)</f>
        <v>#N/A</v>
      </c>
      <c r="M3209" s="34" t="e">
        <f>IF(ISNUMBER(L3209),#N/A,IF(ISNUMBER(INDEX('Approved CPZ List'!$I:$I,MATCH('HFTD CPZ'!$B3209,'Approved CPZ List'!$B:$B,0))),$K3209,#N/A))</f>
        <v>#N/A</v>
      </c>
    </row>
    <row r="3210" spans="1:13" ht="15.75" x14ac:dyDescent="0.25">
      <c r="A3210" s="17">
        <v>6886</v>
      </c>
      <c r="B3210" s="16" t="s">
        <v>52</v>
      </c>
      <c r="C3210" s="16">
        <v>42031124</v>
      </c>
      <c r="D3210" s="16" t="s">
        <v>45</v>
      </c>
      <c r="E3210" s="16">
        <v>0.44372972543693784</v>
      </c>
      <c r="F3210" s="16">
        <v>6</v>
      </c>
      <c r="G3210" s="20">
        <v>6.0133050823168497E-6</v>
      </c>
      <c r="H3210" s="16">
        <f t="shared" si="150"/>
        <v>3.6079830493901098E-5</v>
      </c>
      <c r="I3210" s="21">
        <v>3209</v>
      </c>
      <c r="J3210" s="28">
        <f t="shared" si="151"/>
        <v>25865.409970375542</v>
      </c>
      <c r="K3210" s="28">
        <f t="shared" si="152"/>
        <v>4.6754637560397425E-2</v>
      </c>
      <c r="L3210" s="34" t="e">
        <f>IF(ISNUMBER(INDEX('08W Project List'!$J:$J,MATCH('HFTD CPZ'!$B3210,'08W Project List'!$G:$G,0))),$K3210,#N/A)</f>
        <v>#N/A</v>
      </c>
      <c r="M3210" s="34" t="e">
        <f>IF(ISNUMBER(L3210),#N/A,IF(ISNUMBER(INDEX('Approved CPZ List'!$I:$I,MATCH('HFTD CPZ'!$B3210,'Approved CPZ List'!$B:$B,0))),$K3210,#N/A))</f>
        <v>#N/A</v>
      </c>
    </row>
    <row r="3211" spans="1:13" ht="15.75" x14ac:dyDescent="0.25">
      <c r="A3211" s="17">
        <v>5909</v>
      </c>
      <c r="B3211" s="16" t="s">
        <v>578</v>
      </c>
      <c r="C3211" s="16">
        <v>83622103</v>
      </c>
      <c r="D3211" s="16" t="s">
        <v>571</v>
      </c>
      <c r="E3211" s="16">
        <v>0.15274423968282161</v>
      </c>
      <c r="F3211" s="16">
        <v>41</v>
      </c>
      <c r="G3211" s="20">
        <v>5.99971247666918E-6</v>
      </c>
      <c r="H3211" s="16">
        <f t="shared" si="150"/>
        <v>2.459882115434364E-4</v>
      </c>
      <c r="I3211" s="21">
        <v>3210</v>
      </c>
      <c r="J3211" s="28">
        <f t="shared" si="151"/>
        <v>25865.562714615226</v>
      </c>
      <c r="K3211" s="28">
        <f t="shared" si="152"/>
        <v>4.6508649348853986E-2</v>
      </c>
      <c r="L3211" s="34" t="e">
        <f>IF(ISNUMBER(INDEX('08W Project List'!$J:$J,MATCH('HFTD CPZ'!$B3211,'08W Project List'!$G:$G,0))),$K3211,#N/A)</f>
        <v>#N/A</v>
      </c>
      <c r="M3211" s="34" t="e">
        <f>IF(ISNUMBER(L3211),#N/A,IF(ISNUMBER(INDEX('Approved CPZ List'!$I:$I,MATCH('HFTD CPZ'!$B3211,'Approved CPZ List'!$B:$B,0))),$K3211,#N/A))</f>
        <v>#N/A</v>
      </c>
    </row>
    <row r="3212" spans="1:13" ht="15.75" x14ac:dyDescent="0.25">
      <c r="A3212" s="17">
        <v>6632</v>
      </c>
      <c r="B3212" s="16" t="s">
        <v>3552</v>
      </c>
      <c r="C3212" s="16">
        <v>42011106</v>
      </c>
      <c r="D3212" s="16" t="s">
        <v>3549</v>
      </c>
      <c r="E3212" s="16">
        <v>0.23942728469557178</v>
      </c>
      <c r="F3212" s="16">
        <v>19</v>
      </c>
      <c r="G3212" s="20">
        <v>5.9903961311518102E-6</v>
      </c>
      <c r="H3212" s="16">
        <f t="shared" si="150"/>
        <v>1.1381752649188439E-4</v>
      </c>
      <c r="I3212" s="21">
        <v>3211</v>
      </c>
      <c r="J3212" s="28">
        <f t="shared" si="151"/>
        <v>25865.80214189992</v>
      </c>
      <c r="K3212" s="28">
        <f t="shared" si="152"/>
        <v>4.63948318223621E-2</v>
      </c>
      <c r="L3212" s="34" t="e">
        <f>IF(ISNUMBER(INDEX('08W Project List'!$J:$J,MATCH('HFTD CPZ'!$B3212,'08W Project List'!$G:$G,0))),$K3212,#N/A)</f>
        <v>#N/A</v>
      </c>
      <c r="M3212" s="34" t="e">
        <f>IF(ISNUMBER(L3212),#N/A,IF(ISNUMBER(INDEX('Approved CPZ List'!$I:$I,MATCH('HFTD CPZ'!$B3212,'Approved CPZ List'!$B:$B,0))),$K3212,#N/A))</f>
        <v>#N/A</v>
      </c>
    </row>
    <row r="3213" spans="1:13" ht="15.75" x14ac:dyDescent="0.25">
      <c r="A3213" s="17">
        <v>763</v>
      </c>
      <c r="B3213" s="16" t="s">
        <v>2112</v>
      </c>
      <c r="C3213" s="16">
        <v>82021108</v>
      </c>
      <c r="D3213" s="16" t="s">
        <v>2111</v>
      </c>
      <c r="E3213" s="16">
        <v>4.5188116413237287</v>
      </c>
      <c r="F3213" s="16">
        <v>69</v>
      </c>
      <c r="G3213" s="20">
        <v>5.9457995626703696E-6</v>
      </c>
      <c r="H3213" s="16">
        <f t="shared" si="150"/>
        <v>4.1026016982425548E-4</v>
      </c>
      <c r="I3213" s="21">
        <v>3212</v>
      </c>
      <c r="J3213" s="28">
        <f t="shared" si="151"/>
        <v>25870.320953541242</v>
      </c>
      <c r="K3213" s="28">
        <f t="shared" si="152"/>
        <v>4.5984571652537845E-2</v>
      </c>
      <c r="L3213" s="34" t="e">
        <f>IF(ISNUMBER(INDEX('08W Project List'!$J:$J,MATCH('HFTD CPZ'!$B3213,'08W Project List'!$G:$G,0))),$K3213,#N/A)</f>
        <v>#N/A</v>
      </c>
      <c r="M3213" s="34" t="e">
        <f>IF(ISNUMBER(L3213),#N/A,IF(ISNUMBER(INDEX('Approved CPZ List'!$I:$I,MATCH('HFTD CPZ'!$B3213,'Approved CPZ List'!$B:$B,0))),$K3213,#N/A))</f>
        <v>#N/A</v>
      </c>
    </row>
    <row r="3214" spans="1:13" ht="15.75" x14ac:dyDescent="0.25">
      <c r="A3214" s="17">
        <v>10570</v>
      </c>
      <c r="B3214" s="16" t="s">
        <v>1200</v>
      </c>
      <c r="C3214" s="16">
        <v>12501105</v>
      </c>
      <c r="D3214" s="16" t="s">
        <v>1199</v>
      </c>
      <c r="E3214" s="16">
        <v>5.692012939613636E-2</v>
      </c>
      <c r="F3214" s="16">
        <v>2</v>
      </c>
      <c r="G3214" s="20">
        <v>5.9372018725370397E-6</v>
      </c>
      <c r="H3214" s="16">
        <f t="shared" si="150"/>
        <v>1.1874403745074079E-5</v>
      </c>
      <c r="I3214" s="21">
        <v>3213</v>
      </c>
      <c r="J3214" s="28">
        <f t="shared" si="151"/>
        <v>25870.377873670637</v>
      </c>
      <c r="K3214" s="28">
        <f t="shared" si="152"/>
        <v>4.5972697248792771E-2</v>
      </c>
      <c r="L3214" s="34" t="e">
        <f>IF(ISNUMBER(INDEX('08W Project List'!$J:$J,MATCH('HFTD CPZ'!$B3214,'08W Project List'!$G:$G,0))),$K3214,#N/A)</f>
        <v>#N/A</v>
      </c>
      <c r="M3214" s="34" t="e">
        <f>IF(ISNUMBER(L3214),#N/A,IF(ISNUMBER(INDEX('Approved CPZ List'!$I:$I,MATCH('HFTD CPZ'!$B3214,'Approved CPZ List'!$B:$B,0))),$K3214,#N/A))</f>
        <v>#N/A</v>
      </c>
    </row>
    <row r="3215" spans="1:13" ht="15.75" x14ac:dyDescent="0.25">
      <c r="A3215" s="17">
        <v>9932</v>
      </c>
      <c r="B3215" s="16" t="s">
        <v>64</v>
      </c>
      <c r="C3215" s="16">
        <v>42031125</v>
      </c>
      <c r="D3215" s="16" t="s">
        <v>61</v>
      </c>
      <c r="E3215" s="16">
        <v>0.1216848115910205</v>
      </c>
      <c r="F3215" s="16">
        <v>3</v>
      </c>
      <c r="G3215" s="20">
        <v>5.9276460498567097E-6</v>
      </c>
      <c r="H3215" s="16">
        <f t="shared" si="150"/>
        <v>1.7782938149570128E-5</v>
      </c>
      <c r="I3215" s="21">
        <v>3214</v>
      </c>
      <c r="J3215" s="28">
        <f t="shared" si="151"/>
        <v>25870.499558482228</v>
      </c>
      <c r="K3215" s="28">
        <f t="shared" si="152"/>
        <v>4.5954914310643198E-2</v>
      </c>
      <c r="L3215" s="34" t="e">
        <f>IF(ISNUMBER(INDEX('08W Project List'!$J:$J,MATCH('HFTD CPZ'!$B3215,'08W Project List'!$G:$G,0))),$K3215,#N/A)</f>
        <v>#N/A</v>
      </c>
      <c r="M3215" s="34" t="e">
        <f>IF(ISNUMBER(L3215),#N/A,IF(ISNUMBER(INDEX('Approved CPZ List'!$I:$I,MATCH('HFTD CPZ'!$B3215,'Approved CPZ List'!$B:$B,0))),$K3215,#N/A))</f>
        <v>#N/A</v>
      </c>
    </row>
    <row r="3216" spans="1:13" ht="15.75" x14ac:dyDescent="0.25">
      <c r="A3216" s="17">
        <v>8178</v>
      </c>
      <c r="B3216" s="16" t="s">
        <v>1101</v>
      </c>
      <c r="C3216" s="16">
        <v>182381101</v>
      </c>
      <c r="D3216" s="16" t="s">
        <v>1102</v>
      </c>
      <c r="E3216" s="16">
        <v>3.2781402214683161E-2</v>
      </c>
      <c r="F3216" s="16">
        <v>31</v>
      </c>
      <c r="G3216" s="20">
        <v>5.9139908500277802E-6</v>
      </c>
      <c r="H3216" s="16">
        <f t="shared" si="150"/>
        <v>1.8333371635086119E-4</v>
      </c>
      <c r="I3216" s="21">
        <v>3215</v>
      </c>
      <c r="J3216" s="28">
        <f t="shared" si="151"/>
        <v>25870.532339884441</v>
      </c>
      <c r="K3216" s="28">
        <f t="shared" si="152"/>
        <v>4.5771580594292337E-2</v>
      </c>
      <c r="L3216" s="34" t="e">
        <f>IF(ISNUMBER(INDEX('08W Project List'!$J:$J,MATCH('HFTD CPZ'!$B3216,'08W Project List'!$G:$G,0))),$K3216,#N/A)</f>
        <v>#N/A</v>
      </c>
      <c r="M3216" s="34" t="e">
        <f>IF(ISNUMBER(L3216),#N/A,IF(ISNUMBER(INDEX('Approved CPZ List'!$I:$I,MATCH('HFTD CPZ'!$B3216,'Approved CPZ List'!$B:$B,0))),$K3216,#N/A))</f>
        <v>#N/A</v>
      </c>
    </row>
    <row r="3217" spans="1:13" ht="15.75" x14ac:dyDescent="0.25">
      <c r="A3217" s="17">
        <v>6600</v>
      </c>
      <c r="B3217" s="16" t="s">
        <v>4187</v>
      </c>
      <c r="C3217" s="16">
        <v>182852202</v>
      </c>
      <c r="D3217" s="16" t="s">
        <v>4176</v>
      </c>
      <c r="E3217" s="16">
        <v>2.1443199205117525</v>
      </c>
      <c r="F3217" s="16">
        <v>23</v>
      </c>
      <c r="G3217" s="20">
        <v>5.9076523543316896E-6</v>
      </c>
      <c r="H3217" s="16">
        <f t="shared" si="150"/>
        <v>1.3587600414962885E-4</v>
      </c>
      <c r="I3217" s="21">
        <v>3216</v>
      </c>
      <c r="J3217" s="28">
        <f t="shared" si="151"/>
        <v>25872.676659804954</v>
      </c>
      <c r="K3217" s="28">
        <f t="shared" si="152"/>
        <v>4.5635704590142705E-2</v>
      </c>
      <c r="L3217" s="34" t="e">
        <f>IF(ISNUMBER(INDEX('08W Project List'!$J:$J,MATCH('HFTD CPZ'!$B3217,'08W Project List'!$G:$G,0))),$K3217,#N/A)</f>
        <v>#N/A</v>
      </c>
      <c r="M3217" s="34" t="e">
        <f>IF(ISNUMBER(L3217),#N/A,IF(ISNUMBER(INDEX('Approved CPZ List'!$I:$I,MATCH('HFTD CPZ'!$B3217,'Approved CPZ List'!$B:$B,0))),$K3217,#N/A))</f>
        <v>#N/A</v>
      </c>
    </row>
    <row r="3218" spans="1:13" ht="15.75" x14ac:dyDescent="0.25">
      <c r="A3218" s="17">
        <v>4067</v>
      </c>
      <c r="B3218" s="16" t="s">
        <v>1987</v>
      </c>
      <c r="C3218" s="16">
        <v>13600401</v>
      </c>
      <c r="D3218" s="16" t="s">
        <v>1986</v>
      </c>
      <c r="E3218" s="16">
        <v>3.0804195802235239</v>
      </c>
      <c r="F3218" s="16">
        <v>55</v>
      </c>
      <c r="G3218" s="20">
        <v>5.9068100031157402E-6</v>
      </c>
      <c r="H3218" s="16">
        <f t="shared" si="150"/>
        <v>3.2487455017136572E-4</v>
      </c>
      <c r="I3218" s="21">
        <v>3217</v>
      </c>
      <c r="J3218" s="28">
        <f t="shared" si="151"/>
        <v>25875.757079385177</v>
      </c>
      <c r="K3218" s="28">
        <f t="shared" si="152"/>
        <v>4.5310830039971342E-2</v>
      </c>
      <c r="L3218" s="34" t="e">
        <f>IF(ISNUMBER(INDEX('08W Project List'!$J:$J,MATCH('HFTD CPZ'!$B3218,'08W Project List'!$G:$G,0))),$K3218,#N/A)</f>
        <v>#N/A</v>
      </c>
      <c r="M3218" s="34" t="e">
        <f>IF(ISNUMBER(L3218),#N/A,IF(ISNUMBER(INDEX('Approved CPZ List'!$I:$I,MATCH('HFTD CPZ'!$B3218,'Approved CPZ List'!$B:$B,0))),$K3218,#N/A))</f>
        <v>#N/A</v>
      </c>
    </row>
    <row r="3219" spans="1:13" ht="15.75" x14ac:dyDescent="0.25">
      <c r="A3219" s="17">
        <v>807</v>
      </c>
      <c r="B3219" s="16" t="s">
        <v>3297</v>
      </c>
      <c r="C3219" s="16">
        <v>14692102</v>
      </c>
      <c r="D3219" s="16" t="s">
        <v>3295</v>
      </c>
      <c r="E3219" s="16">
        <v>4.621829514964873E-2</v>
      </c>
      <c r="F3219" s="16">
        <v>119</v>
      </c>
      <c r="G3219" s="20">
        <v>5.8646270728338096E-6</v>
      </c>
      <c r="H3219" s="16">
        <f t="shared" si="150"/>
        <v>6.9789062166722329E-4</v>
      </c>
      <c r="I3219" s="21">
        <v>3218</v>
      </c>
      <c r="J3219" s="28">
        <f t="shared" si="151"/>
        <v>25875.803297680326</v>
      </c>
      <c r="K3219" s="28">
        <f t="shared" si="152"/>
        <v>4.4612939418304118E-2</v>
      </c>
      <c r="L3219" s="34" t="e">
        <f>IF(ISNUMBER(INDEX('08W Project List'!$J:$J,MATCH('HFTD CPZ'!$B3219,'08W Project List'!$G:$G,0))),$K3219,#N/A)</f>
        <v>#N/A</v>
      </c>
      <c r="M3219" s="34" t="e">
        <f>IF(ISNUMBER(L3219),#N/A,IF(ISNUMBER(INDEX('Approved CPZ List'!$I:$I,MATCH('HFTD CPZ'!$B3219,'Approved CPZ List'!$B:$B,0))),$K3219,#N/A))</f>
        <v>#N/A</v>
      </c>
    </row>
    <row r="3220" spans="1:13" ht="15.75" x14ac:dyDescent="0.25">
      <c r="A3220" s="17">
        <v>10104</v>
      </c>
      <c r="B3220" s="16" t="s">
        <v>1970</v>
      </c>
      <c r="C3220" s="16">
        <v>13531102</v>
      </c>
      <c r="D3220" s="16" t="s">
        <v>1971</v>
      </c>
      <c r="E3220" s="16">
        <v>7.9651874751686766E-2</v>
      </c>
      <c r="F3220" s="16">
        <v>2</v>
      </c>
      <c r="G3220" s="20">
        <v>5.8568676305004299E-6</v>
      </c>
      <c r="H3220" s="16">
        <f t="shared" si="150"/>
        <v>1.171373526100086E-5</v>
      </c>
      <c r="I3220" s="21">
        <v>3219</v>
      </c>
      <c r="J3220" s="28">
        <f t="shared" si="151"/>
        <v>25875.882949555078</v>
      </c>
      <c r="K3220" s="28">
        <f t="shared" si="152"/>
        <v>4.4601225683043116E-2</v>
      </c>
      <c r="L3220" s="34" t="e">
        <f>IF(ISNUMBER(INDEX('08W Project List'!$J:$J,MATCH('HFTD CPZ'!$B3220,'08W Project List'!$G:$G,0))),$K3220,#N/A)</f>
        <v>#N/A</v>
      </c>
      <c r="M3220" s="34" t="e">
        <f>IF(ISNUMBER(L3220),#N/A,IF(ISNUMBER(INDEX('Approved CPZ List'!$I:$I,MATCH('HFTD CPZ'!$B3220,'Approved CPZ List'!$B:$B,0))),$K3220,#N/A))</f>
        <v>#N/A</v>
      </c>
    </row>
    <row r="3221" spans="1:13" ht="15.75" x14ac:dyDescent="0.25">
      <c r="A3221" s="17">
        <v>8987</v>
      </c>
      <c r="B3221" s="16" t="s">
        <v>3375</v>
      </c>
      <c r="C3221" s="16">
        <v>14161101</v>
      </c>
      <c r="D3221" s="16" t="s">
        <v>3373</v>
      </c>
      <c r="E3221" s="16">
        <v>6.8627999102379114E-2</v>
      </c>
      <c r="F3221" s="16">
        <v>21</v>
      </c>
      <c r="G3221" s="20">
        <v>5.8019433597308003E-6</v>
      </c>
      <c r="H3221" s="16">
        <f t="shared" si="150"/>
        <v>1.218408105543468E-4</v>
      </c>
      <c r="I3221" s="21">
        <v>3220</v>
      </c>
      <c r="J3221" s="28">
        <f t="shared" si="151"/>
        <v>25875.95157755418</v>
      </c>
      <c r="K3221" s="28">
        <f t="shared" si="152"/>
        <v>4.4479384872488772E-2</v>
      </c>
      <c r="L3221" s="34" t="e">
        <f>IF(ISNUMBER(INDEX('08W Project List'!$J:$J,MATCH('HFTD CPZ'!$B3221,'08W Project List'!$G:$G,0))),$K3221,#N/A)</f>
        <v>#N/A</v>
      </c>
      <c r="M3221" s="34" t="e">
        <f>IF(ISNUMBER(L3221),#N/A,IF(ISNUMBER(INDEX('Approved CPZ List'!$I:$I,MATCH('HFTD CPZ'!$B3221,'Approved CPZ List'!$B:$B,0))),$K3221,#N/A))</f>
        <v>#N/A</v>
      </c>
    </row>
    <row r="3222" spans="1:13" ht="15.75" x14ac:dyDescent="0.25">
      <c r="A3222" s="17">
        <v>9943</v>
      </c>
      <c r="B3222" s="16" t="s">
        <v>1394</v>
      </c>
      <c r="C3222" s="16">
        <v>13921104</v>
      </c>
      <c r="D3222" s="16" t="s">
        <v>1393</v>
      </c>
      <c r="E3222" s="16">
        <v>4.929459080202629</v>
      </c>
      <c r="F3222" s="16">
        <v>43</v>
      </c>
      <c r="G3222" s="20">
        <v>5.7997338525468996E-6</v>
      </c>
      <c r="H3222" s="16">
        <f t="shared" si="150"/>
        <v>2.4938855565951668E-4</v>
      </c>
      <c r="I3222" s="21">
        <v>3221</v>
      </c>
      <c r="J3222" s="28">
        <f t="shared" si="151"/>
        <v>25880.881036634382</v>
      </c>
      <c r="K3222" s="28">
        <f t="shared" si="152"/>
        <v>4.4229996316829258E-2</v>
      </c>
      <c r="L3222" s="34" t="e">
        <f>IF(ISNUMBER(INDEX('08W Project List'!$J:$J,MATCH('HFTD CPZ'!$B3222,'08W Project List'!$G:$G,0))),$K3222,#N/A)</f>
        <v>#N/A</v>
      </c>
      <c r="M3222" s="34" t="e">
        <f>IF(ISNUMBER(L3222),#N/A,IF(ISNUMBER(INDEX('Approved CPZ List'!$I:$I,MATCH('HFTD CPZ'!$B3222,'Approved CPZ List'!$B:$B,0))),$K3222,#N/A))</f>
        <v>#N/A</v>
      </c>
    </row>
    <row r="3223" spans="1:13" ht="15.75" x14ac:dyDescent="0.25">
      <c r="A3223" s="17">
        <v>9679</v>
      </c>
      <c r="B3223" s="16" t="s">
        <v>1100</v>
      </c>
      <c r="C3223" s="16">
        <v>153741101</v>
      </c>
      <c r="D3223" s="16" t="s">
        <v>1095</v>
      </c>
      <c r="E3223" s="16">
        <v>0.67066102680683037</v>
      </c>
      <c r="F3223" s="16">
        <v>8</v>
      </c>
      <c r="G3223" s="20">
        <v>5.7961053974789398E-6</v>
      </c>
      <c r="H3223" s="16">
        <f t="shared" si="150"/>
        <v>4.6368843179831519E-5</v>
      </c>
      <c r="I3223" s="21">
        <v>3222</v>
      </c>
      <c r="J3223" s="28">
        <f t="shared" si="151"/>
        <v>25881.551697661191</v>
      </c>
      <c r="K3223" s="28">
        <f t="shared" si="152"/>
        <v>4.4183627473649428E-2</v>
      </c>
      <c r="L3223" s="34" t="e">
        <f>IF(ISNUMBER(INDEX('08W Project List'!$J:$J,MATCH('HFTD CPZ'!$B3223,'08W Project List'!$G:$G,0))),$K3223,#N/A)</f>
        <v>#N/A</v>
      </c>
      <c r="M3223" s="34" t="e">
        <f>IF(ISNUMBER(L3223),#N/A,IF(ISNUMBER(INDEX('Approved CPZ List'!$I:$I,MATCH('HFTD CPZ'!$B3223,'Approved CPZ List'!$B:$B,0))),$K3223,#N/A))</f>
        <v>#N/A</v>
      </c>
    </row>
    <row r="3224" spans="1:13" ht="15.75" x14ac:dyDescent="0.25">
      <c r="A3224" s="17">
        <v>734</v>
      </c>
      <c r="B3224" s="16" t="s">
        <v>3780</v>
      </c>
      <c r="C3224" s="16">
        <v>43432105</v>
      </c>
      <c r="D3224" s="16" t="s">
        <v>3779</v>
      </c>
      <c r="E3224" s="16">
        <v>0.15224557956048415</v>
      </c>
      <c r="F3224" s="16">
        <v>60</v>
      </c>
      <c r="G3224" s="20">
        <v>5.78736691161207E-6</v>
      </c>
      <c r="H3224" s="16">
        <f t="shared" si="150"/>
        <v>3.4724201469672419E-4</v>
      </c>
      <c r="I3224" s="21">
        <v>3223</v>
      </c>
      <c r="J3224" s="28">
        <f t="shared" si="151"/>
        <v>25881.703943240751</v>
      </c>
      <c r="K3224" s="28">
        <f t="shared" si="152"/>
        <v>4.3836385458952701E-2</v>
      </c>
      <c r="L3224" s="34" t="e">
        <f>IF(ISNUMBER(INDEX('08W Project List'!$J:$J,MATCH('HFTD CPZ'!$B3224,'08W Project List'!$G:$G,0))),$K3224,#N/A)</f>
        <v>#N/A</v>
      </c>
      <c r="M3224" s="34" t="e">
        <f>IF(ISNUMBER(L3224),#N/A,IF(ISNUMBER(INDEX('Approved CPZ List'!$I:$I,MATCH('HFTD CPZ'!$B3224,'Approved CPZ List'!$B:$B,0))),$K3224,#N/A))</f>
        <v>#N/A</v>
      </c>
    </row>
    <row r="3225" spans="1:13" ht="15.75" x14ac:dyDescent="0.25">
      <c r="A3225" s="17">
        <v>5907</v>
      </c>
      <c r="B3225" s="16" t="s">
        <v>2764</v>
      </c>
      <c r="C3225" s="16">
        <v>12350401</v>
      </c>
      <c r="D3225" s="16" t="s">
        <v>2763</v>
      </c>
      <c r="E3225" s="16">
        <v>9.8352411425871353E-2</v>
      </c>
      <c r="F3225" s="16">
        <v>4</v>
      </c>
      <c r="G3225" s="20">
        <v>5.7731346124156404E-6</v>
      </c>
      <c r="H3225" s="16">
        <f t="shared" si="150"/>
        <v>2.3092538449662561E-5</v>
      </c>
      <c r="I3225" s="21">
        <v>3224</v>
      </c>
      <c r="J3225" s="28">
        <f t="shared" si="151"/>
        <v>25881.802295652178</v>
      </c>
      <c r="K3225" s="28">
        <f t="shared" si="152"/>
        <v>4.3813292920503039E-2</v>
      </c>
      <c r="L3225" s="34" t="e">
        <f>IF(ISNUMBER(INDEX('08W Project List'!$J:$J,MATCH('HFTD CPZ'!$B3225,'08W Project List'!$G:$G,0))),$K3225,#N/A)</f>
        <v>#N/A</v>
      </c>
      <c r="M3225" s="34" t="e">
        <f>IF(ISNUMBER(L3225),#N/A,IF(ISNUMBER(INDEX('Approved CPZ List'!$I:$I,MATCH('HFTD CPZ'!$B3225,'Approved CPZ List'!$B:$B,0))),$K3225,#N/A))</f>
        <v>#N/A</v>
      </c>
    </row>
    <row r="3226" spans="1:13" ht="15.75" x14ac:dyDescent="0.25">
      <c r="A3226" s="17">
        <v>648</v>
      </c>
      <c r="B3226" s="16" t="s">
        <v>1959</v>
      </c>
      <c r="C3226" s="16">
        <v>43311108</v>
      </c>
      <c r="D3226" s="16" t="s">
        <v>1957</v>
      </c>
      <c r="E3226" s="16">
        <v>1.8946034279017279</v>
      </c>
      <c r="F3226" s="16">
        <v>32</v>
      </c>
      <c r="G3226" s="20">
        <v>5.76085774430681E-6</v>
      </c>
      <c r="H3226" s="16">
        <f t="shared" si="150"/>
        <v>1.8434744781781792E-4</v>
      </c>
      <c r="I3226" s="21">
        <v>3225</v>
      </c>
      <c r="J3226" s="28">
        <f t="shared" si="151"/>
        <v>25883.696899080081</v>
      </c>
      <c r="K3226" s="28">
        <f t="shared" si="152"/>
        <v>4.362894547268522E-2</v>
      </c>
      <c r="L3226" s="34" t="e">
        <f>IF(ISNUMBER(INDEX('08W Project List'!$J:$J,MATCH('HFTD CPZ'!$B3226,'08W Project List'!$G:$G,0))),$K3226,#N/A)</f>
        <v>#N/A</v>
      </c>
      <c r="M3226" s="34" t="e">
        <f>IF(ISNUMBER(L3226),#N/A,IF(ISNUMBER(INDEX('Approved CPZ List'!$I:$I,MATCH('HFTD CPZ'!$B3226,'Approved CPZ List'!$B:$B,0))),$K3226,#N/A))</f>
        <v>#N/A</v>
      </c>
    </row>
    <row r="3227" spans="1:13" ht="15.75" x14ac:dyDescent="0.25">
      <c r="A3227" s="17">
        <v>5547</v>
      </c>
      <c r="B3227" s="16" t="s">
        <v>1958</v>
      </c>
      <c r="C3227" s="16">
        <v>43311108</v>
      </c>
      <c r="D3227" s="16" t="s">
        <v>1957</v>
      </c>
      <c r="E3227" s="16">
        <v>1.1437205585630206</v>
      </c>
      <c r="F3227" s="16">
        <v>22</v>
      </c>
      <c r="G3227" s="20">
        <v>5.7543434165215699E-6</v>
      </c>
      <c r="H3227" s="16">
        <f t="shared" si="150"/>
        <v>1.2659555516347453E-4</v>
      </c>
      <c r="I3227" s="21">
        <v>3226</v>
      </c>
      <c r="J3227" s="28">
        <f t="shared" si="151"/>
        <v>25884.840619638646</v>
      </c>
      <c r="K3227" s="28">
        <f t="shared" si="152"/>
        <v>4.3502349917521742E-2</v>
      </c>
      <c r="L3227" s="34" t="e">
        <f>IF(ISNUMBER(INDEX('08W Project List'!$J:$J,MATCH('HFTD CPZ'!$B3227,'08W Project List'!$G:$G,0))),$K3227,#N/A)</f>
        <v>#N/A</v>
      </c>
      <c r="M3227" s="34" t="e">
        <f>IF(ISNUMBER(L3227),#N/A,IF(ISNUMBER(INDEX('Approved CPZ List'!$I:$I,MATCH('HFTD CPZ'!$B3227,'Approved CPZ List'!$B:$B,0))),$K3227,#N/A))</f>
        <v>#N/A</v>
      </c>
    </row>
    <row r="3228" spans="1:13" ht="15.75" x14ac:dyDescent="0.25">
      <c r="A3228" s="17">
        <v>3274</v>
      </c>
      <c r="B3228" s="16" t="s">
        <v>3231</v>
      </c>
      <c r="C3228" s="16">
        <v>163761703</v>
      </c>
      <c r="D3228" s="16" t="s">
        <v>3232</v>
      </c>
      <c r="E3228" s="16">
        <v>0.61832455628529515</v>
      </c>
      <c r="F3228" s="16">
        <v>28</v>
      </c>
      <c r="G3228" s="20">
        <v>5.7039665195315701E-6</v>
      </c>
      <c r="H3228" s="16">
        <f t="shared" si="150"/>
        <v>1.5971106254688395E-4</v>
      </c>
      <c r="I3228" s="21">
        <v>3227</v>
      </c>
      <c r="J3228" s="28">
        <f t="shared" si="151"/>
        <v>25885.458944194932</v>
      </c>
      <c r="K3228" s="28">
        <f t="shared" si="152"/>
        <v>4.3342638854974858E-2</v>
      </c>
      <c r="L3228" s="34" t="e">
        <f>IF(ISNUMBER(INDEX('08W Project List'!$J:$J,MATCH('HFTD CPZ'!$B3228,'08W Project List'!$G:$G,0))),$K3228,#N/A)</f>
        <v>#N/A</v>
      </c>
      <c r="M3228" s="34" t="e">
        <f>IF(ISNUMBER(L3228),#N/A,IF(ISNUMBER(INDEX('Approved CPZ List'!$I:$I,MATCH('HFTD CPZ'!$B3228,'Approved CPZ List'!$B:$B,0))),$K3228,#N/A))</f>
        <v>#N/A</v>
      </c>
    </row>
    <row r="3229" spans="1:13" ht="15.75" x14ac:dyDescent="0.25">
      <c r="A3229" s="17">
        <v>5740</v>
      </c>
      <c r="B3229" s="16" t="s">
        <v>3951</v>
      </c>
      <c r="C3229" s="16">
        <v>152591101</v>
      </c>
      <c r="D3229" s="16" t="s">
        <v>3949</v>
      </c>
      <c r="E3229" s="16">
        <v>5.3711742785262841E-2</v>
      </c>
      <c r="F3229" s="16">
        <v>38</v>
      </c>
      <c r="G3229" s="20">
        <v>5.6861097740337396E-6</v>
      </c>
      <c r="H3229" s="16">
        <f t="shared" si="150"/>
        <v>2.160721714132821E-4</v>
      </c>
      <c r="I3229" s="21">
        <v>3228</v>
      </c>
      <c r="J3229" s="28">
        <f t="shared" si="151"/>
        <v>25885.512655937717</v>
      </c>
      <c r="K3229" s="28">
        <f t="shared" si="152"/>
        <v>4.3126566683561574E-2</v>
      </c>
      <c r="L3229" s="34" t="e">
        <f>IF(ISNUMBER(INDEX('08W Project List'!$J:$J,MATCH('HFTD CPZ'!$B3229,'08W Project List'!$G:$G,0))),$K3229,#N/A)</f>
        <v>#N/A</v>
      </c>
      <c r="M3229" s="34" t="e">
        <f>IF(ISNUMBER(L3229),#N/A,IF(ISNUMBER(INDEX('Approved CPZ List'!$I:$I,MATCH('HFTD CPZ'!$B3229,'Approved CPZ List'!$B:$B,0))),$K3229,#N/A))</f>
        <v>#N/A</v>
      </c>
    </row>
    <row r="3230" spans="1:13" ht="15.75" x14ac:dyDescent="0.25">
      <c r="A3230" s="17">
        <v>8762</v>
      </c>
      <c r="B3230" s="16" t="s">
        <v>4166</v>
      </c>
      <c r="C3230" s="16">
        <v>83771102</v>
      </c>
      <c r="D3230" s="16" t="s">
        <v>4167</v>
      </c>
      <c r="E3230" s="16">
        <v>0.17566199086920387</v>
      </c>
      <c r="F3230" s="16">
        <v>9</v>
      </c>
      <c r="G3230" s="20">
        <v>5.6634692906993403E-6</v>
      </c>
      <c r="H3230" s="16">
        <f t="shared" si="150"/>
        <v>5.0971223616294065E-5</v>
      </c>
      <c r="I3230" s="21">
        <v>3229</v>
      </c>
      <c r="J3230" s="28">
        <f t="shared" si="151"/>
        <v>25885.688317928587</v>
      </c>
      <c r="K3230" s="28">
        <f t="shared" si="152"/>
        <v>4.3075595459945278E-2</v>
      </c>
      <c r="L3230" s="34" t="e">
        <f>IF(ISNUMBER(INDEX('08W Project List'!$J:$J,MATCH('HFTD CPZ'!$B3230,'08W Project List'!$G:$G,0))),$K3230,#N/A)</f>
        <v>#N/A</v>
      </c>
      <c r="M3230" s="34" t="e">
        <f>IF(ISNUMBER(L3230),#N/A,IF(ISNUMBER(INDEX('Approved CPZ List'!$I:$I,MATCH('HFTD CPZ'!$B3230,'Approved CPZ List'!$B:$B,0))),$K3230,#N/A))</f>
        <v>#N/A</v>
      </c>
    </row>
    <row r="3231" spans="1:13" ht="15.75" x14ac:dyDescent="0.25">
      <c r="A3231" s="17">
        <v>5538</v>
      </c>
      <c r="B3231" s="16" t="s">
        <v>271</v>
      </c>
      <c r="C3231" s="16">
        <v>12061103</v>
      </c>
      <c r="D3231" s="16" t="s">
        <v>272</v>
      </c>
      <c r="E3231" s="16">
        <v>1.7692718894799377</v>
      </c>
      <c r="F3231" s="16">
        <v>25</v>
      </c>
      <c r="G3231" s="20">
        <v>5.6583449776914098E-6</v>
      </c>
      <c r="H3231" s="16">
        <f t="shared" si="150"/>
        <v>1.4145862444228525E-4</v>
      </c>
      <c r="I3231" s="21">
        <v>3230</v>
      </c>
      <c r="J3231" s="28">
        <f t="shared" si="151"/>
        <v>25887.457589818066</v>
      </c>
      <c r="K3231" s="28">
        <f t="shared" si="152"/>
        <v>4.2934136835502991E-2</v>
      </c>
      <c r="L3231" s="34" t="e">
        <f>IF(ISNUMBER(INDEX('08W Project List'!$J:$J,MATCH('HFTD CPZ'!$B3231,'08W Project List'!$G:$G,0))),$K3231,#N/A)</f>
        <v>#N/A</v>
      </c>
      <c r="M3231" s="34" t="e">
        <f>IF(ISNUMBER(L3231),#N/A,IF(ISNUMBER(INDEX('Approved CPZ List'!$I:$I,MATCH('HFTD CPZ'!$B3231,'Approved CPZ List'!$B:$B,0))),$K3231,#N/A))</f>
        <v>#N/A</v>
      </c>
    </row>
    <row r="3232" spans="1:13" ht="15.75" x14ac:dyDescent="0.25">
      <c r="A3232" s="17">
        <v>319</v>
      </c>
      <c r="B3232" s="16" t="s">
        <v>1136</v>
      </c>
      <c r="C3232" s="16">
        <v>43071103</v>
      </c>
      <c r="D3232" s="16" t="s">
        <v>1133</v>
      </c>
      <c r="E3232" s="16">
        <v>0.2110541853502281</v>
      </c>
      <c r="F3232" s="16">
        <v>13</v>
      </c>
      <c r="G3232" s="20">
        <v>5.6580242786108802E-6</v>
      </c>
      <c r="H3232" s="16">
        <f t="shared" si="150"/>
        <v>7.3554315621941445E-5</v>
      </c>
      <c r="I3232" s="21">
        <v>3231</v>
      </c>
      <c r="J3232" s="28">
        <f t="shared" si="151"/>
        <v>25887.668644003417</v>
      </c>
      <c r="K3232" s="28">
        <f t="shared" si="152"/>
        <v>4.2860582519881049E-2</v>
      </c>
      <c r="L3232" s="34" t="e">
        <f>IF(ISNUMBER(INDEX('08W Project List'!$J:$J,MATCH('HFTD CPZ'!$B3232,'08W Project List'!$G:$G,0))),$K3232,#N/A)</f>
        <v>#N/A</v>
      </c>
      <c r="M3232" s="34" t="e">
        <f>IF(ISNUMBER(L3232),#N/A,IF(ISNUMBER(INDEX('Approved CPZ List'!$I:$I,MATCH('HFTD CPZ'!$B3232,'Approved CPZ List'!$B:$B,0))),$K3232,#N/A))</f>
        <v>#N/A</v>
      </c>
    </row>
    <row r="3233" spans="1:13" ht="15.75" x14ac:dyDescent="0.25">
      <c r="A3233" s="17">
        <v>5356</v>
      </c>
      <c r="B3233" s="16" t="s">
        <v>3817</v>
      </c>
      <c r="C3233" s="16">
        <v>14671101</v>
      </c>
      <c r="D3233" s="16" t="s">
        <v>3818</v>
      </c>
      <c r="E3233" s="16">
        <v>0.413699530729284</v>
      </c>
      <c r="F3233" s="16">
        <v>51</v>
      </c>
      <c r="G3233" s="20">
        <v>5.6576873109526596E-6</v>
      </c>
      <c r="H3233" s="16">
        <f t="shared" si="150"/>
        <v>2.8854205285858565E-4</v>
      </c>
      <c r="I3233" s="21">
        <v>3232</v>
      </c>
      <c r="J3233" s="28">
        <f t="shared" si="151"/>
        <v>25888.082343534148</v>
      </c>
      <c r="K3233" s="28">
        <f t="shared" si="152"/>
        <v>4.2572040467022461E-2</v>
      </c>
      <c r="L3233" s="34" t="e">
        <f>IF(ISNUMBER(INDEX('08W Project List'!$J:$J,MATCH('HFTD CPZ'!$B3233,'08W Project List'!$G:$G,0))),$K3233,#N/A)</f>
        <v>#N/A</v>
      </c>
      <c r="M3233" s="34" t="e">
        <f>IF(ISNUMBER(L3233),#N/A,IF(ISNUMBER(INDEX('Approved CPZ List'!$I:$I,MATCH('HFTD CPZ'!$B3233,'Approved CPZ List'!$B:$B,0))),$K3233,#N/A))</f>
        <v>#N/A</v>
      </c>
    </row>
    <row r="3234" spans="1:13" ht="15.75" x14ac:dyDescent="0.25">
      <c r="A3234" s="17">
        <v>4656</v>
      </c>
      <c r="B3234" s="16" t="s">
        <v>2650</v>
      </c>
      <c r="C3234" s="16">
        <v>12101104</v>
      </c>
      <c r="D3234" s="16" t="s">
        <v>2646</v>
      </c>
      <c r="E3234" s="16">
        <v>2.4210137171426602</v>
      </c>
      <c r="F3234" s="16">
        <v>29</v>
      </c>
      <c r="G3234" s="20">
        <v>5.6453259668215596E-6</v>
      </c>
      <c r="H3234" s="16">
        <f t="shared" si="150"/>
        <v>1.6371445303782522E-4</v>
      </c>
      <c r="I3234" s="21">
        <v>3233</v>
      </c>
      <c r="J3234" s="28">
        <f t="shared" si="151"/>
        <v>25890.503357251291</v>
      </c>
      <c r="K3234" s="28">
        <f t="shared" si="152"/>
        <v>4.2408326013984636E-2</v>
      </c>
      <c r="L3234" s="34" t="e">
        <f>IF(ISNUMBER(INDEX('08W Project List'!$J:$J,MATCH('HFTD CPZ'!$B3234,'08W Project List'!$G:$G,0))),$K3234,#N/A)</f>
        <v>#N/A</v>
      </c>
      <c r="M3234" s="34" t="e">
        <f>IF(ISNUMBER(L3234),#N/A,IF(ISNUMBER(INDEX('Approved CPZ List'!$I:$I,MATCH('HFTD CPZ'!$B3234,'Approved CPZ List'!$B:$B,0))),$K3234,#N/A))</f>
        <v>#N/A</v>
      </c>
    </row>
    <row r="3235" spans="1:13" ht="15.75" x14ac:dyDescent="0.25">
      <c r="A3235" s="17">
        <v>1498</v>
      </c>
      <c r="B3235" s="16" t="s">
        <v>3531</v>
      </c>
      <c r="C3235" s="16">
        <v>42011101</v>
      </c>
      <c r="D3235" s="16" t="s">
        <v>3532</v>
      </c>
      <c r="E3235" s="16">
        <v>2.763669085855867</v>
      </c>
      <c r="F3235" s="16">
        <v>45</v>
      </c>
      <c r="G3235" s="20">
        <v>5.6304688133725403E-6</v>
      </c>
      <c r="H3235" s="16">
        <f t="shared" si="150"/>
        <v>2.533710966017643E-4</v>
      </c>
      <c r="I3235" s="21">
        <v>3234</v>
      </c>
      <c r="J3235" s="28">
        <f t="shared" si="151"/>
        <v>25893.267026337147</v>
      </c>
      <c r="K3235" s="28">
        <f t="shared" si="152"/>
        <v>4.2154954917382872E-2</v>
      </c>
      <c r="L3235" s="34" t="e">
        <f>IF(ISNUMBER(INDEX('08W Project List'!$J:$J,MATCH('HFTD CPZ'!$B3235,'08W Project List'!$G:$G,0))),$K3235,#N/A)</f>
        <v>#N/A</v>
      </c>
      <c r="M3235" s="34" t="e">
        <f>IF(ISNUMBER(L3235),#N/A,IF(ISNUMBER(INDEX('Approved CPZ List'!$I:$I,MATCH('HFTD CPZ'!$B3235,'Approved CPZ List'!$B:$B,0))),$K3235,#N/A))</f>
        <v>#N/A</v>
      </c>
    </row>
    <row r="3236" spans="1:13" ht="15.75" x14ac:dyDescent="0.25">
      <c r="A3236" s="17">
        <v>9302</v>
      </c>
      <c r="B3236" s="16" t="s">
        <v>2555</v>
      </c>
      <c r="C3236" s="16">
        <v>192151131</v>
      </c>
      <c r="D3236" s="16" t="s">
        <v>2551</v>
      </c>
      <c r="E3236" s="16">
        <v>0.24716163977294905</v>
      </c>
      <c r="F3236" s="16">
        <v>2</v>
      </c>
      <c r="G3236" s="20">
        <v>5.6214765378887504E-6</v>
      </c>
      <c r="H3236" s="16">
        <f t="shared" si="150"/>
        <v>1.1242953075777501E-5</v>
      </c>
      <c r="I3236" s="21">
        <v>3235</v>
      </c>
      <c r="J3236" s="28">
        <f t="shared" si="151"/>
        <v>25893.514187976922</v>
      </c>
      <c r="K3236" s="28">
        <f t="shared" si="152"/>
        <v>4.2143711964307093E-2</v>
      </c>
      <c r="L3236" s="34" t="e">
        <f>IF(ISNUMBER(INDEX('08W Project List'!$J:$J,MATCH('HFTD CPZ'!$B3236,'08W Project List'!$G:$G,0))),$K3236,#N/A)</f>
        <v>#N/A</v>
      </c>
      <c r="M3236" s="34" t="e">
        <f>IF(ISNUMBER(L3236),#N/A,IF(ISNUMBER(INDEX('Approved CPZ List'!$I:$I,MATCH('HFTD CPZ'!$B3236,'Approved CPZ List'!$B:$B,0))),$K3236,#N/A))</f>
        <v>#N/A</v>
      </c>
    </row>
    <row r="3237" spans="1:13" ht="15.75" x14ac:dyDescent="0.25">
      <c r="A3237" s="17">
        <v>1260</v>
      </c>
      <c r="B3237" s="16" t="s">
        <v>2830</v>
      </c>
      <c r="C3237" s="16">
        <v>13180401</v>
      </c>
      <c r="D3237" s="16" t="s">
        <v>2831</v>
      </c>
      <c r="E3237" s="16">
        <v>4.7450129106306402</v>
      </c>
      <c r="F3237" s="16">
        <v>55</v>
      </c>
      <c r="G3237" s="20">
        <v>5.6154333904205398E-6</v>
      </c>
      <c r="H3237" s="16">
        <f t="shared" si="150"/>
        <v>3.0884883647312972E-4</v>
      </c>
      <c r="I3237" s="21">
        <v>3236</v>
      </c>
      <c r="J3237" s="28">
        <f t="shared" si="151"/>
        <v>25898.259200887551</v>
      </c>
      <c r="K3237" s="28">
        <f t="shared" si="152"/>
        <v>4.1834863127833966E-2</v>
      </c>
      <c r="L3237" s="34" t="e">
        <f>IF(ISNUMBER(INDEX('08W Project List'!$J:$J,MATCH('HFTD CPZ'!$B3237,'08W Project List'!$G:$G,0))),$K3237,#N/A)</f>
        <v>#N/A</v>
      </c>
      <c r="M3237" s="34" t="e">
        <f>IF(ISNUMBER(L3237),#N/A,IF(ISNUMBER(INDEX('Approved CPZ List'!$I:$I,MATCH('HFTD CPZ'!$B3237,'Approved CPZ List'!$B:$B,0))),$K3237,#N/A))</f>
        <v>#N/A</v>
      </c>
    </row>
    <row r="3238" spans="1:13" ht="15.75" x14ac:dyDescent="0.25">
      <c r="A3238" s="17">
        <v>7087</v>
      </c>
      <c r="B3238" s="16" t="s">
        <v>2633</v>
      </c>
      <c r="C3238" s="16">
        <v>12101101</v>
      </c>
      <c r="D3238" s="16" t="s">
        <v>2632</v>
      </c>
      <c r="E3238" s="16">
        <v>1.2510363548219141</v>
      </c>
      <c r="F3238" s="16">
        <v>17</v>
      </c>
      <c r="G3238" s="20">
        <v>5.5684320355023898E-6</v>
      </c>
      <c r="H3238" s="16">
        <f t="shared" si="150"/>
        <v>9.466334460354062E-5</v>
      </c>
      <c r="I3238" s="21">
        <v>3237</v>
      </c>
      <c r="J3238" s="28">
        <f t="shared" si="151"/>
        <v>25899.510237242372</v>
      </c>
      <c r="K3238" s="28">
        <f t="shared" si="152"/>
        <v>4.1740199783230424E-2</v>
      </c>
      <c r="L3238" s="34" t="e">
        <f>IF(ISNUMBER(INDEX('08W Project List'!$J:$J,MATCH('HFTD CPZ'!$B3238,'08W Project List'!$G:$G,0))),$K3238,#N/A)</f>
        <v>#N/A</v>
      </c>
      <c r="M3238" s="34" t="e">
        <f>IF(ISNUMBER(L3238),#N/A,IF(ISNUMBER(INDEX('Approved CPZ List'!$I:$I,MATCH('HFTD CPZ'!$B3238,'Approved CPZ List'!$B:$B,0))),$K3238,#N/A))</f>
        <v>#N/A</v>
      </c>
    </row>
    <row r="3239" spans="1:13" ht="15.75" x14ac:dyDescent="0.25">
      <c r="A3239" s="17">
        <v>9325</v>
      </c>
      <c r="B3239" s="16" t="s">
        <v>4008</v>
      </c>
      <c r="C3239" s="16">
        <v>14662108</v>
      </c>
      <c r="D3239" s="16" t="s">
        <v>4007</v>
      </c>
      <c r="E3239" s="16">
        <v>0.19063109647405097</v>
      </c>
      <c r="F3239" s="16">
        <v>22</v>
      </c>
      <c r="G3239" s="20">
        <v>5.5511956719000999E-6</v>
      </c>
      <c r="H3239" s="16">
        <f t="shared" si="150"/>
        <v>1.2212630478180219E-4</v>
      </c>
      <c r="I3239" s="21">
        <v>3238</v>
      </c>
      <c r="J3239" s="28">
        <f t="shared" si="151"/>
        <v>25899.700868338845</v>
      </c>
      <c r="K3239" s="28">
        <f t="shared" si="152"/>
        <v>4.1618073478448619E-2</v>
      </c>
      <c r="L3239" s="34" t="e">
        <f>IF(ISNUMBER(INDEX('08W Project List'!$J:$J,MATCH('HFTD CPZ'!$B3239,'08W Project List'!$G:$G,0))),$K3239,#N/A)</f>
        <v>#N/A</v>
      </c>
      <c r="M3239" s="34" t="e">
        <f>IF(ISNUMBER(L3239),#N/A,IF(ISNUMBER(INDEX('Approved CPZ List'!$I:$I,MATCH('HFTD CPZ'!$B3239,'Approved CPZ List'!$B:$B,0))),$K3239,#N/A))</f>
        <v>#N/A</v>
      </c>
    </row>
    <row r="3240" spans="1:13" ht="15.75" x14ac:dyDescent="0.25">
      <c r="A3240" s="17">
        <v>8529</v>
      </c>
      <c r="B3240" s="16" t="s">
        <v>3379</v>
      </c>
      <c r="C3240" s="16">
        <v>14161104</v>
      </c>
      <c r="D3240" s="16" t="s">
        <v>3380</v>
      </c>
      <c r="E3240" s="16">
        <v>5.3210484543137107E-2</v>
      </c>
      <c r="F3240" s="16">
        <v>28</v>
      </c>
      <c r="G3240" s="20">
        <v>5.4510035504332797E-6</v>
      </c>
      <c r="H3240" s="16">
        <f t="shared" si="150"/>
        <v>1.5262809941213182E-4</v>
      </c>
      <c r="I3240" s="21">
        <v>3239</v>
      </c>
      <c r="J3240" s="28">
        <f t="shared" si="151"/>
        <v>25899.754078823389</v>
      </c>
      <c r="K3240" s="28">
        <f t="shared" si="152"/>
        <v>4.1465445379036486E-2</v>
      </c>
      <c r="L3240" s="34" t="e">
        <f>IF(ISNUMBER(INDEX('08W Project List'!$J:$J,MATCH('HFTD CPZ'!$B3240,'08W Project List'!$G:$G,0))),$K3240,#N/A)</f>
        <v>#N/A</v>
      </c>
      <c r="M3240" s="34" t="e">
        <f>IF(ISNUMBER(L3240),#N/A,IF(ISNUMBER(INDEX('Approved CPZ List'!$I:$I,MATCH('HFTD CPZ'!$B3240,'Approved CPZ List'!$B:$B,0))),$K3240,#N/A))</f>
        <v>#N/A</v>
      </c>
    </row>
    <row r="3241" spans="1:13" ht="15.75" x14ac:dyDescent="0.25">
      <c r="A3241" s="17">
        <v>5159</v>
      </c>
      <c r="B3241" s="16" t="s">
        <v>2919</v>
      </c>
      <c r="C3241" s="16">
        <v>83252109</v>
      </c>
      <c r="D3241" s="16" t="s">
        <v>2918</v>
      </c>
      <c r="E3241" s="16">
        <v>1.8241419637356309</v>
      </c>
      <c r="F3241" s="16">
        <v>29</v>
      </c>
      <c r="G3241" s="20">
        <v>5.4461635749783297E-6</v>
      </c>
      <c r="H3241" s="16">
        <f t="shared" si="150"/>
        <v>1.5793874367437156E-4</v>
      </c>
      <c r="I3241" s="21">
        <v>3240</v>
      </c>
      <c r="J3241" s="28">
        <f t="shared" si="151"/>
        <v>25901.578220787123</v>
      </c>
      <c r="K3241" s="28">
        <f t="shared" si="152"/>
        <v>4.1307506635362118E-2</v>
      </c>
      <c r="L3241" s="34" t="e">
        <f>IF(ISNUMBER(INDEX('08W Project List'!$J:$J,MATCH('HFTD CPZ'!$B3241,'08W Project List'!$G:$G,0))),$K3241,#N/A)</f>
        <v>#N/A</v>
      </c>
      <c r="M3241" s="34" t="e">
        <f>IF(ISNUMBER(L3241),#N/A,IF(ISNUMBER(INDEX('Approved CPZ List'!$I:$I,MATCH('HFTD CPZ'!$B3241,'Approved CPZ List'!$B:$B,0))),$K3241,#N/A))</f>
        <v>#N/A</v>
      </c>
    </row>
    <row r="3242" spans="1:13" ht="15.75" x14ac:dyDescent="0.25">
      <c r="A3242" s="17">
        <v>176</v>
      </c>
      <c r="B3242" s="16" t="s">
        <v>4010</v>
      </c>
      <c r="C3242" s="16">
        <v>14662108</v>
      </c>
      <c r="D3242" s="16" t="s">
        <v>4007</v>
      </c>
      <c r="E3242" s="16">
        <v>0</v>
      </c>
      <c r="F3242" s="16">
        <v>50</v>
      </c>
      <c r="G3242" s="20">
        <v>5.44550069841665E-6</v>
      </c>
      <c r="H3242" s="16">
        <f t="shared" si="150"/>
        <v>2.7227503492083249E-4</v>
      </c>
      <c r="I3242" s="21">
        <v>3241</v>
      </c>
      <c r="J3242" s="28">
        <f t="shared" si="151"/>
        <v>25901.578220787123</v>
      </c>
      <c r="K3242" s="28">
        <f t="shared" si="152"/>
        <v>4.1035231600441285E-2</v>
      </c>
      <c r="L3242" s="34" t="e">
        <f>IF(ISNUMBER(INDEX('08W Project List'!$J:$J,MATCH('HFTD CPZ'!$B3242,'08W Project List'!$G:$G,0))),$K3242,#N/A)</f>
        <v>#N/A</v>
      </c>
      <c r="M3242" s="34" t="e">
        <f>IF(ISNUMBER(L3242),#N/A,IF(ISNUMBER(INDEX('Approved CPZ List'!$I:$I,MATCH('HFTD CPZ'!$B3242,'Approved CPZ List'!$B:$B,0))),$K3242,#N/A))</f>
        <v>#N/A</v>
      </c>
    </row>
    <row r="3243" spans="1:13" ht="15.75" x14ac:dyDescent="0.25">
      <c r="A3243" s="17">
        <v>2934</v>
      </c>
      <c r="B3243" s="16" t="s">
        <v>1976</v>
      </c>
      <c r="C3243" s="16">
        <v>13532107</v>
      </c>
      <c r="D3243" s="16" t="s">
        <v>1974</v>
      </c>
      <c r="E3243" s="16">
        <v>0.42816767975227343</v>
      </c>
      <c r="F3243" s="16">
        <v>80</v>
      </c>
      <c r="G3243" s="20">
        <v>5.4423054549439802E-6</v>
      </c>
      <c r="H3243" s="16">
        <f t="shared" si="150"/>
        <v>4.3538443639551839E-4</v>
      </c>
      <c r="I3243" s="21">
        <v>3242</v>
      </c>
      <c r="J3243" s="28">
        <f t="shared" si="151"/>
        <v>25902.006388466874</v>
      </c>
      <c r="K3243" s="28">
        <f t="shared" si="152"/>
        <v>4.0599847164045764E-2</v>
      </c>
      <c r="L3243" s="34" t="e">
        <f>IF(ISNUMBER(INDEX('08W Project List'!$J:$J,MATCH('HFTD CPZ'!$B3243,'08W Project List'!$G:$G,0))),$K3243,#N/A)</f>
        <v>#N/A</v>
      </c>
      <c r="M3243" s="34" t="e">
        <f>IF(ISNUMBER(L3243),#N/A,IF(ISNUMBER(INDEX('Approved CPZ List'!$I:$I,MATCH('HFTD CPZ'!$B3243,'Approved CPZ List'!$B:$B,0))),$K3243,#N/A))</f>
        <v>#N/A</v>
      </c>
    </row>
    <row r="3244" spans="1:13" ht="15.75" x14ac:dyDescent="0.25">
      <c r="A3244" s="17">
        <v>2160</v>
      </c>
      <c r="B3244" s="16" t="s">
        <v>1788</v>
      </c>
      <c r="C3244" s="16">
        <v>43361104</v>
      </c>
      <c r="D3244" s="16" t="s">
        <v>1785</v>
      </c>
      <c r="E3244" s="16">
        <v>4.761920838253344</v>
      </c>
      <c r="F3244" s="16">
        <v>102</v>
      </c>
      <c r="G3244" s="20">
        <v>5.4342219223224198E-6</v>
      </c>
      <c r="H3244" s="16">
        <f t="shared" si="150"/>
        <v>5.5429063607688683E-4</v>
      </c>
      <c r="I3244" s="21">
        <v>3243</v>
      </c>
      <c r="J3244" s="28">
        <f t="shared" si="151"/>
        <v>25906.768309305127</v>
      </c>
      <c r="K3244" s="28">
        <f t="shared" si="152"/>
        <v>4.004555652796888E-2</v>
      </c>
      <c r="L3244" s="34" t="e">
        <f>IF(ISNUMBER(INDEX('08W Project List'!$J:$J,MATCH('HFTD CPZ'!$B3244,'08W Project List'!$G:$G,0))),$K3244,#N/A)</f>
        <v>#N/A</v>
      </c>
      <c r="M3244" s="34" t="e">
        <f>IF(ISNUMBER(L3244),#N/A,IF(ISNUMBER(INDEX('Approved CPZ List'!$I:$I,MATCH('HFTD CPZ'!$B3244,'Approved CPZ List'!$B:$B,0))),$K3244,#N/A))</f>
        <v>#N/A</v>
      </c>
    </row>
    <row r="3245" spans="1:13" ht="15.75" x14ac:dyDescent="0.25">
      <c r="A3245" s="17">
        <v>7487</v>
      </c>
      <c r="B3245" s="16" t="s">
        <v>1474</v>
      </c>
      <c r="C3245" s="16">
        <v>103021101</v>
      </c>
      <c r="D3245" s="16" t="s">
        <v>1475</v>
      </c>
      <c r="E3245" s="16">
        <v>0.10733581071786016</v>
      </c>
      <c r="F3245" s="16">
        <v>3</v>
      </c>
      <c r="G3245" s="20">
        <v>5.3938884731293201E-6</v>
      </c>
      <c r="H3245" s="16">
        <f t="shared" si="150"/>
        <v>1.6181665419387959E-5</v>
      </c>
      <c r="I3245" s="21">
        <v>3244</v>
      </c>
      <c r="J3245" s="28">
        <f t="shared" si="151"/>
        <v>25906.875645115844</v>
      </c>
      <c r="K3245" s="28">
        <f t="shared" si="152"/>
        <v>4.002937486254949E-2</v>
      </c>
      <c r="L3245" s="34" t="e">
        <f>IF(ISNUMBER(INDEX('08W Project List'!$J:$J,MATCH('HFTD CPZ'!$B3245,'08W Project List'!$G:$G,0))),$K3245,#N/A)</f>
        <v>#N/A</v>
      </c>
      <c r="M3245" s="34" t="e">
        <f>IF(ISNUMBER(L3245),#N/A,IF(ISNUMBER(INDEX('Approved CPZ List'!$I:$I,MATCH('HFTD CPZ'!$B3245,'Approved CPZ List'!$B:$B,0))),$K3245,#N/A))</f>
        <v>#N/A</v>
      </c>
    </row>
    <row r="3246" spans="1:13" ht="15.75" x14ac:dyDescent="0.25">
      <c r="A3246" s="17">
        <v>10550</v>
      </c>
      <c r="B3246" s="16" t="s">
        <v>3622</v>
      </c>
      <c r="C3246" s="16">
        <v>42151104</v>
      </c>
      <c r="D3246" s="16" t="s">
        <v>3614</v>
      </c>
      <c r="E3246" s="16">
        <v>9.6633232690136114E-2</v>
      </c>
      <c r="F3246" s="16">
        <v>3</v>
      </c>
      <c r="G3246" s="20">
        <v>5.3912802381274497E-6</v>
      </c>
      <c r="H3246" s="16">
        <f t="shared" si="150"/>
        <v>1.617384071438235E-5</v>
      </c>
      <c r="I3246" s="21">
        <v>3245</v>
      </c>
      <c r="J3246" s="28">
        <f t="shared" si="151"/>
        <v>25906.972278348534</v>
      </c>
      <c r="K3246" s="28">
        <f t="shared" si="152"/>
        <v>4.0013201021835108E-2</v>
      </c>
      <c r="L3246" s="34" t="e">
        <f>IF(ISNUMBER(INDEX('08W Project List'!$J:$J,MATCH('HFTD CPZ'!$B3246,'08W Project List'!$G:$G,0))),$K3246,#N/A)</f>
        <v>#N/A</v>
      </c>
      <c r="M3246" s="34" t="e">
        <f>IF(ISNUMBER(L3246),#N/A,IF(ISNUMBER(INDEX('Approved CPZ List'!$I:$I,MATCH('HFTD CPZ'!$B3246,'Approved CPZ List'!$B:$B,0))),$K3246,#N/A))</f>
        <v>#N/A</v>
      </c>
    </row>
    <row r="3247" spans="1:13" ht="15.75" x14ac:dyDescent="0.25">
      <c r="A3247" s="17">
        <v>6137</v>
      </c>
      <c r="B3247" s="16" t="s">
        <v>642</v>
      </c>
      <c r="C3247" s="16">
        <v>24060404</v>
      </c>
      <c r="D3247" s="16" t="s">
        <v>641</v>
      </c>
      <c r="E3247" s="16">
        <v>3.5095099353659167</v>
      </c>
      <c r="F3247" s="16">
        <v>62</v>
      </c>
      <c r="G3247" s="20">
        <v>5.3872662929835698E-6</v>
      </c>
      <c r="H3247" s="16">
        <f t="shared" si="150"/>
        <v>3.3401051016498131E-4</v>
      </c>
      <c r="I3247" s="21">
        <v>3246</v>
      </c>
      <c r="J3247" s="28">
        <f t="shared" si="151"/>
        <v>25910.481788283902</v>
      </c>
      <c r="K3247" s="28">
        <f t="shared" si="152"/>
        <v>3.9679190511670126E-2</v>
      </c>
      <c r="L3247" s="34" t="e">
        <f>IF(ISNUMBER(INDEX('08W Project List'!$J:$J,MATCH('HFTD CPZ'!$B3247,'08W Project List'!$G:$G,0))),$K3247,#N/A)</f>
        <v>#N/A</v>
      </c>
      <c r="M3247" s="34" t="e">
        <f>IF(ISNUMBER(L3247),#N/A,IF(ISNUMBER(INDEX('Approved CPZ List'!$I:$I,MATCH('HFTD CPZ'!$B3247,'Approved CPZ List'!$B:$B,0))),$K3247,#N/A))</f>
        <v>#N/A</v>
      </c>
    </row>
    <row r="3248" spans="1:13" ht="15.75" x14ac:dyDescent="0.25">
      <c r="A3248" s="17">
        <v>8307</v>
      </c>
      <c r="B3248" s="16" t="s">
        <v>3538</v>
      </c>
      <c r="C3248" s="16">
        <v>42011104</v>
      </c>
      <c r="D3248" s="16" t="s">
        <v>3539</v>
      </c>
      <c r="E3248" s="16">
        <v>0.18437769308550775</v>
      </c>
      <c r="F3248" s="16">
        <v>10</v>
      </c>
      <c r="G3248" s="20">
        <v>5.3476717484158102E-6</v>
      </c>
      <c r="H3248" s="16">
        <f t="shared" si="150"/>
        <v>5.3476717484158106E-5</v>
      </c>
      <c r="I3248" s="21">
        <v>3247</v>
      </c>
      <c r="J3248" s="28">
        <f t="shared" si="151"/>
        <v>25910.666165976989</v>
      </c>
      <c r="K3248" s="28">
        <f t="shared" si="152"/>
        <v>3.9625713794185967E-2</v>
      </c>
      <c r="L3248" s="34" t="e">
        <f>IF(ISNUMBER(INDEX('08W Project List'!$J:$J,MATCH('HFTD CPZ'!$B3248,'08W Project List'!$G:$G,0))),$K3248,#N/A)</f>
        <v>#N/A</v>
      </c>
      <c r="M3248" s="34" t="e">
        <f>IF(ISNUMBER(L3248),#N/A,IF(ISNUMBER(INDEX('Approved CPZ List'!$I:$I,MATCH('HFTD CPZ'!$B3248,'Approved CPZ List'!$B:$B,0))),$K3248,#N/A))</f>
        <v>#N/A</v>
      </c>
    </row>
    <row r="3249" spans="1:13" ht="15.75" x14ac:dyDescent="0.25">
      <c r="A3249" s="17">
        <v>4970</v>
      </c>
      <c r="B3249" s="16" t="s">
        <v>659</v>
      </c>
      <c r="C3249" s="16">
        <v>14091110</v>
      </c>
      <c r="D3249" s="16" t="s">
        <v>658</v>
      </c>
      <c r="E3249" s="16">
        <v>0.86800314003068357</v>
      </c>
      <c r="F3249" s="16">
        <v>14</v>
      </c>
      <c r="G3249" s="20">
        <v>5.3219088638709501E-6</v>
      </c>
      <c r="H3249" s="16">
        <f t="shared" si="150"/>
        <v>7.4506724094193305E-5</v>
      </c>
      <c r="I3249" s="21">
        <v>3248</v>
      </c>
      <c r="J3249" s="28">
        <f t="shared" si="151"/>
        <v>25911.534169117018</v>
      </c>
      <c r="K3249" s="28">
        <f t="shared" si="152"/>
        <v>3.9551207070091771E-2</v>
      </c>
      <c r="L3249" s="34" t="e">
        <f>IF(ISNUMBER(INDEX('08W Project List'!$J:$J,MATCH('HFTD CPZ'!$B3249,'08W Project List'!$G:$G,0))),$K3249,#N/A)</f>
        <v>#N/A</v>
      </c>
      <c r="M3249" s="34" t="e">
        <f>IF(ISNUMBER(L3249),#N/A,IF(ISNUMBER(INDEX('Approved CPZ List'!$I:$I,MATCH('HFTD CPZ'!$B3249,'Approved CPZ List'!$B:$B,0))),$K3249,#N/A))</f>
        <v>#N/A</v>
      </c>
    </row>
    <row r="3250" spans="1:13" ht="15.75" x14ac:dyDescent="0.25">
      <c r="A3250" s="17">
        <v>6336</v>
      </c>
      <c r="B3250" s="16" t="s">
        <v>3533</v>
      </c>
      <c r="C3250" s="16">
        <v>42011101</v>
      </c>
      <c r="D3250" s="16" t="s">
        <v>3532</v>
      </c>
      <c r="E3250" s="16">
        <v>0.19875536733088875</v>
      </c>
      <c r="F3250" s="16">
        <v>48</v>
      </c>
      <c r="G3250" s="20">
        <v>5.3143433436614204E-6</v>
      </c>
      <c r="H3250" s="16">
        <f t="shared" si="150"/>
        <v>2.5508848049574816E-4</v>
      </c>
      <c r="I3250" s="21">
        <v>3249</v>
      </c>
      <c r="J3250" s="28">
        <f t="shared" si="151"/>
        <v>25911.732924484349</v>
      </c>
      <c r="K3250" s="28">
        <f t="shared" si="152"/>
        <v>3.9296118589596023E-2</v>
      </c>
      <c r="L3250" s="34" t="e">
        <f>IF(ISNUMBER(INDEX('08W Project List'!$J:$J,MATCH('HFTD CPZ'!$B3250,'08W Project List'!$G:$G,0))),$K3250,#N/A)</f>
        <v>#N/A</v>
      </c>
      <c r="M3250" s="34" t="e">
        <f>IF(ISNUMBER(L3250),#N/A,IF(ISNUMBER(INDEX('Approved CPZ List'!$I:$I,MATCH('HFTD CPZ'!$B3250,'Approved CPZ List'!$B:$B,0))),$K3250,#N/A))</f>
        <v>#N/A</v>
      </c>
    </row>
    <row r="3251" spans="1:13" ht="15.75" x14ac:dyDescent="0.25">
      <c r="A3251" s="17">
        <v>5625</v>
      </c>
      <c r="B3251" s="16" t="s">
        <v>2019</v>
      </c>
      <c r="C3251" s="16">
        <v>182371111</v>
      </c>
      <c r="D3251" s="16" t="s">
        <v>2014</v>
      </c>
      <c r="E3251" s="16">
        <v>1.8170770942958547</v>
      </c>
      <c r="F3251" s="16">
        <v>13</v>
      </c>
      <c r="G3251" s="20">
        <v>5.3040234688852303E-6</v>
      </c>
      <c r="H3251" s="16">
        <f t="shared" si="150"/>
        <v>6.8952305095507994E-5</v>
      </c>
      <c r="I3251" s="21">
        <v>3250</v>
      </c>
      <c r="J3251" s="28">
        <f t="shared" si="151"/>
        <v>25913.550001578646</v>
      </c>
      <c r="K3251" s="28">
        <f t="shared" si="152"/>
        <v>3.9227166284500514E-2</v>
      </c>
      <c r="L3251" s="34" t="e">
        <f>IF(ISNUMBER(INDEX('08W Project List'!$J:$J,MATCH('HFTD CPZ'!$B3251,'08W Project List'!$G:$G,0))),$K3251,#N/A)</f>
        <v>#N/A</v>
      </c>
      <c r="M3251" s="34" t="e">
        <f>IF(ISNUMBER(L3251),#N/A,IF(ISNUMBER(INDEX('Approved CPZ List'!$I:$I,MATCH('HFTD CPZ'!$B3251,'Approved CPZ List'!$B:$B,0))),$K3251,#N/A))</f>
        <v>#N/A</v>
      </c>
    </row>
    <row r="3252" spans="1:13" ht="15.75" x14ac:dyDescent="0.25">
      <c r="A3252" s="17">
        <v>4819</v>
      </c>
      <c r="B3252" s="16" t="s">
        <v>1484</v>
      </c>
      <c r="C3252" s="16">
        <v>103021101</v>
      </c>
      <c r="D3252" s="16" t="s">
        <v>1475</v>
      </c>
      <c r="E3252" s="16">
        <v>6.3412278053348661E-2</v>
      </c>
      <c r="F3252" s="16">
        <v>4</v>
      </c>
      <c r="G3252" s="20">
        <v>5.2923353492252603E-6</v>
      </c>
      <c r="H3252" s="16">
        <f t="shared" si="150"/>
        <v>2.1169341396901041E-5</v>
      </c>
      <c r="I3252" s="21">
        <v>3251</v>
      </c>
      <c r="J3252" s="28">
        <f t="shared" si="151"/>
        <v>25913.613413856699</v>
      </c>
      <c r="K3252" s="28">
        <f t="shared" si="152"/>
        <v>3.9205996943103616E-2</v>
      </c>
      <c r="L3252" s="34" t="e">
        <f>IF(ISNUMBER(INDEX('08W Project List'!$J:$J,MATCH('HFTD CPZ'!$B3252,'08W Project List'!$G:$G,0))),$K3252,#N/A)</f>
        <v>#N/A</v>
      </c>
      <c r="M3252" s="34" t="e">
        <f>IF(ISNUMBER(L3252),#N/A,IF(ISNUMBER(INDEX('Approved CPZ List'!$I:$I,MATCH('HFTD CPZ'!$B3252,'Approved CPZ List'!$B:$B,0))),$K3252,#N/A))</f>
        <v>#N/A</v>
      </c>
    </row>
    <row r="3253" spans="1:13" ht="15.75" x14ac:dyDescent="0.25">
      <c r="A3253" s="17">
        <v>3357</v>
      </c>
      <c r="B3253" s="16" t="s">
        <v>4006</v>
      </c>
      <c r="C3253" s="16">
        <v>14662108</v>
      </c>
      <c r="D3253" s="16" t="s">
        <v>4007</v>
      </c>
      <c r="E3253" s="16">
        <v>0.76311502816713495</v>
      </c>
      <c r="F3253" s="16">
        <v>46</v>
      </c>
      <c r="G3253" s="20">
        <v>5.2812658673285697E-6</v>
      </c>
      <c r="H3253" s="16">
        <f t="shared" si="150"/>
        <v>2.429382298971142E-4</v>
      </c>
      <c r="I3253" s="21">
        <v>3252</v>
      </c>
      <c r="J3253" s="28">
        <f t="shared" si="151"/>
        <v>25914.376528884866</v>
      </c>
      <c r="K3253" s="28">
        <f t="shared" si="152"/>
        <v>3.8963058713206503E-2</v>
      </c>
      <c r="L3253" s="34" t="e">
        <f>IF(ISNUMBER(INDEX('08W Project List'!$J:$J,MATCH('HFTD CPZ'!$B3253,'08W Project List'!$G:$G,0))),$K3253,#N/A)</f>
        <v>#N/A</v>
      </c>
      <c r="M3253" s="34" t="e">
        <f>IF(ISNUMBER(L3253),#N/A,IF(ISNUMBER(INDEX('Approved CPZ List'!$I:$I,MATCH('HFTD CPZ'!$B3253,'Approved CPZ List'!$B:$B,0))),$K3253,#N/A))</f>
        <v>#N/A</v>
      </c>
    </row>
    <row r="3254" spans="1:13" ht="15.75" x14ac:dyDescent="0.25">
      <c r="A3254" s="17">
        <v>4164</v>
      </c>
      <c r="B3254" s="16" t="s">
        <v>1257</v>
      </c>
      <c r="C3254" s="16">
        <v>42981101</v>
      </c>
      <c r="D3254" s="16" t="s">
        <v>1252</v>
      </c>
      <c r="E3254" s="16">
        <v>2.4709337494192667</v>
      </c>
      <c r="F3254" s="16">
        <v>54</v>
      </c>
      <c r="G3254" s="20">
        <v>5.2551204849948699E-6</v>
      </c>
      <c r="H3254" s="16">
        <f t="shared" si="150"/>
        <v>2.8377650618972297E-4</v>
      </c>
      <c r="I3254" s="21">
        <v>3253</v>
      </c>
      <c r="J3254" s="28">
        <f t="shared" si="151"/>
        <v>25916.847462634287</v>
      </c>
      <c r="K3254" s="28">
        <f t="shared" si="152"/>
        <v>3.8679282207016781E-2</v>
      </c>
      <c r="L3254" s="34" t="e">
        <f>IF(ISNUMBER(INDEX('08W Project List'!$J:$J,MATCH('HFTD CPZ'!$B3254,'08W Project List'!$G:$G,0))),$K3254,#N/A)</f>
        <v>#N/A</v>
      </c>
      <c r="M3254" s="34" t="e">
        <f>IF(ISNUMBER(L3254),#N/A,IF(ISNUMBER(INDEX('Approved CPZ List'!$I:$I,MATCH('HFTD CPZ'!$B3254,'Approved CPZ List'!$B:$B,0))),$K3254,#N/A))</f>
        <v>#N/A</v>
      </c>
    </row>
    <row r="3255" spans="1:13" ht="15.75" x14ac:dyDescent="0.25">
      <c r="A3255" s="17">
        <v>5329</v>
      </c>
      <c r="B3255" s="16" t="s">
        <v>3387</v>
      </c>
      <c r="C3255" s="16">
        <v>14161106</v>
      </c>
      <c r="D3255" s="16" t="s">
        <v>3384</v>
      </c>
      <c r="E3255" s="16">
        <v>1.8843154891555749</v>
      </c>
      <c r="F3255" s="16">
        <v>56</v>
      </c>
      <c r="G3255" s="20">
        <v>5.2550192300655199E-6</v>
      </c>
      <c r="H3255" s="16">
        <f t="shared" si="150"/>
        <v>2.9428107688366911E-4</v>
      </c>
      <c r="I3255" s="21">
        <v>3254</v>
      </c>
      <c r="J3255" s="28">
        <f t="shared" si="151"/>
        <v>25918.731778123441</v>
      </c>
      <c r="K3255" s="28">
        <f t="shared" si="152"/>
        <v>3.8385001130133115E-2</v>
      </c>
      <c r="L3255" s="34" t="e">
        <f>IF(ISNUMBER(INDEX('08W Project List'!$J:$J,MATCH('HFTD CPZ'!$B3255,'08W Project List'!$G:$G,0))),$K3255,#N/A)</f>
        <v>#N/A</v>
      </c>
      <c r="M3255" s="34" t="e">
        <f>IF(ISNUMBER(L3255),#N/A,IF(ISNUMBER(INDEX('Approved CPZ List'!$I:$I,MATCH('HFTD CPZ'!$B3255,'Approved CPZ List'!$B:$B,0))),$K3255,#N/A))</f>
        <v>#N/A</v>
      </c>
    </row>
    <row r="3256" spans="1:13" ht="15.75" x14ac:dyDescent="0.25">
      <c r="A3256" s="17">
        <v>10811</v>
      </c>
      <c r="B3256" s="16" t="s">
        <v>3893</v>
      </c>
      <c r="C3256" s="16">
        <v>43201101</v>
      </c>
      <c r="D3256" s="16" t="s">
        <v>3890</v>
      </c>
      <c r="E3256" s="16">
        <v>0.16314381479979242</v>
      </c>
      <c r="F3256" s="16">
        <v>3</v>
      </c>
      <c r="G3256" s="20">
        <v>5.2193067642810596E-6</v>
      </c>
      <c r="H3256" s="16">
        <f t="shared" si="150"/>
        <v>1.5657920292843179E-5</v>
      </c>
      <c r="I3256" s="21">
        <v>3255</v>
      </c>
      <c r="J3256" s="28">
        <f t="shared" si="151"/>
        <v>25918.894921938241</v>
      </c>
      <c r="K3256" s="28">
        <f t="shared" si="152"/>
        <v>3.836934320984027E-2</v>
      </c>
      <c r="L3256" s="34" t="e">
        <f>IF(ISNUMBER(INDEX('08W Project List'!$J:$J,MATCH('HFTD CPZ'!$B3256,'08W Project List'!$G:$G,0))),$K3256,#N/A)</f>
        <v>#N/A</v>
      </c>
      <c r="M3256" s="34" t="e">
        <f>IF(ISNUMBER(L3256),#N/A,IF(ISNUMBER(INDEX('Approved CPZ List'!$I:$I,MATCH('HFTD CPZ'!$B3256,'Approved CPZ List'!$B:$B,0))),$K3256,#N/A))</f>
        <v>#N/A</v>
      </c>
    </row>
    <row r="3257" spans="1:13" ht="15.75" x14ac:dyDescent="0.25">
      <c r="A3257" s="17">
        <v>7133</v>
      </c>
      <c r="B3257" s="16" t="s">
        <v>1024</v>
      </c>
      <c r="C3257" s="16">
        <v>182222103</v>
      </c>
      <c r="D3257" s="16" t="s">
        <v>1025</v>
      </c>
      <c r="E3257" s="16">
        <v>9.0089062391890007</v>
      </c>
      <c r="F3257" s="16">
        <v>101</v>
      </c>
      <c r="G3257" s="20">
        <v>5.2097202751850202E-6</v>
      </c>
      <c r="H3257" s="16">
        <f t="shared" si="150"/>
        <v>5.2618174779368702E-4</v>
      </c>
      <c r="I3257" s="21">
        <v>3256</v>
      </c>
      <c r="J3257" s="28">
        <f t="shared" si="151"/>
        <v>25927.90382817743</v>
      </c>
      <c r="K3257" s="28">
        <f t="shared" si="152"/>
        <v>3.7843161462046582E-2</v>
      </c>
      <c r="L3257" s="34" t="e">
        <f>IF(ISNUMBER(INDEX('08W Project List'!$J:$J,MATCH('HFTD CPZ'!$B3257,'08W Project List'!$G:$G,0))),$K3257,#N/A)</f>
        <v>#N/A</v>
      </c>
      <c r="M3257" s="34" t="e">
        <f>IF(ISNUMBER(L3257),#N/A,IF(ISNUMBER(INDEX('Approved CPZ List'!$I:$I,MATCH('HFTD CPZ'!$B3257,'Approved CPZ List'!$B:$B,0))),$K3257,#N/A))</f>
        <v>#N/A</v>
      </c>
    </row>
    <row r="3258" spans="1:13" ht="15.75" x14ac:dyDescent="0.25">
      <c r="A3258" s="17">
        <v>5982</v>
      </c>
      <c r="B3258" s="16" t="s">
        <v>3563</v>
      </c>
      <c r="C3258" s="16">
        <v>42011107</v>
      </c>
      <c r="D3258" s="16" t="s">
        <v>3559</v>
      </c>
      <c r="E3258" s="16">
        <v>3.059134643673667E-2</v>
      </c>
      <c r="F3258" s="16">
        <v>16</v>
      </c>
      <c r="G3258" s="20">
        <v>5.2023869689610001E-6</v>
      </c>
      <c r="H3258" s="16">
        <f t="shared" si="150"/>
        <v>8.3238191503376001E-5</v>
      </c>
      <c r="I3258" s="21">
        <v>3257</v>
      </c>
      <c r="J3258" s="28">
        <f t="shared" si="151"/>
        <v>25927.934419523866</v>
      </c>
      <c r="K3258" s="28">
        <f t="shared" si="152"/>
        <v>3.7759923270543207E-2</v>
      </c>
      <c r="L3258" s="34" t="e">
        <f>IF(ISNUMBER(INDEX('08W Project List'!$J:$J,MATCH('HFTD CPZ'!$B3258,'08W Project List'!$G:$G,0))),$K3258,#N/A)</f>
        <v>#N/A</v>
      </c>
      <c r="M3258" s="34" t="e">
        <f>IF(ISNUMBER(L3258),#N/A,IF(ISNUMBER(INDEX('Approved CPZ List'!$I:$I,MATCH('HFTD CPZ'!$B3258,'Approved CPZ List'!$B:$B,0))),$K3258,#N/A))</f>
        <v>#N/A</v>
      </c>
    </row>
    <row r="3259" spans="1:13" ht="15.75" x14ac:dyDescent="0.25">
      <c r="A3259" s="17">
        <v>7562</v>
      </c>
      <c r="B3259" s="16" t="s">
        <v>1852</v>
      </c>
      <c r="C3259" s="16">
        <v>42481105</v>
      </c>
      <c r="D3259" s="16" t="s">
        <v>1848</v>
      </c>
      <c r="E3259" s="16">
        <v>0.53682471689604594</v>
      </c>
      <c r="F3259" s="16">
        <v>11</v>
      </c>
      <c r="G3259" s="20">
        <v>5.1905708187108797E-6</v>
      </c>
      <c r="H3259" s="16">
        <f t="shared" si="150"/>
        <v>5.7096279005819679E-5</v>
      </c>
      <c r="I3259" s="21">
        <v>3258</v>
      </c>
      <c r="J3259" s="28">
        <f t="shared" si="151"/>
        <v>25928.471244240762</v>
      </c>
      <c r="K3259" s="28">
        <f t="shared" si="152"/>
        <v>3.7702826991537389E-2</v>
      </c>
      <c r="L3259" s="34" t="e">
        <f>IF(ISNUMBER(INDEX('08W Project List'!$J:$J,MATCH('HFTD CPZ'!$B3259,'08W Project List'!$G:$G,0))),$K3259,#N/A)</f>
        <v>#N/A</v>
      </c>
      <c r="M3259" s="34" t="e">
        <f>IF(ISNUMBER(L3259),#N/A,IF(ISNUMBER(INDEX('Approved CPZ List'!$I:$I,MATCH('HFTD CPZ'!$B3259,'Approved CPZ List'!$B:$B,0))),$K3259,#N/A))</f>
        <v>#N/A</v>
      </c>
    </row>
    <row r="3260" spans="1:13" ht="15.75" x14ac:dyDescent="0.25">
      <c r="A3260" s="17">
        <v>4422</v>
      </c>
      <c r="B3260" s="16" t="s">
        <v>3386</v>
      </c>
      <c r="C3260" s="16">
        <v>14161106</v>
      </c>
      <c r="D3260" s="16" t="s">
        <v>3384</v>
      </c>
      <c r="E3260" s="16">
        <v>1.8254453338489123</v>
      </c>
      <c r="F3260" s="16">
        <v>60</v>
      </c>
      <c r="G3260" s="20">
        <v>5.1594419393231201E-6</v>
      </c>
      <c r="H3260" s="16">
        <f t="shared" si="150"/>
        <v>3.0956651635938721E-4</v>
      </c>
      <c r="I3260" s="21">
        <v>3259</v>
      </c>
      <c r="J3260" s="28">
        <f t="shared" si="151"/>
        <v>25930.29668957461</v>
      </c>
      <c r="K3260" s="28">
        <f t="shared" si="152"/>
        <v>3.7393260475177999E-2</v>
      </c>
      <c r="L3260" s="34" t="e">
        <f>IF(ISNUMBER(INDEX('08W Project List'!$J:$J,MATCH('HFTD CPZ'!$B3260,'08W Project List'!$G:$G,0))),$K3260,#N/A)</f>
        <v>#N/A</v>
      </c>
      <c r="M3260" s="34" t="e">
        <f>IF(ISNUMBER(L3260),#N/A,IF(ISNUMBER(INDEX('Approved CPZ List'!$I:$I,MATCH('HFTD CPZ'!$B3260,'Approved CPZ List'!$B:$B,0))),$K3260,#N/A))</f>
        <v>#N/A</v>
      </c>
    </row>
    <row r="3261" spans="1:13" ht="15.75" x14ac:dyDescent="0.25">
      <c r="A3261" s="17">
        <v>788</v>
      </c>
      <c r="B3261" s="16" t="s">
        <v>2651</v>
      </c>
      <c r="C3261" s="16">
        <v>12101104</v>
      </c>
      <c r="D3261" s="16" t="s">
        <v>2646</v>
      </c>
      <c r="E3261" s="16">
        <v>2.8256973031356805</v>
      </c>
      <c r="F3261" s="16">
        <v>35</v>
      </c>
      <c r="G3261" s="20">
        <v>5.1590778310816904E-6</v>
      </c>
      <c r="H3261" s="16">
        <f t="shared" si="150"/>
        <v>1.8056772408785916E-4</v>
      </c>
      <c r="I3261" s="21">
        <v>3260</v>
      </c>
      <c r="J3261" s="28">
        <f t="shared" si="151"/>
        <v>25933.122386877745</v>
      </c>
      <c r="K3261" s="28">
        <f t="shared" si="152"/>
        <v>3.721269275109014E-2</v>
      </c>
      <c r="L3261" s="34" t="e">
        <f>IF(ISNUMBER(INDEX('08W Project List'!$J:$J,MATCH('HFTD CPZ'!$B3261,'08W Project List'!$G:$G,0))),$K3261,#N/A)</f>
        <v>#N/A</v>
      </c>
      <c r="M3261" s="34" t="e">
        <f>IF(ISNUMBER(L3261),#N/A,IF(ISNUMBER(INDEX('Approved CPZ List'!$I:$I,MATCH('HFTD CPZ'!$B3261,'Approved CPZ List'!$B:$B,0))),$K3261,#N/A))</f>
        <v>#N/A</v>
      </c>
    </row>
    <row r="3262" spans="1:13" ht="15.75" x14ac:dyDescent="0.25">
      <c r="A3262" s="17">
        <v>5398</v>
      </c>
      <c r="B3262" s="16" t="s">
        <v>1686</v>
      </c>
      <c r="C3262" s="16">
        <v>43211101</v>
      </c>
      <c r="D3262" s="16" t="s">
        <v>1685</v>
      </c>
      <c r="E3262" s="16">
        <v>0</v>
      </c>
      <c r="F3262" s="16">
        <v>16</v>
      </c>
      <c r="G3262" s="20">
        <v>5.1542572793718098E-6</v>
      </c>
      <c r="H3262" s="16">
        <f t="shared" si="150"/>
        <v>8.2468116469948958E-5</v>
      </c>
      <c r="I3262" s="21">
        <v>3261</v>
      </c>
      <c r="J3262" s="28">
        <f t="shared" si="151"/>
        <v>25933.122386877745</v>
      </c>
      <c r="K3262" s="28">
        <f t="shared" si="152"/>
        <v>3.7130224634620193E-2</v>
      </c>
      <c r="L3262" s="34" t="e">
        <f>IF(ISNUMBER(INDEX('08W Project List'!$J:$J,MATCH('HFTD CPZ'!$B3262,'08W Project List'!$G:$G,0))),$K3262,#N/A)</f>
        <v>#N/A</v>
      </c>
      <c r="M3262" s="34" t="e">
        <f>IF(ISNUMBER(L3262),#N/A,IF(ISNUMBER(INDEX('Approved CPZ List'!$I:$I,MATCH('HFTD CPZ'!$B3262,'Approved CPZ List'!$B:$B,0))),$K3262,#N/A))</f>
        <v>#N/A</v>
      </c>
    </row>
    <row r="3263" spans="1:13" ht="15.75" x14ac:dyDescent="0.25">
      <c r="A3263" s="17">
        <v>3021</v>
      </c>
      <c r="B3263" s="16" t="s">
        <v>3534</v>
      </c>
      <c r="C3263" s="16">
        <v>42011101</v>
      </c>
      <c r="D3263" s="16" t="s">
        <v>3532</v>
      </c>
      <c r="E3263" s="16">
        <v>5.6152383282538478</v>
      </c>
      <c r="F3263" s="16">
        <v>114</v>
      </c>
      <c r="G3263" s="20">
        <v>5.1065482420397398E-6</v>
      </c>
      <c r="H3263" s="16">
        <f t="shared" si="150"/>
        <v>5.8214649959253029E-4</v>
      </c>
      <c r="I3263" s="21">
        <v>3262</v>
      </c>
      <c r="J3263" s="28">
        <f t="shared" si="151"/>
        <v>25938.737625205998</v>
      </c>
      <c r="K3263" s="28">
        <f t="shared" si="152"/>
        <v>3.654807813502766E-2</v>
      </c>
      <c r="L3263" s="34" t="e">
        <f>IF(ISNUMBER(INDEX('08W Project List'!$J:$J,MATCH('HFTD CPZ'!$B3263,'08W Project List'!$G:$G,0))),$K3263,#N/A)</f>
        <v>#N/A</v>
      </c>
      <c r="M3263" s="34" t="e">
        <f>IF(ISNUMBER(L3263),#N/A,IF(ISNUMBER(INDEX('Approved CPZ List'!$I:$I,MATCH('HFTD CPZ'!$B3263,'Approved CPZ List'!$B:$B,0))),$K3263,#N/A))</f>
        <v>#N/A</v>
      </c>
    </row>
    <row r="3264" spans="1:13" ht="15.75" x14ac:dyDescent="0.25">
      <c r="A3264" s="17">
        <v>2946</v>
      </c>
      <c r="B3264" s="16" t="s">
        <v>4404</v>
      </c>
      <c r="C3264" s="16">
        <v>24251104</v>
      </c>
      <c r="D3264" s="16" t="s">
        <v>4397</v>
      </c>
      <c r="E3264" s="16">
        <v>0.83031502474582353</v>
      </c>
      <c r="F3264" s="16">
        <v>53</v>
      </c>
      <c r="G3264" s="20">
        <v>5.04993576054369E-6</v>
      </c>
      <c r="H3264" s="16">
        <f t="shared" si="150"/>
        <v>2.6764659530881555E-4</v>
      </c>
      <c r="I3264" s="21">
        <v>3263</v>
      </c>
      <c r="J3264" s="28">
        <f t="shared" si="151"/>
        <v>25939.567940230743</v>
      </c>
      <c r="K3264" s="28">
        <f t="shared" si="152"/>
        <v>3.6280431539718848E-2</v>
      </c>
      <c r="L3264" s="34" t="e">
        <f>IF(ISNUMBER(INDEX('08W Project List'!$J:$J,MATCH('HFTD CPZ'!$B3264,'08W Project List'!$G:$G,0))),$K3264,#N/A)</f>
        <v>#N/A</v>
      </c>
      <c r="M3264" s="34" t="e">
        <f>IF(ISNUMBER(L3264),#N/A,IF(ISNUMBER(INDEX('Approved CPZ List'!$I:$I,MATCH('HFTD CPZ'!$B3264,'Approved CPZ List'!$B:$B,0))),$K3264,#N/A))</f>
        <v>#N/A</v>
      </c>
    </row>
    <row r="3265" spans="1:13" ht="15.75" x14ac:dyDescent="0.25">
      <c r="A3265" s="17">
        <v>8964</v>
      </c>
      <c r="B3265" s="16" t="s">
        <v>2188</v>
      </c>
      <c r="C3265" s="16">
        <v>254452102</v>
      </c>
      <c r="D3265" s="16" t="s">
        <v>2182</v>
      </c>
      <c r="E3265" s="16">
        <v>4.1618954016331193E-2</v>
      </c>
      <c r="F3265" s="16">
        <v>1</v>
      </c>
      <c r="G3265" s="20">
        <v>5.0408012149376998E-6</v>
      </c>
      <c r="H3265" s="16">
        <f t="shared" si="150"/>
        <v>5.0408012149376998E-6</v>
      </c>
      <c r="I3265" s="21">
        <v>3264</v>
      </c>
      <c r="J3265" s="28">
        <f t="shared" si="151"/>
        <v>25939.609559184759</v>
      </c>
      <c r="K3265" s="28">
        <f t="shared" si="152"/>
        <v>3.6275390738503908E-2</v>
      </c>
      <c r="L3265" s="34" t="e">
        <f>IF(ISNUMBER(INDEX('08W Project List'!$J:$J,MATCH('HFTD CPZ'!$B3265,'08W Project List'!$G:$G,0))),$K3265,#N/A)</f>
        <v>#N/A</v>
      </c>
      <c r="M3265" s="34" t="e">
        <f>IF(ISNUMBER(L3265),#N/A,IF(ISNUMBER(INDEX('Approved CPZ List'!$I:$I,MATCH('HFTD CPZ'!$B3265,'Approved CPZ List'!$B:$B,0))),$K3265,#N/A))</f>
        <v>#N/A</v>
      </c>
    </row>
    <row r="3266" spans="1:13" ht="15.75" x14ac:dyDescent="0.25">
      <c r="A3266" s="17">
        <v>8147</v>
      </c>
      <c r="B3266" s="16" t="s">
        <v>1996</v>
      </c>
      <c r="C3266" s="16">
        <v>42991105</v>
      </c>
      <c r="D3266" s="16" t="s">
        <v>1994</v>
      </c>
      <c r="E3266" s="16">
        <v>6.7815650861319451E-3</v>
      </c>
      <c r="F3266" s="16">
        <v>3</v>
      </c>
      <c r="G3266" s="20">
        <v>5.0329860664857099E-6</v>
      </c>
      <c r="H3266" s="16">
        <f t="shared" ref="H3266:H3329" si="153">IFERROR(G3266*F3266,0)</f>
        <v>1.509895819945713E-5</v>
      </c>
      <c r="I3266" s="21">
        <v>3265</v>
      </c>
      <c r="J3266" s="28">
        <f t="shared" si="151"/>
        <v>25939.616340749846</v>
      </c>
      <c r="K3266" s="28">
        <f t="shared" si="152"/>
        <v>3.6260291780304453E-2</v>
      </c>
      <c r="L3266" s="34" t="e">
        <f>IF(ISNUMBER(INDEX('08W Project List'!$J:$J,MATCH('HFTD CPZ'!$B3266,'08W Project List'!$G:$G,0))),$K3266,#N/A)</f>
        <v>#N/A</v>
      </c>
      <c r="M3266" s="34" t="e">
        <f>IF(ISNUMBER(L3266),#N/A,IF(ISNUMBER(INDEX('Approved CPZ List'!$I:$I,MATCH('HFTD CPZ'!$B3266,'Approved CPZ List'!$B:$B,0))),$K3266,#N/A))</f>
        <v>#N/A</v>
      </c>
    </row>
    <row r="3267" spans="1:13" ht="15.75" x14ac:dyDescent="0.25">
      <c r="A3267" s="17">
        <v>6797</v>
      </c>
      <c r="B3267" s="16" t="s">
        <v>1275</v>
      </c>
      <c r="C3267" s="16">
        <v>24080402</v>
      </c>
      <c r="D3267" s="16" t="s">
        <v>1276</v>
      </c>
      <c r="E3267" s="16">
        <v>1.9102688327348478</v>
      </c>
      <c r="F3267" s="16">
        <v>27</v>
      </c>
      <c r="G3267" s="20">
        <v>4.9934550323810497E-6</v>
      </c>
      <c r="H3267" s="16">
        <f t="shared" si="153"/>
        <v>1.3482328587428833E-4</v>
      </c>
      <c r="I3267" s="21">
        <v>3266</v>
      </c>
      <c r="J3267" s="28">
        <f t="shared" si="151"/>
        <v>25941.526609582583</v>
      </c>
      <c r="K3267" s="28">
        <f t="shared" si="152"/>
        <v>3.6125468494430164E-2</v>
      </c>
      <c r="L3267" s="34" t="e">
        <f>IF(ISNUMBER(INDEX('08W Project List'!$J:$J,MATCH('HFTD CPZ'!$B3267,'08W Project List'!$G:$G,0))),$K3267,#N/A)</f>
        <v>#N/A</v>
      </c>
      <c r="M3267" s="34" t="e">
        <f>IF(ISNUMBER(L3267),#N/A,IF(ISNUMBER(INDEX('Approved CPZ List'!$I:$I,MATCH('HFTD CPZ'!$B3267,'Approved CPZ List'!$B:$B,0))),$K3267,#N/A))</f>
        <v>#N/A</v>
      </c>
    </row>
    <row r="3268" spans="1:13" ht="15.75" x14ac:dyDescent="0.25">
      <c r="A3268" s="17">
        <v>8050</v>
      </c>
      <c r="B3268" s="16" t="s">
        <v>335</v>
      </c>
      <c r="C3268" s="16">
        <v>43081101</v>
      </c>
      <c r="D3268" s="16" t="s">
        <v>329</v>
      </c>
      <c r="E3268" s="16">
        <v>2.2023476508990738</v>
      </c>
      <c r="F3268" s="16">
        <v>27</v>
      </c>
      <c r="G3268" s="20">
        <v>4.9755800685634603E-6</v>
      </c>
      <c r="H3268" s="16">
        <f t="shared" si="153"/>
        <v>1.3434066185121342E-4</v>
      </c>
      <c r="I3268" s="21">
        <v>3267</v>
      </c>
      <c r="J3268" s="28">
        <f t="shared" ref="J3268:J3331" si="154">J3267+E3268</f>
        <v>25943.728957233481</v>
      </c>
      <c r="K3268" s="28">
        <f t="shared" ref="K3268:K3331" si="155">K3267-H3268</f>
        <v>3.5991127832578948E-2</v>
      </c>
      <c r="L3268" s="34" t="e">
        <f>IF(ISNUMBER(INDEX('08W Project List'!$J:$J,MATCH('HFTD CPZ'!$B3268,'08W Project List'!$G:$G,0))),$K3268,#N/A)</f>
        <v>#N/A</v>
      </c>
      <c r="M3268" s="34" t="e">
        <f>IF(ISNUMBER(L3268),#N/A,IF(ISNUMBER(INDEX('Approved CPZ List'!$I:$I,MATCH('HFTD CPZ'!$B3268,'Approved CPZ List'!$B:$B,0))),$K3268,#N/A))</f>
        <v>#N/A</v>
      </c>
    </row>
    <row r="3269" spans="1:13" ht="15.75" x14ac:dyDescent="0.25">
      <c r="A3269" s="17">
        <v>6040</v>
      </c>
      <c r="B3269" s="16" t="s">
        <v>3235</v>
      </c>
      <c r="C3269" s="16">
        <v>163761703</v>
      </c>
      <c r="D3269" s="16" t="s">
        <v>3232</v>
      </c>
      <c r="E3269" s="16">
        <v>0.96228544762806711</v>
      </c>
      <c r="F3269" s="16">
        <v>32</v>
      </c>
      <c r="G3269" s="20">
        <v>4.95348747274718E-6</v>
      </c>
      <c r="H3269" s="16">
        <f t="shared" si="153"/>
        <v>1.5851159912790976E-4</v>
      </c>
      <c r="I3269" s="21">
        <v>3268</v>
      </c>
      <c r="J3269" s="28">
        <f t="shared" si="154"/>
        <v>25944.69124268111</v>
      </c>
      <c r="K3269" s="28">
        <f t="shared" si="155"/>
        <v>3.5832616233451041E-2</v>
      </c>
      <c r="L3269" s="34" t="e">
        <f>IF(ISNUMBER(INDEX('08W Project List'!$J:$J,MATCH('HFTD CPZ'!$B3269,'08W Project List'!$G:$G,0))),$K3269,#N/A)</f>
        <v>#N/A</v>
      </c>
      <c r="M3269" s="34" t="e">
        <f>IF(ISNUMBER(L3269),#N/A,IF(ISNUMBER(INDEX('Approved CPZ List'!$I:$I,MATCH('HFTD CPZ'!$B3269,'Approved CPZ List'!$B:$B,0))),$K3269,#N/A))</f>
        <v>#N/A</v>
      </c>
    </row>
    <row r="3270" spans="1:13" ht="15.75" x14ac:dyDescent="0.25">
      <c r="A3270" s="17">
        <v>4959</v>
      </c>
      <c r="B3270" s="16" t="s">
        <v>4150</v>
      </c>
      <c r="C3270" s="16">
        <v>14341105</v>
      </c>
      <c r="D3270" s="16" t="s">
        <v>4151</v>
      </c>
      <c r="E3270" s="16">
        <v>3.1348927750172715</v>
      </c>
      <c r="F3270" s="16">
        <v>45</v>
      </c>
      <c r="G3270" s="20">
        <v>4.9532459802630501E-6</v>
      </c>
      <c r="H3270" s="16">
        <f t="shared" si="153"/>
        <v>2.2289606911183725E-4</v>
      </c>
      <c r="I3270" s="21">
        <v>3269</v>
      </c>
      <c r="J3270" s="28">
        <f t="shared" si="154"/>
        <v>25947.826135456129</v>
      </c>
      <c r="K3270" s="28">
        <f t="shared" si="155"/>
        <v>3.5609720164339206E-2</v>
      </c>
      <c r="L3270" s="34" t="e">
        <f>IF(ISNUMBER(INDEX('08W Project List'!$J:$J,MATCH('HFTD CPZ'!$B3270,'08W Project List'!$G:$G,0))),$K3270,#N/A)</f>
        <v>#N/A</v>
      </c>
      <c r="M3270" s="34" t="e">
        <f>IF(ISNUMBER(L3270),#N/A,IF(ISNUMBER(INDEX('Approved CPZ List'!$I:$I,MATCH('HFTD CPZ'!$B3270,'Approved CPZ List'!$B:$B,0))),$K3270,#N/A))</f>
        <v>#N/A</v>
      </c>
    </row>
    <row r="3271" spans="1:13" ht="15.75" x14ac:dyDescent="0.25">
      <c r="A3271" s="17">
        <v>1675</v>
      </c>
      <c r="B3271" s="16" t="s">
        <v>668</v>
      </c>
      <c r="C3271" s="16">
        <v>14091111</v>
      </c>
      <c r="D3271" s="16" t="s">
        <v>669</v>
      </c>
      <c r="E3271" s="16">
        <v>0.19846920301377069</v>
      </c>
      <c r="F3271" s="16">
        <v>26</v>
      </c>
      <c r="G3271" s="20">
        <v>4.95198294391266E-6</v>
      </c>
      <c r="H3271" s="16">
        <f t="shared" si="153"/>
        <v>1.2875155654172915E-4</v>
      </c>
      <c r="I3271" s="21">
        <v>3270</v>
      </c>
      <c r="J3271" s="28">
        <f t="shared" si="154"/>
        <v>25948.024604659142</v>
      </c>
      <c r="K3271" s="28">
        <f t="shared" si="155"/>
        <v>3.5480968607797481E-2</v>
      </c>
      <c r="L3271" s="34" t="e">
        <f>IF(ISNUMBER(INDEX('08W Project List'!$J:$J,MATCH('HFTD CPZ'!$B3271,'08W Project List'!$G:$G,0))),$K3271,#N/A)</f>
        <v>#N/A</v>
      </c>
      <c r="M3271" s="34" t="e">
        <f>IF(ISNUMBER(L3271),#N/A,IF(ISNUMBER(INDEX('Approved CPZ List'!$I:$I,MATCH('HFTD CPZ'!$B3271,'Approved CPZ List'!$B:$B,0))),$K3271,#N/A))</f>
        <v>#N/A</v>
      </c>
    </row>
    <row r="3272" spans="1:13" ht="15.75" x14ac:dyDescent="0.25">
      <c r="A3272" s="17">
        <v>9676</v>
      </c>
      <c r="B3272" s="16" t="s">
        <v>2820</v>
      </c>
      <c r="C3272" s="16">
        <v>22811103</v>
      </c>
      <c r="D3272" s="16" t="s">
        <v>2817</v>
      </c>
      <c r="E3272" s="16">
        <v>0.17616416870921192</v>
      </c>
      <c r="F3272" s="16">
        <v>4</v>
      </c>
      <c r="G3272" s="20">
        <v>4.9074463782257302E-6</v>
      </c>
      <c r="H3272" s="16">
        <f t="shared" si="153"/>
        <v>1.9629785512902921E-5</v>
      </c>
      <c r="I3272" s="21">
        <v>3271</v>
      </c>
      <c r="J3272" s="28">
        <f t="shared" si="154"/>
        <v>25948.20076882785</v>
      </c>
      <c r="K3272" s="28">
        <f t="shared" si="155"/>
        <v>3.5461338822284576E-2</v>
      </c>
      <c r="L3272" s="34" t="e">
        <f>IF(ISNUMBER(INDEX('08W Project List'!$J:$J,MATCH('HFTD CPZ'!$B3272,'08W Project List'!$G:$G,0))),$K3272,#N/A)</f>
        <v>#N/A</v>
      </c>
      <c r="M3272" s="34" t="e">
        <f>IF(ISNUMBER(L3272),#N/A,IF(ISNUMBER(INDEX('Approved CPZ List'!$I:$I,MATCH('HFTD CPZ'!$B3272,'Approved CPZ List'!$B:$B,0))),$K3272,#N/A))</f>
        <v>#N/A</v>
      </c>
    </row>
    <row r="3273" spans="1:13" ht="15.75" x14ac:dyDescent="0.25">
      <c r="A3273" s="17">
        <v>8421</v>
      </c>
      <c r="B3273" s="16" t="s">
        <v>1216</v>
      </c>
      <c r="C3273" s="16">
        <v>12501112</v>
      </c>
      <c r="D3273" s="16" t="s">
        <v>1213</v>
      </c>
      <c r="E3273" s="16">
        <v>0.5142796082910559</v>
      </c>
      <c r="F3273" s="16">
        <v>11</v>
      </c>
      <c r="G3273" s="20">
        <v>4.8809791575811502E-6</v>
      </c>
      <c r="H3273" s="16">
        <f t="shared" si="153"/>
        <v>5.3690770733392651E-5</v>
      </c>
      <c r="I3273" s="21">
        <v>3272</v>
      </c>
      <c r="J3273" s="28">
        <f t="shared" si="154"/>
        <v>25948.715048436141</v>
      </c>
      <c r="K3273" s="28">
        <f t="shared" si="155"/>
        <v>3.540764805155118E-2</v>
      </c>
      <c r="L3273" s="34" t="e">
        <f>IF(ISNUMBER(INDEX('08W Project List'!$J:$J,MATCH('HFTD CPZ'!$B3273,'08W Project List'!$G:$G,0))),$K3273,#N/A)</f>
        <v>#N/A</v>
      </c>
      <c r="M3273" s="34" t="e">
        <f>IF(ISNUMBER(L3273),#N/A,IF(ISNUMBER(INDEX('Approved CPZ List'!$I:$I,MATCH('HFTD CPZ'!$B3273,'Approved CPZ List'!$B:$B,0))),$K3273,#N/A))</f>
        <v>#N/A</v>
      </c>
    </row>
    <row r="3274" spans="1:13" ht="15.75" x14ac:dyDescent="0.25">
      <c r="A3274" s="17">
        <v>2317</v>
      </c>
      <c r="B3274" s="16" t="s">
        <v>4144</v>
      </c>
      <c r="C3274" s="16">
        <v>63601112</v>
      </c>
      <c r="D3274" s="16" t="s">
        <v>4145</v>
      </c>
      <c r="E3274" s="16">
        <v>0.2353063801346128</v>
      </c>
      <c r="F3274" s="16">
        <v>52</v>
      </c>
      <c r="G3274" s="20">
        <v>4.8470074207106197E-6</v>
      </c>
      <c r="H3274" s="16">
        <f t="shared" si="153"/>
        <v>2.5204438587695223E-4</v>
      </c>
      <c r="I3274" s="21">
        <v>3273</v>
      </c>
      <c r="J3274" s="28">
        <f t="shared" si="154"/>
        <v>25948.950354816276</v>
      </c>
      <c r="K3274" s="28">
        <f t="shared" si="155"/>
        <v>3.5155603665674225E-2</v>
      </c>
      <c r="L3274" s="34" t="e">
        <f>IF(ISNUMBER(INDEX('08W Project List'!$J:$J,MATCH('HFTD CPZ'!$B3274,'08W Project List'!$G:$G,0))),$K3274,#N/A)</f>
        <v>#N/A</v>
      </c>
      <c r="M3274" s="34" t="e">
        <f>IF(ISNUMBER(L3274),#N/A,IF(ISNUMBER(INDEX('Approved CPZ List'!$I:$I,MATCH('HFTD CPZ'!$B3274,'Approved CPZ List'!$B:$B,0))),$K3274,#N/A))</f>
        <v>#N/A</v>
      </c>
    </row>
    <row r="3275" spans="1:13" ht="15.75" x14ac:dyDescent="0.25">
      <c r="A3275" s="17">
        <v>2187</v>
      </c>
      <c r="B3275" s="16" t="s">
        <v>2556</v>
      </c>
      <c r="C3275" s="16">
        <v>192151131</v>
      </c>
      <c r="D3275" s="16" t="s">
        <v>2551</v>
      </c>
      <c r="E3275" s="16">
        <v>0.15992746114735987</v>
      </c>
      <c r="F3275" s="16">
        <v>91</v>
      </c>
      <c r="G3275" s="20">
        <v>4.8414072329191103E-6</v>
      </c>
      <c r="H3275" s="16">
        <f t="shared" si="153"/>
        <v>4.4056805819563902E-4</v>
      </c>
      <c r="I3275" s="21">
        <v>3274</v>
      </c>
      <c r="J3275" s="28">
        <f t="shared" si="154"/>
        <v>25949.110282277423</v>
      </c>
      <c r="K3275" s="28">
        <f t="shared" si="155"/>
        <v>3.4715035607478587E-2</v>
      </c>
      <c r="L3275" s="34" t="e">
        <f>IF(ISNUMBER(INDEX('08W Project List'!$J:$J,MATCH('HFTD CPZ'!$B3275,'08W Project List'!$G:$G,0))),$K3275,#N/A)</f>
        <v>#N/A</v>
      </c>
      <c r="M3275" s="34" t="e">
        <f>IF(ISNUMBER(L3275),#N/A,IF(ISNUMBER(INDEX('Approved CPZ List'!$I:$I,MATCH('HFTD CPZ'!$B3275,'Approved CPZ List'!$B:$B,0))),$K3275,#N/A))</f>
        <v>#N/A</v>
      </c>
    </row>
    <row r="3276" spans="1:13" ht="15.75" x14ac:dyDescent="0.25">
      <c r="A3276" s="17">
        <v>8107</v>
      </c>
      <c r="B3276" s="16" t="s">
        <v>1278</v>
      </c>
      <c r="C3276" s="16">
        <v>24080402</v>
      </c>
      <c r="D3276" s="16" t="s">
        <v>1276</v>
      </c>
      <c r="E3276" s="16">
        <v>1.8968484143316284</v>
      </c>
      <c r="F3276" s="16">
        <v>23</v>
      </c>
      <c r="G3276" s="20">
        <v>4.8042203056990901E-6</v>
      </c>
      <c r="H3276" s="16">
        <f t="shared" si="153"/>
        <v>1.1049706703107907E-4</v>
      </c>
      <c r="I3276" s="21">
        <v>3275</v>
      </c>
      <c r="J3276" s="28">
        <f t="shared" si="154"/>
        <v>25951.007130691756</v>
      </c>
      <c r="K3276" s="28">
        <f t="shared" si="155"/>
        <v>3.460453854044751E-2</v>
      </c>
      <c r="L3276" s="34" t="e">
        <f>IF(ISNUMBER(INDEX('08W Project List'!$J:$J,MATCH('HFTD CPZ'!$B3276,'08W Project List'!$G:$G,0))),$K3276,#N/A)</f>
        <v>#N/A</v>
      </c>
      <c r="M3276" s="34" t="e">
        <f>IF(ISNUMBER(L3276),#N/A,IF(ISNUMBER(INDEX('Approved CPZ List'!$I:$I,MATCH('HFTD CPZ'!$B3276,'Approved CPZ List'!$B:$B,0))),$K3276,#N/A))</f>
        <v>#N/A</v>
      </c>
    </row>
    <row r="3277" spans="1:13" ht="15.75" x14ac:dyDescent="0.25">
      <c r="A3277" s="17">
        <v>1133</v>
      </c>
      <c r="B3277" s="16" t="s">
        <v>3433</v>
      </c>
      <c r="C3277" s="16">
        <v>24181103</v>
      </c>
      <c r="D3277" s="16" t="s">
        <v>3432</v>
      </c>
      <c r="E3277" s="16">
        <v>3.8195405974859415</v>
      </c>
      <c r="F3277" s="16">
        <v>53</v>
      </c>
      <c r="G3277" s="20">
        <v>4.79950140782397E-6</v>
      </c>
      <c r="H3277" s="16">
        <f t="shared" si="153"/>
        <v>2.5437357461467042E-4</v>
      </c>
      <c r="I3277" s="21">
        <v>3276</v>
      </c>
      <c r="J3277" s="28">
        <f t="shared" si="154"/>
        <v>25954.826671289244</v>
      </c>
      <c r="K3277" s="28">
        <f t="shared" si="155"/>
        <v>3.435016496583284E-2</v>
      </c>
      <c r="L3277" s="34" t="e">
        <f>IF(ISNUMBER(INDEX('08W Project List'!$J:$J,MATCH('HFTD CPZ'!$B3277,'08W Project List'!$G:$G,0))),$K3277,#N/A)</f>
        <v>#N/A</v>
      </c>
      <c r="M3277" s="34" t="e">
        <f>IF(ISNUMBER(L3277),#N/A,IF(ISNUMBER(INDEX('Approved CPZ List'!$I:$I,MATCH('HFTD CPZ'!$B3277,'Approved CPZ List'!$B:$B,0))),$K3277,#N/A))</f>
        <v>#N/A</v>
      </c>
    </row>
    <row r="3278" spans="1:13" ht="15.75" x14ac:dyDescent="0.25">
      <c r="A3278" s="17">
        <v>9839</v>
      </c>
      <c r="B3278" s="16" t="s">
        <v>3562</v>
      </c>
      <c r="C3278" s="16">
        <v>42011107</v>
      </c>
      <c r="D3278" s="16" t="s">
        <v>3559</v>
      </c>
      <c r="E3278" s="16">
        <v>0.13345469381749844</v>
      </c>
      <c r="F3278" s="16">
        <v>2</v>
      </c>
      <c r="G3278" s="20">
        <v>4.7654682400357502E-6</v>
      </c>
      <c r="H3278" s="16">
        <f t="shared" si="153"/>
        <v>9.5309364800715005E-6</v>
      </c>
      <c r="I3278" s="21">
        <v>3277</v>
      </c>
      <c r="J3278" s="28">
        <f t="shared" si="154"/>
        <v>25954.96012598306</v>
      </c>
      <c r="K3278" s="28">
        <f t="shared" si="155"/>
        <v>3.4340634029352765E-2</v>
      </c>
      <c r="L3278" s="34" t="e">
        <f>IF(ISNUMBER(INDEX('08W Project List'!$J:$J,MATCH('HFTD CPZ'!$B3278,'08W Project List'!$G:$G,0))),$K3278,#N/A)</f>
        <v>#N/A</v>
      </c>
      <c r="M3278" s="34" t="e">
        <f>IF(ISNUMBER(L3278),#N/A,IF(ISNUMBER(INDEX('Approved CPZ List'!$I:$I,MATCH('HFTD CPZ'!$B3278,'Approved CPZ List'!$B:$B,0))),$K3278,#N/A))</f>
        <v>#N/A</v>
      </c>
    </row>
    <row r="3279" spans="1:13" ht="15.75" x14ac:dyDescent="0.25">
      <c r="A3279" s="17">
        <v>3598</v>
      </c>
      <c r="B3279" s="16" t="s">
        <v>2896</v>
      </c>
      <c r="C3279" s="16">
        <v>83252102</v>
      </c>
      <c r="D3279" s="16" t="s">
        <v>2897</v>
      </c>
      <c r="E3279" s="16">
        <v>2.8415443352208642E-3</v>
      </c>
      <c r="F3279" s="16">
        <v>75</v>
      </c>
      <c r="G3279" s="20">
        <v>4.7387563650351098E-6</v>
      </c>
      <c r="H3279" s="16">
        <f t="shared" si="153"/>
        <v>3.5540672737763323E-4</v>
      </c>
      <c r="I3279" s="21">
        <v>3278</v>
      </c>
      <c r="J3279" s="28">
        <f t="shared" si="154"/>
        <v>25954.962967527394</v>
      </c>
      <c r="K3279" s="28">
        <f t="shared" si="155"/>
        <v>3.3985227301975132E-2</v>
      </c>
      <c r="L3279" s="34" t="e">
        <f>IF(ISNUMBER(INDEX('08W Project List'!$J:$J,MATCH('HFTD CPZ'!$B3279,'08W Project List'!$G:$G,0))),$K3279,#N/A)</f>
        <v>#N/A</v>
      </c>
      <c r="M3279" s="34" t="e">
        <f>IF(ISNUMBER(L3279),#N/A,IF(ISNUMBER(INDEX('Approved CPZ List'!$I:$I,MATCH('HFTD CPZ'!$B3279,'Approved CPZ List'!$B:$B,0))),$K3279,#N/A))</f>
        <v>#N/A</v>
      </c>
    </row>
    <row r="3280" spans="1:13" ht="15.75" x14ac:dyDescent="0.25">
      <c r="A3280" s="17">
        <v>4237</v>
      </c>
      <c r="B3280" s="16" t="s">
        <v>2921</v>
      </c>
      <c r="C3280" s="16">
        <v>83252109</v>
      </c>
      <c r="D3280" s="16" t="s">
        <v>2918</v>
      </c>
      <c r="E3280" s="16">
        <v>0.92948727781769425</v>
      </c>
      <c r="F3280" s="16">
        <v>14</v>
      </c>
      <c r="G3280" s="20">
        <v>4.7113029275688201E-6</v>
      </c>
      <c r="H3280" s="16">
        <f t="shared" si="153"/>
        <v>6.5958240985963479E-5</v>
      </c>
      <c r="I3280" s="21">
        <v>3279</v>
      </c>
      <c r="J3280" s="28">
        <f t="shared" si="154"/>
        <v>25955.892454805213</v>
      </c>
      <c r="K3280" s="28">
        <f t="shared" si="155"/>
        <v>3.3919269060989167E-2</v>
      </c>
      <c r="L3280" s="34" t="e">
        <f>IF(ISNUMBER(INDEX('08W Project List'!$J:$J,MATCH('HFTD CPZ'!$B3280,'08W Project List'!$G:$G,0))),$K3280,#N/A)</f>
        <v>#N/A</v>
      </c>
      <c r="M3280" s="34" t="e">
        <f>IF(ISNUMBER(L3280),#N/A,IF(ISNUMBER(INDEX('Approved CPZ List'!$I:$I,MATCH('HFTD CPZ'!$B3280,'Approved CPZ List'!$B:$B,0))),$K3280,#N/A))</f>
        <v>#N/A</v>
      </c>
    </row>
    <row r="3281" spans="1:13" ht="15.75" x14ac:dyDescent="0.25">
      <c r="A3281" s="17">
        <v>4104</v>
      </c>
      <c r="B3281" s="16" t="s">
        <v>1600</v>
      </c>
      <c r="C3281" s="16">
        <v>43091103</v>
      </c>
      <c r="D3281" s="16" t="s">
        <v>1598</v>
      </c>
      <c r="E3281" s="16">
        <v>0</v>
      </c>
      <c r="F3281" s="16">
        <v>61</v>
      </c>
      <c r="G3281" s="20">
        <v>4.6915100155761801E-6</v>
      </c>
      <c r="H3281" s="16">
        <f t="shared" si="153"/>
        <v>2.8618211095014697E-4</v>
      </c>
      <c r="I3281" s="21">
        <v>3280</v>
      </c>
      <c r="J3281" s="28">
        <f t="shared" si="154"/>
        <v>25955.892454805213</v>
      </c>
      <c r="K3281" s="28">
        <f t="shared" si="155"/>
        <v>3.3633086950039019E-2</v>
      </c>
      <c r="L3281" s="34" t="e">
        <f>IF(ISNUMBER(INDEX('08W Project List'!$J:$J,MATCH('HFTD CPZ'!$B3281,'08W Project List'!$G:$G,0))),$K3281,#N/A)</f>
        <v>#N/A</v>
      </c>
      <c r="M3281" s="34" t="e">
        <f>IF(ISNUMBER(L3281),#N/A,IF(ISNUMBER(INDEX('Approved CPZ List'!$I:$I,MATCH('HFTD CPZ'!$B3281,'Approved CPZ List'!$B:$B,0))),$K3281,#N/A))</f>
        <v>#N/A</v>
      </c>
    </row>
    <row r="3282" spans="1:13" ht="15.75" x14ac:dyDescent="0.25">
      <c r="A3282" s="17">
        <v>9040</v>
      </c>
      <c r="B3282" s="16" t="s">
        <v>3537</v>
      </c>
      <c r="C3282" s="16">
        <v>42011101</v>
      </c>
      <c r="D3282" s="16" t="s">
        <v>3532</v>
      </c>
      <c r="E3282" s="16">
        <v>0</v>
      </c>
      <c r="F3282" s="16">
        <v>17</v>
      </c>
      <c r="G3282" s="20">
        <v>4.6868152250570598E-6</v>
      </c>
      <c r="H3282" s="16">
        <f t="shared" si="153"/>
        <v>7.9675858825970015E-5</v>
      </c>
      <c r="I3282" s="21">
        <v>3281</v>
      </c>
      <c r="J3282" s="28">
        <f t="shared" si="154"/>
        <v>25955.892454805213</v>
      </c>
      <c r="K3282" s="28">
        <f t="shared" si="155"/>
        <v>3.3553411091213049E-2</v>
      </c>
      <c r="L3282" s="34" t="e">
        <f>IF(ISNUMBER(INDEX('08W Project List'!$J:$J,MATCH('HFTD CPZ'!$B3282,'08W Project List'!$G:$G,0))),$K3282,#N/A)</f>
        <v>#N/A</v>
      </c>
      <c r="M3282" s="34" t="e">
        <f>IF(ISNUMBER(L3282),#N/A,IF(ISNUMBER(INDEX('Approved CPZ List'!$I:$I,MATCH('HFTD CPZ'!$B3282,'Approved CPZ List'!$B:$B,0))),$K3282,#N/A))</f>
        <v>#N/A</v>
      </c>
    </row>
    <row r="3283" spans="1:13" ht="15.75" x14ac:dyDescent="0.25">
      <c r="A3283" s="17">
        <v>9787</v>
      </c>
      <c r="B3283" s="16" t="s">
        <v>142</v>
      </c>
      <c r="C3283" s="16">
        <v>182541103</v>
      </c>
      <c r="D3283" s="16" t="s">
        <v>143</v>
      </c>
      <c r="E3283" s="16">
        <v>0.42620645466291857</v>
      </c>
      <c r="F3283" s="16">
        <v>6</v>
      </c>
      <c r="G3283" s="20">
        <v>4.6656327108222997E-6</v>
      </c>
      <c r="H3283" s="16">
        <f t="shared" si="153"/>
        <v>2.7993796264933798E-5</v>
      </c>
      <c r="I3283" s="21">
        <v>3282</v>
      </c>
      <c r="J3283" s="28">
        <f t="shared" si="154"/>
        <v>25956.318661259877</v>
      </c>
      <c r="K3283" s="28">
        <f t="shared" si="155"/>
        <v>3.3525417294948116E-2</v>
      </c>
      <c r="L3283" s="34" t="e">
        <f>IF(ISNUMBER(INDEX('08W Project List'!$J:$J,MATCH('HFTD CPZ'!$B3283,'08W Project List'!$G:$G,0))),$K3283,#N/A)</f>
        <v>#N/A</v>
      </c>
      <c r="M3283" s="34" t="e">
        <f>IF(ISNUMBER(L3283),#N/A,IF(ISNUMBER(INDEX('Approved CPZ List'!$I:$I,MATCH('HFTD CPZ'!$B3283,'Approved CPZ List'!$B:$B,0))),$K3283,#N/A))</f>
        <v>#N/A</v>
      </c>
    </row>
    <row r="3284" spans="1:13" ht="15.75" x14ac:dyDescent="0.25">
      <c r="A3284" s="17">
        <v>3209</v>
      </c>
      <c r="B3284" s="16" t="s">
        <v>3363</v>
      </c>
      <c r="C3284" s="16">
        <v>83692105</v>
      </c>
      <c r="D3284" s="16" t="s">
        <v>3364</v>
      </c>
      <c r="E3284" s="16">
        <v>3.41037916323637</v>
      </c>
      <c r="F3284" s="16">
        <v>105</v>
      </c>
      <c r="G3284" s="20">
        <v>4.6505346166318196E-6</v>
      </c>
      <c r="H3284" s="16">
        <f t="shared" si="153"/>
        <v>4.8830613474634102E-4</v>
      </c>
      <c r="I3284" s="21">
        <v>3283</v>
      </c>
      <c r="J3284" s="28">
        <f t="shared" si="154"/>
        <v>25959.729040423113</v>
      </c>
      <c r="K3284" s="28">
        <f t="shared" si="155"/>
        <v>3.3037111160201776E-2</v>
      </c>
      <c r="L3284" s="34">
        <f>IF(ISNUMBER(INDEX('08W Project List'!$J:$J,MATCH('HFTD CPZ'!$B3284,'08W Project List'!$G:$G,0))),$K3284,#N/A)</f>
        <v>3.3037111160201776E-2</v>
      </c>
      <c r="M3284" s="34" t="e">
        <f>IF(ISNUMBER(L3284),#N/A,IF(ISNUMBER(INDEX('Approved CPZ List'!$I:$I,MATCH('HFTD CPZ'!$B3284,'Approved CPZ List'!$B:$B,0))),$K3284,#N/A))</f>
        <v>#N/A</v>
      </c>
    </row>
    <row r="3285" spans="1:13" ht="15.75" x14ac:dyDescent="0.25">
      <c r="A3285" s="17">
        <v>10084</v>
      </c>
      <c r="B3285" s="16" t="s">
        <v>3550</v>
      </c>
      <c r="C3285" s="16">
        <v>42011106</v>
      </c>
      <c r="D3285" s="16" t="s">
        <v>3549</v>
      </c>
      <c r="E3285" s="16">
        <v>0.10506128907200185</v>
      </c>
      <c r="F3285" s="16">
        <v>4</v>
      </c>
      <c r="G3285" s="20">
        <v>4.6267380856319604E-6</v>
      </c>
      <c r="H3285" s="16">
        <f t="shared" si="153"/>
        <v>1.8506952342527841E-5</v>
      </c>
      <c r="I3285" s="21">
        <v>3284</v>
      </c>
      <c r="J3285" s="28">
        <f t="shared" si="154"/>
        <v>25959.834101712186</v>
      </c>
      <c r="K3285" s="28">
        <f t="shared" si="155"/>
        <v>3.3018604207859251E-2</v>
      </c>
      <c r="L3285" s="34" t="e">
        <f>IF(ISNUMBER(INDEX('08W Project List'!$J:$J,MATCH('HFTD CPZ'!$B3285,'08W Project List'!$G:$G,0))),$K3285,#N/A)</f>
        <v>#N/A</v>
      </c>
      <c r="M3285" s="34" t="e">
        <f>IF(ISNUMBER(L3285),#N/A,IF(ISNUMBER(INDEX('Approved CPZ List'!$I:$I,MATCH('HFTD CPZ'!$B3285,'Approved CPZ List'!$B:$B,0))),$K3285,#N/A))</f>
        <v>#N/A</v>
      </c>
    </row>
    <row r="3286" spans="1:13" ht="15.75" x14ac:dyDescent="0.25">
      <c r="A3286" s="17">
        <v>8574</v>
      </c>
      <c r="B3286" s="16" t="s">
        <v>332</v>
      </c>
      <c r="C3286" s="16">
        <v>43081101</v>
      </c>
      <c r="D3286" s="16" t="s">
        <v>329</v>
      </c>
      <c r="E3286" s="16">
        <v>1.8845783020199254</v>
      </c>
      <c r="F3286" s="16">
        <v>30</v>
      </c>
      <c r="G3286" s="20">
        <v>4.6223605774575101E-6</v>
      </c>
      <c r="H3286" s="16">
        <f t="shared" si="153"/>
        <v>1.386708173237253E-4</v>
      </c>
      <c r="I3286" s="21">
        <v>3285</v>
      </c>
      <c r="J3286" s="28">
        <f t="shared" si="154"/>
        <v>25961.718680014204</v>
      </c>
      <c r="K3286" s="28">
        <f t="shared" si="155"/>
        <v>3.2879933390535528E-2</v>
      </c>
      <c r="L3286" s="34" t="e">
        <f>IF(ISNUMBER(INDEX('08W Project List'!$J:$J,MATCH('HFTD CPZ'!$B3286,'08W Project List'!$G:$G,0))),$K3286,#N/A)</f>
        <v>#N/A</v>
      </c>
      <c r="M3286" s="34" t="e">
        <f>IF(ISNUMBER(L3286),#N/A,IF(ISNUMBER(INDEX('Approved CPZ List'!$I:$I,MATCH('HFTD CPZ'!$B3286,'Approved CPZ List'!$B:$B,0))),$K3286,#N/A))</f>
        <v>#N/A</v>
      </c>
    </row>
    <row r="3287" spans="1:13" ht="15.75" x14ac:dyDescent="0.25">
      <c r="A3287" s="17">
        <v>9375</v>
      </c>
      <c r="B3287" s="16" t="s">
        <v>326</v>
      </c>
      <c r="C3287" s="16">
        <v>102812101</v>
      </c>
      <c r="D3287" s="16" t="s">
        <v>318</v>
      </c>
      <c r="E3287" s="16">
        <v>0.664545276394506</v>
      </c>
      <c r="F3287" s="16">
        <v>12</v>
      </c>
      <c r="G3287" s="20">
        <v>4.6177503437841798E-6</v>
      </c>
      <c r="H3287" s="16">
        <f t="shared" si="153"/>
        <v>5.5413004125410157E-5</v>
      </c>
      <c r="I3287" s="21">
        <v>3286</v>
      </c>
      <c r="J3287" s="28">
        <f t="shared" si="154"/>
        <v>25962.3832252906</v>
      </c>
      <c r="K3287" s="28">
        <f t="shared" si="155"/>
        <v>3.2824520386410115E-2</v>
      </c>
      <c r="L3287" s="34" t="e">
        <f>IF(ISNUMBER(INDEX('08W Project List'!$J:$J,MATCH('HFTD CPZ'!$B3287,'08W Project List'!$G:$G,0))),$K3287,#N/A)</f>
        <v>#N/A</v>
      </c>
      <c r="M3287" s="34" t="e">
        <f>IF(ISNUMBER(L3287),#N/A,IF(ISNUMBER(INDEX('Approved CPZ List'!$I:$I,MATCH('HFTD CPZ'!$B3287,'Approved CPZ List'!$B:$B,0))),$K3287,#N/A))</f>
        <v>#N/A</v>
      </c>
    </row>
    <row r="3288" spans="1:13" ht="15.75" x14ac:dyDescent="0.25">
      <c r="A3288" s="17">
        <v>10457</v>
      </c>
      <c r="B3288" s="16" t="s">
        <v>47</v>
      </c>
      <c r="C3288" s="16">
        <v>42031124</v>
      </c>
      <c r="D3288" s="16" t="s">
        <v>45</v>
      </c>
      <c r="E3288" s="16">
        <v>0.13089946111588688</v>
      </c>
      <c r="F3288" s="16">
        <v>3</v>
      </c>
      <c r="G3288" s="20">
        <v>4.6147668289271697E-6</v>
      </c>
      <c r="H3288" s="16">
        <f t="shared" si="153"/>
        <v>1.3844300486781509E-5</v>
      </c>
      <c r="I3288" s="21">
        <v>3287</v>
      </c>
      <c r="J3288" s="28">
        <f t="shared" si="154"/>
        <v>25962.514124751717</v>
      </c>
      <c r="K3288" s="28">
        <f t="shared" si="155"/>
        <v>3.2810676085923335E-2</v>
      </c>
      <c r="L3288" s="34" t="e">
        <f>IF(ISNUMBER(INDEX('08W Project List'!$J:$J,MATCH('HFTD CPZ'!$B3288,'08W Project List'!$G:$G,0))),$K3288,#N/A)</f>
        <v>#N/A</v>
      </c>
      <c r="M3288" s="34" t="e">
        <f>IF(ISNUMBER(L3288),#N/A,IF(ISNUMBER(INDEX('Approved CPZ List'!$I:$I,MATCH('HFTD CPZ'!$B3288,'Approved CPZ List'!$B:$B,0))),$K3288,#N/A))</f>
        <v>#N/A</v>
      </c>
    </row>
    <row r="3289" spans="1:13" ht="15.75" x14ac:dyDescent="0.25">
      <c r="A3289" s="17">
        <v>9137</v>
      </c>
      <c r="B3289" s="16" t="s">
        <v>273</v>
      </c>
      <c r="C3289" s="16">
        <v>12061103</v>
      </c>
      <c r="D3289" s="16" t="s">
        <v>272</v>
      </c>
      <c r="E3289" s="16">
        <v>0.15516697662809509</v>
      </c>
      <c r="F3289" s="16">
        <v>4</v>
      </c>
      <c r="G3289" s="20">
        <v>4.6108606366564303E-6</v>
      </c>
      <c r="H3289" s="16">
        <f t="shared" si="153"/>
        <v>1.8443442546625721E-5</v>
      </c>
      <c r="I3289" s="21">
        <v>3288</v>
      </c>
      <c r="J3289" s="28">
        <f t="shared" si="154"/>
        <v>25962.669291728344</v>
      </c>
      <c r="K3289" s="28">
        <f t="shared" si="155"/>
        <v>3.2792232643376711E-2</v>
      </c>
      <c r="L3289" s="34" t="e">
        <f>IF(ISNUMBER(INDEX('08W Project List'!$J:$J,MATCH('HFTD CPZ'!$B3289,'08W Project List'!$G:$G,0))),$K3289,#N/A)</f>
        <v>#N/A</v>
      </c>
      <c r="M3289" s="34" t="e">
        <f>IF(ISNUMBER(L3289),#N/A,IF(ISNUMBER(INDEX('Approved CPZ List'!$I:$I,MATCH('HFTD CPZ'!$B3289,'Approved CPZ List'!$B:$B,0))),$K3289,#N/A))</f>
        <v>#N/A</v>
      </c>
    </row>
    <row r="3290" spans="1:13" ht="15.75" x14ac:dyDescent="0.25">
      <c r="A3290" s="17">
        <v>10199</v>
      </c>
      <c r="B3290" s="16" t="s">
        <v>3409</v>
      </c>
      <c r="C3290" s="16">
        <v>163692102</v>
      </c>
      <c r="D3290" s="16" t="s">
        <v>3410</v>
      </c>
      <c r="E3290" s="16">
        <v>5.4162511197699749E-2</v>
      </c>
      <c r="F3290" s="16">
        <v>2</v>
      </c>
      <c r="G3290" s="20">
        <v>4.5851412031496402E-6</v>
      </c>
      <c r="H3290" s="16">
        <f t="shared" si="153"/>
        <v>9.1702824062992805E-6</v>
      </c>
      <c r="I3290" s="21">
        <v>3289</v>
      </c>
      <c r="J3290" s="28">
        <f t="shared" si="154"/>
        <v>25962.723454239542</v>
      </c>
      <c r="K3290" s="28">
        <f t="shared" si="155"/>
        <v>3.2783062360970408E-2</v>
      </c>
      <c r="L3290" s="34" t="e">
        <f>IF(ISNUMBER(INDEX('08W Project List'!$J:$J,MATCH('HFTD CPZ'!$B3290,'08W Project List'!$G:$G,0))),$K3290,#N/A)</f>
        <v>#N/A</v>
      </c>
      <c r="M3290" s="34" t="e">
        <f>IF(ISNUMBER(L3290),#N/A,IF(ISNUMBER(INDEX('Approved CPZ List'!$I:$I,MATCH('HFTD CPZ'!$B3290,'Approved CPZ List'!$B:$B,0))),$K3290,#N/A))</f>
        <v>#N/A</v>
      </c>
    </row>
    <row r="3291" spans="1:13" ht="15.75" x14ac:dyDescent="0.25">
      <c r="A3291" s="17">
        <v>7887</v>
      </c>
      <c r="B3291" s="16" t="s">
        <v>1160</v>
      </c>
      <c r="C3291" s="16">
        <v>102551101</v>
      </c>
      <c r="D3291" s="16" t="s">
        <v>1156</v>
      </c>
      <c r="E3291" s="16">
        <v>0.21150455362186699</v>
      </c>
      <c r="F3291" s="16">
        <v>5</v>
      </c>
      <c r="G3291" s="20">
        <v>4.55236968032064E-6</v>
      </c>
      <c r="H3291" s="16">
        <f t="shared" si="153"/>
        <v>2.27618484016032E-5</v>
      </c>
      <c r="I3291" s="21">
        <v>3290</v>
      </c>
      <c r="J3291" s="28">
        <f t="shared" si="154"/>
        <v>25962.934958793165</v>
      </c>
      <c r="K3291" s="28">
        <f t="shared" si="155"/>
        <v>3.2760300512568806E-2</v>
      </c>
      <c r="L3291" s="34" t="e">
        <f>IF(ISNUMBER(INDEX('08W Project List'!$J:$J,MATCH('HFTD CPZ'!$B3291,'08W Project List'!$G:$G,0))),$K3291,#N/A)</f>
        <v>#N/A</v>
      </c>
      <c r="M3291" s="34" t="e">
        <f>IF(ISNUMBER(L3291),#N/A,IF(ISNUMBER(INDEX('Approved CPZ List'!$I:$I,MATCH('HFTD CPZ'!$B3291,'Approved CPZ List'!$B:$B,0))),$K3291,#N/A))</f>
        <v>#N/A</v>
      </c>
    </row>
    <row r="3292" spans="1:13" ht="15.75" x14ac:dyDescent="0.25">
      <c r="A3292" s="17">
        <v>5305</v>
      </c>
      <c r="B3292" s="16" t="s">
        <v>3547</v>
      </c>
      <c r="C3292" s="16">
        <v>42011105</v>
      </c>
      <c r="D3292" s="16" t="s">
        <v>3544</v>
      </c>
      <c r="E3292" s="16">
        <v>0</v>
      </c>
      <c r="F3292" s="16">
        <v>124</v>
      </c>
      <c r="G3292" s="20">
        <v>4.55041586408478E-6</v>
      </c>
      <c r="H3292" s="16">
        <f t="shared" si="153"/>
        <v>5.6425156714651268E-4</v>
      </c>
      <c r="I3292" s="21">
        <v>3291</v>
      </c>
      <c r="J3292" s="28">
        <f t="shared" si="154"/>
        <v>25962.934958793165</v>
      </c>
      <c r="K3292" s="28">
        <f t="shared" si="155"/>
        <v>3.2196048945422294E-2</v>
      </c>
      <c r="L3292" s="34" t="e">
        <f>IF(ISNUMBER(INDEX('08W Project List'!$J:$J,MATCH('HFTD CPZ'!$B3292,'08W Project List'!$G:$G,0))),$K3292,#N/A)</f>
        <v>#N/A</v>
      </c>
      <c r="M3292" s="34" t="e">
        <f>IF(ISNUMBER(L3292),#N/A,IF(ISNUMBER(INDEX('Approved CPZ List'!$I:$I,MATCH('HFTD CPZ'!$B3292,'Approved CPZ List'!$B:$B,0))),$K3292,#N/A))</f>
        <v>#N/A</v>
      </c>
    </row>
    <row r="3293" spans="1:13" ht="15.75" x14ac:dyDescent="0.25">
      <c r="A3293" s="17">
        <v>8451</v>
      </c>
      <c r="B3293" s="16" t="s">
        <v>1616</v>
      </c>
      <c r="C3293" s="16">
        <v>42841112</v>
      </c>
      <c r="D3293" s="16" t="s">
        <v>1614</v>
      </c>
      <c r="E3293" s="16">
        <v>1.4093362543951957</v>
      </c>
      <c r="F3293" s="16">
        <v>16</v>
      </c>
      <c r="G3293" s="20">
        <v>4.5479730128693898E-6</v>
      </c>
      <c r="H3293" s="16">
        <f t="shared" si="153"/>
        <v>7.2767568205910237E-5</v>
      </c>
      <c r="I3293" s="21">
        <v>3292</v>
      </c>
      <c r="J3293" s="28">
        <f t="shared" si="154"/>
        <v>25964.344295047558</v>
      </c>
      <c r="K3293" s="28">
        <f t="shared" si="155"/>
        <v>3.2123281377216387E-2</v>
      </c>
      <c r="L3293" s="34" t="e">
        <f>IF(ISNUMBER(INDEX('08W Project List'!$J:$J,MATCH('HFTD CPZ'!$B3293,'08W Project List'!$G:$G,0))),$K3293,#N/A)</f>
        <v>#N/A</v>
      </c>
      <c r="M3293" s="34" t="e">
        <f>IF(ISNUMBER(L3293),#N/A,IF(ISNUMBER(INDEX('Approved CPZ List'!$I:$I,MATCH('HFTD CPZ'!$B3293,'Approved CPZ List'!$B:$B,0))),$K3293,#N/A))</f>
        <v>#N/A</v>
      </c>
    </row>
    <row r="3294" spans="1:13" ht="15.75" x14ac:dyDescent="0.25">
      <c r="A3294" s="17">
        <v>2628</v>
      </c>
      <c r="B3294" s="16" t="s">
        <v>1155</v>
      </c>
      <c r="C3294" s="16">
        <v>102551101</v>
      </c>
      <c r="D3294" s="16" t="s">
        <v>1156</v>
      </c>
      <c r="E3294" s="16">
        <v>1.6607240695633436</v>
      </c>
      <c r="F3294" s="16">
        <v>41</v>
      </c>
      <c r="G3294" s="20">
        <v>4.5458250335110898E-6</v>
      </c>
      <c r="H3294" s="16">
        <f t="shared" si="153"/>
        <v>1.8637882637395468E-4</v>
      </c>
      <c r="I3294" s="21">
        <v>3293</v>
      </c>
      <c r="J3294" s="28">
        <f t="shared" si="154"/>
        <v>25966.005019117121</v>
      </c>
      <c r="K3294" s="28">
        <f t="shared" si="155"/>
        <v>3.193690255084243E-2</v>
      </c>
      <c r="L3294" s="34" t="e">
        <f>IF(ISNUMBER(INDEX('08W Project List'!$J:$J,MATCH('HFTD CPZ'!$B3294,'08W Project List'!$G:$G,0))),$K3294,#N/A)</f>
        <v>#N/A</v>
      </c>
      <c r="M3294" s="34" t="e">
        <f>IF(ISNUMBER(L3294),#N/A,IF(ISNUMBER(INDEX('Approved CPZ List'!$I:$I,MATCH('HFTD CPZ'!$B3294,'Approved CPZ List'!$B:$B,0))),$K3294,#N/A))</f>
        <v>#N/A</v>
      </c>
    </row>
    <row r="3295" spans="1:13" ht="15.75" x14ac:dyDescent="0.25">
      <c r="A3295" s="17">
        <v>8531</v>
      </c>
      <c r="B3295" s="16" t="s">
        <v>4156</v>
      </c>
      <c r="C3295" s="16">
        <v>14341106</v>
      </c>
      <c r="D3295" s="16" t="s">
        <v>4157</v>
      </c>
      <c r="E3295" s="16">
        <v>0.82314965216292724</v>
      </c>
      <c r="F3295" s="16">
        <v>14</v>
      </c>
      <c r="G3295" s="20">
        <v>4.5364880392285803E-6</v>
      </c>
      <c r="H3295" s="16">
        <f t="shared" si="153"/>
        <v>6.351083254920012E-5</v>
      </c>
      <c r="I3295" s="21">
        <v>3294</v>
      </c>
      <c r="J3295" s="28">
        <f t="shared" si="154"/>
        <v>25966.828168769283</v>
      </c>
      <c r="K3295" s="28">
        <f t="shared" si="155"/>
        <v>3.1873391718293231E-2</v>
      </c>
      <c r="L3295" s="34" t="e">
        <f>IF(ISNUMBER(INDEX('08W Project List'!$J:$J,MATCH('HFTD CPZ'!$B3295,'08W Project List'!$G:$G,0))),$K3295,#N/A)</f>
        <v>#N/A</v>
      </c>
      <c r="M3295" s="34" t="e">
        <f>IF(ISNUMBER(L3295),#N/A,IF(ISNUMBER(INDEX('Approved CPZ List'!$I:$I,MATCH('HFTD CPZ'!$B3295,'Approved CPZ List'!$B:$B,0))),$K3295,#N/A))</f>
        <v>#N/A</v>
      </c>
    </row>
    <row r="3296" spans="1:13" ht="15.75" x14ac:dyDescent="0.25">
      <c r="A3296" s="17">
        <v>6262</v>
      </c>
      <c r="B3296" s="16" t="s">
        <v>1786</v>
      </c>
      <c r="C3296" s="16">
        <v>43361104</v>
      </c>
      <c r="D3296" s="16" t="s">
        <v>1785</v>
      </c>
      <c r="E3296" s="16">
        <v>6.1995015232901611</v>
      </c>
      <c r="F3296" s="16">
        <v>74</v>
      </c>
      <c r="G3296" s="20">
        <v>4.5315045581087501E-6</v>
      </c>
      <c r="H3296" s="16">
        <f t="shared" si="153"/>
        <v>3.353313373000475E-4</v>
      </c>
      <c r="I3296" s="21">
        <v>3295</v>
      </c>
      <c r="J3296" s="28">
        <f t="shared" si="154"/>
        <v>25973.027670292573</v>
      </c>
      <c r="K3296" s="28">
        <f t="shared" si="155"/>
        <v>3.1538060380993181E-2</v>
      </c>
      <c r="L3296" s="34" t="e">
        <f>IF(ISNUMBER(INDEX('08W Project List'!$J:$J,MATCH('HFTD CPZ'!$B3296,'08W Project List'!$G:$G,0))),$K3296,#N/A)</f>
        <v>#N/A</v>
      </c>
      <c r="M3296" s="34" t="e">
        <f>IF(ISNUMBER(L3296),#N/A,IF(ISNUMBER(INDEX('Approved CPZ List'!$I:$I,MATCH('HFTD CPZ'!$B3296,'Approved CPZ List'!$B:$B,0))),$K3296,#N/A))</f>
        <v>#N/A</v>
      </c>
    </row>
    <row r="3297" spans="1:13" ht="15.75" x14ac:dyDescent="0.25">
      <c r="A3297" s="17">
        <v>3513</v>
      </c>
      <c r="B3297" s="16" t="s">
        <v>1319</v>
      </c>
      <c r="C3297" s="16">
        <v>12690401</v>
      </c>
      <c r="D3297" s="16" t="s">
        <v>1318</v>
      </c>
      <c r="E3297" s="16">
        <v>0.20223691870226912</v>
      </c>
      <c r="F3297" s="16">
        <v>19</v>
      </c>
      <c r="G3297" s="20">
        <v>4.5099548206568402E-6</v>
      </c>
      <c r="H3297" s="16">
        <f t="shared" si="153"/>
        <v>8.5689141592479968E-5</v>
      </c>
      <c r="I3297" s="21">
        <v>3296</v>
      </c>
      <c r="J3297" s="28">
        <f t="shared" si="154"/>
        <v>25973.229907211276</v>
      </c>
      <c r="K3297" s="28">
        <f t="shared" si="155"/>
        <v>3.14523712394007E-2</v>
      </c>
      <c r="L3297" s="34" t="e">
        <f>IF(ISNUMBER(INDEX('08W Project List'!$J:$J,MATCH('HFTD CPZ'!$B3297,'08W Project List'!$G:$G,0))),$K3297,#N/A)</f>
        <v>#N/A</v>
      </c>
      <c r="M3297" s="34" t="e">
        <f>IF(ISNUMBER(L3297),#N/A,IF(ISNUMBER(INDEX('Approved CPZ List'!$I:$I,MATCH('HFTD CPZ'!$B3297,'Approved CPZ List'!$B:$B,0))),$K3297,#N/A))</f>
        <v>#N/A</v>
      </c>
    </row>
    <row r="3298" spans="1:13" ht="15.75" x14ac:dyDescent="0.25">
      <c r="A3298" s="17">
        <v>5570</v>
      </c>
      <c r="B3298" s="16" t="s">
        <v>3442</v>
      </c>
      <c r="C3298" s="16">
        <v>24181104</v>
      </c>
      <c r="D3298" s="16" t="s">
        <v>3438</v>
      </c>
      <c r="E3298" s="16">
        <v>2.1180220246268116</v>
      </c>
      <c r="F3298" s="16">
        <v>35</v>
      </c>
      <c r="G3298" s="20">
        <v>4.5083800357828698E-6</v>
      </c>
      <c r="H3298" s="16">
        <f t="shared" si="153"/>
        <v>1.5779330125240045E-4</v>
      </c>
      <c r="I3298" s="21">
        <v>3297</v>
      </c>
      <c r="J3298" s="28">
        <f t="shared" si="154"/>
        <v>25975.347929235904</v>
      </c>
      <c r="K3298" s="28">
        <f t="shared" si="155"/>
        <v>3.1294577938148299E-2</v>
      </c>
      <c r="L3298" s="34" t="e">
        <f>IF(ISNUMBER(INDEX('08W Project List'!$J:$J,MATCH('HFTD CPZ'!$B3298,'08W Project List'!$G:$G,0))),$K3298,#N/A)</f>
        <v>#N/A</v>
      </c>
      <c r="M3298" s="34" t="e">
        <f>IF(ISNUMBER(L3298),#N/A,IF(ISNUMBER(INDEX('Approved CPZ List'!$I:$I,MATCH('HFTD CPZ'!$B3298,'Approved CPZ List'!$B:$B,0))),$K3298,#N/A))</f>
        <v>#N/A</v>
      </c>
    </row>
    <row r="3299" spans="1:13" ht="15.75" x14ac:dyDescent="0.25">
      <c r="A3299" s="17">
        <v>5867</v>
      </c>
      <c r="B3299" s="16" t="s">
        <v>128</v>
      </c>
      <c r="C3299" s="16">
        <v>13700401</v>
      </c>
      <c r="D3299" s="16" t="s">
        <v>129</v>
      </c>
      <c r="E3299" s="16">
        <v>0.87232615193632079</v>
      </c>
      <c r="F3299" s="16">
        <v>15</v>
      </c>
      <c r="G3299" s="20">
        <v>4.4776990599464903E-6</v>
      </c>
      <c r="H3299" s="16">
        <f t="shared" si="153"/>
        <v>6.7165485899197354E-5</v>
      </c>
      <c r="I3299" s="21">
        <v>3298</v>
      </c>
      <c r="J3299" s="28">
        <f t="shared" si="154"/>
        <v>25976.220255387841</v>
      </c>
      <c r="K3299" s="28">
        <f t="shared" si="155"/>
        <v>3.1227412452249102E-2</v>
      </c>
      <c r="L3299" s="34" t="e">
        <f>IF(ISNUMBER(INDEX('08W Project List'!$J:$J,MATCH('HFTD CPZ'!$B3299,'08W Project List'!$G:$G,0))),$K3299,#N/A)</f>
        <v>#N/A</v>
      </c>
      <c r="M3299" s="34" t="e">
        <f>IF(ISNUMBER(L3299),#N/A,IF(ISNUMBER(INDEX('Approved CPZ List'!$I:$I,MATCH('HFTD CPZ'!$B3299,'Approved CPZ List'!$B:$B,0))),$K3299,#N/A))</f>
        <v>#N/A</v>
      </c>
    </row>
    <row r="3300" spans="1:13" ht="15.75" x14ac:dyDescent="0.25">
      <c r="A3300" s="17">
        <v>1380</v>
      </c>
      <c r="B3300" s="16" t="s">
        <v>1677</v>
      </c>
      <c r="C3300" s="16">
        <v>192431108</v>
      </c>
      <c r="D3300" s="16" t="s">
        <v>1675</v>
      </c>
      <c r="E3300" s="16">
        <v>4.5245468132512436E-2</v>
      </c>
      <c r="F3300" s="16">
        <v>85</v>
      </c>
      <c r="G3300" s="20">
        <v>4.4584370725792801E-6</v>
      </c>
      <c r="H3300" s="16">
        <f t="shared" si="153"/>
        <v>3.7896715116923882E-4</v>
      </c>
      <c r="I3300" s="21">
        <v>3299</v>
      </c>
      <c r="J3300" s="28">
        <f t="shared" si="154"/>
        <v>25976.265500855974</v>
      </c>
      <c r="K3300" s="28">
        <f t="shared" si="155"/>
        <v>3.0848445301079865E-2</v>
      </c>
      <c r="L3300" s="34" t="e">
        <f>IF(ISNUMBER(INDEX('08W Project List'!$J:$J,MATCH('HFTD CPZ'!$B3300,'08W Project List'!$G:$G,0))),$K3300,#N/A)</f>
        <v>#N/A</v>
      </c>
      <c r="M3300" s="34" t="e">
        <f>IF(ISNUMBER(L3300),#N/A,IF(ISNUMBER(INDEX('Approved CPZ List'!$I:$I,MATCH('HFTD CPZ'!$B3300,'Approved CPZ List'!$B:$B,0))),$K3300,#N/A))</f>
        <v>#N/A</v>
      </c>
    </row>
    <row r="3301" spans="1:13" ht="15.75" x14ac:dyDescent="0.25">
      <c r="A3301" s="17">
        <v>7856</v>
      </c>
      <c r="B3301" s="16" t="s">
        <v>1356</v>
      </c>
      <c r="C3301" s="16">
        <v>42761102</v>
      </c>
      <c r="D3301" s="16" t="s">
        <v>1349</v>
      </c>
      <c r="E3301" s="16">
        <v>2.2339514535646177</v>
      </c>
      <c r="F3301" s="16">
        <v>73</v>
      </c>
      <c r="G3301" s="20">
        <v>4.4533132755543002E-6</v>
      </c>
      <c r="H3301" s="16">
        <f t="shared" si="153"/>
        <v>3.250918691154639E-4</v>
      </c>
      <c r="I3301" s="21">
        <v>3300</v>
      </c>
      <c r="J3301" s="28">
        <f t="shared" si="154"/>
        <v>25978.499452309537</v>
      </c>
      <c r="K3301" s="28">
        <f t="shared" si="155"/>
        <v>3.0523353431964401E-2</v>
      </c>
      <c r="L3301" s="34" t="e">
        <f>IF(ISNUMBER(INDEX('08W Project List'!$J:$J,MATCH('HFTD CPZ'!$B3301,'08W Project List'!$G:$G,0))),$K3301,#N/A)</f>
        <v>#N/A</v>
      </c>
      <c r="M3301" s="34" t="e">
        <f>IF(ISNUMBER(L3301),#N/A,IF(ISNUMBER(INDEX('Approved CPZ List'!$I:$I,MATCH('HFTD CPZ'!$B3301,'Approved CPZ List'!$B:$B,0))),$K3301,#N/A))</f>
        <v>#N/A</v>
      </c>
    </row>
    <row r="3302" spans="1:13" ht="15.75" x14ac:dyDescent="0.25">
      <c r="A3302" s="17">
        <v>7134</v>
      </c>
      <c r="B3302" s="16" t="s">
        <v>1030</v>
      </c>
      <c r="C3302" s="16">
        <v>182222103</v>
      </c>
      <c r="D3302" s="16" t="s">
        <v>1025</v>
      </c>
      <c r="E3302" s="16">
        <v>1.8347975777879864</v>
      </c>
      <c r="F3302" s="16">
        <v>34</v>
      </c>
      <c r="G3302" s="20">
        <v>4.4075830777891004E-6</v>
      </c>
      <c r="H3302" s="16">
        <f t="shared" si="153"/>
        <v>1.498578246448294E-4</v>
      </c>
      <c r="I3302" s="21">
        <v>3301</v>
      </c>
      <c r="J3302" s="28">
        <f t="shared" si="154"/>
        <v>25980.334249887324</v>
      </c>
      <c r="K3302" s="28">
        <f t="shared" si="155"/>
        <v>3.0373495607319573E-2</v>
      </c>
      <c r="L3302" s="34" t="e">
        <f>IF(ISNUMBER(INDEX('08W Project List'!$J:$J,MATCH('HFTD CPZ'!$B3302,'08W Project List'!$G:$G,0))),$K3302,#N/A)</f>
        <v>#N/A</v>
      </c>
      <c r="M3302" s="34" t="e">
        <f>IF(ISNUMBER(L3302),#N/A,IF(ISNUMBER(INDEX('Approved CPZ List'!$I:$I,MATCH('HFTD CPZ'!$B3302,'Approved CPZ List'!$B:$B,0))),$K3302,#N/A))</f>
        <v>#N/A</v>
      </c>
    </row>
    <row r="3303" spans="1:13" ht="15.75" x14ac:dyDescent="0.25">
      <c r="A3303" s="17">
        <v>3773</v>
      </c>
      <c r="B3303" s="16" t="s">
        <v>3333</v>
      </c>
      <c r="C3303" s="16">
        <v>43321104</v>
      </c>
      <c r="D3303" s="16" t="s">
        <v>3332</v>
      </c>
      <c r="E3303" s="16">
        <v>0.56024436794739585</v>
      </c>
      <c r="F3303" s="16">
        <v>34</v>
      </c>
      <c r="G3303" s="20">
        <v>4.3927841937991199E-6</v>
      </c>
      <c r="H3303" s="16">
        <f t="shared" si="153"/>
        <v>1.4935466258917009E-4</v>
      </c>
      <c r="I3303" s="21">
        <v>3302</v>
      </c>
      <c r="J3303" s="28">
        <f t="shared" si="154"/>
        <v>25980.894494255273</v>
      </c>
      <c r="K3303" s="28">
        <f t="shared" si="155"/>
        <v>3.0224140944730405E-2</v>
      </c>
      <c r="L3303" s="34">
        <f>IF(ISNUMBER(INDEX('08W Project List'!$J:$J,MATCH('HFTD CPZ'!$B3303,'08W Project List'!$G:$G,0))),$K3303,#N/A)</f>
        <v>3.0224140944730405E-2</v>
      </c>
      <c r="M3303" s="34" t="e">
        <f>IF(ISNUMBER(L3303),#N/A,IF(ISNUMBER(INDEX('Approved CPZ List'!$I:$I,MATCH('HFTD CPZ'!$B3303,'Approved CPZ List'!$B:$B,0))),$K3303,#N/A))</f>
        <v>#N/A</v>
      </c>
    </row>
    <row r="3304" spans="1:13" ht="15.75" x14ac:dyDescent="0.25">
      <c r="A3304" s="17">
        <v>7255</v>
      </c>
      <c r="B3304" s="16" t="s">
        <v>4193</v>
      </c>
      <c r="C3304" s="16">
        <v>182852203</v>
      </c>
      <c r="D3304" s="16" t="s">
        <v>4189</v>
      </c>
      <c r="E3304" s="16">
        <v>2.9383038182395835</v>
      </c>
      <c r="F3304" s="16">
        <v>42</v>
      </c>
      <c r="G3304" s="20">
        <v>4.3920259503509299E-6</v>
      </c>
      <c r="H3304" s="16">
        <f t="shared" si="153"/>
        <v>1.8446508991473907E-4</v>
      </c>
      <c r="I3304" s="21">
        <v>3303</v>
      </c>
      <c r="J3304" s="28">
        <f t="shared" si="154"/>
        <v>25983.832798073512</v>
      </c>
      <c r="K3304" s="28">
        <f t="shared" si="155"/>
        <v>3.0039675854815664E-2</v>
      </c>
      <c r="L3304" s="34" t="e">
        <f>IF(ISNUMBER(INDEX('08W Project List'!$J:$J,MATCH('HFTD CPZ'!$B3304,'08W Project List'!$G:$G,0))),$K3304,#N/A)</f>
        <v>#N/A</v>
      </c>
      <c r="M3304" s="34" t="e">
        <f>IF(ISNUMBER(L3304),#N/A,IF(ISNUMBER(INDEX('Approved CPZ List'!$I:$I,MATCH('HFTD CPZ'!$B3304,'Approved CPZ List'!$B:$B,0))),$K3304,#N/A))</f>
        <v>#N/A</v>
      </c>
    </row>
    <row r="3305" spans="1:13" ht="15.75" x14ac:dyDescent="0.25">
      <c r="A3305" s="17">
        <v>1976</v>
      </c>
      <c r="B3305" s="16" t="s">
        <v>2026</v>
      </c>
      <c r="C3305" s="16">
        <v>182371112</v>
      </c>
      <c r="D3305" s="16" t="s">
        <v>2022</v>
      </c>
      <c r="E3305" s="16">
        <v>8.4457525197723431</v>
      </c>
      <c r="F3305" s="16">
        <v>142</v>
      </c>
      <c r="G3305" s="20">
        <v>4.3911880824054596E-6</v>
      </c>
      <c r="H3305" s="16">
        <f t="shared" si="153"/>
        <v>6.2354870770157521E-4</v>
      </c>
      <c r="I3305" s="21">
        <v>3304</v>
      </c>
      <c r="J3305" s="28">
        <f t="shared" si="154"/>
        <v>25992.278550593284</v>
      </c>
      <c r="K3305" s="28">
        <f t="shared" si="155"/>
        <v>2.9416127147114089E-2</v>
      </c>
      <c r="L3305" s="34" t="e">
        <f>IF(ISNUMBER(INDEX('08W Project List'!$J:$J,MATCH('HFTD CPZ'!$B3305,'08W Project List'!$G:$G,0))),$K3305,#N/A)</f>
        <v>#N/A</v>
      </c>
      <c r="M3305" s="34" t="e">
        <f>IF(ISNUMBER(L3305),#N/A,IF(ISNUMBER(INDEX('Approved CPZ List'!$I:$I,MATCH('HFTD CPZ'!$B3305,'Approved CPZ List'!$B:$B,0))),$K3305,#N/A))</f>
        <v>#N/A</v>
      </c>
    </row>
    <row r="3306" spans="1:13" ht="15.75" x14ac:dyDescent="0.25">
      <c r="A3306" s="17">
        <v>1047</v>
      </c>
      <c r="B3306" s="16" t="s">
        <v>1104</v>
      </c>
      <c r="C3306" s="16">
        <v>182381101</v>
      </c>
      <c r="D3306" s="16" t="s">
        <v>1102</v>
      </c>
      <c r="E3306" s="16">
        <v>0.11486622908785207</v>
      </c>
      <c r="F3306" s="16">
        <v>119</v>
      </c>
      <c r="G3306" s="20">
        <v>4.3835984861129701E-6</v>
      </c>
      <c r="H3306" s="16">
        <f t="shared" si="153"/>
        <v>5.2164821984744341E-4</v>
      </c>
      <c r="I3306" s="21">
        <v>3305</v>
      </c>
      <c r="J3306" s="28">
        <f t="shared" si="154"/>
        <v>25992.393416822371</v>
      </c>
      <c r="K3306" s="28">
        <f t="shared" si="155"/>
        <v>2.8894478927266647E-2</v>
      </c>
      <c r="L3306" s="34" t="e">
        <f>IF(ISNUMBER(INDEX('08W Project List'!$J:$J,MATCH('HFTD CPZ'!$B3306,'08W Project List'!$G:$G,0))),$K3306,#N/A)</f>
        <v>#N/A</v>
      </c>
      <c r="M3306" s="34" t="e">
        <f>IF(ISNUMBER(L3306),#N/A,IF(ISNUMBER(INDEX('Approved CPZ List'!$I:$I,MATCH('HFTD CPZ'!$B3306,'Approved CPZ List'!$B:$B,0))),$K3306,#N/A))</f>
        <v>#N/A</v>
      </c>
    </row>
    <row r="3307" spans="1:13" ht="15.75" x14ac:dyDescent="0.25">
      <c r="A3307" s="17">
        <v>4984</v>
      </c>
      <c r="B3307" s="16" t="s">
        <v>2898</v>
      </c>
      <c r="C3307" s="16">
        <v>83252102</v>
      </c>
      <c r="D3307" s="16" t="s">
        <v>2897</v>
      </c>
      <c r="E3307" s="16">
        <v>0.66093700562162205</v>
      </c>
      <c r="F3307" s="16">
        <v>52</v>
      </c>
      <c r="G3307" s="20">
        <v>4.3733306960226298E-6</v>
      </c>
      <c r="H3307" s="16">
        <f t="shared" si="153"/>
        <v>2.2741319619317676E-4</v>
      </c>
      <c r="I3307" s="21">
        <v>3306</v>
      </c>
      <c r="J3307" s="28">
        <f t="shared" si="154"/>
        <v>25993.054353827993</v>
      </c>
      <c r="K3307" s="28">
        <f t="shared" si="155"/>
        <v>2.8667065731073471E-2</v>
      </c>
      <c r="L3307" s="34" t="e">
        <f>IF(ISNUMBER(INDEX('08W Project List'!$J:$J,MATCH('HFTD CPZ'!$B3307,'08W Project List'!$G:$G,0))),$K3307,#N/A)</f>
        <v>#N/A</v>
      </c>
      <c r="M3307" s="34" t="e">
        <f>IF(ISNUMBER(L3307),#N/A,IF(ISNUMBER(INDEX('Approved CPZ List'!$I:$I,MATCH('HFTD CPZ'!$B3307,'Approved CPZ List'!$B:$B,0))),$K3307,#N/A))</f>
        <v>#N/A</v>
      </c>
    </row>
    <row r="3308" spans="1:13" ht="15.75" x14ac:dyDescent="0.25">
      <c r="A3308" s="17">
        <v>10216</v>
      </c>
      <c r="B3308" s="16" t="s">
        <v>1610</v>
      </c>
      <c r="C3308" s="16">
        <v>42841111</v>
      </c>
      <c r="D3308" s="16" t="s">
        <v>1607</v>
      </c>
      <c r="E3308" s="16">
        <v>2.8568981663897701</v>
      </c>
      <c r="F3308" s="16">
        <v>18</v>
      </c>
      <c r="G3308" s="20">
        <v>4.3648110510678097E-6</v>
      </c>
      <c r="H3308" s="16">
        <f t="shared" si="153"/>
        <v>7.856659891922058E-5</v>
      </c>
      <c r="I3308" s="21">
        <v>3307</v>
      </c>
      <c r="J3308" s="28">
        <f t="shared" si="154"/>
        <v>25995.911251994381</v>
      </c>
      <c r="K3308" s="28">
        <f t="shared" si="155"/>
        <v>2.8588499132154249E-2</v>
      </c>
      <c r="L3308" s="34" t="e">
        <f>IF(ISNUMBER(INDEX('08W Project List'!$J:$J,MATCH('HFTD CPZ'!$B3308,'08W Project List'!$G:$G,0))),$K3308,#N/A)</f>
        <v>#N/A</v>
      </c>
      <c r="M3308" s="34" t="e">
        <f>IF(ISNUMBER(L3308),#N/A,IF(ISNUMBER(INDEX('Approved CPZ List'!$I:$I,MATCH('HFTD CPZ'!$B3308,'Approved CPZ List'!$B:$B,0))),$K3308,#N/A))</f>
        <v>#N/A</v>
      </c>
    </row>
    <row r="3309" spans="1:13" ht="15.75" x14ac:dyDescent="0.25">
      <c r="A3309" s="17">
        <v>5466</v>
      </c>
      <c r="B3309" s="16" t="s">
        <v>4277</v>
      </c>
      <c r="C3309" s="16">
        <v>163201102</v>
      </c>
      <c r="D3309" s="16" t="s">
        <v>4269</v>
      </c>
      <c r="E3309" s="16">
        <v>3.357230918992784</v>
      </c>
      <c r="F3309" s="16">
        <v>37</v>
      </c>
      <c r="G3309" s="20">
        <v>4.3621027440308599E-6</v>
      </c>
      <c r="H3309" s="16">
        <f t="shared" si="153"/>
        <v>1.6139780152914181E-4</v>
      </c>
      <c r="I3309" s="21">
        <v>3308</v>
      </c>
      <c r="J3309" s="28">
        <f t="shared" si="154"/>
        <v>25999.268482913372</v>
      </c>
      <c r="K3309" s="28">
        <f t="shared" si="155"/>
        <v>2.8427101330625107E-2</v>
      </c>
      <c r="L3309" s="34" t="e">
        <f>IF(ISNUMBER(INDEX('08W Project List'!$J:$J,MATCH('HFTD CPZ'!$B3309,'08W Project List'!$G:$G,0))),$K3309,#N/A)</f>
        <v>#N/A</v>
      </c>
      <c r="M3309" s="34" t="e">
        <f>IF(ISNUMBER(L3309),#N/A,IF(ISNUMBER(INDEX('Approved CPZ List'!$I:$I,MATCH('HFTD CPZ'!$B3309,'Approved CPZ List'!$B:$B,0))),$K3309,#N/A))</f>
        <v>#N/A</v>
      </c>
    </row>
    <row r="3310" spans="1:13" ht="15.75" x14ac:dyDescent="0.25">
      <c r="A3310" s="17">
        <v>5373</v>
      </c>
      <c r="B3310" s="16" t="s">
        <v>4171</v>
      </c>
      <c r="C3310" s="16">
        <v>182852201</v>
      </c>
      <c r="D3310" s="16" t="s">
        <v>4169</v>
      </c>
      <c r="E3310" s="16">
        <v>1.2455027966120571</v>
      </c>
      <c r="F3310" s="16">
        <v>21</v>
      </c>
      <c r="G3310" s="20">
        <v>4.3538944426950302E-6</v>
      </c>
      <c r="H3310" s="16">
        <f t="shared" si="153"/>
        <v>9.1431783296595635E-5</v>
      </c>
      <c r="I3310" s="21">
        <v>3309</v>
      </c>
      <c r="J3310" s="28">
        <f t="shared" si="154"/>
        <v>26000.513985709986</v>
      </c>
      <c r="K3310" s="28">
        <f t="shared" si="155"/>
        <v>2.833566954732851E-2</v>
      </c>
      <c r="L3310" s="34" t="e">
        <f>IF(ISNUMBER(INDEX('08W Project List'!$J:$J,MATCH('HFTD CPZ'!$B3310,'08W Project List'!$G:$G,0))),$K3310,#N/A)</f>
        <v>#N/A</v>
      </c>
      <c r="M3310" s="34" t="e">
        <f>IF(ISNUMBER(L3310),#N/A,IF(ISNUMBER(INDEX('Approved CPZ List'!$I:$I,MATCH('HFTD CPZ'!$B3310,'Approved CPZ List'!$B:$B,0))),$K3310,#N/A))</f>
        <v>#N/A</v>
      </c>
    </row>
    <row r="3311" spans="1:13" ht="15.75" x14ac:dyDescent="0.25">
      <c r="A3311" s="17">
        <v>3074</v>
      </c>
      <c r="B3311" s="16" t="s">
        <v>1481</v>
      </c>
      <c r="C3311" s="16">
        <v>103021101</v>
      </c>
      <c r="D3311" s="16" t="s">
        <v>1475</v>
      </c>
      <c r="E3311" s="16">
        <v>0.2935829841307464</v>
      </c>
      <c r="F3311" s="16">
        <v>7</v>
      </c>
      <c r="G3311" s="20">
        <v>4.3253737372533798E-6</v>
      </c>
      <c r="H3311" s="16">
        <f t="shared" si="153"/>
        <v>3.0277616160773657E-5</v>
      </c>
      <c r="I3311" s="21">
        <v>3310</v>
      </c>
      <c r="J3311" s="28">
        <f t="shared" si="154"/>
        <v>26000.807568694116</v>
      </c>
      <c r="K3311" s="28">
        <f t="shared" si="155"/>
        <v>2.8305391931167736E-2</v>
      </c>
      <c r="L3311" s="34" t="e">
        <f>IF(ISNUMBER(INDEX('08W Project List'!$J:$J,MATCH('HFTD CPZ'!$B3311,'08W Project List'!$G:$G,0))),$K3311,#N/A)</f>
        <v>#N/A</v>
      </c>
      <c r="M3311" s="34" t="e">
        <f>IF(ISNUMBER(L3311),#N/A,IF(ISNUMBER(INDEX('Approved CPZ List'!$I:$I,MATCH('HFTD CPZ'!$B3311,'Approved CPZ List'!$B:$B,0))),$K3311,#N/A))</f>
        <v>#N/A</v>
      </c>
    </row>
    <row r="3312" spans="1:13" ht="15.75" x14ac:dyDescent="0.25">
      <c r="A3312" s="17">
        <v>2211</v>
      </c>
      <c r="B3312" s="16" t="s">
        <v>1027</v>
      </c>
      <c r="C3312" s="16">
        <v>182222103</v>
      </c>
      <c r="D3312" s="16" t="s">
        <v>1025</v>
      </c>
      <c r="E3312" s="16">
        <v>1.8418892869733685</v>
      </c>
      <c r="F3312" s="16">
        <v>23</v>
      </c>
      <c r="G3312" s="20">
        <v>4.3113210546830203E-6</v>
      </c>
      <c r="H3312" s="16">
        <f t="shared" si="153"/>
        <v>9.9160384257709466E-5</v>
      </c>
      <c r="I3312" s="21">
        <v>3311</v>
      </c>
      <c r="J3312" s="28">
        <f t="shared" si="154"/>
        <v>26002.64945798109</v>
      </c>
      <c r="K3312" s="28">
        <f t="shared" si="155"/>
        <v>2.8206231546910026E-2</v>
      </c>
      <c r="L3312" s="34" t="e">
        <f>IF(ISNUMBER(INDEX('08W Project List'!$J:$J,MATCH('HFTD CPZ'!$B3312,'08W Project List'!$G:$G,0))),$K3312,#N/A)</f>
        <v>#N/A</v>
      </c>
      <c r="M3312" s="34" t="e">
        <f>IF(ISNUMBER(L3312),#N/A,IF(ISNUMBER(INDEX('Approved CPZ List'!$I:$I,MATCH('HFTD CPZ'!$B3312,'Approved CPZ List'!$B:$B,0))),$K3312,#N/A))</f>
        <v>#N/A</v>
      </c>
    </row>
    <row r="3313" spans="1:13" ht="15.75" x14ac:dyDescent="0.25">
      <c r="A3313" s="17">
        <v>8914</v>
      </c>
      <c r="B3313" s="16" t="s">
        <v>786</v>
      </c>
      <c r="C3313" s="16">
        <v>12022217</v>
      </c>
      <c r="D3313" s="16" t="s">
        <v>787</v>
      </c>
      <c r="E3313" s="16">
        <v>0.23230896841862336</v>
      </c>
      <c r="F3313" s="16">
        <v>8</v>
      </c>
      <c r="G3313" s="20">
        <v>4.2860618143658302E-6</v>
      </c>
      <c r="H3313" s="16">
        <f t="shared" si="153"/>
        <v>3.4288494514926642E-5</v>
      </c>
      <c r="I3313" s="21">
        <v>3312</v>
      </c>
      <c r="J3313" s="28">
        <f t="shared" si="154"/>
        <v>26002.881766949507</v>
      </c>
      <c r="K3313" s="28">
        <f t="shared" si="155"/>
        <v>2.81719430523951E-2</v>
      </c>
      <c r="L3313" s="34" t="e">
        <f>IF(ISNUMBER(INDEX('08W Project List'!$J:$J,MATCH('HFTD CPZ'!$B3313,'08W Project List'!$G:$G,0))),$K3313,#N/A)</f>
        <v>#N/A</v>
      </c>
      <c r="M3313" s="34" t="e">
        <f>IF(ISNUMBER(L3313),#N/A,IF(ISNUMBER(INDEX('Approved CPZ List'!$I:$I,MATCH('HFTD CPZ'!$B3313,'Approved CPZ List'!$B:$B,0))),$K3313,#N/A))</f>
        <v>#N/A</v>
      </c>
    </row>
    <row r="3314" spans="1:13" ht="15.75" x14ac:dyDescent="0.25">
      <c r="A3314" s="17">
        <v>9870</v>
      </c>
      <c r="B3314" s="16" t="s">
        <v>3204</v>
      </c>
      <c r="C3314" s="16">
        <v>43292103</v>
      </c>
      <c r="D3314" s="16" t="s">
        <v>3203</v>
      </c>
      <c r="E3314" s="16">
        <v>0.42436333905407581</v>
      </c>
      <c r="F3314" s="16">
        <v>2</v>
      </c>
      <c r="G3314" s="20">
        <v>4.2858962686894598E-6</v>
      </c>
      <c r="H3314" s="16">
        <f t="shared" si="153"/>
        <v>8.5717925373789195E-6</v>
      </c>
      <c r="I3314" s="21">
        <v>3313</v>
      </c>
      <c r="J3314" s="28">
        <f t="shared" si="154"/>
        <v>26003.306130288562</v>
      </c>
      <c r="K3314" s="28">
        <f t="shared" si="155"/>
        <v>2.8163371259857722E-2</v>
      </c>
      <c r="L3314" s="34" t="e">
        <f>IF(ISNUMBER(INDEX('08W Project List'!$J:$J,MATCH('HFTD CPZ'!$B3314,'08W Project List'!$G:$G,0))),$K3314,#N/A)</f>
        <v>#N/A</v>
      </c>
      <c r="M3314" s="34" t="e">
        <f>IF(ISNUMBER(L3314),#N/A,IF(ISNUMBER(INDEX('Approved CPZ List'!$I:$I,MATCH('HFTD CPZ'!$B3314,'Approved CPZ List'!$B:$B,0))),$K3314,#N/A))</f>
        <v>#N/A</v>
      </c>
    </row>
    <row r="3315" spans="1:13" ht="15.75" x14ac:dyDescent="0.25">
      <c r="A3315" s="17">
        <v>10448</v>
      </c>
      <c r="B3315" s="16" t="s">
        <v>1103</v>
      </c>
      <c r="C3315" s="16">
        <v>182381101</v>
      </c>
      <c r="D3315" s="16" t="s">
        <v>1102</v>
      </c>
      <c r="E3315" s="16">
        <v>5.3872142870678125E-2</v>
      </c>
      <c r="F3315" s="16">
        <v>3</v>
      </c>
      <c r="G3315" s="20">
        <v>4.2778441052184703E-6</v>
      </c>
      <c r="H3315" s="16">
        <f t="shared" si="153"/>
        <v>1.2833532315655411E-5</v>
      </c>
      <c r="I3315" s="21">
        <v>3314</v>
      </c>
      <c r="J3315" s="28">
        <f t="shared" si="154"/>
        <v>26003.360002431433</v>
      </c>
      <c r="K3315" s="28">
        <f t="shared" si="155"/>
        <v>2.8150537727542065E-2</v>
      </c>
      <c r="L3315" s="34" t="e">
        <f>IF(ISNUMBER(INDEX('08W Project List'!$J:$J,MATCH('HFTD CPZ'!$B3315,'08W Project List'!$G:$G,0))),$K3315,#N/A)</f>
        <v>#N/A</v>
      </c>
      <c r="M3315" s="34" t="e">
        <f>IF(ISNUMBER(L3315),#N/A,IF(ISNUMBER(INDEX('Approved CPZ List'!$I:$I,MATCH('HFTD CPZ'!$B3315,'Approved CPZ List'!$B:$B,0))),$K3315,#N/A))</f>
        <v>#N/A</v>
      </c>
    </row>
    <row r="3316" spans="1:13" ht="15.75" x14ac:dyDescent="0.25">
      <c r="A3316" s="17">
        <v>7265</v>
      </c>
      <c r="B3316" s="16" t="s">
        <v>38</v>
      </c>
      <c r="C3316" s="16">
        <v>42031122</v>
      </c>
      <c r="D3316" s="16" t="s">
        <v>35</v>
      </c>
      <c r="E3316" s="16">
        <v>2.3851724720545806</v>
      </c>
      <c r="F3316" s="16">
        <v>47</v>
      </c>
      <c r="G3316" s="20">
        <v>4.26376613586621E-6</v>
      </c>
      <c r="H3316" s="16">
        <f t="shared" si="153"/>
        <v>2.0039700838571188E-4</v>
      </c>
      <c r="I3316" s="21">
        <v>3315</v>
      </c>
      <c r="J3316" s="28">
        <f t="shared" si="154"/>
        <v>26005.745174903488</v>
      </c>
      <c r="K3316" s="28">
        <f t="shared" si="155"/>
        <v>2.7950140719156354E-2</v>
      </c>
      <c r="L3316" s="34" t="e">
        <f>IF(ISNUMBER(INDEX('08W Project List'!$J:$J,MATCH('HFTD CPZ'!$B3316,'08W Project List'!$G:$G,0))),$K3316,#N/A)</f>
        <v>#N/A</v>
      </c>
      <c r="M3316" s="34" t="e">
        <f>IF(ISNUMBER(L3316),#N/A,IF(ISNUMBER(INDEX('Approved CPZ List'!$I:$I,MATCH('HFTD CPZ'!$B3316,'Approved CPZ List'!$B:$B,0))),$K3316,#N/A))</f>
        <v>#N/A</v>
      </c>
    </row>
    <row r="3317" spans="1:13" ht="15.75" x14ac:dyDescent="0.25">
      <c r="A3317" s="17">
        <v>6511</v>
      </c>
      <c r="B3317" s="16" t="s">
        <v>2818</v>
      </c>
      <c r="C3317" s="16">
        <v>22811103</v>
      </c>
      <c r="D3317" s="16" t="s">
        <v>2817</v>
      </c>
      <c r="E3317" s="16">
        <v>5.3658379641336296E-2</v>
      </c>
      <c r="F3317" s="16">
        <v>2</v>
      </c>
      <c r="G3317" s="20">
        <v>4.2590934514108598E-6</v>
      </c>
      <c r="H3317" s="16">
        <f t="shared" si="153"/>
        <v>8.5181869028217195E-6</v>
      </c>
      <c r="I3317" s="21">
        <v>3316</v>
      </c>
      <c r="J3317" s="28">
        <f t="shared" si="154"/>
        <v>26005.79883328313</v>
      </c>
      <c r="K3317" s="28">
        <f t="shared" si="155"/>
        <v>2.7941622532253532E-2</v>
      </c>
      <c r="L3317" s="34" t="e">
        <f>IF(ISNUMBER(INDEX('08W Project List'!$J:$J,MATCH('HFTD CPZ'!$B3317,'08W Project List'!$G:$G,0))),$K3317,#N/A)</f>
        <v>#N/A</v>
      </c>
      <c r="M3317" s="34" t="e">
        <f>IF(ISNUMBER(L3317),#N/A,IF(ISNUMBER(INDEX('Approved CPZ List'!$I:$I,MATCH('HFTD CPZ'!$B3317,'Approved CPZ List'!$B:$B,0))),$K3317,#N/A))</f>
        <v>#N/A</v>
      </c>
    </row>
    <row r="3318" spans="1:13" ht="15.75" x14ac:dyDescent="0.25">
      <c r="A3318" s="17">
        <v>10670</v>
      </c>
      <c r="B3318" s="16" t="s">
        <v>4142</v>
      </c>
      <c r="C3318" s="16">
        <v>63601111</v>
      </c>
      <c r="D3318" s="16" t="s">
        <v>4140</v>
      </c>
      <c r="E3318" s="16">
        <v>5.7152485260989004E-2</v>
      </c>
      <c r="F3318" s="16">
        <v>2</v>
      </c>
      <c r="G3318" s="20">
        <v>4.2158208846692004E-6</v>
      </c>
      <c r="H3318" s="16">
        <f t="shared" si="153"/>
        <v>8.4316417693384008E-6</v>
      </c>
      <c r="I3318" s="21">
        <v>3317</v>
      </c>
      <c r="J3318" s="28">
        <f t="shared" si="154"/>
        <v>26005.85598576839</v>
      </c>
      <c r="K3318" s="28">
        <f t="shared" si="155"/>
        <v>2.7933190890484193E-2</v>
      </c>
      <c r="L3318" s="34" t="e">
        <f>IF(ISNUMBER(INDEX('08W Project List'!$J:$J,MATCH('HFTD CPZ'!$B3318,'08W Project List'!$G:$G,0))),$K3318,#N/A)</f>
        <v>#N/A</v>
      </c>
      <c r="M3318" s="34" t="e">
        <f>IF(ISNUMBER(L3318),#N/A,IF(ISNUMBER(INDEX('Approved CPZ List'!$I:$I,MATCH('HFTD CPZ'!$B3318,'Approved CPZ List'!$B:$B,0))),$K3318,#N/A))</f>
        <v>#N/A</v>
      </c>
    </row>
    <row r="3319" spans="1:13" ht="15.75" x14ac:dyDescent="0.25">
      <c r="A3319" s="17">
        <v>5386</v>
      </c>
      <c r="B3319" s="16" t="s">
        <v>640</v>
      </c>
      <c r="C3319" s="16">
        <v>24060404</v>
      </c>
      <c r="D3319" s="16" t="s">
        <v>641</v>
      </c>
      <c r="E3319" s="16">
        <v>4.1454029483703289E-2</v>
      </c>
      <c r="F3319" s="16">
        <v>21</v>
      </c>
      <c r="G3319" s="20">
        <v>4.2154812573879697E-6</v>
      </c>
      <c r="H3319" s="16">
        <f t="shared" si="153"/>
        <v>8.8525106405147358E-5</v>
      </c>
      <c r="I3319" s="21">
        <v>3318</v>
      </c>
      <c r="J3319" s="28">
        <f t="shared" si="154"/>
        <v>26005.897439797875</v>
      </c>
      <c r="K3319" s="28">
        <f t="shared" si="155"/>
        <v>2.7844665784079046E-2</v>
      </c>
      <c r="L3319" s="34" t="e">
        <f>IF(ISNUMBER(INDEX('08W Project List'!$J:$J,MATCH('HFTD CPZ'!$B3319,'08W Project List'!$G:$G,0))),$K3319,#N/A)</f>
        <v>#N/A</v>
      </c>
      <c r="M3319" s="34" t="e">
        <f>IF(ISNUMBER(L3319),#N/A,IF(ISNUMBER(INDEX('Approved CPZ List'!$I:$I,MATCH('HFTD CPZ'!$B3319,'Approved CPZ List'!$B:$B,0))),$K3319,#N/A))</f>
        <v>#N/A</v>
      </c>
    </row>
    <row r="3320" spans="1:13" ht="15.75" x14ac:dyDescent="0.25">
      <c r="A3320" s="17">
        <v>1724</v>
      </c>
      <c r="B3320" s="16" t="s">
        <v>2027</v>
      </c>
      <c r="C3320" s="16">
        <v>182371112</v>
      </c>
      <c r="D3320" s="16" t="s">
        <v>2022</v>
      </c>
      <c r="E3320" s="16">
        <v>0.30651429327286761</v>
      </c>
      <c r="F3320" s="16">
        <v>38</v>
      </c>
      <c r="G3320" s="20">
        <v>4.2137292396496699E-6</v>
      </c>
      <c r="H3320" s="16">
        <f t="shared" si="153"/>
        <v>1.6012171110668744E-4</v>
      </c>
      <c r="I3320" s="21">
        <v>3319</v>
      </c>
      <c r="J3320" s="28">
        <f t="shared" si="154"/>
        <v>26006.203954091146</v>
      </c>
      <c r="K3320" s="28">
        <f t="shared" si="155"/>
        <v>2.7684544072972359E-2</v>
      </c>
      <c r="L3320" s="34" t="e">
        <f>IF(ISNUMBER(INDEX('08W Project List'!$J:$J,MATCH('HFTD CPZ'!$B3320,'08W Project List'!$G:$G,0))),$K3320,#N/A)</f>
        <v>#N/A</v>
      </c>
      <c r="M3320" s="34" t="e">
        <f>IF(ISNUMBER(L3320),#N/A,IF(ISNUMBER(INDEX('Approved CPZ List'!$I:$I,MATCH('HFTD CPZ'!$B3320,'Approved CPZ List'!$B:$B,0))),$K3320,#N/A))</f>
        <v>#N/A</v>
      </c>
    </row>
    <row r="3321" spans="1:13" ht="15.75" x14ac:dyDescent="0.25">
      <c r="A3321" s="17">
        <v>1512</v>
      </c>
      <c r="B3321" s="16" t="s">
        <v>141</v>
      </c>
      <c r="C3321" s="16">
        <v>182541102</v>
      </c>
      <c r="D3321" s="16" t="s">
        <v>140</v>
      </c>
      <c r="E3321" s="16">
        <v>0</v>
      </c>
      <c r="F3321" s="16">
        <v>67</v>
      </c>
      <c r="G3321" s="20">
        <v>4.20699998095773E-6</v>
      </c>
      <c r="H3321" s="16">
        <f t="shared" si="153"/>
        <v>2.8186899872416793E-4</v>
      </c>
      <c r="I3321" s="21">
        <v>3320</v>
      </c>
      <c r="J3321" s="28">
        <f t="shared" si="154"/>
        <v>26006.203954091146</v>
      </c>
      <c r="K3321" s="28">
        <f t="shared" si="155"/>
        <v>2.7402675074248192E-2</v>
      </c>
      <c r="L3321" s="34" t="e">
        <f>IF(ISNUMBER(INDEX('08W Project List'!$J:$J,MATCH('HFTD CPZ'!$B3321,'08W Project List'!$G:$G,0))),$K3321,#N/A)</f>
        <v>#N/A</v>
      </c>
      <c r="M3321" s="34" t="e">
        <f>IF(ISNUMBER(L3321),#N/A,IF(ISNUMBER(INDEX('Approved CPZ List'!$I:$I,MATCH('HFTD CPZ'!$B3321,'Approved CPZ List'!$B:$B,0))),$K3321,#N/A))</f>
        <v>#N/A</v>
      </c>
    </row>
    <row r="3322" spans="1:13" ht="15.75" x14ac:dyDescent="0.25">
      <c r="A3322" s="17">
        <v>557</v>
      </c>
      <c r="B3322" s="16" t="s">
        <v>1594</v>
      </c>
      <c r="C3322" s="16">
        <v>43091102</v>
      </c>
      <c r="D3322" s="16" t="s">
        <v>1595</v>
      </c>
      <c r="E3322" s="16">
        <v>5.991034050009671</v>
      </c>
      <c r="F3322" s="16">
        <v>130</v>
      </c>
      <c r="G3322" s="20">
        <v>4.1869001681835998E-6</v>
      </c>
      <c r="H3322" s="16">
        <f t="shared" si="153"/>
        <v>5.4429702186386793E-4</v>
      </c>
      <c r="I3322" s="21">
        <v>3321</v>
      </c>
      <c r="J3322" s="28">
        <f t="shared" si="154"/>
        <v>26012.194988141157</v>
      </c>
      <c r="K3322" s="28">
        <f t="shared" si="155"/>
        <v>2.6858378052384325E-2</v>
      </c>
      <c r="L3322" s="34" t="e">
        <f>IF(ISNUMBER(INDEX('08W Project List'!$J:$J,MATCH('HFTD CPZ'!$B3322,'08W Project List'!$G:$G,0))),$K3322,#N/A)</f>
        <v>#N/A</v>
      </c>
      <c r="M3322" s="34" t="e">
        <f>IF(ISNUMBER(L3322),#N/A,IF(ISNUMBER(INDEX('Approved CPZ List'!$I:$I,MATCH('HFTD CPZ'!$B3322,'Approved CPZ List'!$B:$B,0))),$K3322,#N/A))</f>
        <v>#N/A</v>
      </c>
    </row>
    <row r="3323" spans="1:13" ht="15.75" x14ac:dyDescent="0.25">
      <c r="A3323" s="17">
        <v>9628</v>
      </c>
      <c r="B3323" s="16" t="s">
        <v>3437</v>
      </c>
      <c r="C3323" s="16">
        <v>24181104</v>
      </c>
      <c r="D3323" s="16" t="s">
        <v>3438</v>
      </c>
      <c r="E3323" s="16">
        <v>0.55296592017486579</v>
      </c>
      <c r="F3323" s="16">
        <v>10</v>
      </c>
      <c r="G3323" s="20">
        <v>4.1762509014197504E-6</v>
      </c>
      <c r="H3323" s="16">
        <f t="shared" si="153"/>
        <v>4.1762509014197502E-5</v>
      </c>
      <c r="I3323" s="21">
        <v>3322</v>
      </c>
      <c r="J3323" s="28">
        <f t="shared" si="154"/>
        <v>26012.747954061331</v>
      </c>
      <c r="K3323" s="28">
        <f t="shared" si="155"/>
        <v>2.6816615543370129E-2</v>
      </c>
      <c r="L3323" s="34" t="e">
        <f>IF(ISNUMBER(INDEX('08W Project List'!$J:$J,MATCH('HFTD CPZ'!$B3323,'08W Project List'!$G:$G,0))),$K3323,#N/A)</f>
        <v>#N/A</v>
      </c>
      <c r="M3323" s="34" t="e">
        <f>IF(ISNUMBER(L3323),#N/A,IF(ISNUMBER(INDEX('Approved CPZ List'!$I:$I,MATCH('HFTD CPZ'!$B3323,'Approved CPZ List'!$B:$B,0))),$K3323,#N/A))</f>
        <v>#N/A</v>
      </c>
    </row>
    <row r="3324" spans="1:13" ht="15.75" x14ac:dyDescent="0.25">
      <c r="A3324" s="17">
        <v>7091</v>
      </c>
      <c r="B3324" s="16" t="s">
        <v>1710</v>
      </c>
      <c r="C3324" s="16">
        <v>182291102</v>
      </c>
      <c r="D3324" s="16" t="s">
        <v>1707</v>
      </c>
      <c r="E3324" s="16">
        <v>1.1969505523459789</v>
      </c>
      <c r="F3324" s="16">
        <v>18</v>
      </c>
      <c r="G3324" s="20">
        <v>4.1709431548381897E-6</v>
      </c>
      <c r="H3324" s="16">
        <f t="shared" si="153"/>
        <v>7.507697678708741E-5</v>
      </c>
      <c r="I3324" s="21">
        <v>3323</v>
      </c>
      <c r="J3324" s="28">
        <f t="shared" si="154"/>
        <v>26013.944904613676</v>
      </c>
      <c r="K3324" s="28">
        <f t="shared" si="155"/>
        <v>2.674153856658304E-2</v>
      </c>
      <c r="L3324" s="34" t="e">
        <f>IF(ISNUMBER(INDEX('08W Project List'!$J:$J,MATCH('HFTD CPZ'!$B3324,'08W Project List'!$G:$G,0))),$K3324,#N/A)</f>
        <v>#N/A</v>
      </c>
      <c r="M3324" s="34" t="e">
        <f>IF(ISNUMBER(L3324),#N/A,IF(ISNUMBER(INDEX('Approved CPZ List'!$I:$I,MATCH('HFTD CPZ'!$B3324,'Approved CPZ List'!$B:$B,0))),$K3324,#N/A))</f>
        <v>#N/A</v>
      </c>
    </row>
    <row r="3325" spans="1:13" ht="15.75" x14ac:dyDescent="0.25">
      <c r="A3325" s="17">
        <v>757</v>
      </c>
      <c r="B3325" s="16" t="s">
        <v>1972</v>
      </c>
      <c r="C3325" s="16">
        <v>13531102</v>
      </c>
      <c r="D3325" s="16" t="s">
        <v>1971</v>
      </c>
      <c r="E3325" s="16">
        <v>1.4662837056819701E-2</v>
      </c>
      <c r="F3325" s="16">
        <v>121</v>
      </c>
      <c r="G3325" s="20">
        <v>4.16906357978061E-6</v>
      </c>
      <c r="H3325" s="16">
        <f t="shared" si="153"/>
        <v>5.0445669315345382E-4</v>
      </c>
      <c r="I3325" s="21">
        <v>3324</v>
      </c>
      <c r="J3325" s="28">
        <f t="shared" si="154"/>
        <v>26013.959567450733</v>
      </c>
      <c r="K3325" s="28">
        <f t="shared" si="155"/>
        <v>2.6237081873429585E-2</v>
      </c>
      <c r="L3325" s="34" t="e">
        <f>IF(ISNUMBER(INDEX('08W Project List'!$J:$J,MATCH('HFTD CPZ'!$B3325,'08W Project List'!$G:$G,0))),$K3325,#N/A)</f>
        <v>#N/A</v>
      </c>
      <c r="M3325" s="34" t="e">
        <f>IF(ISNUMBER(L3325),#N/A,IF(ISNUMBER(INDEX('Approved CPZ List'!$I:$I,MATCH('HFTD CPZ'!$B3325,'Approved CPZ List'!$B:$B,0))),$K3325,#N/A))</f>
        <v>#N/A</v>
      </c>
    </row>
    <row r="3326" spans="1:13" ht="15.75" x14ac:dyDescent="0.25">
      <c r="A3326" s="17">
        <v>10987</v>
      </c>
      <c r="B3326" s="16" t="s">
        <v>1169</v>
      </c>
      <c r="C3326" s="16">
        <v>158031101</v>
      </c>
      <c r="D3326" s="16" t="s">
        <v>1163</v>
      </c>
      <c r="E3326" s="16">
        <v>3.0563158968375945E-2</v>
      </c>
      <c r="F3326" s="16">
        <v>1</v>
      </c>
      <c r="G3326" s="20">
        <v>4.1621900092560202E-6</v>
      </c>
      <c r="H3326" s="16">
        <f t="shared" si="153"/>
        <v>4.1621900092560202E-6</v>
      </c>
      <c r="I3326" s="21">
        <v>3325</v>
      </c>
      <c r="J3326" s="28">
        <f t="shared" si="154"/>
        <v>26013.990130609702</v>
      </c>
      <c r="K3326" s="28">
        <f t="shared" si="155"/>
        <v>2.6232919683420328E-2</v>
      </c>
      <c r="L3326" s="34" t="e">
        <f>IF(ISNUMBER(INDEX('08W Project List'!$J:$J,MATCH('HFTD CPZ'!$B3326,'08W Project List'!$G:$G,0))),$K3326,#N/A)</f>
        <v>#N/A</v>
      </c>
      <c r="M3326" s="34" t="e">
        <f>IF(ISNUMBER(L3326),#N/A,IF(ISNUMBER(INDEX('Approved CPZ List'!$I:$I,MATCH('HFTD CPZ'!$B3326,'Approved CPZ List'!$B:$B,0))),$K3326,#N/A))</f>
        <v>#N/A</v>
      </c>
    </row>
    <row r="3327" spans="1:13" ht="15.75" x14ac:dyDescent="0.25">
      <c r="A3327" s="17">
        <v>9358</v>
      </c>
      <c r="B3327" s="16" t="s">
        <v>2804</v>
      </c>
      <c r="C3327" s="16">
        <v>22811102</v>
      </c>
      <c r="D3327" s="16" t="s">
        <v>2805</v>
      </c>
      <c r="E3327" s="16">
        <v>0.84744816490574892</v>
      </c>
      <c r="F3327" s="16">
        <v>13</v>
      </c>
      <c r="G3327" s="20">
        <v>4.1570261924003496E-6</v>
      </c>
      <c r="H3327" s="16">
        <f t="shared" si="153"/>
        <v>5.4041340501204543E-5</v>
      </c>
      <c r="I3327" s="21">
        <v>3326</v>
      </c>
      <c r="J3327" s="28">
        <f t="shared" si="154"/>
        <v>26014.837578774608</v>
      </c>
      <c r="K3327" s="28">
        <f t="shared" si="155"/>
        <v>2.6178878342919123E-2</v>
      </c>
      <c r="L3327" s="34" t="e">
        <f>IF(ISNUMBER(INDEX('08W Project List'!$J:$J,MATCH('HFTD CPZ'!$B3327,'08W Project List'!$G:$G,0))),$K3327,#N/A)</f>
        <v>#N/A</v>
      </c>
      <c r="M3327" s="34" t="e">
        <f>IF(ISNUMBER(L3327),#N/A,IF(ISNUMBER(INDEX('Approved CPZ List'!$I:$I,MATCH('HFTD CPZ'!$B3327,'Approved CPZ List'!$B:$B,0))),$K3327,#N/A))</f>
        <v>#N/A</v>
      </c>
    </row>
    <row r="3328" spans="1:13" ht="15.75" x14ac:dyDescent="0.25">
      <c r="A3328" s="17">
        <v>5985</v>
      </c>
      <c r="B3328" s="16" t="s">
        <v>267</v>
      </c>
      <c r="C3328" s="16">
        <v>24040403</v>
      </c>
      <c r="D3328" s="16" t="s">
        <v>266</v>
      </c>
      <c r="E3328" s="16">
        <v>4.2117316227874761</v>
      </c>
      <c r="F3328" s="16">
        <v>95</v>
      </c>
      <c r="G3328" s="20">
        <v>4.1518061483202103E-6</v>
      </c>
      <c r="H3328" s="16">
        <f t="shared" si="153"/>
        <v>3.9442158409041996E-4</v>
      </c>
      <c r="I3328" s="21">
        <v>3327</v>
      </c>
      <c r="J3328" s="28">
        <f t="shared" si="154"/>
        <v>26019.049310397397</v>
      </c>
      <c r="K3328" s="28">
        <f t="shared" si="155"/>
        <v>2.5784456758828702E-2</v>
      </c>
      <c r="L3328" s="34" t="e">
        <f>IF(ISNUMBER(INDEX('08W Project List'!$J:$J,MATCH('HFTD CPZ'!$B3328,'08W Project List'!$G:$G,0))),$K3328,#N/A)</f>
        <v>#N/A</v>
      </c>
      <c r="M3328" s="34" t="e">
        <f>IF(ISNUMBER(L3328),#N/A,IF(ISNUMBER(INDEX('Approved CPZ List'!$I:$I,MATCH('HFTD CPZ'!$B3328,'Approved CPZ List'!$B:$B,0))),$K3328,#N/A))</f>
        <v>#N/A</v>
      </c>
    </row>
    <row r="3329" spans="1:13" ht="15.75" x14ac:dyDescent="0.25">
      <c r="A3329" s="17">
        <v>7732</v>
      </c>
      <c r="B3329" s="16" t="s">
        <v>324</v>
      </c>
      <c r="C3329" s="16">
        <v>102812101</v>
      </c>
      <c r="D3329" s="16" t="s">
        <v>318</v>
      </c>
      <c r="E3329" s="16">
        <v>7.9418935898681786</v>
      </c>
      <c r="F3329" s="16">
        <v>22</v>
      </c>
      <c r="G3329" s="20">
        <v>4.1333401824315999E-6</v>
      </c>
      <c r="H3329" s="16">
        <f t="shared" si="153"/>
        <v>9.0933484013495195E-5</v>
      </c>
      <c r="I3329" s="21">
        <v>3328</v>
      </c>
      <c r="J3329" s="28">
        <f t="shared" si="154"/>
        <v>26026.991203987265</v>
      </c>
      <c r="K3329" s="28">
        <f t="shared" si="155"/>
        <v>2.5693523274815208E-2</v>
      </c>
      <c r="L3329" s="34" t="e">
        <f>IF(ISNUMBER(INDEX('08W Project List'!$J:$J,MATCH('HFTD CPZ'!$B3329,'08W Project List'!$G:$G,0))),$K3329,#N/A)</f>
        <v>#N/A</v>
      </c>
      <c r="M3329" s="34" t="e">
        <f>IF(ISNUMBER(L3329),#N/A,IF(ISNUMBER(INDEX('Approved CPZ List'!$I:$I,MATCH('HFTD CPZ'!$B3329,'Approved CPZ List'!$B:$B,0))),$K3329,#N/A))</f>
        <v>#N/A</v>
      </c>
    </row>
    <row r="3330" spans="1:13" ht="15.75" x14ac:dyDescent="0.25">
      <c r="A3330" s="17">
        <v>3692</v>
      </c>
      <c r="B3330" s="16" t="s">
        <v>2006</v>
      </c>
      <c r="C3330" s="16">
        <v>42991107</v>
      </c>
      <c r="D3330" s="16" t="s">
        <v>2007</v>
      </c>
      <c r="E3330" s="16">
        <v>3.2930838155685087E-2</v>
      </c>
      <c r="F3330" s="16">
        <v>35</v>
      </c>
      <c r="G3330" s="20">
        <v>4.1302774389470199E-6</v>
      </c>
      <c r="H3330" s="16">
        <f t="shared" ref="H3330:H3393" si="156">IFERROR(G3330*F3330,0)</f>
        <v>1.4455971036314569E-4</v>
      </c>
      <c r="I3330" s="21">
        <v>3329</v>
      </c>
      <c r="J3330" s="28">
        <f t="shared" si="154"/>
        <v>26027.02413482542</v>
      </c>
      <c r="K3330" s="28">
        <f t="shared" si="155"/>
        <v>2.5548963564452062E-2</v>
      </c>
      <c r="L3330" s="34" t="e">
        <f>IF(ISNUMBER(INDEX('08W Project List'!$J:$J,MATCH('HFTD CPZ'!$B3330,'08W Project List'!$G:$G,0))),$K3330,#N/A)</f>
        <v>#N/A</v>
      </c>
      <c r="M3330" s="34" t="e">
        <f>IF(ISNUMBER(L3330),#N/A,IF(ISNUMBER(INDEX('Approved CPZ List'!$I:$I,MATCH('HFTD CPZ'!$B3330,'Approved CPZ List'!$B:$B,0))),$K3330,#N/A))</f>
        <v>#N/A</v>
      </c>
    </row>
    <row r="3331" spans="1:13" ht="15.75" x14ac:dyDescent="0.25">
      <c r="A3331" s="17">
        <v>7653</v>
      </c>
      <c r="B3331" s="16" t="s">
        <v>4367</v>
      </c>
      <c r="C3331" s="16">
        <v>13380401</v>
      </c>
      <c r="D3331" s="16" t="s">
        <v>4368</v>
      </c>
      <c r="E3331" s="16">
        <v>0.14802320801214791</v>
      </c>
      <c r="F3331" s="16">
        <v>4</v>
      </c>
      <c r="G3331" s="20">
        <v>4.1276238120829699E-6</v>
      </c>
      <c r="H3331" s="16">
        <f t="shared" si="156"/>
        <v>1.651049524833188E-5</v>
      </c>
      <c r="I3331" s="21">
        <v>3330</v>
      </c>
      <c r="J3331" s="28">
        <f t="shared" si="154"/>
        <v>26027.172158033434</v>
      </c>
      <c r="K3331" s="28">
        <f t="shared" si="155"/>
        <v>2.553245306920373E-2</v>
      </c>
      <c r="L3331" s="34" t="e">
        <f>IF(ISNUMBER(INDEX('08W Project List'!$J:$J,MATCH('HFTD CPZ'!$B3331,'08W Project List'!$G:$G,0))),$K3331,#N/A)</f>
        <v>#N/A</v>
      </c>
      <c r="M3331" s="34" t="e">
        <f>IF(ISNUMBER(L3331),#N/A,IF(ISNUMBER(INDEX('Approved CPZ List'!$I:$I,MATCH('HFTD CPZ'!$B3331,'Approved CPZ List'!$B:$B,0))),$K3331,#N/A))</f>
        <v>#N/A</v>
      </c>
    </row>
    <row r="3332" spans="1:13" ht="15.75" x14ac:dyDescent="0.25">
      <c r="A3332" s="17">
        <v>7212</v>
      </c>
      <c r="B3332" s="16" t="s">
        <v>4174</v>
      </c>
      <c r="C3332" s="16">
        <v>182852201</v>
      </c>
      <c r="D3332" s="16" t="s">
        <v>4169</v>
      </c>
      <c r="E3332" s="16">
        <v>5.0859462352284401</v>
      </c>
      <c r="F3332" s="16">
        <v>67</v>
      </c>
      <c r="G3332" s="20">
        <v>4.1068280211366401E-6</v>
      </c>
      <c r="H3332" s="16">
        <f t="shared" si="156"/>
        <v>2.7515747741615489E-4</v>
      </c>
      <c r="I3332" s="21">
        <v>3331</v>
      </c>
      <c r="J3332" s="28">
        <f t="shared" ref="J3332:J3395" si="157">J3331+E3332</f>
        <v>26032.258104268662</v>
      </c>
      <c r="K3332" s="28">
        <f t="shared" ref="K3332:K3395" si="158">K3331-H3332</f>
        <v>2.5257295591787576E-2</v>
      </c>
      <c r="L3332" s="34" t="e">
        <f>IF(ISNUMBER(INDEX('08W Project List'!$J:$J,MATCH('HFTD CPZ'!$B3332,'08W Project List'!$G:$G,0))),$K3332,#N/A)</f>
        <v>#N/A</v>
      </c>
      <c r="M3332" s="34" t="e">
        <f>IF(ISNUMBER(L3332),#N/A,IF(ISNUMBER(INDEX('Approved CPZ List'!$I:$I,MATCH('HFTD CPZ'!$B3332,'Approved CPZ List'!$B:$B,0))),$K3332,#N/A))</f>
        <v>#N/A</v>
      </c>
    </row>
    <row r="3333" spans="1:13" ht="15.75" x14ac:dyDescent="0.25">
      <c r="A3333" s="17">
        <v>4015</v>
      </c>
      <c r="B3333" s="16" t="s">
        <v>1105</v>
      </c>
      <c r="C3333" s="16">
        <v>182381101</v>
      </c>
      <c r="D3333" s="16" t="s">
        <v>1102</v>
      </c>
      <c r="E3333" s="16">
        <v>0.18765606444679864</v>
      </c>
      <c r="F3333" s="16">
        <v>160</v>
      </c>
      <c r="G3333" s="20">
        <v>4.07489178582537E-6</v>
      </c>
      <c r="H3333" s="16">
        <f t="shared" si="156"/>
        <v>6.519826857320592E-4</v>
      </c>
      <c r="I3333" s="21">
        <v>3332</v>
      </c>
      <c r="J3333" s="28">
        <f t="shared" si="157"/>
        <v>26032.445760333107</v>
      </c>
      <c r="K3333" s="28">
        <f t="shared" si="158"/>
        <v>2.4605312906055516E-2</v>
      </c>
      <c r="L3333" s="34" t="e">
        <f>IF(ISNUMBER(INDEX('08W Project List'!$J:$J,MATCH('HFTD CPZ'!$B3333,'08W Project List'!$G:$G,0))),$K3333,#N/A)</f>
        <v>#N/A</v>
      </c>
      <c r="M3333" s="34" t="e">
        <f>IF(ISNUMBER(L3333),#N/A,IF(ISNUMBER(INDEX('Approved CPZ List'!$I:$I,MATCH('HFTD CPZ'!$B3333,'Approved CPZ List'!$B:$B,0))),$K3333,#N/A))</f>
        <v>#N/A</v>
      </c>
    </row>
    <row r="3334" spans="1:13" ht="15.75" x14ac:dyDescent="0.25">
      <c r="A3334" s="17">
        <v>6661</v>
      </c>
      <c r="B3334" s="16" t="s">
        <v>1732</v>
      </c>
      <c r="C3334" s="16">
        <v>83432103</v>
      </c>
      <c r="D3334" s="16" t="s">
        <v>1731</v>
      </c>
      <c r="E3334" s="16">
        <v>0</v>
      </c>
      <c r="F3334" s="16">
        <v>22</v>
      </c>
      <c r="G3334" s="20">
        <v>4.0742616435222602E-6</v>
      </c>
      <c r="H3334" s="16">
        <f t="shared" si="156"/>
        <v>8.9633756157489719E-5</v>
      </c>
      <c r="I3334" s="21">
        <v>3333</v>
      </c>
      <c r="J3334" s="28">
        <f t="shared" si="157"/>
        <v>26032.445760333107</v>
      </c>
      <c r="K3334" s="28">
        <f t="shared" si="158"/>
        <v>2.4515679149898027E-2</v>
      </c>
      <c r="L3334" s="34" t="e">
        <f>IF(ISNUMBER(INDEX('08W Project List'!$J:$J,MATCH('HFTD CPZ'!$B3334,'08W Project List'!$G:$G,0))),$K3334,#N/A)</f>
        <v>#N/A</v>
      </c>
      <c r="M3334" s="34" t="e">
        <f>IF(ISNUMBER(L3334),#N/A,IF(ISNUMBER(INDEX('Approved CPZ List'!$I:$I,MATCH('HFTD CPZ'!$B3334,'Approved CPZ List'!$B:$B,0))),$K3334,#N/A))</f>
        <v>#N/A</v>
      </c>
    </row>
    <row r="3335" spans="1:13" ht="15.75" x14ac:dyDescent="0.25">
      <c r="A3335" s="17">
        <v>9871</v>
      </c>
      <c r="B3335" s="16" t="s">
        <v>3655</v>
      </c>
      <c r="C3335" s="16">
        <v>83371103</v>
      </c>
      <c r="D3335" s="16" t="s">
        <v>3654</v>
      </c>
      <c r="E3335" s="16">
        <v>0.18798871104383652</v>
      </c>
      <c r="F3335" s="16">
        <v>5</v>
      </c>
      <c r="G3335" s="20">
        <v>4.0301133113391802E-6</v>
      </c>
      <c r="H3335" s="16">
        <f t="shared" si="156"/>
        <v>2.0150566556695901E-5</v>
      </c>
      <c r="I3335" s="21">
        <v>3334</v>
      </c>
      <c r="J3335" s="28">
        <f t="shared" si="157"/>
        <v>26032.633749044151</v>
      </c>
      <c r="K3335" s="28">
        <f t="shared" si="158"/>
        <v>2.4495528583341329E-2</v>
      </c>
      <c r="L3335" s="34" t="e">
        <f>IF(ISNUMBER(INDEX('08W Project List'!$J:$J,MATCH('HFTD CPZ'!$B3335,'08W Project List'!$G:$G,0))),$K3335,#N/A)</f>
        <v>#N/A</v>
      </c>
      <c r="M3335" s="34" t="e">
        <f>IF(ISNUMBER(L3335),#N/A,IF(ISNUMBER(INDEX('Approved CPZ List'!$I:$I,MATCH('HFTD CPZ'!$B3335,'Approved CPZ List'!$B:$B,0))),$K3335,#N/A))</f>
        <v>#N/A</v>
      </c>
    </row>
    <row r="3336" spans="1:13" ht="15.75" x14ac:dyDescent="0.25">
      <c r="A3336" s="17">
        <v>3396</v>
      </c>
      <c r="B3336" s="16" t="s">
        <v>3672</v>
      </c>
      <c r="C3336" s="16">
        <v>83371107</v>
      </c>
      <c r="D3336" s="16" t="s">
        <v>3668</v>
      </c>
      <c r="E3336" s="16">
        <v>0.17019418516707768</v>
      </c>
      <c r="F3336" s="16">
        <v>135</v>
      </c>
      <c r="G3336" s="20">
        <v>4.0299101678103E-6</v>
      </c>
      <c r="H3336" s="16">
        <f t="shared" si="156"/>
        <v>5.4403787265439052E-4</v>
      </c>
      <c r="I3336" s="21">
        <v>3335</v>
      </c>
      <c r="J3336" s="28">
        <f t="shared" si="157"/>
        <v>26032.803943229319</v>
      </c>
      <c r="K3336" s="28">
        <f t="shared" si="158"/>
        <v>2.3951490710686939E-2</v>
      </c>
      <c r="L3336" s="34" t="e">
        <f>IF(ISNUMBER(INDEX('08W Project List'!$J:$J,MATCH('HFTD CPZ'!$B3336,'08W Project List'!$G:$G,0))),$K3336,#N/A)</f>
        <v>#N/A</v>
      </c>
      <c r="M3336" s="34" t="e">
        <f>IF(ISNUMBER(L3336),#N/A,IF(ISNUMBER(INDEX('Approved CPZ List'!$I:$I,MATCH('HFTD CPZ'!$B3336,'Approved CPZ List'!$B:$B,0))),$K3336,#N/A))</f>
        <v>#N/A</v>
      </c>
    </row>
    <row r="3337" spans="1:13" ht="15.75" x14ac:dyDescent="0.25">
      <c r="A3337" s="17">
        <v>697</v>
      </c>
      <c r="B3337" s="16" t="s">
        <v>3625</v>
      </c>
      <c r="C3337" s="16">
        <v>42151107</v>
      </c>
      <c r="D3337" s="16" t="s">
        <v>3626</v>
      </c>
      <c r="E3337" s="16">
        <v>3.0325551594441271</v>
      </c>
      <c r="F3337" s="16">
        <v>92</v>
      </c>
      <c r="G3337" s="20">
        <v>3.9708106683928796E-6</v>
      </c>
      <c r="H3337" s="16">
        <f t="shared" si="156"/>
        <v>3.653145814921449E-4</v>
      </c>
      <c r="I3337" s="21">
        <v>3336</v>
      </c>
      <c r="J3337" s="28">
        <f t="shared" si="157"/>
        <v>26035.836498388762</v>
      </c>
      <c r="K3337" s="28">
        <f t="shared" si="158"/>
        <v>2.3586176129194794E-2</v>
      </c>
      <c r="L3337" s="34" t="e">
        <f>IF(ISNUMBER(INDEX('08W Project List'!$J:$J,MATCH('HFTD CPZ'!$B3337,'08W Project List'!$G:$G,0))),$K3337,#N/A)</f>
        <v>#N/A</v>
      </c>
      <c r="M3337" s="34" t="e">
        <f>IF(ISNUMBER(L3337),#N/A,IF(ISNUMBER(INDEX('Approved CPZ List'!$I:$I,MATCH('HFTD CPZ'!$B3337,'Approved CPZ List'!$B:$B,0))),$K3337,#N/A))</f>
        <v>#N/A</v>
      </c>
    </row>
    <row r="3338" spans="1:13" ht="15.75" x14ac:dyDescent="0.25">
      <c r="A3338" s="17">
        <v>7511</v>
      </c>
      <c r="B3338" s="16" t="s">
        <v>276</v>
      </c>
      <c r="C3338" s="16">
        <v>12061105</v>
      </c>
      <c r="D3338" s="16" t="s">
        <v>277</v>
      </c>
      <c r="E3338" s="16">
        <v>0.7617687762724985</v>
      </c>
      <c r="F3338" s="16">
        <v>17</v>
      </c>
      <c r="G3338" s="20">
        <v>3.9707537915870802E-6</v>
      </c>
      <c r="H3338" s="16">
        <f t="shared" si="156"/>
        <v>6.7502814456980365E-5</v>
      </c>
      <c r="I3338" s="21">
        <v>3337</v>
      </c>
      <c r="J3338" s="28">
        <f t="shared" si="157"/>
        <v>26036.598267165034</v>
      </c>
      <c r="K3338" s="28">
        <f t="shared" si="158"/>
        <v>2.3518673314737813E-2</v>
      </c>
      <c r="L3338" s="34" t="e">
        <f>IF(ISNUMBER(INDEX('08W Project List'!$J:$J,MATCH('HFTD CPZ'!$B3338,'08W Project List'!$G:$G,0))),$K3338,#N/A)</f>
        <v>#N/A</v>
      </c>
      <c r="M3338" s="34" t="e">
        <f>IF(ISNUMBER(L3338),#N/A,IF(ISNUMBER(INDEX('Approved CPZ List'!$I:$I,MATCH('HFTD CPZ'!$B3338,'Approved CPZ List'!$B:$B,0))),$K3338,#N/A))</f>
        <v>#N/A</v>
      </c>
    </row>
    <row r="3339" spans="1:13" ht="15.75" x14ac:dyDescent="0.25">
      <c r="A3339" s="17">
        <v>5683</v>
      </c>
      <c r="B3339" s="16" t="s">
        <v>2647</v>
      </c>
      <c r="C3339" s="16">
        <v>12101104</v>
      </c>
      <c r="D3339" s="16" t="s">
        <v>2646</v>
      </c>
      <c r="E3339" s="16">
        <v>1.4707924128058361</v>
      </c>
      <c r="F3339" s="16">
        <v>17</v>
      </c>
      <c r="G3339" s="20">
        <v>3.9555071199547397E-6</v>
      </c>
      <c r="H3339" s="16">
        <f t="shared" si="156"/>
        <v>6.7243621039230573E-5</v>
      </c>
      <c r="I3339" s="21">
        <v>3338</v>
      </c>
      <c r="J3339" s="28">
        <f t="shared" si="157"/>
        <v>26038.06905957784</v>
      </c>
      <c r="K3339" s="28">
        <f t="shared" si="158"/>
        <v>2.3451429693698581E-2</v>
      </c>
      <c r="L3339" s="34" t="e">
        <f>IF(ISNUMBER(INDEX('08W Project List'!$J:$J,MATCH('HFTD CPZ'!$B3339,'08W Project List'!$G:$G,0))),$K3339,#N/A)</f>
        <v>#N/A</v>
      </c>
      <c r="M3339" s="34" t="e">
        <f>IF(ISNUMBER(L3339),#N/A,IF(ISNUMBER(INDEX('Approved CPZ List'!$I:$I,MATCH('HFTD CPZ'!$B3339,'Approved CPZ List'!$B:$B,0))),$K3339,#N/A))</f>
        <v>#N/A</v>
      </c>
    </row>
    <row r="3340" spans="1:13" ht="15.75" x14ac:dyDescent="0.25">
      <c r="A3340" s="17">
        <v>4165</v>
      </c>
      <c r="B3340" s="16" t="s">
        <v>4175</v>
      </c>
      <c r="C3340" s="16">
        <v>182852202</v>
      </c>
      <c r="D3340" s="16" t="s">
        <v>4176</v>
      </c>
      <c r="E3340" s="16">
        <v>0.79513737536914242</v>
      </c>
      <c r="F3340" s="16">
        <v>52</v>
      </c>
      <c r="G3340" s="20">
        <v>3.9158261960726098E-6</v>
      </c>
      <c r="H3340" s="16">
        <f t="shared" si="156"/>
        <v>2.036229621957757E-4</v>
      </c>
      <c r="I3340" s="21">
        <v>3339</v>
      </c>
      <c r="J3340" s="28">
        <f t="shared" si="157"/>
        <v>26038.864196953207</v>
      </c>
      <c r="K3340" s="28">
        <f t="shared" si="158"/>
        <v>2.3247806731502806E-2</v>
      </c>
      <c r="L3340" s="34" t="e">
        <f>IF(ISNUMBER(INDEX('08W Project List'!$J:$J,MATCH('HFTD CPZ'!$B3340,'08W Project List'!$G:$G,0))),$K3340,#N/A)</f>
        <v>#N/A</v>
      </c>
      <c r="M3340" s="34" t="e">
        <f>IF(ISNUMBER(L3340),#N/A,IF(ISNUMBER(INDEX('Approved CPZ List'!$I:$I,MATCH('HFTD CPZ'!$B3340,'Approved CPZ List'!$B:$B,0))),$K3340,#N/A))</f>
        <v>#N/A</v>
      </c>
    </row>
    <row r="3341" spans="1:13" ht="15.75" x14ac:dyDescent="0.25">
      <c r="A3341" s="17">
        <v>5028</v>
      </c>
      <c r="B3341" s="16" t="s">
        <v>3202</v>
      </c>
      <c r="C3341" s="16">
        <v>43292103</v>
      </c>
      <c r="D3341" s="16" t="s">
        <v>3203</v>
      </c>
      <c r="E3341" s="16">
        <v>0</v>
      </c>
      <c r="F3341" s="16">
        <v>60</v>
      </c>
      <c r="G3341" s="20">
        <v>3.9099121180924602E-6</v>
      </c>
      <c r="H3341" s="16">
        <f t="shared" si="156"/>
        <v>2.3459472708554761E-4</v>
      </c>
      <c r="I3341" s="21">
        <v>3340</v>
      </c>
      <c r="J3341" s="28">
        <f t="shared" si="157"/>
        <v>26038.864196953207</v>
      </c>
      <c r="K3341" s="28">
        <f t="shared" si="158"/>
        <v>2.3013212004417256E-2</v>
      </c>
      <c r="L3341" s="34" t="e">
        <f>IF(ISNUMBER(INDEX('08W Project List'!$J:$J,MATCH('HFTD CPZ'!$B3341,'08W Project List'!$G:$G,0))),$K3341,#N/A)</f>
        <v>#N/A</v>
      </c>
      <c r="M3341" s="34" t="e">
        <f>IF(ISNUMBER(L3341),#N/A,IF(ISNUMBER(INDEX('Approved CPZ List'!$I:$I,MATCH('HFTD CPZ'!$B3341,'Approved CPZ List'!$B:$B,0))),$K3341,#N/A))</f>
        <v>#N/A</v>
      </c>
    </row>
    <row r="3342" spans="1:13" ht="15.75" x14ac:dyDescent="0.25">
      <c r="A3342" s="17">
        <v>4499</v>
      </c>
      <c r="B3342" s="16" t="s">
        <v>2481</v>
      </c>
      <c r="C3342" s="16">
        <v>83242109</v>
      </c>
      <c r="D3342" s="16" t="s">
        <v>2482</v>
      </c>
      <c r="E3342" s="16">
        <v>2.5033971554673338</v>
      </c>
      <c r="F3342" s="16">
        <v>28</v>
      </c>
      <c r="G3342" s="20">
        <v>3.8996820431340704E-6</v>
      </c>
      <c r="H3342" s="16">
        <f t="shared" si="156"/>
        <v>1.0919109720775396E-4</v>
      </c>
      <c r="I3342" s="21">
        <v>3341</v>
      </c>
      <c r="J3342" s="28">
        <f t="shared" si="157"/>
        <v>26041.367594108673</v>
      </c>
      <c r="K3342" s="28">
        <f t="shared" si="158"/>
        <v>2.2904020907209503E-2</v>
      </c>
      <c r="L3342" s="34" t="e">
        <f>IF(ISNUMBER(INDEX('08W Project List'!$J:$J,MATCH('HFTD CPZ'!$B3342,'08W Project List'!$G:$G,0))),$K3342,#N/A)</f>
        <v>#N/A</v>
      </c>
      <c r="M3342" s="34" t="e">
        <f>IF(ISNUMBER(L3342),#N/A,IF(ISNUMBER(INDEX('Approved CPZ List'!$I:$I,MATCH('HFTD CPZ'!$B3342,'Approved CPZ List'!$B:$B,0))),$K3342,#N/A))</f>
        <v>#N/A</v>
      </c>
    </row>
    <row r="3343" spans="1:13" ht="15.75" x14ac:dyDescent="0.25">
      <c r="A3343" s="17">
        <v>1014</v>
      </c>
      <c r="B3343" s="16" t="s">
        <v>4170</v>
      </c>
      <c r="C3343" s="16">
        <v>182852201</v>
      </c>
      <c r="D3343" s="16" t="s">
        <v>4169</v>
      </c>
      <c r="E3343" s="16">
        <v>6.8226357643345557</v>
      </c>
      <c r="F3343" s="16">
        <v>92</v>
      </c>
      <c r="G3343" s="20">
        <v>3.8947462104910799E-6</v>
      </c>
      <c r="H3343" s="16">
        <f t="shared" si="156"/>
        <v>3.5831665136517937E-4</v>
      </c>
      <c r="I3343" s="21">
        <v>3342</v>
      </c>
      <c r="J3343" s="28">
        <f t="shared" si="157"/>
        <v>26048.190229873009</v>
      </c>
      <c r="K3343" s="28">
        <f t="shared" si="158"/>
        <v>2.2545704255844325E-2</v>
      </c>
      <c r="L3343" s="34" t="e">
        <f>IF(ISNUMBER(INDEX('08W Project List'!$J:$J,MATCH('HFTD CPZ'!$B3343,'08W Project List'!$G:$G,0))),$K3343,#N/A)</f>
        <v>#N/A</v>
      </c>
      <c r="M3343" s="34" t="e">
        <f>IF(ISNUMBER(L3343),#N/A,IF(ISNUMBER(INDEX('Approved CPZ List'!$I:$I,MATCH('HFTD CPZ'!$B3343,'Approved CPZ List'!$B:$B,0))),$K3343,#N/A))</f>
        <v>#N/A</v>
      </c>
    </row>
    <row r="3344" spans="1:13" ht="15.75" x14ac:dyDescent="0.25">
      <c r="A3344" s="17">
        <v>230</v>
      </c>
      <c r="B3344" s="16" t="s">
        <v>643</v>
      </c>
      <c r="C3344" s="16">
        <v>24060404</v>
      </c>
      <c r="D3344" s="16" t="s">
        <v>641</v>
      </c>
      <c r="E3344" s="16">
        <v>0.73595458907410194</v>
      </c>
      <c r="F3344" s="16">
        <v>71</v>
      </c>
      <c r="G3344" s="20">
        <v>3.89324877666491E-6</v>
      </c>
      <c r="H3344" s="16">
        <f t="shared" si="156"/>
        <v>2.7642066314320863E-4</v>
      </c>
      <c r="I3344" s="21">
        <v>3343</v>
      </c>
      <c r="J3344" s="28">
        <f t="shared" si="157"/>
        <v>26048.926184462085</v>
      </c>
      <c r="K3344" s="28">
        <f t="shared" si="158"/>
        <v>2.2269283592701115E-2</v>
      </c>
      <c r="L3344" s="34" t="e">
        <f>IF(ISNUMBER(INDEX('08W Project List'!$J:$J,MATCH('HFTD CPZ'!$B3344,'08W Project List'!$G:$G,0))),$K3344,#N/A)</f>
        <v>#N/A</v>
      </c>
      <c r="M3344" s="34" t="e">
        <f>IF(ISNUMBER(L3344),#N/A,IF(ISNUMBER(INDEX('Approved CPZ List'!$I:$I,MATCH('HFTD CPZ'!$B3344,'Approved CPZ List'!$B:$B,0))),$K3344,#N/A))</f>
        <v>#N/A</v>
      </c>
    </row>
    <row r="3345" spans="1:13" ht="15.75" x14ac:dyDescent="0.25">
      <c r="A3345" s="17">
        <v>10928</v>
      </c>
      <c r="B3345" s="16" t="s">
        <v>1369</v>
      </c>
      <c r="C3345" s="16">
        <v>182402106</v>
      </c>
      <c r="D3345" s="16" t="s">
        <v>1368</v>
      </c>
      <c r="E3345" s="16">
        <v>0.11745699022436731</v>
      </c>
      <c r="F3345" s="16">
        <v>2</v>
      </c>
      <c r="G3345" s="20">
        <v>3.8714490834372699E-6</v>
      </c>
      <c r="H3345" s="16">
        <f t="shared" si="156"/>
        <v>7.7428981668745398E-6</v>
      </c>
      <c r="I3345" s="21">
        <v>3344</v>
      </c>
      <c r="J3345" s="28">
        <f t="shared" si="157"/>
        <v>26049.04364145231</v>
      </c>
      <c r="K3345" s="28">
        <f t="shared" si="158"/>
        <v>2.2261540694534239E-2</v>
      </c>
      <c r="L3345" s="34" t="e">
        <f>IF(ISNUMBER(INDEX('08W Project List'!$J:$J,MATCH('HFTD CPZ'!$B3345,'08W Project List'!$G:$G,0))),$K3345,#N/A)</f>
        <v>#N/A</v>
      </c>
      <c r="M3345" s="34" t="e">
        <f>IF(ISNUMBER(L3345),#N/A,IF(ISNUMBER(INDEX('Approved CPZ List'!$I:$I,MATCH('HFTD CPZ'!$B3345,'Approved CPZ List'!$B:$B,0))),$K3345,#N/A))</f>
        <v>#N/A</v>
      </c>
    </row>
    <row r="3346" spans="1:13" ht="15.75" x14ac:dyDescent="0.25">
      <c r="A3346" s="17">
        <v>5034</v>
      </c>
      <c r="B3346" s="16" t="s">
        <v>2616</v>
      </c>
      <c r="C3346" s="16">
        <v>12091102</v>
      </c>
      <c r="D3346" s="16" t="s">
        <v>2614</v>
      </c>
      <c r="E3346" s="16">
        <v>3.4611501522249597</v>
      </c>
      <c r="F3346" s="16">
        <v>43</v>
      </c>
      <c r="G3346" s="20">
        <v>3.8445098641257704E-6</v>
      </c>
      <c r="H3346" s="16">
        <f t="shared" si="156"/>
        <v>1.6531392415740812E-4</v>
      </c>
      <c r="I3346" s="21">
        <v>3345</v>
      </c>
      <c r="J3346" s="28">
        <f t="shared" si="157"/>
        <v>26052.504791604537</v>
      </c>
      <c r="K3346" s="28">
        <f t="shared" si="158"/>
        <v>2.2096226770376832E-2</v>
      </c>
      <c r="L3346" s="34" t="e">
        <f>IF(ISNUMBER(INDEX('08W Project List'!$J:$J,MATCH('HFTD CPZ'!$B3346,'08W Project List'!$G:$G,0))),$K3346,#N/A)</f>
        <v>#N/A</v>
      </c>
      <c r="M3346" s="34" t="e">
        <f>IF(ISNUMBER(L3346),#N/A,IF(ISNUMBER(INDEX('Approved CPZ List'!$I:$I,MATCH('HFTD CPZ'!$B3346,'Approved CPZ List'!$B:$B,0))),$K3346,#N/A))</f>
        <v>#N/A</v>
      </c>
    </row>
    <row r="3347" spans="1:13" ht="15.75" x14ac:dyDescent="0.25">
      <c r="A3347" s="17">
        <v>4211</v>
      </c>
      <c r="B3347" s="16" t="s">
        <v>1289</v>
      </c>
      <c r="C3347" s="16">
        <v>13432207</v>
      </c>
      <c r="D3347" s="16" t="s">
        <v>1286</v>
      </c>
      <c r="E3347" s="16">
        <v>1.2203669189874704</v>
      </c>
      <c r="F3347" s="16">
        <v>41</v>
      </c>
      <c r="G3347" s="20">
        <v>3.8431611682179802E-6</v>
      </c>
      <c r="H3347" s="16">
        <f t="shared" si="156"/>
        <v>1.575696078969372E-4</v>
      </c>
      <c r="I3347" s="21">
        <v>3346</v>
      </c>
      <c r="J3347" s="28">
        <f t="shared" si="157"/>
        <v>26053.725158523524</v>
      </c>
      <c r="K3347" s="28">
        <f t="shared" si="158"/>
        <v>2.1938657162479894E-2</v>
      </c>
      <c r="L3347" s="34" t="e">
        <f>IF(ISNUMBER(INDEX('08W Project List'!$J:$J,MATCH('HFTD CPZ'!$B3347,'08W Project List'!$G:$G,0))),$K3347,#N/A)</f>
        <v>#N/A</v>
      </c>
      <c r="M3347" s="34" t="e">
        <f>IF(ISNUMBER(L3347),#N/A,IF(ISNUMBER(INDEX('Approved CPZ List'!$I:$I,MATCH('HFTD CPZ'!$B3347,'Approved CPZ List'!$B:$B,0))),$K3347,#N/A))</f>
        <v>#N/A</v>
      </c>
    </row>
    <row r="3348" spans="1:13" ht="15.75" x14ac:dyDescent="0.25">
      <c r="A3348" s="17">
        <v>10430</v>
      </c>
      <c r="B3348" s="16" t="s">
        <v>228</v>
      </c>
      <c r="C3348" s="16">
        <v>152701107</v>
      </c>
      <c r="D3348" s="16" t="s">
        <v>226</v>
      </c>
      <c r="E3348" s="16">
        <v>0.16799570895551585</v>
      </c>
      <c r="F3348" s="16">
        <v>4</v>
      </c>
      <c r="G3348" s="20">
        <v>3.7919269256168498E-6</v>
      </c>
      <c r="H3348" s="16">
        <f t="shared" si="156"/>
        <v>1.5167707702467399E-5</v>
      </c>
      <c r="I3348" s="21">
        <v>3347</v>
      </c>
      <c r="J3348" s="28">
        <f t="shared" si="157"/>
        <v>26053.893154232479</v>
      </c>
      <c r="K3348" s="28">
        <f t="shared" si="158"/>
        <v>2.1923489454777428E-2</v>
      </c>
      <c r="L3348" s="34" t="e">
        <f>IF(ISNUMBER(INDEX('08W Project List'!$J:$J,MATCH('HFTD CPZ'!$B3348,'08W Project List'!$G:$G,0))),$K3348,#N/A)</f>
        <v>#N/A</v>
      </c>
      <c r="M3348" s="34" t="e">
        <f>IF(ISNUMBER(L3348),#N/A,IF(ISNUMBER(INDEX('Approved CPZ List'!$I:$I,MATCH('HFTD CPZ'!$B3348,'Approved CPZ List'!$B:$B,0))),$K3348,#N/A))</f>
        <v>#N/A</v>
      </c>
    </row>
    <row r="3349" spans="1:13" ht="15.75" x14ac:dyDescent="0.25">
      <c r="A3349" s="17">
        <v>9697</v>
      </c>
      <c r="B3349" s="16" t="s">
        <v>1108</v>
      </c>
      <c r="C3349" s="16">
        <v>182381101</v>
      </c>
      <c r="D3349" s="16" t="s">
        <v>1102</v>
      </c>
      <c r="E3349" s="16">
        <v>0.14189916952728093</v>
      </c>
      <c r="F3349" s="16">
        <v>8</v>
      </c>
      <c r="G3349" s="20">
        <v>3.7868323830002001E-6</v>
      </c>
      <c r="H3349" s="16">
        <f t="shared" si="156"/>
        <v>3.02946590640016E-5</v>
      </c>
      <c r="I3349" s="21">
        <v>3348</v>
      </c>
      <c r="J3349" s="28">
        <f t="shared" si="157"/>
        <v>26054.035053402007</v>
      </c>
      <c r="K3349" s="28">
        <f t="shared" si="158"/>
        <v>2.1893194795713427E-2</v>
      </c>
      <c r="L3349" s="34" t="e">
        <f>IF(ISNUMBER(INDEX('08W Project List'!$J:$J,MATCH('HFTD CPZ'!$B3349,'08W Project List'!$G:$G,0))),$K3349,#N/A)</f>
        <v>#N/A</v>
      </c>
      <c r="M3349" s="34" t="e">
        <f>IF(ISNUMBER(L3349),#N/A,IF(ISNUMBER(INDEX('Approved CPZ List'!$I:$I,MATCH('HFTD CPZ'!$B3349,'Approved CPZ List'!$B:$B,0))),$K3349,#N/A))</f>
        <v>#N/A</v>
      </c>
    </row>
    <row r="3350" spans="1:13" ht="15.75" x14ac:dyDescent="0.25">
      <c r="A3350" s="17">
        <v>238</v>
      </c>
      <c r="B3350" s="16" t="s">
        <v>2090</v>
      </c>
      <c r="C3350" s="16">
        <v>82021102</v>
      </c>
      <c r="D3350" s="16" t="s">
        <v>2091</v>
      </c>
      <c r="E3350" s="16">
        <v>1.1065982275307831</v>
      </c>
      <c r="F3350" s="16">
        <v>20</v>
      </c>
      <c r="G3350" s="20">
        <v>3.7613694080036601E-6</v>
      </c>
      <c r="H3350" s="16">
        <f t="shared" si="156"/>
        <v>7.5227388160073206E-5</v>
      </c>
      <c r="I3350" s="21">
        <v>3349</v>
      </c>
      <c r="J3350" s="28">
        <f t="shared" si="157"/>
        <v>26055.141651629539</v>
      </c>
      <c r="K3350" s="28">
        <f t="shared" si="158"/>
        <v>2.1817967407553353E-2</v>
      </c>
      <c r="L3350" s="34" t="e">
        <f>IF(ISNUMBER(INDEX('08W Project List'!$J:$J,MATCH('HFTD CPZ'!$B3350,'08W Project List'!$G:$G,0))),$K3350,#N/A)</f>
        <v>#N/A</v>
      </c>
      <c r="M3350" s="34" t="e">
        <f>IF(ISNUMBER(L3350),#N/A,IF(ISNUMBER(INDEX('Approved CPZ List'!$I:$I,MATCH('HFTD CPZ'!$B3350,'Approved CPZ List'!$B:$B,0))),$K3350,#N/A))</f>
        <v>#N/A</v>
      </c>
    </row>
    <row r="3351" spans="1:13" ht="15.75" x14ac:dyDescent="0.25">
      <c r="A3351" s="17">
        <v>7260</v>
      </c>
      <c r="B3351" s="16" t="s">
        <v>3952</v>
      </c>
      <c r="C3351" s="16">
        <v>152591101</v>
      </c>
      <c r="D3351" s="16" t="s">
        <v>3949</v>
      </c>
      <c r="E3351" s="16">
        <v>1.7974095130687693</v>
      </c>
      <c r="F3351" s="16">
        <v>13</v>
      </c>
      <c r="G3351" s="20">
        <v>3.7547814527092801E-6</v>
      </c>
      <c r="H3351" s="16">
        <f t="shared" si="156"/>
        <v>4.881215888522064E-5</v>
      </c>
      <c r="I3351" s="21">
        <v>3350</v>
      </c>
      <c r="J3351" s="28">
        <f t="shared" si="157"/>
        <v>26056.93906114261</v>
      </c>
      <c r="K3351" s="28">
        <f t="shared" si="158"/>
        <v>2.1769155248668133E-2</v>
      </c>
      <c r="L3351" s="34" t="e">
        <f>IF(ISNUMBER(INDEX('08W Project List'!$J:$J,MATCH('HFTD CPZ'!$B3351,'08W Project List'!$G:$G,0))),$K3351,#N/A)</f>
        <v>#N/A</v>
      </c>
      <c r="M3351" s="34" t="e">
        <f>IF(ISNUMBER(L3351),#N/A,IF(ISNUMBER(INDEX('Approved CPZ List'!$I:$I,MATCH('HFTD CPZ'!$B3351,'Approved CPZ List'!$B:$B,0))),$K3351,#N/A))</f>
        <v>#N/A</v>
      </c>
    </row>
    <row r="3352" spans="1:13" ht="15.75" x14ac:dyDescent="0.25">
      <c r="A3352" s="17">
        <v>535</v>
      </c>
      <c r="B3352" s="16" t="s">
        <v>132</v>
      </c>
      <c r="C3352" s="16">
        <v>182541101</v>
      </c>
      <c r="D3352" s="16" t="s">
        <v>133</v>
      </c>
      <c r="E3352" s="16">
        <v>0.72801049837600995</v>
      </c>
      <c r="F3352" s="16">
        <v>11</v>
      </c>
      <c r="G3352" s="20">
        <v>3.7546166480931201E-6</v>
      </c>
      <c r="H3352" s="16">
        <f t="shared" si="156"/>
        <v>4.1300783129024324E-5</v>
      </c>
      <c r="I3352" s="21">
        <v>3351</v>
      </c>
      <c r="J3352" s="28">
        <f t="shared" si="157"/>
        <v>26057.667071640986</v>
      </c>
      <c r="K3352" s="28">
        <f t="shared" si="158"/>
        <v>2.1727854465539109E-2</v>
      </c>
      <c r="L3352" s="34" t="e">
        <f>IF(ISNUMBER(INDEX('08W Project List'!$J:$J,MATCH('HFTD CPZ'!$B3352,'08W Project List'!$G:$G,0))),$K3352,#N/A)</f>
        <v>#N/A</v>
      </c>
      <c r="M3352" s="34" t="e">
        <f>IF(ISNUMBER(L3352),#N/A,IF(ISNUMBER(INDEX('Approved CPZ List'!$I:$I,MATCH('HFTD CPZ'!$B3352,'Approved CPZ List'!$B:$B,0))),$K3352,#N/A))</f>
        <v>#N/A</v>
      </c>
    </row>
    <row r="3353" spans="1:13" ht="15.75" x14ac:dyDescent="0.25">
      <c r="A3353" s="17">
        <v>4492</v>
      </c>
      <c r="B3353" s="16" t="s">
        <v>1029</v>
      </c>
      <c r="C3353" s="16">
        <v>182222103</v>
      </c>
      <c r="D3353" s="16" t="s">
        <v>1025</v>
      </c>
      <c r="E3353" s="16">
        <v>0.5137434785339603</v>
      </c>
      <c r="F3353" s="16">
        <v>12</v>
      </c>
      <c r="G3353" s="20">
        <v>3.7407439198667E-6</v>
      </c>
      <c r="H3353" s="16">
        <f t="shared" si="156"/>
        <v>4.4888927038400398E-5</v>
      </c>
      <c r="I3353" s="21">
        <v>3352</v>
      </c>
      <c r="J3353" s="28">
        <f t="shared" si="157"/>
        <v>26058.180815119522</v>
      </c>
      <c r="K3353" s="28">
        <f t="shared" si="158"/>
        <v>2.1682965538500708E-2</v>
      </c>
      <c r="L3353" s="34" t="e">
        <f>IF(ISNUMBER(INDEX('08W Project List'!$J:$J,MATCH('HFTD CPZ'!$B3353,'08W Project List'!$G:$G,0))),$K3353,#N/A)</f>
        <v>#N/A</v>
      </c>
      <c r="M3353" s="34" t="e">
        <f>IF(ISNUMBER(L3353),#N/A,IF(ISNUMBER(INDEX('Approved CPZ List'!$I:$I,MATCH('HFTD CPZ'!$B3353,'Approved CPZ List'!$B:$B,0))),$K3353,#N/A))</f>
        <v>#N/A</v>
      </c>
    </row>
    <row r="3354" spans="1:13" ht="15.75" x14ac:dyDescent="0.25">
      <c r="A3354" s="17">
        <v>8753</v>
      </c>
      <c r="B3354" s="16" t="s">
        <v>1632</v>
      </c>
      <c r="C3354" s="16">
        <v>24101102</v>
      </c>
      <c r="D3354" s="16" t="s">
        <v>1629</v>
      </c>
      <c r="E3354" s="16">
        <v>0.5241511324495165</v>
      </c>
      <c r="F3354" s="16">
        <v>8</v>
      </c>
      <c r="G3354" s="20">
        <v>3.6894336562338602E-6</v>
      </c>
      <c r="H3354" s="16">
        <f t="shared" si="156"/>
        <v>2.9515469249870881E-5</v>
      </c>
      <c r="I3354" s="21">
        <v>3353</v>
      </c>
      <c r="J3354" s="28">
        <f t="shared" si="157"/>
        <v>26058.704966251971</v>
      </c>
      <c r="K3354" s="28">
        <f t="shared" si="158"/>
        <v>2.1653450069250835E-2</v>
      </c>
      <c r="L3354" s="34" t="e">
        <f>IF(ISNUMBER(INDEX('08W Project List'!$J:$J,MATCH('HFTD CPZ'!$B3354,'08W Project List'!$G:$G,0))),$K3354,#N/A)</f>
        <v>#N/A</v>
      </c>
      <c r="M3354" s="34" t="e">
        <f>IF(ISNUMBER(L3354),#N/A,IF(ISNUMBER(INDEX('Approved CPZ List'!$I:$I,MATCH('HFTD CPZ'!$B3354,'Approved CPZ List'!$B:$B,0))),$K3354,#N/A))</f>
        <v>#N/A</v>
      </c>
    </row>
    <row r="3355" spans="1:13" ht="15.75" x14ac:dyDescent="0.25">
      <c r="A3355" s="17">
        <v>43</v>
      </c>
      <c r="B3355" s="16" t="s">
        <v>4401</v>
      </c>
      <c r="C3355" s="16">
        <v>24251104</v>
      </c>
      <c r="D3355" s="16" t="s">
        <v>4397</v>
      </c>
      <c r="E3355" s="16">
        <v>4.1544616747377683</v>
      </c>
      <c r="F3355" s="16">
        <v>54</v>
      </c>
      <c r="G3355" s="20">
        <v>3.67213249070893E-6</v>
      </c>
      <c r="H3355" s="16">
        <f t="shared" si="156"/>
        <v>1.9829515449828222E-4</v>
      </c>
      <c r="I3355" s="21">
        <v>3354</v>
      </c>
      <c r="J3355" s="28">
        <f t="shared" si="157"/>
        <v>26062.859427926709</v>
      </c>
      <c r="K3355" s="28">
        <f t="shared" si="158"/>
        <v>2.1455154914752552E-2</v>
      </c>
      <c r="L3355" s="34" t="e">
        <f>IF(ISNUMBER(INDEX('08W Project List'!$J:$J,MATCH('HFTD CPZ'!$B3355,'08W Project List'!$G:$G,0))),$K3355,#N/A)</f>
        <v>#N/A</v>
      </c>
      <c r="M3355" s="34" t="e">
        <f>IF(ISNUMBER(L3355),#N/A,IF(ISNUMBER(INDEX('Approved CPZ List'!$I:$I,MATCH('HFTD CPZ'!$B3355,'Approved CPZ List'!$B:$B,0))),$K3355,#N/A))</f>
        <v>#N/A</v>
      </c>
    </row>
    <row r="3356" spans="1:13" ht="15.75" x14ac:dyDescent="0.25">
      <c r="A3356" s="17">
        <v>10659</v>
      </c>
      <c r="B3356" s="16" t="s">
        <v>1166</v>
      </c>
      <c r="C3356" s="16">
        <v>158031101</v>
      </c>
      <c r="D3356" s="16" t="s">
        <v>1163</v>
      </c>
      <c r="E3356" s="16">
        <v>0.16565193124933561</v>
      </c>
      <c r="F3356" s="16">
        <v>4</v>
      </c>
      <c r="G3356" s="20">
        <v>3.65301784691941E-6</v>
      </c>
      <c r="H3356" s="16">
        <f t="shared" si="156"/>
        <v>1.461207138767764E-5</v>
      </c>
      <c r="I3356" s="21">
        <v>3355</v>
      </c>
      <c r="J3356" s="28">
        <f t="shared" si="157"/>
        <v>26063.025079857958</v>
      </c>
      <c r="K3356" s="28">
        <f t="shared" si="158"/>
        <v>2.1440542843364874E-2</v>
      </c>
      <c r="L3356" s="34" t="e">
        <f>IF(ISNUMBER(INDEX('08W Project List'!$J:$J,MATCH('HFTD CPZ'!$B3356,'08W Project List'!$G:$G,0))),$K3356,#N/A)</f>
        <v>#N/A</v>
      </c>
      <c r="M3356" s="34" t="e">
        <f>IF(ISNUMBER(L3356),#N/A,IF(ISNUMBER(INDEX('Approved CPZ List'!$I:$I,MATCH('HFTD CPZ'!$B3356,'Approved CPZ List'!$B:$B,0))),$K3356,#N/A))</f>
        <v>#N/A</v>
      </c>
    </row>
    <row r="3357" spans="1:13" ht="15.75" x14ac:dyDescent="0.25">
      <c r="A3357" s="17">
        <v>7441</v>
      </c>
      <c r="B3357" s="16" t="s">
        <v>3504</v>
      </c>
      <c r="C3357" s="16">
        <v>182631105</v>
      </c>
      <c r="D3357" s="16" t="s">
        <v>3502</v>
      </c>
      <c r="E3357" s="16">
        <v>0.83624344379960847</v>
      </c>
      <c r="F3357" s="16">
        <v>16</v>
      </c>
      <c r="G3357" s="20">
        <v>3.6408098404548699E-6</v>
      </c>
      <c r="H3357" s="16">
        <f t="shared" si="156"/>
        <v>5.8252957447277918E-5</v>
      </c>
      <c r="I3357" s="21">
        <v>3356</v>
      </c>
      <c r="J3357" s="28">
        <f t="shared" si="157"/>
        <v>26063.861323301757</v>
      </c>
      <c r="K3357" s="28">
        <f t="shared" si="158"/>
        <v>2.1382289885917595E-2</v>
      </c>
      <c r="L3357" s="34" t="e">
        <f>IF(ISNUMBER(INDEX('08W Project List'!$J:$J,MATCH('HFTD CPZ'!$B3357,'08W Project List'!$G:$G,0))),$K3357,#N/A)</f>
        <v>#N/A</v>
      </c>
      <c r="M3357" s="34" t="e">
        <f>IF(ISNUMBER(L3357),#N/A,IF(ISNUMBER(INDEX('Approved CPZ List'!$I:$I,MATCH('HFTD CPZ'!$B3357,'Approved CPZ List'!$B:$B,0))),$K3357,#N/A))</f>
        <v>#N/A</v>
      </c>
    </row>
    <row r="3358" spans="1:13" ht="15.75" x14ac:dyDescent="0.25">
      <c r="A3358" s="17">
        <v>9136</v>
      </c>
      <c r="B3358" s="16" t="s">
        <v>4199</v>
      </c>
      <c r="C3358" s="16">
        <v>182852204</v>
      </c>
      <c r="D3358" s="16" t="s">
        <v>4195</v>
      </c>
      <c r="E3358" s="16">
        <v>2.3166900550522249</v>
      </c>
      <c r="F3358" s="16">
        <v>24</v>
      </c>
      <c r="G3358" s="20">
        <v>3.64001179859224E-6</v>
      </c>
      <c r="H3358" s="16">
        <f t="shared" si="156"/>
        <v>8.7360283166213761E-5</v>
      </c>
      <c r="I3358" s="21">
        <v>3357</v>
      </c>
      <c r="J3358" s="28">
        <f t="shared" si="157"/>
        <v>26066.17801335681</v>
      </c>
      <c r="K3358" s="28">
        <f t="shared" si="158"/>
        <v>2.1294929602751381E-2</v>
      </c>
      <c r="L3358" s="34" t="e">
        <f>IF(ISNUMBER(INDEX('08W Project List'!$J:$J,MATCH('HFTD CPZ'!$B3358,'08W Project List'!$G:$G,0))),$K3358,#N/A)</f>
        <v>#N/A</v>
      </c>
      <c r="M3358" s="34" t="e">
        <f>IF(ISNUMBER(L3358),#N/A,IF(ISNUMBER(INDEX('Approved CPZ List'!$I:$I,MATCH('HFTD CPZ'!$B3358,'Approved CPZ List'!$B:$B,0))),$K3358,#N/A))</f>
        <v>#N/A</v>
      </c>
    </row>
    <row r="3359" spans="1:13" ht="15.75" x14ac:dyDescent="0.25">
      <c r="A3359" s="17">
        <v>4971</v>
      </c>
      <c r="B3359" s="16" t="s">
        <v>1182</v>
      </c>
      <c r="C3359" s="16">
        <v>13681112</v>
      </c>
      <c r="D3359" s="16" t="s">
        <v>1179</v>
      </c>
      <c r="E3359" s="16">
        <v>4.0851589619559165</v>
      </c>
      <c r="F3359" s="16">
        <v>45</v>
      </c>
      <c r="G3359" s="20">
        <v>3.6364152381708999E-6</v>
      </c>
      <c r="H3359" s="16">
        <f t="shared" si="156"/>
        <v>1.636386857176905E-4</v>
      </c>
      <c r="I3359" s="21">
        <v>3358</v>
      </c>
      <c r="J3359" s="28">
        <f t="shared" si="157"/>
        <v>26070.263172318766</v>
      </c>
      <c r="K3359" s="28">
        <f t="shared" si="158"/>
        <v>2.1131290917033689E-2</v>
      </c>
      <c r="L3359" s="34" t="e">
        <f>IF(ISNUMBER(INDEX('08W Project List'!$J:$J,MATCH('HFTD CPZ'!$B3359,'08W Project List'!$G:$G,0))),$K3359,#N/A)</f>
        <v>#N/A</v>
      </c>
      <c r="M3359" s="34" t="e">
        <f>IF(ISNUMBER(L3359),#N/A,IF(ISNUMBER(INDEX('Approved CPZ List'!$I:$I,MATCH('HFTD CPZ'!$B3359,'Approved CPZ List'!$B:$B,0))),$K3359,#N/A))</f>
        <v>#N/A</v>
      </c>
    </row>
    <row r="3360" spans="1:13" ht="15.75" x14ac:dyDescent="0.25">
      <c r="A3360" s="17">
        <v>7343</v>
      </c>
      <c r="B3360" s="16" t="s">
        <v>138</v>
      </c>
      <c r="C3360" s="16">
        <v>182541101</v>
      </c>
      <c r="D3360" s="16" t="s">
        <v>133</v>
      </c>
      <c r="E3360" s="16">
        <v>3.8030440023435926E-2</v>
      </c>
      <c r="F3360" s="16">
        <v>24</v>
      </c>
      <c r="G3360" s="20">
        <v>3.6134882748089099E-6</v>
      </c>
      <c r="H3360" s="16">
        <f t="shared" si="156"/>
        <v>8.6723718595413835E-5</v>
      </c>
      <c r="I3360" s="21">
        <v>3359</v>
      </c>
      <c r="J3360" s="28">
        <f t="shared" si="157"/>
        <v>26070.30120275879</v>
      </c>
      <c r="K3360" s="28">
        <f t="shared" si="158"/>
        <v>2.1044567198438276E-2</v>
      </c>
      <c r="L3360" s="34" t="e">
        <f>IF(ISNUMBER(INDEX('08W Project List'!$J:$J,MATCH('HFTD CPZ'!$B3360,'08W Project List'!$G:$G,0))),$K3360,#N/A)</f>
        <v>#N/A</v>
      </c>
      <c r="M3360" s="34" t="e">
        <f>IF(ISNUMBER(L3360),#N/A,IF(ISNUMBER(INDEX('Approved CPZ List'!$I:$I,MATCH('HFTD CPZ'!$B3360,'Approved CPZ List'!$B:$B,0))),$K3360,#N/A))</f>
        <v>#N/A</v>
      </c>
    </row>
    <row r="3361" spans="1:13" ht="15.75" x14ac:dyDescent="0.25">
      <c r="A3361" s="17">
        <v>8700</v>
      </c>
      <c r="B3361" s="16" t="s">
        <v>4186</v>
      </c>
      <c r="C3361" s="16">
        <v>182852202</v>
      </c>
      <c r="D3361" s="16" t="s">
        <v>4176</v>
      </c>
      <c r="E3361" s="16">
        <v>0.90764512307518341</v>
      </c>
      <c r="F3361" s="16">
        <v>18</v>
      </c>
      <c r="G3361" s="20">
        <v>3.6033610672802298E-6</v>
      </c>
      <c r="H3361" s="16">
        <f t="shared" si="156"/>
        <v>6.4860499211044138E-5</v>
      </c>
      <c r="I3361" s="21">
        <v>3360</v>
      </c>
      <c r="J3361" s="28">
        <f t="shared" si="157"/>
        <v>26071.208847881866</v>
      </c>
      <c r="K3361" s="28">
        <f t="shared" si="158"/>
        <v>2.0979706699227232E-2</v>
      </c>
      <c r="L3361" s="34" t="e">
        <f>IF(ISNUMBER(INDEX('08W Project List'!$J:$J,MATCH('HFTD CPZ'!$B3361,'08W Project List'!$G:$G,0))),$K3361,#N/A)</f>
        <v>#N/A</v>
      </c>
      <c r="M3361" s="34" t="e">
        <f>IF(ISNUMBER(L3361),#N/A,IF(ISNUMBER(INDEX('Approved CPZ List'!$I:$I,MATCH('HFTD CPZ'!$B3361,'Approved CPZ List'!$B:$B,0))),$K3361,#N/A))</f>
        <v>#N/A</v>
      </c>
    </row>
    <row r="3362" spans="1:13" ht="15.75" x14ac:dyDescent="0.25">
      <c r="A3362" s="17">
        <v>3541</v>
      </c>
      <c r="B3362" s="16" t="s">
        <v>3697</v>
      </c>
      <c r="C3362" s="16">
        <v>83500402</v>
      </c>
      <c r="D3362" s="16" t="s">
        <v>3698</v>
      </c>
      <c r="E3362" s="16">
        <v>0.13495921358555066</v>
      </c>
      <c r="F3362" s="16">
        <v>22</v>
      </c>
      <c r="G3362" s="20">
        <v>3.5926001613246298E-6</v>
      </c>
      <c r="H3362" s="16">
        <f t="shared" si="156"/>
        <v>7.9037203549141852E-5</v>
      </c>
      <c r="I3362" s="21">
        <v>3361</v>
      </c>
      <c r="J3362" s="28">
        <f t="shared" si="157"/>
        <v>26071.343807095451</v>
      </c>
      <c r="K3362" s="28">
        <f t="shared" si="158"/>
        <v>2.0900669495678089E-2</v>
      </c>
      <c r="L3362" s="34" t="e">
        <f>IF(ISNUMBER(INDEX('08W Project List'!$J:$J,MATCH('HFTD CPZ'!$B3362,'08W Project List'!$G:$G,0))),$K3362,#N/A)</f>
        <v>#N/A</v>
      </c>
      <c r="M3362" s="34" t="e">
        <f>IF(ISNUMBER(L3362),#N/A,IF(ISNUMBER(INDEX('Approved CPZ List'!$I:$I,MATCH('HFTD CPZ'!$B3362,'Approved CPZ List'!$B:$B,0))),$K3362,#N/A))</f>
        <v>#N/A</v>
      </c>
    </row>
    <row r="3363" spans="1:13" ht="15.75" x14ac:dyDescent="0.25">
      <c r="A3363" s="17">
        <v>7420</v>
      </c>
      <c r="B3363" s="16" t="s">
        <v>1028</v>
      </c>
      <c r="C3363" s="16">
        <v>182222103</v>
      </c>
      <c r="D3363" s="16" t="s">
        <v>1025</v>
      </c>
      <c r="E3363" s="16">
        <v>0.58432607182503415</v>
      </c>
      <c r="F3363" s="16">
        <v>32</v>
      </c>
      <c r="G3363" s="20">
        <v>3.5879943249217598E-6</v>
      </c>
      <c r="H3363" s="16">
        <f t="shared" si="156"/>
        <v>1.1481581839749631E-4</v>
      </c>
      <c r="I3363" s="21">
        <v>3362</v>
      </c>
      <c r="J3363" s="28">
        <f t="shared" si="157"/>
        <v>26071.928133167276</v>
      </c>
      <c r="K3363" s="28">
        <f t="shared" si="158"/>
        <v>2.0785853677280593E-2</v>
      </c>
      <c r="L3363" s="34" t="e">
        <f>IF(ISNUMBER(INDEX('08W Project List'!$J:$J,MATCH('HFTD CPZ'!$B3363,'08W Project List'!$G:$G,0))),$K3363,#N/A)</f>
        <v>#N/A</v>
      </c>
      <c r="M3363" s="34" t="e">
        <f>IF(ISNUMBER(L3363),#N/A,IF(ISNUMBER(INDEX('Approved CPZ List'!$I:$I,MATCH('HFTD CPZ'!$B3363,'Approved CPZ List'!$B:$B,0))),$K3363,#N/A))</f>
        <v>#N/A</v>
      </c>
    </row>
    <row r="3364" spans="1:13" ht="15.75" x14ac:dyDescent="0.25">
      <c r="A3364" s="17">
        <v>7115</v>
      </c>
      <c r="B3364" s="16" t="s">
        <v>1991</v>
      </c>
      <c r="C3364" s="16">
        <v>42991104</v>
      </c>
      <c r="D3364" s="16" t="s">
        <v>1989</v>
      </c>
      <c r="E3364" s="16">
        <v>0.18800303511174518</v>
      </c>
      <c r="F3364" s="16">
        <v>6</v>
      </c>
      <c r="G3364" s="20">
        <v>3.5750126164007801E-6</v>
      </c>
      <c r="H3364" s="16">
        <f t="shared" si="156"/>
        <v>2.1450075698404681E-5</v>
      </c>
      <c r="I3364" s="21">
        <v>3363</v>
      </c>
      <c r="J3364" s="28">
        <f t="shared" si="157"/>
        <v>26072.116136202389</v>
      </c>
      <c r="K3364" s="28">
        <f t="shared" si="158"/>
        <v>2.0764403601582188E-2</v>
      </c>
      <c r="L3364" s="34" t="e">
        <f>IF(ISNUMBER(INDEX('08W Project List'!$J:$J,MATCH('HFTD CPZ'!$B3364,'08W Project List'!$G:$G,0))),$K3364,#N/A)</f>
        <v>#N/A</v>
      </c>
      <c r="M3364" s="34" t="e">
        <f>IF(ISNUMBER(L3364),#N/A,IF(ISNUMBER(INDEX('Approved CPZ List'!$I:$I,MATCH('HFTD CPZ'!$B3364,'Approved CPZ List'!$B:$B,0))),$K3364,#N/A))</f>
        <v>#N/A</v>
      </c>
    </row>
    <row r="3365" spans="1:13" ht="15.75" x14ac:dyDescent="0.25">
      <c r="A3365" s="17">
        <v>5040</v>
      </c>
      <c r="B3365" s="16" t="s">
        <v>4045</v>
      </c>
      <c r="C3365" s="16">
        <v>183052112</v>
      </c>
      <c r="D3365" s="16" t="s">
        <v>4044</v>
      </c>
      <c r="E3365" s="16">
        <v>0.20586600464445556</v>
      </c>
      <c r="F3365" s="16">
        <v>6</v>
      </c>
      <c r="G3365" s="20">
        <v>3.5615307952114899E-6</v>
      </c>
      <c r="H3365" s="16">
        <f t="shared" si="156"/>
        <v>2.1369184771268938E-5</v>
      </c>
      <c r="I3365" s="21">
        <v>3364</v>
      </c>
      <c r="J3365" s="28">
        <f t="shared" si="157"/>
        <v>26072.322002207035</v>
      </c>
      <c r="K3365" s="28">
        <f t="shared" si="158"/>
        <v>2.074303441681092E-2</v>
      </c>
      <c r="L3365" s="34" t="e">
        <f>IF(ISNUMBER(INDEX('08W Project List'!$J:$J,MATCH('HFTD CPZ'!$B3365,'08W Project List'!$G:$G,0))),$K3365,#N/A)</f>
        <v>#N/A</v>
      </c>
      <c r="M3365" s="34" t="e">
        <f>IF(ISNUMBER(L3365),#N/A,IF(ISNUMBER(INDEX('Approved CPZ List'!$I:$I,MATCH('HFTD CPZ'!$B3365,'Approved CPZ List'!$B:$B,0))),$K3365,#N/A))</f>
        <v>#N/A</v>
      </c>
    </row>
    <row r="3366" spans="1:13" ht="15.75" x14ac:dyDescent="0.25">
      <c r="A3366" s="17">
        <v>77</v>
      </c>
      <c r="B3366" s="16" t="s">
        <v>49</v>
      </c>
      <c r="C3366" s="16">
        <v>42031124</v>
      </c>
      <c r="D3366" s="16" t="s">
        <v>45</v>
      </c>
      <c r="E3366" s="16">
        <v>0</v>
      </c>
      <c r="F3366" s="16">
        <v>21</v>
      </c>
      <c r="G3366" s="20">
        <v>3.5167451317916002E-6</v>
      </c>
      <c r="H3366" s="16">
        <f t="shared" si="156"/>
        <v>7.3851647767623606E-5</v>
      </c>
      <c r="I3366" s="21">
        <v>3365</v>
      </c>
      <c r="J3366" s="28">
        <f t="shared" si="157"/>
        <v>26072.322002207035</v>
      </c>
      <c r="K3366" s="28">
        <f t="shared" si="158"/>
        <v>2.0669182769043296E-2</v>
      </c>
      <c r="L3366" s="34" t="e">
        <f>IF(ISNUMBER(INDEX('08W Project List'!$J:$J,MATCH('HFTD CPZ'!$B3366,'08W Project List'!$G:$G,0))),$K3366,#N/A)</f>
        <v>#N/A</v>
      </c>
      <c r="M3366" s="34" t="e">
        <f>IF(ISNUMBER(L3366),#N/A,IF(ISNUMBER(INDEX('Approved CPZ List'!$I:$I,MATCH('HFTD CPZ'!$B3366,'Approved CPZ List'!$B:$B,0))),$K3366,#N/A))</f>
        <v>#N/A</v>
      </c>
    </row>
    <row r="3367" spans="1:13" ht="15.75" x14ac:dyDescent="0.25">
      <c r="A3367" s="17">
        <v>288</v>
      </c>
      <c r="B3367" s="16" t="s">
        <v>2487</v>
      </c>
      <c r="C3367" s="16">
        <v>83242110</v>
      </c>
      <c r="D3367" s="16" t="s">
        <v>2485</v>
      </c>
      <c r="E3367" s="16">
        <v>0</v>
      </c>
      <c r="F3367" s="16">
        <v>163</v>
      </c>
      <c r="G3367" s="20">
        <v>3.5089643037820901E-6</v>
      </c>
      <c r="H3367" s="16">
        <f t="shared" si="156"/>
        <v>5.7196118151648073E-4</v>
      </c>
      <c r="I3367" s="21">
        <v>3366</v>
      </c>
      <c r="J3367" s="28">
        <f t="shared" si="157"/>
        <v>26072.322002207035</v>
      </c>
      <c r="K3367" s="28">
        <f t="shared" si="158"/>
        <v>2.0097221587526814E-2</v>
      </c>
      <c r="L3367" s="34" t="e">
        <f>IF(ISNUMBER(INDEX('08W Project List'!$J:$J,MATCH('HFTD CPZ'!$B3367,'08W Project List'!$G:$G,0))),$K3367,#N/A)</f>
        <v>#N/A</v>
      </c>
      <c r="M3367" s="34" t="e">
        <f>IF(ISNUMBER(L3367),#N/A,IF(ISNUMBER(INDEX('Approved CPZ List'!$I:$I,MATCH('HFTD CPZ'!$B3367,'Approved CPZ List'!$B:$B,0))),$K3367,#N/A))</f>
        <v>#N/A</v>
      </c>
    </row>
    <row r="3368" spans="1:13" ht="15.75" x14ac:dyDescent="0.25">
      <c r="A3368" s="17">
        <v>1912</v>
      </c>
      <c r="B3368" s="16" t="s">
        <v>3618</v>
      </c>
      <c r="C3368" s="16">
        <v>42151104</v>
      </c>
      <c r="D3368" s="16" t="s">
        <v>3614</v>
      </c>
      <c r="E3368" s="16">
        <v>0.28262076098311062</v>
      </c>
      <c r="F3368" s="16">
        <v>44</v>
      </c>
      <c r="G3368" s="20">
        <v>3.4960473271309499E-6</v>
      </c>
      <c r="H3368" s="16">
        <f t="shared" si="156"/>
        <v>1.5382608239376179E-4</v>
      </c>
      <c r="I3368" s="21">
        <v>3367</v>
      </c>
      <c r="J3368" s="28">
        <f t="shared" si="157"/>
        <v>26072.604622968018</v>
      </c>
      <c r="K3368" s="28">
        <f t="shared" si="158"/>
        <v>1.9943395505133053E-2</v>
      </c>
      <c r="L3368" s="34" t="e">
        <f>IF(ISNUMBER(INDEX('08W Project List'!$J:$J,MATCH('HFTD CPZ'!$B3368,'08W Project List'!$G:$G,0))),$K3368,#N/A)</f>
        <v>#N/A</v>
      </c>
      <c r="M3368" s="34" t="e">
        <f>IF(ISNUMBER(L3368),#N/A,IF(ISNUMBER(INDEX('Approved CPZ List'!$I:$I,MATCH('HFTD CPZ'!$B3368,'Approved CPZ List'!$B:$B,0))),$K3368,#N/A))</f>
        <v>#N/A</v>
      </c>
    </row>
    <row r="3369" spans="1:13" ht="15.75" x14ac:dyDescent="0.25">
      <c r="A3369" s="17">
        <v>6503</v>
      </c>
      <c r="B3369" s="16" t="s">
        <v>4183</v>
      </c>
      <c r="C3369" s="16">
        <v>182852202</v>
      </c>
      <c r="D3369" s="16" t="s">
        <v>4176</v>
      </c>
      <c r="E3369" s="16">
        <v>0.78668906491083901</v>
      </c>
      <c r="F3369" s="16">
        <v>41</v>
      </c>
      <c r="G3369" s="20">
        <v>3.4915000658594399E-6</v>
      </c>
      <c r="H3369" s="16">
        <f t="shared" si="156"/>
        <v>1.4315150270023704E-4</v>
      </c>
      <c r="I3369" s="21">
        <v>3368</v>
      </c>
      <c r="J3369" s="28">
        <f t="shared" si="157"/>
        <v>26073.391312032927</v>
      </c>
      <c r="K3369" s="28">
        <f t="shared" si="158"/>
        <v>1.9800244002432816E-2</v>
      </c>
      <c r="L3369" s="34" t="e">
        <f>IF(ISNUMBER(INDEX('08W Project List'!$J:$J,MATCH('HFTD CPZ'!$B3369,'08W Project List'!$G:$G,0))),$K3369,#N/A)</f>
        <v>#N/A</v>
      </c>
      <c r="M3369" s="34" t="e">
        <f>IF(ISNUMBER(L3369),#N/A,IF(ISNUMBER(INDEX('Approved CPZ List'!$I:$I,MATCH('HFTD CPZ'!$B3369,'Approved CPZ List'!$B:$B,0))),$K3369,#N/A))</f>
        <v>#N/A</v>
      </c>
    </row>
    <row r="3370" spans="1:13" ht="15.75" x14ac:dyDescent="0.25">
      <c r="A3370" s="17">
        <v>4440</v>
      </c>
      <c r="B3370" s="16" t="s">
        <v>3623</v>
      </c>
      <c r="C3370" s="16">
        <v>42151104</v>
      </c>
      <c r="D3370" s="16" t="s">
        <v>3614</v>
      </c>
      <c r="E3370" s="16">
        <v>0.75951734316741448</v>
      </c>
      <c r="F3370" s="16">
        <v>43</v>
      </c>
      <c r="G3370" s="20">
        <v>3.4631417541394E-6</v>
      </c>
      <c r="H3370" s="16">
        <f t="shared" si="156"/>
        <v>1.4891509542799421E-4</v>
      </c>
      <c r="I3370" s="21">
        <v>3369</v>
      </c>
      <c r="J3370" s="28">
        <f t="shared" si="157"/>
        <v>26074.150829376096</v>
      </c>
      <c r="K3370" s="28">
        <f t="shared" si="158"/>
        <v>1.9651328907004821E-2</v>
      </c>
      <c r="L3370" s="34" t="e">
        <f>IF(ISNUMBER(INDEX('08W Project List'!$J:$J,MATCH('HFTD CPZ'!$B3370,'08W Project List'!$G:$G,0))),$K3370,#N/A)</f>
        <v>#N/A</v>
      </c>
      <c r="M3370" s="34" t="e">
        <f>IF(ISNUMBER(L3370),#N/A,IF(ISNUMBER(INDEX('Approved CPZ List'!$I:$I,MATCH('HFTD CPZ'!$B3370,'Approved CPZ List'!$B:$B,0))),$K3370,#N/A))</f>
        <v>#N/A</v>
      </c>
    </row>
    <row r="3371" spans="1:13" ht="15.75" x14ac:dyDescent="0.25">
      <c r="A3371" s="17">
        <v>8382</v>
      </c>
      <c r="B3371" s="16" t="s">
        <v>2483</v>
      </c>
      <c r="C3371" s="16">
        <v>83242109</v>
      </c>
      <c r="D3371" s="16" t="s">
        <v>2482</v>
      </c>
      <c r="E3371" s="16">
        <v>4.449549395821125E-2</v>
      </c>
      <c r="F3371" s="16">
        <v>61</v>
      </c>
      <c r="G3371" s="20">
        <v>3.4558924507438302E-6</v>
      </c>
      <c r="H3371" s="16">
        <f t="shared" si="156"/>
        <v>2.1080943949537364E-4</v>
      </c>
      <c r="I3371" s="21">
        <v>3370</v>
      </c>
      <c r="J3371" s="28">
        <f t="shared" si="157"/>
        <v>26074.195324870056</v>
      </c>
      <c r="K3371" s="28">
        <f t="shared" si="158"/>
        <v>1.9440519467509448E-2</v>
      </c>
      <c r="L3371" s="34" t="e">
        <f>IF(ISNUMBER(INDEX('08W Project List'!$J:$J,MATCH('HFTD CPZ'!$B3371,'08W Project List'!$G:$G,0))),$K3371,#N/A)</f>
        <v>#N/A</v>
      </c>
      <c r="M3371" s="34" t="e">
        <f>IF(ISNUMBER(L3371),#N/A,IF(ISNUMBER(INDEX('Approved CPZ List'!$I:$I,MATCH('HFTD CPZ'!$B3371,'Approved CPZ List'!$B:$B,0))),$K3371,#N/A))</f>
        <v>#N/A</v>
      </c>
    </row>
    <row r="3372" spans="1:13" ht="15.75" x14ac:dyDescent="0.25">
      <c r="A3372" s="17">
        <v>8657</v>
      </c>
      <c r="B3372" s="16" t="s">
        <v>2678</v>
      </c>
      <c r="C3372" s="16">
        <v>182601103</v>
      </c>
      <c r="D3372" s="16" t="s">
        <v>2679</v>
      </c>
      <c r="E3372" s="16">
        <v>5.5159834028050282E-2</v>
      </c>
      <c r="F3372" s="16">
        <v>8</v>
      </c>
      <c r="G3372" s="20">
        <v>3.4511397155631402E-6</v>
      </c>
      <c r="H3372" s="16">
        <f t="shared" si="156"/>
        <v>2.7609117724505121E-5</v>
      </c>
      <c r="I3372" s="21">
        <v>3371</v>
      </c>
      <c r="J3372" s="28">
        <f t="shared" si="157"/>
        <v>26074.250484704084</v>
      </c>
      <c r="K3372" s="28">
        <f t="shared" si="158"/>
        <v>1.9412910349784943E-2</v>
      </c>
      <c r="L3372" s="34" t="e">
        <f>IF(ISNUMBER(INDEX('08W Project List'!$J:$J,MATCH('HFTD CPZ'!$B3372,'08W Project List'!$G:$G,0))),$K3372,#N/A)</f>
        <v>#N/A</v>
      </c>
      <c r="M3372" s="34" t="e">
        <f>IF(ISNUMBER(L3372),#N/A,IF(ISNUMBER(INDEX('Approved CPZ List'!$I:$I,MATCH('HFTD CPZ'!$B3372,'Approved CPZ List'!$B:$B,0))),$K3372,#N/A))</f>
        <v>#N/A</v>
      </c>
    </row>
    <row r="3373" spans="1:13" ht="15.75" x14ac:dyDescent="0.25">
      <c r="A3373" s="17">
        <v>9324</v>
      </c>
      <c r="B3373" s="16" t="s">
        <v>1167</v>
      </c>
      <c r="C3373" s="16">
        <v>158031101</v>
      </c>
      <c r="D3373" s="16" t="s">
        <v>1163</v>
      </c>
      <c r="E3373" s="16">
        <v>0.70714429242169052</v>
      </c>
      <c r="F3373" s="16">
        <v>9</v>
      </c>
      <c r="G3373" s="20">
        <v>3.4333715517454799E-6</v>
      </c>
      <c r="H3373" s="16">
        <f t="shared" si="156"/>
        <v>3.0900343965709321E-5</v>
      </c>
      <c r="I3373" s="21">
        <v>3372</v>
      </c>
      <c r="J3373" s="28">
        <f t="shared" si="157"/>
        <v>26074.957628996504</v>
      </c>
      <c r="K3373" s="28">
        <f t="shared" si="158"/>
        <v>1.9382010005819232E-2</v>
      </c>
      <c r="L3373" s="34" t="e">
        <f>IF(ISNUMBER(INDEX('08W Project List'!$J:$J,MATCH('HFTD CPZ'!$B3373,'08W Project List'!$G:$G,0))),$K3373,#N/A)</f>
        <v>#N/A</v>
      </c>
      <c r="M3373" s="34" t="e">
        <f>IF(ISNUMBER(L3373),#N/A,IF(ISNUMBER(INDEX('Approved CPZ List'!$I:$I,MATCH('HFTD CPZ'!$B3373,'Approved CPZ List'!$B:$B,0))),$K3373,#N/A))</f>
        <v>#N/A</v>
      </c>
    </row>
    <row r="3374" spans="1:13" ht="15.75" x14ac:dyDescent="0.25">
      <c r="A3374" s="17">
        <v>392</v>
      </c>
      <c r="B3374" s="16" t="s">
        <v>252</v>
      </c>
      <c r="C3374" s="16">
        <v>24031103</v>
      </c>
      <c r="D3374" s="16" t="s">
        <v>251</v>
      </c>
      <c r="E3374" s="16">
        <v>3.3803167746433438</v>
      </c>
      <c r="F3374" s="16">
        <v>73</v>
      </c>
      <c r="G3374" s="20">
        <v>3.4118931913224899E-6</v>
      </c>
      <c r="H3374" s="16">
        <f t="shared" si="156"/>
        <v>2.4906820296654176E-4</v>
      </c>
      <c r="I3374" s="21">
        <v>3373</v>
      </c>
      <c r="J3374" s="28">
        <f t="shared" si="157"/>
        <v>26078.337945771149</v>
      </c>
      <c r="K3374" s="28">
        <f t="shared" si="158"/>
        <v>1.9132941802852691E-2</v>
      </c>
      <c r="L3374" s="34" t="e">
        <f>IF(ISNUMBER(INDEX('08W Project List'!$J:$J,MATCH('HFTD CPZ'!$B3374,'08W Project List'!$G:$G,0))),$K3374,#N/A)</f>
        <v>#N/A</v>
      </c>
      <c r="M3374" s="34" t="e">
        <f>IF(ISNUMBER(L3374),#N/A,IF(ISNUMBER(INDEX('Approved CPZ List'!$I:$I,MATCH('HFTD CPZ'!$B3374,'Approved CPZ List'!$B:$B,0))),$K3374,#N/A))</f>
        <v>#N/A</v>
      </c>
    </row>
    <row r="3375" spans="1:13" ht="15.75" x14ac:dyDescent="0.25">
      <c r="A3375" s="17">
        <v>9058</v>
      </c>
      <c r="B3375" s="16" t="s">
        <v>2084</v>
      </c>
      <c r="C3375" s="16">
        <v>82021101</v>
      </c>
      <c r="D3375" s="16" t="s">
        <v>2082</v>
      </c>
      <c r="E3375" s="16">
        <v>0.11220589850495338</v>
      </c>
      <c r="F3375" s="16">
        <v>17</v>
      </c>
      <c r="G3375" s="20">
        <v>3.40236043548835E-6</v>
      </c>
      <c r="H3375" s="16">
        <f t="shared" si="156"/>
        <v>5.7840127403301954E-5</v>
      </c>
      <c r="I3375" s="21">
        <v>3374</v>
      </c>
      <c r="J3375" s="28">
        <f t="shared" si="157"/>
        <v>26078.450151669655</v>
      </c>
      <c r="K3375" s="28">
        <f t="shared" si="158"/>
        <v>1.9075101675449388E-2</v>
      </c>
      <c r="L3375" s="34" t="e">
        <f>IF(ISNUMBER(INDEX('08W Project List'!$J:$J,MATCH('HFTD CPZ'!$B3375,'08W Project List'!$G:$G,0))),$K3375,#N/A)</f>
        <v>#N/A</v>
      </c>
      <c r="M3375" s="34" t="e">
        <f>IF(ISNUMBER(L3375),#N/A,IF(ISNUMBER(INDEX('Approved CPZ List'!$I:$I,MATCH('HFTD CPZ'!$B3375,'Approved CPZ List'!$B:$B,0))),$K3375,#N/A))</f>
        <v>#N/A</v>
      </c>
    </row>
    <row r="3376" spans="1:13" ht="15.75" x14ac:dyDescent="0.25">
      <c r="A3376" s="17">
        <v>2028</v>
      </c>
      <c r="B3376" s="16" t="s">
        <v>1721</v>
      </c>
      <c r="C3376" s="16">
        <v>83431116</v>
      </c>
      <c r="D3376" s="16" t="s">
        <v>1715</v>
      </c>
      <c r="E3376" s="16">
        <v>2.7340368135280797</v>
      </c>
      <c r="F3376" s="16">
        <v>97</v>
      </c>
      <c r="G3376" s="20">
        <v>3.3964427017233699E-6</v>
      </c>
      <c r="H3376" s="16">
        <f t="shared" si="156"/>
        <v>3.2945494206716686E-4</v>
      </c>
      <c r="I3376" s="21">
        <v>3375</v>
      </c>
      <c r="J3376" s="28">
        <f t="shared" si="157"/>
        <v>26081.184188483181</v>
      </c>
      <c r="K3376" s="28">
        <f t="shared" si="158"/>
        <v>1.8745646733382221E-2</v>
      </c>
      <c r="L3376" s="34" t="e">
        <f>IF(ISNUMBER(INDEX('08W Project List'!$J:$J,MATCH('HFTD CPZ'!$B3376,'08W Project List'!$G:$G,0))),$K3376,#N/A)</f>
        <v>#N/A</v>
      </c>
      <c r="M3376" s="34" t="e">
        <f>IF(ISNUMBER(L3376),#N/A,IF(ISNUMBER(INDEX('Approved CPZ List'!$I:$I,MATCH('HFTD CPZ'!$B3376,'Approved CPZ List'!$B:$B,0))),$K3376,#N/A))</f>
        <v>#N/A</v>
      </c>
    </row>
    <row r="3377" spans="1:13" ht="15.75" x14ac:dyDescent="0.25">
      <c r="A3377" s="17">
        <v>10450</v>
      </c>
      <c r="B3377" s="16" t="s">
        <v>2613</v>
      </c>
      <c r="C3377" s="16">
        <v>12091102</v>
      </c>
      <c r="D3377" s="16" t="s">
        <v>2614</v>
      </c>
      <c r="E3377" s="16">
        <v>0.33509844239938097</v>
      </c>
      <c r="F3377" s="16">
        <v>6</v>
      </c>
      <c r="G3377" s="20">
        <v>3.3922945502600099E-6</v>
      </c>
      <c r="H3377" s="16">
        <f t="shared" si="156"/>
        <v>2.0353767301560058E-5</v>
      </c>
      <c r="I3377" s="21">
        <v>3376</v>
      </c>
      <c r="J3377" s="28">
        <f t="shared" si="157"/>
        <v>26081.519286925581</v>
      </c>
      <c r="K3377" s="28">
        <f t="shared" si="158"/>
        <v>1.8725292966080661E-2</v>
      </c>
      <c r="L3377" s="34" t="e">
        <f>IF(ISNUMBER(INDEX('08W Project List'!$J:$J,MATCH('HFTD CPZ'!$B3377,'08W Project List'!$G:$G,0))),$K3377,#N/A)</f>
        <v>#N/A</v>
      </c>
      <c r="M3377" s="34" t="e">
        <f>IF(ISNUMBER(L3377),#N/A,IF(ISNUMBER(INDEX('Approved CPZ List'!$I:$I,MATCH('HFTD CPZ'!$B3377,'Approved CPZ List'!$B:$B,0))),$K3377,#N/A))</f>
        <v>#N/A</v>
      </c>
    </row>
    <row r="3378" spans="1:13" ht="15.75" x14ac:dyDescent="0.25">
      <c r="A3378" s="17">
        <v>3081</v>
      </c>
      <c r="B3378" s="16" t="s">
        <v>3658</v>
      </c>
      <c r="C3378" s="16">
        <v>83371103</v>
      </c>
      <c r="D3378" s="16" t="s">
        <v>3654</v>
      </c>
      <c r="E3378" s="16">
        <v>1.6639410010352951E-2</v>
      </c>
      <c r="F3378" s="16">
        <v>28</v>
      </c>
      <c r="G3378" s="20">
        <v>3.3827373744463301E-6</v>
      </c>
      <c r="H3378" s="16">
        <f t="shared" si="156"/>
        <v>9.4716646484497248E-5</v>
      </c>
      <c r="I3378" s="21">
        <v>3377</v>
      </c>
      <c r="J3378" s="28">
        <f t="shared" si="157"/>
        <v>26081.535926335589</v>
      </c>
      <c r="K3378" s="28">
        <f t="shared" si="158"/>
        <v>1.8630576319596165E-2</v>
      </c>
      <c r="L3378" s="34" t="e">
        <f>IF(ISNUMBER(INDEX('08W Project List'!$J:$J,MATCH('HFTD CPZ'!$B3378,'08W Project List'!$G:$G,0))),$K3378,#N/A)</f>
        <v>#N/A</v>
      </c>
      <c r="M3378" s="34" t="e">
        <f>IF(ISNUMBER(L3378),#N/A,IF(ISNUMBER(INDEX('Approved CPZ List'!$I:$I,MATCH('HFTD CPZ'!$B3378,'Approved CPZ List'!$B:$B,0))),$K3378,#N/A))</f>
        <v>#N/A</v>
      </c>
    </row>
    <row r="3379" spans="1:13" ht="15.75" x14ac:dyDescent="0.25">
      <c r="A3379" s="17">
        <v>5298</v>
      </c>
      <c r="B3379" s="16" t="s">
        <v>3466</v>
      </c>
      <c r="C3379" s="16">
        <v>13111109</v>
      </c>
      <c r="D3379" s="16" t="s">
        <v>3464</v>
      </c>
      <c r="E3379" s="16">
        <v>4.8283501377642635</v>
      </c>
      <c r="F3379" s="16">
        <v>56</v>
      </c>
      <c r="G3379" s="20">
        <v>3.3800132259517599E-6</v>
      </c>
      <c r="H3379" s="16">
        <f t="shared" si="156"/>
        <v>1.8928074065329857E-4</v>
      </c>
      <c r="I3379" s="21">
        <v>3378</v>
      </c>
      <c r="J3379" s="28">
        <f t="shared" si="157"/>
        <v>26086.364276473352</v>
      </c>
      <c r="K3379" s="28">
        <f t="shared" si="158"/>
        <v>1.8441295578942866E-2</v>
      </c>
      <c r="L3379" s="34" t="e">
        <f>IF(ISNUMBER(INDEX('08W Project List'!$J:$J,MATCH('HFTD CPZ'!$B3379,'08W Project List'!$G:$G,0))),$K3379,#N/A)</f>
        <v>#N/A</v>
      </c>
      <c r="M3379" s="34" t="e">
        <f>IF(ISNUMBER(L3379),#N/A,IF(ISNUMBER(INDEX('Approved CPZ List'!$I:$I,MATCH('HFTD CPZ'!$B3379,'Approved CPZ List'!$B:$B,0))),$K3379,#N/A))</f>
        <v>#N/A</v>
      </c>
    </row>
    <row r="3380" spans="1:13" ht="15.75" x14ac:dyDescent="0.25">
      <c r="A3380" s="17">
        <v>9781</v>
      </c>
      <c r="B3380" s="16" t="s">
        <v>3518</v>
      </c>
      <c r="C3380" s="16">
        <v>182631108</v>
      </c>
      <c r="D3380" s="16" t="s">
        <v>3515</v>
      </c>
      <c r="E3380" s="16">
        <v>0.19058029095001494</v>
      </c>
      <c r="F3380" s="16">
        <v>5</v>
      </c>
      <c r="G3380" s="20">
        <v>3.34742354312266E-6</v>
      </c>
      <c r="H3380" s="16">
        <f t="shared" si="156"/>
        <v>1.6737117715613301E-5</v>
      </c>
      <c r="I3380" s="21">
        <v>3379</v>
      </c>
      <c r="J3380" s="28">
        <f t="shared" si="157"/>
        <v>26086.554856764302</v>
      </c>
      <c r="K3380" s="28">
        <f t="shared" si="158"/>
        <v>1.8424558461227251E-2</v>
      </c>
      <c r="L3380" s="34" t="e">
        <f>IF(ISNUMBER(INDEX('08W Project List'!$J:$J,MATCH('HFTD CPZ'!$B3380,'08W Project List'!$G:$G,0))),$K3380,#N/A)</f>
        <v>#N/A</v>
      </c>
      <c r="M3380" s="34" t="e">
        <f>IF(ISNUMBER(L3380),#N/A,IF(ISNUMBER(INDEX('Approved CPZ List'!$I:$I,MATCH('HFTD CPZ'!$B3380,'Approved CPZ List'!$B:$B,0))),$K3380,#N/A))</f>
        <v>#N/A</v>
      </c>
    </row>
    <row r="3381" spans="1:13" ht="15.75" x14ac:dyDescent="0.25">
      <c r="A3381" s="17">
        <v>1847</v>
      </c>
      <c r="B3381" s="16" t="s">
        <v>40</v>
      </c>
      <c r="C3381" s="16">
        <v>42031122</v>
      </c>
      <c r="D3381" s="16" t="s">
        <v>35</v>
      </c>
      <c r="E3381" s="16">
        <v>2.2446756568032442</v>
      </c>
      <c r="F3381" s="16">
        <v>46</v>
      </c>
      <c r="G3381" s="20">
        <v>3.3325146327895101E-6</v>
      </c>
      <c r="H3381" s="16">
        <f t="shared" si="156"/>
        <v>1.5329567310831747E-4</v>
      </c>
      <c r="I3381" s="21">
        <v>3380</v>
      </c>
      <c r="J3381" s="28">
        <f t="shared" si="157"/>
        <v>26088.799532421104</v>
      </c>
      <c r="K3381" s="28">
        <f t="shared" si="158"/>
        <v>1.8271262788118935E-2</v>
      </c>
      <c r="L3381" s="34" t="e">
        <f>IF(ISNUMBER(INDEX('08W Project List'!$J:$J,MATCH('HFTD CPZ'!$B3381,'08W Project List'!$G:$G,0))),$K3381,#N/A)</f>
        <v>#N/A</v>
      </c>
      <c r="M3381" s="34" t="e">
        <f>IF(ISNUMBER(L3381),#N/A,IF(ISNUMBER(INDEX('Approved CPZ List'!$I:$I,MATCH('HFTD CPZ'!$B3381,'Approved CPZ List'!$B:$B,0))),$K3381,#N/A))</f>
        <v>#N/A</v>
      </c>
    </row>
    <row r="3382" spans="1:13" ht="15.75" x14ac:dyDescent="0.25">
      <c r="A3382" s="17">
        <v>559</v>
      </c>
      <c r="B3382" s="16" t="s">
        <v>2810</v>
      </c>
      <c r="C3382" s="16">
        <v>22811102</v>
      </c>
      <c r="D3382" s="16" t="s">
        <v>2805</v>
      </c>
      <c r="E3382" s="16">
        <v>0.20817173210232504</v>
      </c>
      <c r="F3382" s="16">
        <v>23</v>
      </c>
      <c r="G3382" s="20">
        <v>3.3135185061727601E-6</v>
      </c>
      <c r="H3382" s="16">
        <f t="shared" si="156"/>
        <v>7.6210925641973488E-5</v>
      </c>
      <c r="I3382" s="21">
        <v>3381</v>
      </c>
      <c r="J3382" s="28">
        <f t="shared" si="157"/>
        <v>26089.007704153206</v>
      </c>
      <c r="K3382" s="28">
        <f t="shared" si="158"/>
        <v>1.8195051862476962E-2</v>
      </c>
      <c r="L3382" s="34" t="e">
        <f>IF(ISNUMBER(INDEX('08W Project List'!$J:$J,MATCH('HFTD CPZ'!$B3382,'08W Project List'!$G:$G,0))),$K3382,#N/A)</f>
        <v>#N/A</v>
      </c>
      <c r="M3382" s="34" t="e">
        <f>IF(ISNUMBER(L3382),#N/A,IF(ISNUMBER(INDEX('Approved CPZ List'!$I:$I,MATCH('HFTD CPZ'!$B3382,'Approved CPZ List'!$B:$B,0))),$K3382,#N/A))</f>
        <v>#N/A</v>
      </c>
    </row>
    <row r="3383" spans="1:13" ht="15.75" x14ac:dyDescent="0.25">
      <c r="A3383" s="17">
        <v>7812</v>
      </c>
      <c r="B3383" s="16" t="s">
        <v>2144</v>
      </c>
      <c r="C3383" s="16">
        <v>43351106</v>
      </c>
      <c r="D3383" s="16" t="s">
        <v>2143</v>
      </c>
      <c r="E3383" s="16">
        <v>0.4004722467667638</v>
      </c>
      <c r="F3383" s="16">
        <v>13</v>
      </c>
      <c r="G3383" s="20">
        <v>3.2963118850800098E-6</v>
      </c>
      <c r="H3383" s="16">
        <f t="shared" si="156"/>
        <v>4.2852054506040126E-5</v>
      </c>
      <c r="I3383" s="21">
        <v>3382</v>
      </c>
      <c r="J3383" s="28">
        <f t="shared" si="157"/>
        <v>26089.408176399971</v>
      </c>
      <c r="K3383" s="28">
        <f t="shared" si="158"/>
        <v>1.815219980797092E-2</v>
      </c>
      <c r="L3383" s="34" t="e">
        <f>IF(ISNUMBER(INDEX('08W Project List'!$J:$J,MATCH('HFTD CPZ'!$B3383,'08W Project List'!$G:$G,0))),$K3383,#N/A)</f>
        <v>#N/A</v>
      </c>
      <c r="M3383" s="34" t="e">
        <f>IF(ISNUMBER(L3383),#N/A,IF(ISNUMBER(INDEX('Approved CPZ List'!$I:$I,MATCH('HFTD CPZ'!$B3383,'Approved CPZ List'!$B:$B,0))),$K3383,#N/A))</f>
        <v>#N/A</v>
      </c>
    </row>
    <row r="3384" spans="1:13" ht="15.75" x14ac:dyDescent="0.25">
      <c r="A3384" s="17">
        <v>9811</v>
      </c>
      <c r="B3384" s="16" t="s">
        <v>2816</v>
      </c>
      <c r="C3384" s="16">
        <v>22811103</v>
      </c>
      <c r="D3384" s="16" t="s">
        <v>2817</v>
      </c>
      <c r="E3384" s="16">
        <v>8.0611622574894973E-2</v>
      </c>
      <c r="F3384" s="16">
        <v>2</v>
      </c>
      <c r="G3384" s="20">
        <v>3.2867300488123499E-6</v>
      </c>
      <c r="H3384" s="16">
        <f t="shared" si="156"/>
        <v>6.5734600976246997E-6</v>
      </c>
      <c r="I3384" s="21">
        <v>3383</v>
      </c>
      <c r="J3384" s="28">
        <f t="shared" si="157"/>
        <v>26089.488788022547</v>
      </c>
      <c r="K3384" s="28">
        <f t="shared" si="158"/>
        <v>1.8145626347873294E-2</v>
      </c>
      <c r="L3384" s="34" t="e">
        <f>IF(ISNUMBER(INDEX('08W Project List'!$J:$J,MATCH('HFTD CPZ'!$B3384,'08W Project List'!$G:$G,0))),$K3384,#N/A)</f>
        <v>#N/A</v>
      </c>
      <c r="M3384" s="34" t="e">
        <f>IF(ISNUMBER(L3384),#N/A,IF(ISNUMBER(INDEX('Approved CPZ List'!$I:$I,MATCH('HFTD CPZ'!$B3384,'Approved CPZ List'!$B:$B,0))),$K3384,#N/A))</f>
        <v>#N/A</v>
      </c>
    </row>
    <row r="3385" spans="1:13" ht="15.75" x14ac:dyDescent="0.25">
      <c r="A3385" s="17">
        <v>10195</v>
      </c>
      <c r="B3385" s="16" t="s">
        <v>32</v>
      </c>
      <c r="C3385" s="16">
        <v>42031120</v>
      </c>
      <c r="D3385" s="16" t="s">
        <v>30</v>
      </c>
      <c r="E3385" s="16">
        <v>0.25279706489558423</v>
      </c>
      <c r="F3385" s="16">
        <v>5</v>
      </c>
      <c r="G3385" s="20">
        <v>3.2689391008532101E-6</v>
      </c>
      <c r="H3385" s="16">
        <f t="shared" si="156"/>
        <v>1.6344695504266052E-5</v>
      </c>
      <c r="I3385" s="21">
        <v>3384</v>
      </c>
      <c r="J3385" s="28">
        <f t="shared" si="157"/>
        <v>26089.741585087442</v>
      </c>
      <c r="K3385" s="28">
        <f t="shared" si="158"/>
        <v>1.8129281652369027E-2</v>
      </c>
      <c r="L3385" s="34" t="e">
        <f>IF(ISNUMBER(INDEX('08W Project List'!$J:$J,MATCH('HFTD CPZ'!$B3385,'08W Project List'!$G:$G,0))),$K3385,#N/A)</f>
        <v>#N/A</v>
      </c>
      <c r="M3385" s="34" t="e">
        <f>IF(ISNUMBER(L3385),#N/A,IF(ISNUMBER(INDEX('Approved CPZ List'!$I:$I,MATCH('HFTD CPZ'!$B3385,'Approved CPZ List'!$B:$B,0))),$K3385,#N/A))</f>
        <v>#N/A</v>
      </c>
    </row>
    <row r="3386" spans="1:13" ht="15.75" x14ac:dyDescent="0.25">
      <c r="A3386" s="17">
        <v>6620</v>
      </c>
      <c r="B3386" s="16" t="s">
        <v>2087</v>
      </c>
      <c r="C3386" s="16">
        <v>82021101</v>
      </c>
      <c r="D3386" s="16" t="s">
        <v>2082</v>
      </c>
      <c r="E3386" s="16">
        <v>1.0632688171351647</v>
      </c>
      <c r="F3386" s="16">
        <v>17</v>
      </c>
      <c r="G3386" s="20">
        <v>3.26249209248663E-6</v>
      </c>
      <c r="H3386" s="16">
        <f t="shared" si="156"/>
        <v>5.5462365572272709E-5</v>
      </c>
      <c r="I3386" s="21">
        <v>3385</v>
      </c>
      <c r="J3386" s="28">
        <f t="shared" si="157"/>
        <v>26090.804853904578</v>
      </c>
      <c r="K3386" s="28">
        <f t="shared" si="158"/>
        <v>1.8073819286796754E-2</v>
      </c>
      <c r="L3386" s="34" t="e">
        <f>IF(ISNUMBER(INDEX('08W Project List'!$J:$J,MATCH('HFTD CPZ'!$B3386,'08W Project List'!$G:$G,0))),$K3386,#N/A)</f>
        <v>#N/A</v>
      </c>
      <c r="M3386" s="34" t="e">
        <f>IF(ISNUMBER(L3386),#N/A,IF(ISNUMBER(INDEX('Approved CPZ List'!$I:$I,MATCH('HFTD CPZ'!$B3386,'Approved CPZ List'!$B:$B,0))),$K3386,#N/A))</f>
        <v>#N/A</v>
      </c>
    </row>
    <row r="3387" spans="1:13" ht="15.75" x14ac:dyDescent="0.25">
      <c r="A3387" s="17">
        <v>5964</v>
      </c>
      <c r="B3387" s="16" t="s">
        <v>3254</v>
      </c>
      <c r="C3387" s="16">
        <v>24141102</v>
      </c>
      <c r="D3387" s="16" t="s">
        <v>3252</v>
      </c>
      <c r="E3387" s="16">
        <v>0.9447657362665941</v>
      </c>
      <c r="F3387" s="16">
        <v>66</v>
      </c>
      <c r="G3387" s="20">
        <v>3.2501994987395702E-6</v>
      </c>
      <c r="H3387" s="16">
        <f t="shared" si="156"/>
        <v>2.1451316691681164E-4</v>
      </c>
      <c r="I3387" s="21">
        <v>3386</v>
      </c>
      <c r="J3387" s="28">
        <f t="shared" si="157"/>
        <v>26091.749619640843</v>
      </c>
      <c r="K3387" s="28">
        <f t="shared" si="158"/>
        <v>1.7859306119879941E-2</v>
      </c>
      <c r="L3387" s="34" t="e">
        <f>IF(ISNUMBER(INDEX('08W Project List'!$J:$J,MATCH('HFTD CPZ'!$B3387,'08W Project List'!$G:$G,0))),$K3387,#N/A)</f>
        <v>#N/A</v>
      </c>
      <c r="M3387" s="34" t="e">
        <f>IF(ISNUMBER(L3387),#N/A,IF(ISNUMBER(INDEX('Approved CPZ List'!$I:$I,MATCH('HFTD CPZ'!$B3387,'Approved CPZ List'!$B:$B,0))),$K3387,#N/A))</f>
        <v>#N/A</v>
      </c>
    </row>
    <row r="3388" spans="1:13" ht="15.75" x14ac:dyDescent="0.25">
      <c r="A3388" s="17">
        <v>8215</v>
      </c>
      <c r="B3388" s="16" t="s">
        <v>1601</v>
      </c>
      <c r="C3388" s="16">
        <v>43091104</v>
      </c>
      <c r="D3388" s="16" t="s">
        <v>1602</v>
      </c>
      <c r="E3388" s="16">
        <v>0</v>
      </c>
      <c r="F3388" s="16">
        <v>2</v>
      </c>
      <c r="G3388" s="20">
        <v>3.21396973292548E-6</v>
      </c>
      <c r="H3388" s="16">
        <f t="shared" si="156"/>
        <v>6.42793946585096E-6</v>
      </c>
      <c r="I3388" s="21">
        <v>3387</v>
      </c>
      <c r="J3388" s="28">
        <f t="shared" si="157"/>
        <v>26091.749619640843</v>
      </c>
      <c r="K3388" s="28">
        <f t="shared" si="158"/>
        <v>1.7852878180414089E-2</v>
      </c>
      <c r="L3388" s="34" t="e">
        <f>IF(ISNUMBER(INDEX('08W Project List'!$J:$J,MATCH('HFTD CPZ'!$B3388,'08W Project List'!$G:$G,0))),$K3388,#N/A)</f>
        <v>#N/A</v>
      </c>
      <c r="M3388" s="34" t="e">
        <f>IF(ISNUMBER(L3388),#N/A,IF(ISNUMBER(INDEX('Approved CPZ List'!$I:$I,MATCH('HFTD CPZ'!$B3388,'Approved CPZ List'!$B:$B,0))),$K3388,#N/A))</f>
        <v>#N/A</v>
      </c>
    </row>
    <row r="3389" spans="1:13" ht="15.75" x14ac:dyDescent="0.25">
      <c r="A3389" s="17">
        <v>1635</v>
      </c>
      <c r="B3389" s="16" t="s">
        <v>2634</v>
      </c>
      <c r="C3389" s="16">
        <v>12101101</v>
      </c>
      <c r="D3389" s="16" t="s">
        <v>2632</v>
      </c>
      <c r="E3389" s="16">
        <v>0.56244008372151888</v>
      </c>
      <c r="F3389" s="16">
        <v>30</v>
      </c>
      <c r="G3389" s="20">
        <v>3.2090348116014398E-6</v>
      </c>
      <c r="H3389" s="16">
        <f t="shared" si="156"/>
        <v>9.6271044348043196E-5</v>
      </c>
      <c r="I3389" s="21">
        <v>3388</v>
      </c>
      <c r="J3389" s="28">
        <f t="shared" si="157"/>
        <v>26092.312059724565</v>
      </c>
      <c r="K3389" s="28">
        <f t="shared" si="158"/>
        <v>1.7756607136066044E-2</v>
      </c>
      <c r="L3389" s="34" t="e">
        <f>IF(ISNUMBER(INDEX('08W Project List'!$J:$J,MATCH('HFTD CPZ'!$B3389,'08W Project List'!$G:$G,0))),$K3389,#N/A)</f>
        <v>#N/A</v>
      </c>
      <c r="M3389" s="34" t="e">
        <f>IF(ISNUMBER(L3389),#N/A,IF(ISNUMBER(INDEX('Approved CPZ List'!$I:$I,MATCH('HFTD CPZ'!$B3389,'Approved CPZ List'!$B:$B,0))),$K3389,#N/A))</f>
        <v>#N/A</v>
      </c>
    </row>
    <row r="3390" spans="1:13" ht="15.75" x14ac:dyDescent="0.25">
      <c r="A3390" s="17">
        <v>3774</v>
      </c>
      <c r="B3390" s="16" t="s">
        <v>2902</v>
      </c>
      <c r="C3390" s="16">
        <v>83252104</v>
      </c>
      <c r="D3390" s="16" t="s">
        <v>2903</v>
      </c>
      <c r="E3390" s="16">
        <v>2.9324487524153571</v>
      </c>
      <c r="F3390" s="16">
        <v>41</v>
      </c>
      <c r="G3390" s="20">
        <v>3.1904909352359101E-6</v>
      </c>
      <c r="H3390" s="16">
        <f t="shared" si="156"/>
        <v>1.3081012834467232E-4</v>
      </c>
      <c r="I3390" s="21">
        <v>3389</v>
      </c>
      <c r="J3390" s="28">
        <f t="shared" si="157"/>
        <v>26095.244508476979</v>
      </c>
      <c r="K3390" s="28">
        <f t="shared" si="158"/>
        <v>1.7625797007721371E-2</v>
      </c>
      <c r="L3390" s="34" t="e">
        <f>IF(ISNUMBER(INDEX('08W Project List'!$J:$J,MATCH('HFTD CPZ'!$B3390,'08W Project List'!$G:$G,0))),$K3390,#N/A)</f>
        <v>#N/A</v>
      </c>
      <c r="M3390" s="34" t="e">
        <f>IF(ISNUMBER(L3390),#N/A,IF(ISNUMBER(INDEX('Approved CPZ List'!$I:$I,MATCH('HFTD CPZ'!$B3390,'Approved CPZ List'!$B:$B,0))),$K3390,#N/A))</f>
        <v>#N/A</v>
      </c>
    </row>
    <row r="3391" spans="1:13" ht="15.75" x14ac:dyDescent="0.25">
      <c r="A3391" s="17">
        <v>8087</v>
      </c>
      <c r="B3391" s="16" t="s">
        <v>3593</v>
      </c>
      <c r="C3391" s="16">
        <v>14232107</v>
      </c>
      <c r="D3391" s="16" t="s">
        <v>3591</v>
      </c>
      <c r="E3391" s="16">
        <v>2.4985443909704971E-2</v>
      </c>
      <c r="F3391" s="16">
        <v>8</v>
      </c>
      <c r="G3391" s="20">
        <v>3.1891546986280399E-6</v>
      </c>
      <c r="H3391" s="16">
        <f t="shared" si="156"/>
        <v>2.5513237589024319E-5</v>
      </c>
      <c r="I3391" s="21">
        <v>3390</v>
      </c>
      <c r="J3391" s="28">
        <f t="shared" si="157"/>
        <v>26095.269493920889</v>
      </c>
      <c r="K3391" s="28">
        <f t="shared" si="158"/>
        <v>1.7600283770132348E-2</v>
      </c>
      <c r="L3391" s="34" t="e">
        <f>IF(ISNUMBER(INDEX('08W Project List'!$J:$J,MATCH('HFTD CPZ'!$B3391,'08W Project List'!$G:$G,0))),$K3391,#N/A)</f>
        <v>#N/A</v>
      </c>
      <c r="M3391" s="34" t="e">
        <f>IF(ISNUMBER(L3391),#N/A,IF(ISNUMBER(INDEX('Approved CPZ List'!$I:$I,MATCH('HFTD CPZ'!$B3391,'Approved CPZ List'!$B:$B,0))),$K3391,#N/A))</f>
        <v>#N/A</v>
      </c>
    </row>
    <row r="3392" spans="1:13" ht="15.75" x14ac:dyDescent="0.25">
      <c r="A3392" s="17">
        <v>7720</v>
      </c>
      <c r="B3392" s="16" t="s">
        <v>3555</v>
      </c>
      <c r="C3392" s="16">
        <v>42011106</v>
      </c>
      <c r="D3392" s="16" t="s">
        <v>3549</v>
      </c>
      <c r="E3392" s="16">
        <v>8.2913060222582977E-2</v>
      </c>
      <c r="F3392" s="16">
        <v>5</v>
      </c>
      <c r="G3392" s="20">
        <v>3.18669990893591E-6</v>
      </c>
      <c r="H3392" s="16">
        <f t="shared" si="156"/>
        <v>1.5933499544679549E-5</v>
      </c>
      <c r="I3392" s="21">
        <v>3391</v>
      </c>
      <c r="J3392" s="28">
        <f t="shared" si="157"/>
        <v>26095.35240698111</v>
      </c>
      <c r="K3392" s="28">
        <f t="shared" si="158"/>
        <v>1.7584350270587669E-2</v>
      </c>
      <c r="L3392" s="34" t="e">
        <f>IF(ISNUMBER(INDEX('08W Project List'!$J:$J,MATCH('HFTD CPZ'!$B3392,'08W Project List'!$G:$G,0))),$K3392,#N/A)</f>
        <v>#N/A</v>
      </c>
      <c r="M3392" s="34" t="e">
        <f>IF(ISNUMBER(L3392),#N/A,IF(ISNUMBER(INDEX('Approved CPZ List'!$I:$I,MATCH('HFTD CPZ'!$B3392,'Approved CPZ List'!$B:$B,0))),$K3392,#N/A))</f>
        <v>#N/A</v>
      </c>
    </row>
    <row r="3393" spans="1:13" ht="15.75" x14ac:dyDescent="0.25">
      <c r="A3393" s="17">
        <v>3736</v>
      </c>
      <c r="B3393" s="16" t="s">
        <v>4154</v>
      </c>
      <c r="C3393" s="16">
        <v>14341105</v>
      </c>
      <c r="D3393" s="16" t="s">
        <v>4151</v>
      </c>
      <c r="E3393" s="16">
        <v>1.0446465593811622</v>
      </c>
      <c r="F3393" s="16">
        <v>25</v>
      </c>
      <c r="G3393" s="20">
        <v>3.1848333813088399E-6</v>
      </c>
      <c r="H3393" s="16">
        <f t="shared" si="156"/>
        <v>7.9620834532721004E-5</v>
      </c>
      <c r="I3393" s="21">
        <v>3392</v>
      </c>
      <c r="J3393" s="28">
        <f t="shared" si="157"/>
        <v>26096.397053540491</v>
      </c>
      <c r="K3393" s="28">
        <f t="shared" si="158"/>
        <v>1.7504729436054949E-2</v>
      </c>
      <c r="L3393" s="34" t="e">
        <f>IF(ISNUMBER(INDEX('08W Project List'!$J:$J,MATCH('HFTD CPZ'!$B3393,'08W Project List'!$G:$G,0))),$K3393,#N/A)</f>
        <v>#N/A</v>
      </c>
      <c r="M3393" s="34" t="e">
        <f>IF(ISNUMBER(L3393),#N/A,IF(ISNUMBER(INDEX('Approved CPZ List'!$I:$I,MATCH('HFTD CPZ'!$B3393,'Approved CPZ List'!$B:$B,0))),$K3393,#N/A))</f>
        <v>#N/A</v>
      </c>
    </row>
    <row r="3394" spans="1:13" ht="15.75" x14ac:dyDescent="0.25">
      <c r="A3394" s="17">
        <v>2670</v>
      </c>
      <c r="B3394" s="16" t="s">
        <v>1599</v>
      </c>
      <c r="C3394" s="16">
        <v>43091103</v>
      </c>
      <c r="D3394" s="16" t="s">
        <v>1598</v>
      </c>
      <c r="E3394" s="16">
        <v>0</v>
      </c>
      <c r="F3394" s="16">
        <v>32</v>
      </c>
      <c r="G3394" s="20">
        <v>3.1588917227843099E-6</v>
      </c>
      <c r="H3394" s="16">
        <f t="shared" ref="H3394:H3457" si="159">IFERROR(G3394*F3394,0)</f>
        <v>1.0108453512909792E-4</v>
      </c>
      <c r="I3394" s="21">
        <v>3393</v>
      </c>
      <c r="J3394" s="28">
        <f t="shared" si="157"/>
        <v>26096.397053540491</v>
      </c>
      <c r="K3394" s="28">
        <f t="shared" si="158"/>
        <v>1.7403644900925851E-2</v>
      </c>
      <c r="L3394" s="34" t="e">
        <f>IF(ISNUMBER(INDEX('08W Project List'!$J:$J,MATCH('HFTD CPZ'!$B3394,'08W Project List'!$G:$G,0))),$K3394,#N/A)</f>
        <v>#N/A</v>
      </c>
      <c r="M3394" s="34" t="e">
        <f>IF(ISNUMBER(L3394),#N/A,IF(ISNUMBER(INDEX('Approved CPZ List'!$I:$I,MATCH('HFTD CPZ'!$B3394,'Approved CPZ List'!$B:$B,0))),$K3394,#N/A))</f>
        <v>#N/A</v>
      </c>
    </row>
    <row r="3395" spans="1:13" ht="15.75" x14ac:dyDescent="0.25">
      <c r="A3395" s="17">
        <v>6253</v>
      </c>
      <c r="B3395" s="16" t="s">
        <v>1351</v>
      </c>
      <c r="C3395" s="16">
        <v>42761102</v>
      </c>
      <c r="D3395" s="16" t="s">
        <v>1349</v>
      </c>
      <c r="E3395" s="16">
        <v>0</v>
      </c>
      <c r="F3395" s="16">
        <v>49</v>
      </c>
      <c r="G3395" s="20">
        <v>3.14995517529026E-6</v>
      </c>
      <c r="H3395" s="16">
        <f t="shared" si="159"/>
        <v>1.5434780358922274E-4</v>
      </c>
      <c r="I3395" s="21">
        <v>3394</v>
      </c>
      <c r="J3395" s="28">
        <f t="shared" si="157"/>
        <v>26096.397053540491</v>
      </c>
      <c r="K3395" s="28">
        <f t="shared" si="158"/>
        <v>1.7249297097336629E-2</v>
      </c>
      <c r="L3395" s="34" t="e">
        <f>IF(ISNUMBER(INDEX('08W Project List'!$J:$J,MATCH('HFTD CPZ'!$B3395,'08W Project List'!$G:$G,0))),$K3395,#N/A)</f>
        <v>#N/A</v>
      </c>
      <c r="M3395" s="34" t="e">
        <f>IF(ISNUMBER(L3395),#N/A,IF(ISNUMBER(INDEX('Approved CPZ List'!$I:$I,MATCH('HFTD CPZ'!$B3395,'Approved CPZ List'!$B:$B,0))),$K3395,#N/A))</f>
        <v>#N/A</v>
      </c>
    </row>
    <row r="3396" spans="1:13" ht="15.75" x14ac:dyDescent="0.25">
      <c r="A3396" s="17">
        <v>4022</v>
      </c>
      <c r="B3396" s="16" t="s">
        <v>1181</v>
      </c>
      <c r="C3396" s="16">
        <v>13681112</v>
      </c>
      <c r="D3396" s="16" t="s">
        <v>1179</v>
      </c>
      <c r="E3396" s="16">
        <v>3.3555422790356433</v>
      </c>
      <c r="F3396" s="16">
        <v>40</v>
      </c>
      <c r="G3396" s="20">
        <v>3.1366217469963302E-6</v>
      </c>
      <c r="H3396" s="16">
        <f t="shared" si="159"/>
        <v>1.254648698798532E-4</v>
      </c>
      <c r="I3396" s="21">
        <v>3395</v>
      </c>
      <c r="J3396" s="28">
        <f t="shared" ref="J3396:J3459" si="160">J3395+E3396</f>
        <v>26099.752595819526</v>
      </c>
      <c r="K3396" s="28">
        <f t="shared" ref="K3396:K3459" si="161">K3395-H3396</f>
        <v>1.7123832227456774E-2</v>
      </c>
      <c r="L3396" s="34" t="e">
        <f>IF(ISNUMBER(INDEX('08W Project List'!$J:$J,MATCH('HFTD CPZ'!$B3396,'08W Project List'!$G:$G,0))),$K3396,#N/A)</f>
        <v>#N/A</v>
      </c>
      <c r="M3396" s="34" t="e">
        <f>IF(ISNUMBER(L3396),#N/A,IF(ISNUMBER(INDEX('Approved CPZ List'!$I:$I,MATCH('HFTD CPZ'!$B3396,'Approved CPZ List'!$B:$B,0))),$K3396,#N/A))</f>
        <v>#N/A</v>
      </c>
    </row>
    <row r="3397" spans="1:13" ht="15.75" x14ac:dyDescent="0.25">
      <c r="A3397" s="17">
        <v>1730</v>
      </c>
      <c r="B3397" s="16" t="s">
        <v>2088</v>
      </c>
      <c r="C3397" s="16">
        <v>82021101</v>
      </c>
      <c r="D3397" s="16" t="s">
        <v>2082</v>
      </c>
      <c r="E3397" s="16">
        <v>2.9616139115896705E-2</v>
      </c>
      <c r="F3397" s="16">
        <v>34</v>
      </c>
      <c r="G3397" s="20">
        <v>3.1364358949218299E-6</v>
      </c>
      <c r="H3397" s="16">
        <f t="shared" si="159"/>
        <v>1.0663882042734221E-4</v>
      </c>
      <c r="I3397" s="21">
        <v>3396</v>
      </c>
      <c r="J3397" s="28">
        <f t="shared" si="160"/>
        <v>26099.782211958642</v>
      </c>
      <c r="K3397" s="28">
        <f t="shared" si="161"/>
        <v>1.7017193407029431E-2</v>
      </c>
      <c r="L3397" s="34" t="e">
        <f>IF(ISNUMBER(INDEX('08W Project List'!$J:$J,MATCH('HFTD CPZ'!$B3397,'08W Project List'!$G:$G,0))),$K3397,#N/A)</f>
        <v>#N/A</v>
      </c>
      <c r="M3397" s="34" t="e">
        <f>IF(ISNUMBER(L3397),#N/A,IF(ISNUMBER(INDEX('Approved CPZ List'!$I:$I,MATCH('HFTD CPZ'!$B3397,'Approved CPZ List'!$B:$B,0))),$K3397,#N/A))</f>
        <v>#N/A</v>
      </c>
    </row>
    <row r="3398" spans="1:13" ht="15.75" x14ac:dyDescent="0.25">
      <c r="A3398" s="17">
        <v>5067</v>
      </c>
      <c r="B3398" s="16" t="s">
        <v>1217</v>
      </c>
      <c r="C3398" s="16">
        <v>12501112</v>
      </c>
      <c r="D3398" s="16" t="s">
        <v>1213</v>
      </c>
      <c r="E3398" s="16">
        <v>2.9956656088220943E-2</v>
      </c>
      <c r="F3398" s="16">
        <v>93</v>
      </c>
      <c r="G3398" s="20">
        <v>3.1308884696004201E-6</v>
      </c>
      <c r="H3398" s="16">
        <f t="shared" si="159"/>
        <v>2.9117262767283908E-4</v>
      </c>
      <c r="I3398" s="21">
        <v>3397</v>
      </c>
      <c r="J3398" s="28">
        <f t="shared" si="160"/>
        <v>26099.812168614731</v>
      </c>
      <c r="K3398" s="28">
        <f t="shared" si="161"/>
        <v>1.6726020779356591E-2</v>
      </c>
      <c r="L3398" s="34" t="e">
        <f>IF(ISNUMBER(INDEX('08W Project List'!$J:$J,MATCH('HFTD CPZ'!$B3398,'08W Project List'!$G:$G,0))),$K3398,#N/A)</f>
        <v>#N/A</v>
      </c>
      <c r="M3398" s="34" t="e">
        <f>IF(ISNUMBER(L3398),#N/A,IF(ISNUMBER(INDEX('Approved CPZ List'!$I:$I,MATCH('HFTD CPZ'!$B3398,'Approved CPZ List'!$B:$B,0))),$K3398,#N/A))</f>
        <v>#N/A</v>
      </c>
    </row>
    <row r="3399" spans="1:13" ht="15.75" x14ac:dyDescent="0.25">
      <c r="A3399" s="17">
        <v>3732</v>
      </c>
      <c r="B3399" s="16" t="s">
        <v>3820</v>
      </c>
      <c r="C3399" s="16">
        <v>14671101</v>
      </c>
      <c r="D3399" s="16" t="s">
        <v>3818</v>
      </c>
      <c r="E3399" s="16">
        <v>0.80293757835139845</v>
      </c>
      <c r="F3399" s="16">
        <v>34</v>
      </c>
      <c r="G3399" s="20">
        <v>3.1282454545944099E-6</v>
      </c>
      <c r="H3399" s="16">
        <f t="shared" si="159"/>
        <v>1.0636034545620993E-4</v>
      </c>
      <c r="I3399" s="21">
        <v>3398</v>
      </c>
      <c r="J3399" s="28">
        <f t="shared" si="160"/>
        <v>26100.615106193083</v>
      </c>
      <c r="K3399" s="28">
        <f t="shared" si="161"/>
        <v>1.6619660433900382E-2</v>
      </c>
      <c r="L3399" s="34" t="e">
        <f>IF(ISNUMBER(INDEX('08W Project List'!$J:$J,MATCH('HFTD CPZ'!$B3399,'08W Project List'!$G:$G,0))),$K3399,#N/A)</f>
        <v>#N/A</v>
      </c>
      <c r="M3399" s="34" t="e">
        <f>IF(ISNUMBER(L3399),#N/A,IF(ISNUMBER(INDEX('Approved CPZ List'!$I:$I,MATCH('HFTD CPZ'!$B3399,'Approved CPZ List'!$B:$B,0))),$K3399,#N/A))</f>
        <v>#N/A</v>
      </c>
    </row>
    <row r="3400" spans="1:13" ht="15.75" x14ac:dyDescent="0.25">
      <c r="A3400" s="17">
        <v>4550</v>
      </c>
      <c r="B3400" s="16" t="s">
        <v>4161</v>
      </c>
      <c r="C3400" s="16">
        <v>14341106</v>
      </c>
      <c r="D3400" s="16" t="s">
        <v>4157</v>
      </c>
      <c r="E3400" s="16">
        <v>0.22030375640193661</v>
      </c>
      <c r="F3400" s="16">
        <v>44</v>
      </c>
      <c r="G3400" s="20">
        <v>3.1267860060515099E-6</v>
      </c>
      <c r="H3400" s="16">
        <f t="shared" si="159"/>
        <v>1.3757858426626643E-4</v>
      </c>
      <c r="I3400" s="21">
        <v>3399</v>
      </c>
      <c r="J3400" s="28">
        <f t="shared" si="160"/>
        <v>26100.835409949486</v>
      </c>
      <c r="K3400" s="28">
        <f t="shared" si="161"/>
        <v>1.6482081849634116E-2</v>
      </c>
      <c r="L3400" s="34" t="e">
        <f>IF(ISNUMBER(INDEX('08W Project List'!$J:$J,MATCH('HFTD CPZ'!$B3400,'08W Project List'!$G:$G,0))),$K3400,#N/A)</f>
        <v>#N/A</v>
      </c>
      <c r="M3400" s="34" t="e">
        <f>IF(ISNUMBER(L3400),#N/A,IF(ISNUMBER(INDEX('Approved CPZ List'!$I:$I,MATCH('HFTD CPZ'!$B3400,'Approved CPZ List'!$B:$B,0))),$K3400,#N/A))</f>
        <v>#N/A</v>
      </c>
    </row>
    <row r="3401" spans="1:13" ht="15.75" x14ac:dyDescent="0.25">
      <c r="A3401" s="17">
        <v>7024</v>
      </c>
      <c r="B3401" s="16" t="s">
        <v>4185</v>
      </c>
      <c r="C3401" s="16">
        <v>182852202</v>
      </c>
      <c r="D3401" s="16" t="s">
        <v>4176</v>
      </c>
      <c r="E3401" s="16">
        <v>0</v>
      </c>
      <c r="F3401" s="16">
        <v>21</v>
      </c>
      <c r="G3401" s="20">
        <v>3.1235544666781302E-6</v>
      </c>
      <c r="H3401" s="16">
        <f t="shared" si="159"/>
        <v>6.5594643800240734E-5</v>
      </c>
      <c r="I3401" s="21">
        <v>3400</v>
      </c>
      <c r="J3401" s="28">
        <f t="shared" si="160"/>
        <v>26100.835409949486</v>
      </c>
      <c r="K3401" s="28">
        <f t="shared" si="161"/>
        <v>1.6416487205833875E-2</v>
      </c>
      <c r="L3401" s="34" t="e">
        <f>IF(ISNUMBER(INDEX('08W Project List'!$J:$J,MATCH('HFTD CPZ'!$B3401,'08W Project List'!$G:$G,0))),$K3401,#N/A)</f>
        <v>#N/A</v>
      </c>
      <c r="M3401" s="34" t="e">
        <f>IF(ISNUMBER(L3401),#N/A,IF(ISNUMBER(INDEX('Approved CPZ List'!$I:$I,MATCH('HFTD CPZ'!$B3401,'Approved CPZ List'!$B:$B,0))),$K3401,#N/A))</f>
        <v>#N/A</v>
      </c>
    </row>
    <row r="3402" spans="1:13" ht="15.75" x14ac:dyDescent="0.25">
      <c r="A3402" s="17">
        <v>8774</v>
      </c>
      <c r="B3402" s="16" t="s">
        <v>4084</v>
      </c>
      <c r="C3402" s="16">
        <v>42301101</v>
      </c>
      <c r="D3402" s="16" t="s">
        <v>4085</v>
      </c>
      <c r="E3402" s="16">
        <v>0.37917906043943195</v>
      </c>
      <c r="F3402" s="16">
        <v>15</v>
      </c>
      <c r="G3402" s="20">
        <v>3.1215543045934302E-6</v>
      </c>
      <c r="H3402" s="16">
        <f t="shared" si="159"/>
        <v>4.6823314568901454E-5</v>
      </c>
      <c r="I3402" s="21">
        <v>3401</v>
      </c>
      <c r="J3402" s="28">
        <f t="shared" si="160"/>
        <v>26101.214589009927</v>
      </c>
      <c r="K3402" s="28">
        <f t="shared" si="161"/>
        <v>1.6369663891264975E-2</v>
      </c>
      <c r="L3402" s="34" t="e">
        <f>IF(ISNUMBER(INDEX('08W Project List'!$J:$J,MATCH('HFTD CPZ'!$B3402,'08W Project List'!$G:$G,0))),$K3402,#N/A)</f>
        <v>#N/A</v>
      </c>
      <c r="M3402" s="34" t="e">
        <f>IF(ISNUMBER(L3402),#N/A,IF(ISNUMBER(INDEX('Approved CPZ List'!$I:$I,MATCH('HFTD CPZ'!$B3402,'Approved CPZ List'!$B:$B,0))),$K3402,#N/A))</f>
        <v>#N/A</v>
      </c>
    </row>
    <row r="3403" spans="1:13" ht="15.75" x14ac:dyDescent="0.25">
      <c r="A3403" s="17">
        <v>9561</v>
      </c>
      <c r="B3403" s="16" t="s">
        <v>134</v>
      </c>
      <c r="C3403" s="16">
        <v>182541101</v>
      </c>
      <c r="D3403" s="16" t="s">
        <v>133</v>
      </c>
      <c r="E3403" s="16">
        <v>0.2566444454595575</v>
      </c>
      <c r="F3403" s="16">
        <v>16</v>
      </c>
      <c r="G3403" s="20">
        <v>3.1133336680925799E-6</v>
      </c>
      <c r="H3403" s="16">
        <f t="shared" si="159"/>
        <v>4.9813338689481279E-5</v>
      </c>
      <c r="I3403" s="21">
        <v>3402</v>
      </c>
      <c r="J3403" s="28">
        <f t="shared" si="160"/>
        <v>26101.471233455388</v>
      </c>
      <c r="K3403" s="28">
        <f t="shared" si="161"/>
        <v>1.6319850552575493E-2</v>
      </c>
      <c r="L3403" s="34" t="e">
        <f>IF(ISNUMBER(INDEX('08W Project List'!$J:$J,MATCH('HFTD CPZ'!$B3403,'08W Project List'!$G:$G,0))),$K3403,#N/A)</f>
        <v>#N/A</v>
      </c>
      <c r="M3403" s="34" t="e">
        <f>IF(ISNUMBER(L3403),#N/A,IF(ISNUMBER(INDEX('Approved CPZ List'!$I:$I,MATCH('HFTD CPZ'!$B3403,'Approved CPZ List'!$B:$B,0))),$K3403,#N/A))</f>
        <v>#N/A</v>
      </c>
    </row>
    <row r="3404" spans="1:13" ht="15.75" x14ac:dyDescent="0.25">
      <c r="A3404" s="17">
        <v>1757</v>
      </c>
      <c r="B3404" s="16" t="s">
        <v>2666</v>
      </c>
      <c r="C3404" s="16">
        <v>12541106</v>
      </c>
      <c r="D3404" s="16" t="s">
        <v>2667</v>
      </c>
      <c r="E3404" s="16">
        <v>0.84288175177952152</v>
      </c>
      <c r="F3404" s="16">
        <v>27</v>
      </c>
      <c r="G3404" s="20">
        <v>3.09828176567487E-6</v>
      </c>
      <c r="H3404" s="16">
        <f t="shared" si="159"/>
        <v>8.3653607673221496E-5</v>
      </c>
      <c r="I3404" s="21">
        <v>3403</v>
      </c>
      <c r="J3404" s="28">
        <f t="shared" si="160"/>
        <v>26102.314115207166</v>
      </c>
      <c r="K3404" s="28">
        <f t="shared" si="161"/>
        <v>1.6236196944902272E-2</v>
      </c>
      <c r="L3404" s="34" t="e">
        <f>IF(ISNUMBER(INDEX('08W Project List'!$J:$J,MATCH('HFTD CPZ'!$B3404,'08W Project List'!$G:$G,0))),$K3404,#N/A)</f>
        <v>#N/A</v>
      </c>
      <c r="M3404" s="34" t="e">
        <f>IF(ISNUMBER(L3404),#N/A,IF(ISNUMBER(INDEX('Approved CPZ List'!$I:$I,MATCH('HFTD CPZ'!$B3404,'Approved CPZ List'!$B:$B,0))),$K3404,#N/A))</f>
        <v>#N/A</v>
      </c>
    </row>
    <row r="3405" spans="1:13" ht="15.75" x14ac:dyDescent="0.25">
      <c r="A3405" s="17">
        <v>641</v>
      </c>
      <c r="B3405" s="16" t="s">
        <v>63</v>
      </c>
      <c r="C3405" s="16">
        <v>42031125</v>
      </c>
      <c r="D3405" s="16" t="s">
        <v>61</v>
      </c>
      <c r="E3405" s="16">
        <v>7.4600197547260407</v>
      </c>
      <c r="F3405" s="16">
        <v>88</v>
      </c>
      <c r="G3405" s="20">
        <v>3.09801894982071E-6</v>
      </c>
      <c r="H3405" s="16">
        <f t="shared" si="159"/>
        <v>2.7262566758422247E-4</v>
      </c>
      <c r="I3405" s="21">
        <v>3404</v>
      </c>
      <c r="J3405" s="28">
        <f t="shared" si="160"/>
        <v>26109.774134961892</v>
      </c>
      <c r="K3405" s="28">
        <f t="shared" si="161"/>
        <v>1.596357127731805E-2</v>
      </c>
      <c r="L3405" s="34" t="e">
        <f>IF(ISNUMBER(INDEX('08W Project List'!$J:$J,MATCH('HFTD CPZ'!$B3405,'08W Project List'!$G:$G,0))),$K3405,#N/A)</f>
        <v>#N/A</v>
      </c>
      <c r="M3405" s="34" t="e">
        <f>IF(ISNUMBER(L3405),#N/A,IF(ISNUMBER(INDEX('Approved CPZ List'!$I:$I,MATCH('HFTD CPZ'!$B3405,'Approved CPZ List'!$B:$B,0))),$K3405,#N/A))</f>
        <v>#N/A</v>
      </c>
    </row>
    <row r="3406" spans="1:13" ht="15.75" x14ac:dyDescent="0.25">
      <c r="A3406" s="17">
        <v>7693</v>
      </c>
      <c r="B3406" s="16" t="s">
        <v>3653</v>
      </c>
      <c r="C3406" s="16">
        <v>83371103</v>
      </c>
      <c r="D3406" s="16" t="s">
        <v>3654</v>
      </c>
      <c r="E3406" s="16">
        <v>2.7821906379020572E-2</v>
      </c>
      <c r="F3406" s="16">
        <v>4</v>
      </c>
      <c r="G3406" s="20">
        <v>3.0825859965806698E-6</v>
      </c>
      <c r="H3406" s="16">
        <f t="shared" si="159"/>
        <v>1.2330343986322679E-5</v>
      </c>
      <c r="I3406" s="21">
        <v>3405</v>
      </c>
      <c r="J3406" s="28">
        <f t="shared" si="160"/>
        <v>26109.801956868272</v>
      </c>
      <c r="K3406" s="28">
        <f t="shared" si="161"/>
        <v>1.5951240933331726E-2</v>
      </c>
      <c r="L3406" s="34" t="e">
        <f>IF(ISNUMBER(INDEX('08W Project List'!$J:$J,MATCH('HFTD CPZ'!$B3406,'08W Project List'!$G:$G,0))),$K3406,#N/A)</f>
        <v>#N/A</v>
      </c>
      <c r="M3406" s="34" t="e">
        <f>IF(ISNUMBER(L3406),#N/A,IF(ISNUMBER(INDEX('Approved CPZ List'!$I:$I,MATCH('HFTD CPZ'!$B3406,'Approved CPZ List'!$B:$B,0))),$K3406,#N/A))</f>
        <v>#N/A</v>
      </c>
    </row>
    <row r="3407" spans="1:13" ht="15.75" x14ac:dyDescent="0.25">
      <c r="A3407" s="17">
        <v>1201</v>
      </c>
      <c r="B3407" s="16" t="s">
        <v>3320</v>
      </c>
      <c r="C3407" s="16">
        <v>43321102</v>
      </c>
      <c r="D3407" s="16" t="s">
        <v>3321</v>
      </c>
      <c r="E3407" s="16">
        <v>0</v>
      </c>
      <c r="F3407" s="16">
        <v>56</v>
      </c>
      <c r="G3407" s="20">
        <v>3.0722000720251101E-6</v>
      </c>
      <c r="H3407" s="16">
        <f t="shared" si="159"/>
        <v>1.7204320403340617E-4</v>
      </c>
      <c r="I3407" s="21">
        <v>3406</v>
      </c>
      <c r="J3407" s="28">
        <f t="shared" si="160"/>
        <v>26109.801956868272</v>
      </c>
      <c r="K3407" s="28">
        <f t="shared" si="161"/>
        <v>1.5779197729298321E-2</v>
      </c>
      <c r="L3407" s="34" t="e">
        <f>IF(ISNUMBER(INDEX('08W Project List'!$J:$J,MATCH('HFTD CPZ'!$B3407,'08W Project List'!$G:$G,0))),$K3407,#N/A)</f>
        <v>#N/A</v>
      </c>
      <c r="M3407" s="34" t="e">
        <f>IF(ISNUMBER(L3407),#N/A,IF(ISNUMBER(INDEX('Approved CPZ List'!$I:$I,MATCH('HFTD CPZ'!$B3407,'Approved CPZ List'!$B:$B,0))),$K3407,#N/A))</f>
        <v>#N/A</v>
      </c>
    </row>
    <row r="3408" spans="1:13" ht="15.75" x14ac:dyDescent="0.25">
      <c r="A3408" s="17">
        <v>8249</v>
      </c>
      <c r="B3408" s="16" t="s">
        <v>4180</v>
      </c>
      <c r="C3408" s="16">
        <v>182852202</v>
      </c>
      <c r="D3408" s="16" t="s">
        <v>4176</v>
      </c>
      <c r="E3408" s="16">
        <v>1.441858305111156</v>
      </c>
      <c r="F3408" s="16">
        <v>20</v>
      </c>
      <c r="G3408" s="20">
        <v>3.0683935057687402E-6</v>
      </c>
      <c r="H3408" s="16">
        <f t="shared" si="159"/>
        <v>6.1367870115374809E-5</v>
      </c>
      <c r="I3408" s="21">
        <v>3407</v>
      </c>
      <c r="J3408" s="28">
        <f t="shared" si="160"/>
        <v>26111.243815173384</v>
      </c>
      <c r="K3408" s="28">
        <f t="shared" si="161"/>
        <v>1.5717829859182946E-2</v>
      </c>
      <c r="L3408" s="34" t="e">
        <f>IF(ISNUMBER(INDEX('08W Project List'!$J:$J,MATCH('HFTD CPZ'!$B3408,'08W Project List'!$G:$G,0))),$K3408,#N/A)</f>
        <v>#N/A</v>
      </c>
      <c r="M3408" s="34" t="e">
        <f>IF(ISNUMBER(L3408),#N/A,IF(ISNUMBER(INDEX('Approved CPZ List'!$I:$I,MATCH('HFTD CPZ'!$B3408,'Approved CPZ List'!$B:$B,0))),$K3408,#N/A))</f>
        <v>#N/A</v>
      </c>
    </row>
    <row r="3409" spans="1:13" ht="15.75" x14ac:dyDescent="0.25">
      <c r="A3409" s="17">
        <v>4500</v>
      </c>
      <c r="B3409" s="16" t="s">
        <v>2814</v>
      </c>
      <c r="C3409" s="16">
        <v>22811102</v>
      </c>
      <c r="D3409" s="16" t="s">
        <v>2805</v>
      </c>
      <c r="E3409" s="16">
        <v>0.70370779419159724</v>
      </c>
      <c r="F3409" s="16">
        <v>9</v>
      </c>
      <c r="G3409" s="20">
        <v>3.0371583953182001E-6</v>
      </c>
      <c r="H3409" s="16">
        <f t="shared" si="159"/>
        <v>2.7334425557863802E-5</v>
      </c>
      <c r="I3409" s="21">
        <v>3408</v>
      </c>
      <c r="J3409" s="28">
        <f t="shared" si="160"/>
        <v>26111.947522967577</v>
      </c>
      <c r="K3409" s="28">
        <f t="shared" si="161"/>
        <v>1.5690495433625083E-2</v>
      </c>
      <c r="L3409" s="34" t="e">
        <f>IF(ISNUMBER(INDEX('08W Project List'!$J:$J,MATCH('HFTD CPZ'!$B3409,'08W Project List'!$G:$G,0))),$K3409,#N/A)</f>
        <v>#N/A</v>
      </c>
      <c r="M3409" s="34" t="e">
        <f>IF(ISNUMBER(L3409),#N/A,IF(ISNUMBER(INDEX('Approved CPZ List'!$I:$I,MATCH('HFTD CPZ'!$B3409,'Approved CPZ List'!$B:$B,0))),$K3409,#N/A))</f>
        <v>#N/A</v>
      </c>
    </row>
    <row r="3410" spans="1:13" ht="15.75" x14ac:dyDescent="0.25">
      <c r="A3410" s="17">
        <v>5121</v>
      </c>
      <c r="B3410" s="16" t="s">
        <v>482</v>
      </c>
      <c r="C3410" s="16">
        <v>103311102</v>
      </c>
      <c r="D3410" s="16" t="s">
        <v>481</v>
      </c>
      <c r="E3410" s="16">
        <v>0.18835798685256058</v>
      </c>
      <c r="F3410" s="16">
        <v>15</v>
      </c>
      <c r="G3410" s="20">
        <v>3.0199315346996102E-6</v>
      </c>
      <c r="H3410" s="16">
        <f t="shared" si="159"/>
        <v>4.5298973020494153E-5</v>
      </c>
      <c r="I3410" s="21">
        <v>3409</v>
      </c>
      <c r="J3410" s="28">
        <f t="shared" si="160"/>
        <v>26112.135880954429</v>
      </c>
      <c r="K3410" s="28">
        <f t="shared" si="161"/>
        <v>1.5645196460604589E-2</v>
      </c>
      <c r="L3410" s="34" t="e">
        <f>IF(ISNUMBER(INDEX('08W Project List'!$J:$J,MATCH('HFTD CPZ'!$B3410,'08W Project List'!$G:$G,0))),$K3410,#N/A)</f>
        <v>#N/A</v>
      </c>
      <c r="M3410" s="34" t="e">
        <f>IF(ISNUMBER(L3410),#N/A,IF(ISNUMBER(INDEX('Approved CPZ List'!$I:$I,MATCH('HFTD CPZ'!$B3410,'Approved CPZ List'!$B:$B,0))),$K3410,#N/A))</f>
        <v>#N/A</v>
      </c>
    </row>
    <row r="3411" spans="1:13" ht="15.75" x14ac:dyDescent="0.25">
      <c r="A3411" s="17">
        <v>3124</v>
      </c>
      <c r="B3411" s="16" t="s">
        <v>3551</v>
      </c>
      <c r="C3411" s="16">
        <v>42011106</v>
      </c>
      <c r="D3411" s="16" t="s">
        <v>3549</v>
      </c>
      <c r="E3411" s="16">
        <v>1.4424184265046115E-2</v>
      </c>
      <c r="F3411" s="16">
        <v>28</v>
      </c>
      <c r="G3411" s="20">
        <v>2.9974164943633498E-6</v>
      </c>
      <c r="H3411" s="16">
        <f t="shared" si="159"/>
        <v>8.3927661842173796E-5</v>
      </c>
      <c r="I3411" s="21">
        <v>3410</v>
      </c>
      <c r="J3411" s="28">
        <f t="shared" si="160"/>
        <v>26112.150305138694</v>
      </c>
      <c r="K3411" s="28">
        <f t="shared" si="161"/>
        <v>1.5561268798762415E-2</v>
      </c>
      <c r="L3411" s="34" t="e">
        <f>IF(ISNUMBER(INDEX('08W Project List'!$J:$J,MATCH('HFTD CPZ'!$B3411,'08W Project List'!$G:$G,0))),$K3411,#N/A)</f>
        <v>#N/A</v>
      </c>
      <c r="M3411" s="34" t="e">
        <f>IF(ISNUMBER(L3411),#N/A,IF(ISNUMBER(INDEX('Approved CPZ List'!$I:$I,MATCH('HFTD CPZ'!$B3411,'Approved CPZ List'!$B:$B,0))),$K3411,#N/A))</f>
        <v>#N/A</v>
      </c>
    </row>
    <row r="3412" spans="1:13" ht="15.75" x14ac:dyDescent="0.25">
      <c r="A3412" s="17">
        <v>292</v>
      </c>
      <c r="B3412" s="16" t="s">
        <v>3310</v>
      </c>
      <c r="C3412" s="16">
        <v>12840402</v>
      </c>
      <c r="D3412" s="16" t="s">
        <v>3311</v>
      </c>
      <c r="E3412" s="16">
        <v>1.8211479897797824</v>
      </c>
      <c r="F3412" s="16">
        <v>31</v>
      </c>
      <c r="G3412" s="20">
        <v>2.9926590169173398E-6</v>
      </c>
      <c r="H3412" s="16">
        <f t="shared" si="159"/>
        <v>9.2772429524437528E-5</v>
      </c>
      <c r="I3412" s="21">
        <v>3411</v>
      </c>
      <c r="J3412" s="28">
        <f t="shared" si="160"/>
        <v>26113.971453128474</v>
      </c>
      <c r="K3412" s="28">
        <f t="shared" si="161"/>
        <v>1.5468496369237977E-2</v>
      </c>
      <c r="L3412" s="34" t="e">
        <f>IF(ISNUMBER(INDEX('08W Project List'!$J:$J,MATCH('HFTD CPZ'!$B3412,'08W Project List'!$G:$G,0))),$K3412,#N/A)</f>
        <v>#N/A</v>
      </c>
      <c r="M3412" s="34" t="e">
        <f>IF(ISNUMBER(L3412),#N/A,IF(ISNUMBER(INDEX('Approved CPZ List'!$I:$I,MATCH('HFTD CPZ'!$B3412,'Approved CPZ List'!$B:$B,0))),$K3412,#N/A))</f>
        <v>#N/A</v>
      </c>
    </row>
    <row r="3413" spans="1:13" ht="15.75" x14ac:dyDescent="0.25">
      <c r="A3413" s="17">
        <v>5812</v>
      </c>
      <c r="B3413" s="16" t="s">
        <v>1993</v>
      </c>
      <c r="C3413" s="16">
        <v>42991105</v>
      </c>
      <c r="D3413" s="16" t="s">
        <v>1994</v>
      </c>
      <c r="E3413" s="16">
        <v>6.6342583220105653E-2</v>
      </c>
      <c r="F3413" s="16">
        <v>28</v>
      </c>
      <c r="G3413" s="20">
        <v>2.99038580390512E-6</v>
      </c>
      <c r="H3413" s="16">
        <f t="shared" si="159"/>
        <v>8.3730802509343361E-5</v>
      </c>
      <c r="I3413" s="21">
        <v>3412</v>
      </c>
      <c r="J3413" s="28">
        <f t="shared" si="160"/>
        <v>26114.037795711694</v>
      </c>
      <c r="K3413" s="28">
        <f t="shared" si="161"/>
        <v>1.5384765566728634E-2</v>
      </c>
      <c r="L3413" s="34" t="e">
        <f>IF(ISNUMBER(INDEX('08W Project List'!$J:$J,MATCH('HFTD CPZ'!$B3413,'08W Project List'!$G:$G,0))),$K3413,#N/A)</f>
        <v>#N/A</v>
      </c>
      <c r="M3413" s="34" t="e">
        <f>IF(ISNUMBER(L3413),#N/A,IF(ISNUMBER(INDEX('Approved CPZ List'!$I:$I,MATCH('HFTD CPZ'!$B3413,'Approved CPZ List'!$B:$B,0))),$K3413,#N/A))</f>
        <v>#N/A</v>
      </c>
    </row>
    <row r="3414" spans="1:13" ht="15.75" x14ac:dyDescent="0.25">
      <c r="A3414" s="17">
        <v>5928</v>
      </c>
      <c r="B3414" s="16" t="s">
        <v>1853</v>
      </c>
      <c r="C3414" s="16">
        <v>42481105</v>
      </c>
      <c r="D3414" s="16" t="s">
        <v>1848</v>
      </c>
      <c r="E3414" s="16">
        <v>0.21125770452706399</v>
      </c>
      <c r="F3414" s="16">
        <v>33</v>
      </c>
      <c r="G3414" s="20">
        <v>2.9817527473929201E-6</v>
      </c>
      <c r="H3414" s="16">
        <f t="shared" si="159"/>
        <v>9.8397840663966364E-5</v>
      </c>
      <c r="I3414" s="21">
        <v>3413</v>
      </c>
      <c r="J3414" s="28">
        <f t="shared" si="160"/>
        <v>26114.249053416221</v>
      </c>
      <c r="K3414" s="28">
        <f t="shared" si="161"/>
        <v>1.5286367726064669E-2</v>
      </c>
      <c r="L3414" s="34" t="e">
        <f>IF(ISNUMBER(INDEX('08W Project List'!$J:$J,MATCH('HFTD CPZ'!$B3414,'08W Project List'!$G:$G,0))),$K3414,#N/A)</f>
        <v>#N/A</v>
      </c>
      <c r="M3414" s="34" t="e">
        <f>IF(ISNUMBER(L3414),#N/A,IF(ISNUMBER(INDEX('Approved CPZ List'!$I:$I,MATCH('HFTD CPZ'!$B3414,'Approved CPZ List'!$B:$B,0))),$K3414,#N/A))</f>
        <v>#N/A</v>
      </c>
    </row>
    <row r="3415" spans="1:13" ht="15.75" x14ac:dyDescent="0.25">
      <c r="A3415" s="17">
        <v>231</v>
      </c>
      <c r="B3415" s="16" t="s">
        <v>2917</v>
      </c>
      <c r="C3415" s="16">
        <v>83252109</v>
      </c>
      <c r="D3415" s="16" t="s">
        <v>2918</v>
      </c>
      <c r="E3415" s="16">
        <v>1.1399375350302112</v>
      </c>
      <c r="F3415" s="16">
        <v>66</v>
      </c>
      <c r="G3415" s="20">
        <v>2.96512451031458E-6</v>
      </c>
      <c r="H3415" s="16">
        <f t="shared" si="159"/>
        <v>1.9569821768076229E-4</v>
      </c>
      <c r="I3415" s="21">
        <v>3414</v>
      </c>
      <c r="J3415" s="28">
        <f t="shared" si="160"/>
        <v>26115.388990951251</v>
      </c>
      <c r="K3415" s="28">
        <f t="shared" si="161"/>
        <v>1.5090669508383907E-2</v>
      </c>
      <c r="L3415" s="34" t="e">
        <f>IF(ISNUMBER(INDEX('08W Project List'!$J:$J,MATCH('HFTD CPZ'!$B3415,'08W Project List'!$G:$G,0))),$K3415,#N/A)</f>
        <v>#N/A</v>
      </c>
      <c r="M3415" s="34" t="e">
        <f>IF(ISNUMBER(L3415),#N/A,IF(ISNUMBER(INDEX('Approved CPZ List'!$I:$I,MATCH('HFTD CPZ'!$B3415,'Approved CPZ List'!$B:$B,0))),$K3415,#N/A))</f>
        <v>#N/A</v>
      </c>
    </row>
    <row r="3416" spans="1:13" ht="15.75" x14ac:dyDescent="0.25">
      <c r="A3416" s="17">
        <v>5926</v>
      </c>
      <c r="B3416" s="16" t="s">
        <v>661</v>
      </c>
      <c r="C3416" s="16">
        <v>14091110</v>
      </c>
      <c r="D3416" s="16" t="s">
        <v>658</v>
      </c>
      <c r="E3416" s="16">
        <v>0.32525015640507149</v>
      </c>
      <c r="F3416" s="16">
        <v>23</v>
      </c>
      <c r="G3416" s="20">
        <v>2.9631660856932401E-6</v>
      </c>
      <c r="H3416" s="16">
        <f t="shared" si="159"/>
        <v>6.8152819970944517E-5</v>
      </c>
      <c r="I3416" s="21">
        <v>3415</v>
      </c>
      <c r="J3416" s="28">
        <f t="shared" si="160"/>
        <v>26115.714241107657</v>
      </c>
      <c r="K3416" s="28">
        <f t="shared" si="161"/>
        <v>1.5022516688412963E-2</v>
      </c>
      <c r="L3416" s="34" t="e">
        <f>IF(ISNUMBER(INDEX('08W Project List'!$J:$J,MATCH('HFTD CPZ'!$B3416,'08W Project List'!$G:$G,0))),$K3416,#N/A)</f>
        <v>#N/A</v>
      </c>
      <c r="M3416" s="34" t="e">
        <f>IF(ISNUMBER(L3416),#N/A,IF(ISNUMBER(INDEX('Approved CPZ List'!$I:$I,MATCH('HFTD CPZ'!$B3416,'Approved CPZ List'!$B:$B,0))),$K3416,#N/A))</f>
        <v>#N/A</v>
      </c>
    </row>
    <row r="3417" spans="1:13" ht="15.75" x14ac:dyDescent="0.25">
      <c r="A3417" s="17">
        <v>8452</v>
      </c>
      <c r="B3417" s="16" t="s">
        <v>1676</v>
      </c>
      <c r="C3417" s="16">
        <v>192431108</v>
      </c>
      <c r="D3417" s="16" t="s">
        <v>1675</v>
      </c>
      <c r="E3417" s="16">
        <v>0.10629526390177314</v>
      </c>
      <c r="F3417" s="16">
        <v>8</v>
      </c>
      <c r="G3417" s="20">
        <v>2.9622335244639702E-6</v>
      </c>
      <c r="H3417" s="16">
        <f t="shared" si="159"/>
        <v>2.3697868195711761E-5</v>
      </c>
      <c r="I3417" s="21">
        <v>3416</v>
      </c>
      <c r="J3417" s="28">
        <f t="shared" si="160"/>
        <v>26115.820536371557</v>
      </c>
      <c r="K3417" s="28">
        <f t="shared" si="161"/>
        <v>1.4998818820217252E-2</v>
      </c>
      <c r="L3417" s="34" t="e">
        <f>IF(ISNUMBER(INDEX('08W Project List'!$J:$J,MATCH('HFTD CPZ'!$B3417,'08W Project List'!$G:$G,0))),$K3417,#N/A)</f>
        <v>#N/A</v>
      </c>
      <c r="M3417" s="34" t="e">
        <f>IF(ISNUMBER(L3417),#N/A,IF(ISNUMBER(INDEX('Approved CPZ List'!$I:$I,MATCH('HFTD CPZ'!$B3417,'Approved CPZ List'!$B:$B,0))),$K3417,#N/A))</f>
        <v>#N/A</v>
      </c>
    </row>
    <row r="3418" spans="1:13" ht="15.75" x14ac:dyDescent="0.25">
      <c r="A3418" s="17">
        <v>8569</v>
      </c>
      <c r="B3418" s="16" t="s">
        <v>1851</v>
      </c>
      <c r="C3418" s="16">
        <v>42481105</v>
      </c>
      <c r="D3418" s="16" t="s">
        <v>1848</v>
      </c>
      <c r="E3418" s="16">
        <v>0.13854037492826726</v>
      </c>
      <c r="F3418" s="16">
        <v>2</v>
      </c>
      <c r="G3418" s="20">
        <v>2.9467662865988699E-6</v>
      </c>
      <c r="H3418" s="16">
        <f t="shared" si="159"/>
        <v>5.8935325731977397E-6</v>
      </c>
      <c r="I3418" s="21">
        <v>3417</v>
      </c>
      <c r="J3418" s="28">
        <f t="shared" si="160"/>
        <v>26115.959076746487</v>
      </c>
      <c r="K3418" s="28">
        <f t="shared" si="161"/>
        <v>1.4992925287644055E-2</v>
      </c>
      <c r="L3418" s="34" t="e">
        <f>IF(ISNUMBER(INDEX('08W Project List'!$J:$J,MATCH('HFTD CPZ'!$B3418,'08W Project List'!$G:$G,0))),$K3418,#N/A)</f>
        <v>#N/A</v>
      </c>
      <c r="M3418" s="34" t="e">
        <f>IF(ISNUMBER(L3418),#N/A,IF(ISNUMBER(INDEX('Approved CPZ List'!$I:$I,MATCH('HFTD CPZ'!$B3418,'Approved CPZ List'!$B:$B,0))),$K3418,#N/A))</f>
        <v>#N/A</v>
      </c>
    </row>
    <row r="3419" spans="1:13" ht="15.75" x14ac:dyDescent="0.25">
      <c r="A3419" s="17">
        <v>6289</v>
      </c>
      <c r="B3419" s="16" t="s">
        <v>3892</v>
      </c>
      <c r="C3419" s="16">
        <v>43201101</v>
      </c>
      <c r="D3419" s="16" t="s">
        <v>3890</v>
      </c>
      <c r="E3419" s="16">
        <v>0.18349861973295523</v>
      </c>
      <c r="F3419" s="16">
        <v>7</v>
      </c>
      <c r="G3419" s="20">
        <v>2.9444907274849601E-6</v>
      </c>
      <c r="H3419" s="16">
        <f t="shared" si="159"/>
        <v>2.0611435092394719E-5</v>
      </c>
      <c r="I3419" s="21">
        <v>3418</v>
      </c>
      <c r="J3419" s="28">
        <f t="shared" si="160"/>
        <v>26116.142575366219</v>
      </c>
      <c r="K3419" s="28">
        <f t="shared" si="161"/>
        <v>1.497231385255166E-2</v>
      </c>
      <c r="L3419" s="34" t="e">
        <f>IF(ISNUMBER(INDEX('08W Project List'!$J:$J,MATCH('HFTD CPZ'!$B3419,'08W Project List'!$G:$G,0))),$K3419,#N/A)</f>
        <v>#N/A</v>
      </c>
      <c r="M3419" s="34" t="e">
        <f>IF(ISNUMBER(L3419),#N/A,IF(ISNUMBER(INDEX('Approved CPZ List'!$I:$I,MATCH('HFTD CPZ'!$B3419,'Approved CPZ List'!$B:$B,0))),$K3419,#N/A))</f>
        <v>#N/A</v>
      </c>
    </row>
    <row r="3420" spans="1:13" ht="15.75" x14ac:dyDescent="0.25">
      <c r="A3420" s="17">
        <v>8541</v>
      </c>
      <c r="B3420" s="16" t="s">
        <v>3388</v>
      </c>
      <c r="C3420" s="16">
        <v>14161106</v>
      </c>
      <c r="D3420" s="16" t="s">
        <v>3384</v>
      </c>
      <c r="E3420" s="16">
        <v>0</v>
      </c>
      <c r="F3420" s="16">
        <v>11</v>
      </c>
      <c r="G3420" s="20">
        <v>2.9323868763531999E-6</v>
      </c>
      <c r="H3420" s="16">
        <f t="shared" si="159"/>
        <v>3.2256255639885201E-5</v>
      </c>
      <c r="I3420" s="21">
        <v>3419</v>
      </c>
      <c r="J3420" s="28">
        <f t="shared" si="160"/>
        <v>26116.142575366219</v>
      </c>
      <c r="K3420" s="28">
        <f t="shared" si="161"/>
        <v>1.4940057596911775E-2</v>
      </c>
      <c r="L3420" s="34" t="e">
        <f>IF(ISNUMBER(INDEX('08W Project List'!$J:$J,MATCH('HFTD CPZ'!$B3420,'08W Project List'!$G:$G,0))),$K3420,#N/A)</f>
        <v>#N/A</v>
      </c>
      <c r="M3420" s="34" t="e">
        <f>IF(ISNUMBER(L3420),#N/A,IF(ISNUMBER(INDEX('Approved CPZ List'!$I:$I,MATCH('HFTD CPZ'!$B3420,'Approved CPZ List'!$B:$B,0))),$K3420,#N/A))</f>
        <v>#N/A</v>
      </c>
    </row>
    <row r="3421" spans="1:13" ht="15.75" x14ac:dyDescent="0.25">
      <c r="A3421" s="17">
        <v>3241</v>
      </c>
      <c r="B3421" s="16" t="s">
        <v>2631</v>
      </c>
      <c r="C3421" s="16">
        <v>12101101</v>
      </c>
      <c r="D3421" s="16" t="s">
        <v>2632</v>
      </c>
      <c r="E3421" s="16">
        <v>0.33465491665440517</v>
      </c>
      <c r="F3421" s="16">
        <v>40</v>
      </c>
      <c r="G3421" s="20">
        <v>2.9186136302191702E-6</v>
      </c>
      <c r="H3421" s="16">
        <f t="shared" si="159"/>
        <v>1.1674454520876681E-4</v>
      </c>
      <c r="I3421" s="21">
        <v>3420</v>
      </c>
      <c r="J3421" s="28">
        <f t="shared" si="160"/>
        <v>26116.477230282871</v>
      </c>
      <c r="K3421" s="28">
        <f t="shared" si="161"/>
        <v>1.4823313051703008E-2</v>
      </c>
      <c r="L3421" s="34" t="e">
        <f>IF(ISNUMBER(INDEX('08W Project List'!$J:$J,MATCH('HFTD CPZ'!$B3421,'08W Project List'!$G:$G,0))),$K3421,#N/A)</f>
        <v>#N/A</v>
      </c>
      <c r="M3421" s="34" t="e">
        <f>IF(ISNUMBER(L3421),#N/A,IF(ISNUMBER(INDEX('Approved CPZ List'!$I:$I,MATCH('HFTD CPZ'!$B3421,'Approved CPZ List'!$B:$B,0))),$K3421,#N/A))</f>
        <v>#N/A</v>
      </c>
    </row>
    <row r="3422" spans="1:13" ht="15.75" x14ac:dyDescent="0.25">
      <c r="A3422" s="17">
        <v>6045</v>
      </c>
      <c r="B3422" s="16" t="s">
        <v>2622</v>
      </c>
      <c r="C3422" s="16">
        <v>12091105</v>
      </c>
      <c r="D3422" s="16" t="s">
        <v>2620</v>
      </c>
      <c r="E3422" s="16">
        <v>1.2215179729676755</v>
      </c>
      <c r="F3422" s="16">
        <v>27</v>
      </c>
      <c r="G3422" s="20">
        <v>2.9181314392624098E-6</v>
      </c>
      <c r="H3422" s="16">
        <f t="shared" si="159"/>
        <v>7.8789548860085061E-5</v>
      </c>
      <c r="I3422" s="21">
        <v>3421</v>
      </c>
      <c r="J3422" s="28">
        <f t="shared" si="160"/>
        <v>26117.69874825584</v>
      </c>
      <c r="K3422" s="28">
        <f t="shared" si="161"/>
        <v>1.4744523502842923E-2</v>
      </c>
      <c r="L3422" s="34" t="e">
        <f>IF(ISNUMBER(INDEX('08W Project List'!$J:$J,MATCH('HFTD CPZ'!$B3422,'08W Project List'!$G:$G,0))),$K3422,#N/A)</f>
        <v>#N/A</v>
      </c>
      <c r="M3422" s="34" t="e">
        <f>IF(ISNUMBER(L3422),#N/A,IF(ISNUMBER(INDEX('Approved CPZ List'!$I:$I,MATCH('HFTD CPZ'!$B3422,'Approved CPZ List'!$B:$B,0))),$K3422,#N/A))</f>
        <v>#N/A</v>
      </c>
    </row>
    <row r="3423" spans="1:13" ht="15.75" x14ac:dyDescent="0.25">
      <c r="A3423" s="17">
        <v>8780</v>
      </c>
      <c r="B3423" s="16" t="s">
        <v>3514</v>
      </c>
      <c r="C3423" s="16">
        <v>182631108</v>
      </c>
      <c r="D3423" s="16" t="s">
        <v>3515</v>
      </c>
      <c r="E3423" s="16">
        <v>0.26037415665794844</v>
      </c>
      <c r="F3423" s="16">
        <v>10</v>
      </c>
      <c r="G3423" s="20">
        <v>2.9049704967809998E-6</v>
      </c>
      <c r="H3423" s="16">
        <f t="shared" si="159"/>
        <v>2.9049704967809998E-5</v>
      </c>
      <c r="I3423" s="21">
        <v>3422</v>
      </c>
      <c r="J3423" s="28">
        <f t="shared" si="160"/>
        <v>26117.959122412496</v>
      </c>
      <c r="K3423" s="28">
        <f t="shared" si="161"/>
        <v>1.4715473797875113E-2</v>
      </c>
      <c r="L3423" s="34" t="e">
        <f>IF(ISNUMBER(INDEX('08W Project List'!$J:$J,MATCH('HFTD CPZ'!$B3423,'08W Project List'!$G:$G,0))),$K3423,#N/A)</f>
        <v>#N/A</v>
      </c>
      <c r="M3423" s="34" t="e">
        <f>IF(ISNUMBER(L3423),#N/A,IF(ISNUMBER(INDEX('Approved CPZ List'!$I:$I,MATCH('HFTD CPZ'!$B3423,'Approved CPZ List'!$B:$B,0))),$K3423,#N/A))</f>
        <v>#N/A</v>
      </c>
    </row>
    <row r="3424" spans="1:13" ht="15.75" x14ac:dyDescent="0.25">
      <c r="A3424" s="17">
        <v>10157</v>
      </c>
      <c r="B3424" s="16" t="s">
        <v>655</v>
      </c>
      <c r="C3424" s="16">
        <v>14091108</v>
      </c>
      <c r="D3424" s="16" t="s">
        <v>653</v>
      </c>
      <c r="E3424" s="16">
        <v>0.23054367008145496</v>
      </c>
      <c r="F3424" s="16">
        <v>7</v>
      </c>
      <c r="G3424" s="20">
        <v>2.90352292960923E-6</v>
      </c>
      <c r="H3424" s="16">
        <f t="shared" si="159"/>
        <v>2.0324660507264609E-5</v>
      </c>
      <c r="I3424" s="21">
        <v>3423</v>
      </c>
      <c r="J3424" s="28">
        <f t="shared" si="160"/>
        <v>26118.189666082577</v>
      </c>
      <c r="K3424" s="28">
        <f t="shared" si="161"/>
        <v>1.4695149137367849E-2</v>
      </c>
      <c r="L3424" s="34" t="e">
        <f>IF(ISNUMBER(INDEX('08W Project List'!$J:$J,MATCH('HFTD CPZ'!$B3424,'08W Project List'!$G:$G,0))),$K3424,#N/A)</f>
        <v>#N/A</v>
      </c>
      <c r="M3424" s="34" t="e">
        <f>IF(ISNUMBER(L3424),#N/A,IF(ISNUMBER(INDEX('Approved CPZ List'!$I:$I,MATCH('HFTD CPZ'!$B3424,'Approved CPZ List'!$B:$B,0))),$K3424,#N/A))</f>
        <v>#N/A</v>
      </c>
    </row>
    <row r="3425" spans="1:13" ht="15.75" x14ac:dyDescent="0.25">
      <c r="A3425" s="17">
        <v>3481</v>
      </c>
      <c r="B3425" s="16" t="s">
        <v>1849</v>
      </c>
      <c r="C3425" s="16">
        <v>42481105</v>
      </c>
      <c r="D3425" s="16" t="s">
        <v>1848</v>
      </c>
      <c r="E3425" s="16">
        <v>1.7944577219718334</v>
      </c>
      <c r="F3425" s="16">
        <v>150</v>
      </c>
      <c r="G3425" s="20">
        <v>2.9031073538759999E-6</v>
      </c>
      <c r="H3425" s="16">
        <f t="shared" si="159"/>
        <v>4.3546610308139999E-4</v>
      </c>
      <c r="I3425" s="21">
        <v>3424</v>
      </c>
      <c r="J3425" s="28">
        <f t="shared" si="160"/>
        <v>26119.984123804548</v>
      </c>
      <c r="K3425" s="28">
        <f t="shared" si="161"/>
        <v>1.4259683034286449E-2</v>
      </c>
      <c r="L3425" s="34" t="e">
        <f>IF(ISNUMBER(INDEX('08W Project List'!$J:$J,MATCH('HFTD CPZ'!$B3425,'08W Project List'!$G:$G,0))),$K3425,#N/A)</f>
        <v>#N/A</v>
      </c>
      <c r="M3425" s="34" t="e">
        <f>IF(ISNUMBER(L3425),#N/A,IF(ISNUMBER(INDEX('Approved CPZ List'!$I:$I,MATCH('HFTD CPZ'!$B3425,'Approved CPZ List'!$B:$B,0))),$K3425,#N/A))</f>
        <v>#N/A</v>
      </c>
    </row>
    <row r="3426" spans="1:13" ht="15.75" x14ac:dyDescent="0.25">
      <c r="A3426" s="17">
        <v>1523</v>
      </c>
      <c r="B3426" s="16" t="s">
        <v>1671</v>
      </c>
      <c r="C3426" s="16">
        <v>102361101</v>
      </c>
      <c r="D3426" s="16" t="s">
        <v>1665</v>
      </c>
      <c r="E3426" s="16">
        <v>1.4473098359694156</v>
      </c>
      <c r="F3426" s="16">
        <v>23</v>
      </c>
      <c r="G3426" s="20">
        <v>2.8955558158446199E-6</v>
      </c>
      <c r="H3426" s="16">
        <f t="shared" si="159"/>
        <v>6.6597783764426257E-5</v>
      </c>
      <c r="I3426" s="21">
        <v>3425</v>
      </c>
      <c r="J3426" s="28">
        <f t="shared" si="160"/>
        <v>26121.431433640519</v>
      </c>
      <c r="K3426" s="28">
        <f t="shared" si="161"/>
        <v>1.4193085250522023E-2</v>
      </c>
      <c r="L3426" s="34" t="e">
        <f>IF(ISNUMBER(INDEX('08W Project List'!$J:$J,MATCH('HFTD CPZ'!$B3426,'08W Project List'!$G:$G,0))),$K3426,#N/A)</f>
        <v>#N/A</v>
      </c>
      <c r="M3426" s="34" t="e">
        <f>IF(ISNUMBER(L3426),#N/A,IF(ISNUMBER(INDEX('Approved CPZ List'!$I:$I,MATCH('HFTD CPZ'!$B3426,'Approved CPZ List'!$B:$B,0))),$K3426,#N/A))</f>
        <v>#N/A</v>
      </c>
    </row>
    <row r="3427" spans="1:13" ht="15.75" x14ac:dyDescent="0.25">
      <c r="A3427" s="17">
        <v>10922</v>
      </c>
      <c r="B3427" s="16" t="s">
        <v>3066</v>
      </c>
      <c r="C3427" s="16">
        <v>163160401</v>
      </c>
      <c r="D3427" s="16" t="s">
        <v>3065</v>
      </c>
      <c r="E3427" s="16">
        <v>1.3800794687919079E-2</v>
      </c>
      <c r="F3427" s="16">
        <v>1</v>
      </c>
      <c r="G3427" s="20">
        <v>2.89107225230789E-6</v>
      </c>
      <c r="H3427" s="16">
        <f t="shared" si="159"/>
        <v>2.89107225230789E-6</v>
      </c>
      <c r="I3427" s="21">
        <v>3426</v>
      </c>
      <c r="J3427" s="28">
        <f t="shared" si="160"/>
        <v>26121.445234435207</v>
      </c>
      <c r="K3427" s="28">
        <f t="shared" si="161"/>
        <v>1.4190194178269715E-2</v>
      </c>
      <c r="L3427" s="34" t="e">
        <f>IF(ISNUMBER(INDEX('08W Project List'!$J:$J,MATCH('HFTD CPZ'!$B3427,'08W Project List'!$G:$G,0))),$K3427,#N/A)</f>
        <v>#N/A</v>
      </c>
      <c r="M3427" s="34" t="e">
        <f>IF(ISNUMBER(L3427),#N/A,IF(ISNUMBER(INDEX('Approved CPZ List'!$I:$I,MATCH('HFTD CPZ'!$B3427,'Approved CPZ List'!$B:$B,0))),$K3427,#N/A))</f>
        <v>#N/A</v>
      </c>
    </row>
    <row r="3428" spans="1:13" ht="15.75" x14ac:dyDescent="0.25">
      <c r="A3428" s="17">
        <v>1324</v>
      </c>
      <c r="B3428" s="16" t="s">
        <v>3857</v>
      </c>
      <c r="C3428" s="16">
        <v>42721105</v>
      </c>
      <c r="D3428" s="16" t="s">
        <v>3854</v>
      </c>
      <c r="E3428" s="16">
        <v>0</v>
      </c>
      <c r="F3428" s="16">
        <v>62</v>
      </c>
      <c r="G3428" s="20">
        <v>2.8714104308040402E-6</v>
      </c>
      <c r="H3428" s="16">
        <f t="shared" si="159"/>
        <v>1.7802744670985049E-4</v>
      </c>
      <c r="I3428" s="21">
        <v>3427</v>
      </c>
      <c r="J3428" s="28">
        <f t="shared" si="160"/>
        <v>26121.445234435207</v>
      </c>
      <c r="K3428" s="28">
        <f t="shared" si="161"/>
        <v>1.4012166731559864E-2</v>
      </c>
      <c r="L3428" s="34" t="e">
        <f>IF(ISNUMBER(INDEX('08W Project List'!$J:$J,MATCH('HFTD CPZ'!$B3428,'08W Project List'!$G:$G,0))),$K3428,#N/A)</f>
        <v>#N/A</v>
      </c>
      <c r="M3428" s="34" t="e">
        <f>IF(ISNUMBER(L3428),#N/A,IF(ISNUMBER(INDEX('Approved CPZ List'!$I:$I,MATCH('HFTD CPZ'!$B3428,'Approved CPZ List'!$B:$B,0))),$K3428,#N/A))</f>
        <v>#N/A</v>
      </c>
    </row>
    <row r="3429" spans="1:13" ht="15.75" x14ac:dyDescent="0.25">
      <c r="A3429" s="17">
        <v>8419</v>
      </c>
      <c r="B3429" s="16" t="s">
        <v>3434</v>
      </c>
      <c r="C3429" s="16">
        <v>24181103</v>
      </c>
      <c r="D3429" s="16" t="s">
        <v>3432</v>
      </c>
      <c r="E3429" s="16">
        <v>6.7757156299489127E-2</v>
      </c>
      <c r="F3429" s="16">
        <v>3</v>
      </c>
      <c r="G3429" s="20">
        <v>2.86538836348312E-6</v>
      </c>
      <c r="H3429" s="16">
        <f t="shared" si="159"/>
        <v>8.5961650904493596E-6</v>
      </c>
      <c r="I3429" s="21">
        <v>3428</v>
      </c>
      <c r="J3429" s="28">
        <f t="shared" si="160"/>
        <v>26121.512991591506</v>
      </c>
      <c r="K3429" s="28">
        <f t="shared" si="161"/>
        <v>1.4003570566469415E-2</v>
      </c>
      <c r="L3429" s="34" t="e">
        <f>IF(ISNUMBER(INDEX('08W Project List'!$J:$J,MATCH('HFTD CPZ'!$B3429,'08W Project List'!$G:$G,0))),$K3429,#N/A)</f>
        <v>#N/A</v>
      </c>
      <c r="M3429" s="34" t="e">
        <f>IF(ISNUMBER(L3429),#N/A,IF(ISNUMBER(INDEX('Approved CPZ List'!$I:$I,MATCH('HFTD CPZ'!$B3429,'Approved CPZ List'!$B:$B,0))),$K3429,#N/A))</f>
        <v>#N/A</v>
      </c>
    </row>
    <row r="3430" spans="1:13" ht="15.75" x14ac:dyDescent="0.25">
      <c r="A3430" s="17">
        <v>6629</v>
      </c>
      <c r="B3430" s="16" t="s">
        <v>319</v>
      </c>
      <c r="C3430" s="16">
        <v>102812101</v>
      </c>
      <c r="D3430" s="16" t="s">
        <v>318</v>
      </c>
      <c r="E3430" s="16">
        <v>1.8256633936882909</v>
      </c>
      <c r="F3430" s="16">
        <v>23</v>
      </c>
      <c r="G3430" s="20">
        <v>2.8554762995927999E-6</v>
      </c>
      <c r="H3430" s="16">
        <f t="shared" si="159"/>
        <v>6.5675954890634402E-5</v>
      </c>
      <c r="I3430" s="21">
        <v>3429</v>
      </c>
      <c r="J3430" s="28">
        <f t="shared" si="160"/>
        <v>26123.338654985193</v>
      </c>
      <c r="K3430" s="28">
        <f t="shared" si="161"/>
        <v>1.393789461157878E-2</v>
      </c>
      <c r="L3430" s="34" t="e">
        <f>IF(ISNUMBER(INDEX('08W Project List'!$J:$J,MATCH('HFTD CPZ'!$B3430,'08W Project List'!$G:$G,0))),$K3430,#N/A)</f>
        <v>#N/A</v>
      </c>
      <c r="M3430" s="34" t="e">
        <f>IF(ISNUMBER(L3430),#N/A,IF(ISNUMBER(INDEX('Approved CPZ List'!$I:$I,MATCH('HFTD CPZ'!$B3430,'Approved CPZ List'!$B:$B,0))),$K3430,#N/A))</f>
        <v>#N/A</v>
      </c>
    </row>
    <row r="3431" spans="1:13" ht="15.75" x14ac:dyDescent="0.25">
      <c r="A3431" s="17">
        <v>692</v>
      </c>
      <c r="B3431" s="16" t="s">
        <v>1168</v>
      </c>
      <c r="C3431" s="16">
        <v>158031101</v>
      </c>
      <c r="D3431" s="16" t="s">
        <v>1163</v>
      </c>
      <c r="E3431" s="16">
        <v>1.2059603277113673</v>
      </c>
      <c r="F3431" s="16">
        <v>11</v>
      </c>
      <c r="G3431" s="20">
        <v>2.8520220485772601E-6</v>
      </c>
      <c r="H3431" s="16">
        <f t="shared" si="159"/>
        <v>3.137224253434986E-5</v>
      </c>
      <c r="I3431" s="21">
        <v>3430</v>
      </c>
      <c r="J3431" s="28">
        <f t="shared" si="160"/>
        <v>26124.544615312905</v>
      </c>
      <c r="K3431" s="28">
        <f t="shared" si="161"/>
        <v>1.390652236904443E-2</v>
      </c>
      <c r="L3431" s="34" t="e">
        <f>IF(ISNUMBER(INDEX('08W Project List'!$J:$J,MATCH('HFTD CPZ'!$B3431,'08W Project List'!$G:$G,0))),$K3431,#N/A)</f>
        <v>#N/A</v>
      </c>
      <c r="M3431" s="34" t="e">
        <f>IF(ISNUMBER(L3431),#N/A,IF(ISNUMBER(INDEX('Approved CPZ List'!$I:$I,MATCH('HFTD CPZ'!$B3431,'Approved CPZ List'!$B:$B,0))),$K3431,#N/A))</f>
        <v>#N/A</v>
      </c>
    </row>
    <row r="3432" spans="1:13" ht="15.75" x14ac:dyDescent="0.25">
      <c r="A3432" s="17">
        <v>5593</v>
      </c>
      <c r="B3432" s="16" t="s">
        <v>3807</v>
      </c>
      <c r="C3432" s="16">
        <v>22721102</v>
      </c>
      <c r="D3432" s="16" t="s">
        <v>3806</v>
      </c>
      <c r="E3432" s="16">
        <v>1.3642059380708951</v>
      </c>
      <c r="F3432" s="16">
        <v>37</v>
      </c>
      <c r="G3432" s="20">
        <v>2.84585927935797E-6</v>
      </c>
      <c r="H3432" s="16">
        <f t="shared" si="159"/>
        <v>1.0529679333624489E-4</v>
      </c>
      <c r="I3432" s="21">
        <v>3431</v>
      </c>
      <c r="J3432" s="28">
        <f t="shared" si="160"/>
        <v>26125.908821250978</v>
      </c>
      <c r="K3432" s="28">
        <f t="shared" si="161"/>
        <v>1.3801225575708185E-2</v>
      </c>
      <c r="L3432" s="34" t="e">
        <f>IF(ISNUMBER(INDEX('08W Project List'!$J:$J,MATCH('HFTD CPZ'!$B3432,'08W Project List'!$G:$G,0))),$K3432,#N/A)</f>
        <v>#N/A</v>
      </c>
      <c r="M3432" s="34" t="e">
        <f>IF(ISNUMBER(L3432),#N/A,IF(ISNUMBER(INDEX('Approved CPZ List'!$I:$I,MATCH('HFTD CPZ'!$B3432,'Approved CPZ List'!$B:$B,0))),$K3432,#N/A))</f>
        <v>#N/A</v>
      </c>
    </row>
    <row r="3433" spans="1:13" ht="15.75" x14ac:dyDescent="0.25">
      <c r="A3433" s="17">
        <v>7382</v>
      </c>
      <c r="B3433" s="16" t="s">
        <v>4177</v>
      </c>
      <c r="C3433" s="16">
        <v>182852202</v>
      </c>
      <c r="D3433" s="16" t="s">
        <v>4176</v>
      </c>
      <c r="E3433" s="16">
        <v>0.32132624206636795</v>
      </c>
      <c r="F3433" s="16">
        <v>8</v>
      </c>
      <c r="G3433" s="20">
        <v>2.8344433278721001E-6</v>
      </c>
      <c r="H3433" s="16">
        <f t="shared" si="159"/>
        <v>2.2675546622976801E-5</v>
      </c>
      <c r="I3433" s="21">
        <v>3432</v>
      </c>
      <c r="J3433" s="28">
        <f t="shared" si="160"/>
        <v>26126.230147493043</v>
      </c>
      <c r="K3433" s="28">
        <f t="shared" si="161"/>
        <v>1.3778550029085207E-2</v>
      </c>
      <c r="L3433" s="34" t="e">
        <f>IF(ISNUMBER(INDEX('08W Project List'!$J:$J,MATCH('HFTD CPZ'!$B3433,'08W Project List'!$G:$G,0))),$K3433,#N/A)</f>
        <v>#N/A</v>
      </c>
      <c r="M3433" s="34" t="e">
        <f>IF(ISNUMBER(L3433),#N/A,IF(ISNUMBER(INDEX('Approved CPZ List'!$I:$I,MATCH('HFTD CPZ'!$B3433,'Approved CPZ List'!$B:$B,0))),$K3433,#N/A))</f>
        <v>#N/A</v>
      </c>
    </row>
    <row r="3434" spans="1:13" ht="15.75" x14ac:dyDescent="0.25">
      <c r="A3434" s="17">
        <v>5265</v>
      </c>
      <c r="B3434" s="16" t="s">
        <v>1843</v>
      </c>
      <c r="C3434" s="16">
        <v>42481103</v>
      </c>
      <c r="D3434" s="16" t="s">
        <v>1841</v>
      </c>
      <c r="E3434" s="16">
        <v>0.21773123749392229</v>
      </c>
      <c r="F3434" s="16">
        <v>34</v>
      </c>
      <c r="G3434" s="20">
        <v>2.8181368696323901E-6</v>
      </c>
      <c r="H3434" s="16">
        <f t="shared" si="159"/>
        <v>9.5816653567501258E-5</v>
      </c>
      <c r="I3434" s="21">
        <v>3433</v>
      </c>
      <c r="J3434" s="28">
        <f t="shared" si="160"/>
        <v>26126.447878730538</v>
      </c>
      <c r="K3434" s="28">
        <f t="shared" si="161"/>
        <v>1.3682733375517706E-2</v>
      </c>
      <c r="L3434" s="34" t="e">
        <f>IF(ISNUMBER(INDEX('08W Project List'!$J:$J,MATCH('HFTD CPZ'!$B3434,'08W Project List'!$G:$G,0))),$K3434,#N/A)</f>
        <v>#N/A</v>
      </c>
      <c r="M3434" s="34" t="e">
        <f>IF(ISNUMBER(L3434),#N/A,IF(ISNUMBER(INDEX('Approved CPZ List'!$I:$I,MATCH('HFTD CPZ'!$B3434,'Approved CPZ List'!$B:$B,0))),$K3434,#N/A))</f>
        <v>#N/A</v>
      </c>
    </row>
    <row r="3435" spans="1:13" ht="15.75" x14ac:dyDescent="0.25">
      <c r="A3435" s="17">
        <v>9102</v>
      </c>
      <c r="B3435" s="16" t="s">
        <v>1718</v>
      </c>
      <c r="C3435" s="16">
        <v>83431116</v>
      </c>
      <c r="D3435" s="16" t="s">
        <v>1715</v>
      </c>
      <c r="E3435" s="16">
        <v>0.34299003709928283</v>
      </c>
      <c r="F3435" s="16">
        <v>7</v>
      </c>
      <c r="G3435" s="20">
        <v>2.7770463326444102E-6</v>
      </c>
      <c r="H3435" s="16">
        <f t="shared" si="159"/>
        <v>1.9439324328510871E-5</v>
      </c>
      <c r="I3435" s="21">
        <v>3434</v>
      </c>
      <c r="J3435" s="28">
        <f t="shared" si="160"/>
        <v>26126.790868767635</v>
      </c>
      <c r="K3435" s="28">
        <f t="shared" si="161"/>
        <v>1.3663294051189195E-2</v>
      </c>
      <c r="L3435" s="34" t="e">
        <f>IF(ISNUMBER(INDEX('08W Project List'!$J:$J,MATCH('HFTD CPZ'!$B3435,'08W Project List'!$G:$G,0))),$K3435,#N/A)</f>
        <v>#N/A</v>
      </c>
      <c r="M3435" s="34" t="e">
        <f>IF(ISNUMBER(L3435),#N/A,IF(ISNUMBER(INDEX('Approved CPZ List'!$I:$I,MATCH('HFTD CPZ'!$B3435,'Approved CPZ List'!$B:$B,0))),$K3435,#N/A))</f>
        <v>#N/A</v>
      </c>
    </row>
    <row r="3436" spans="1:13" ht="15.75" x14ac:dyDescent="0.25">
      <c r="A3436" s="17">
        <v>199</v>
      </c>
      <c r="B3436" s="16" t="s">
        <v>2641</v>
      </c>
      <c r="C3436" s="16">
        <v>12101103</v>
      </c>
      <c r="D3436" s="16" t="s">
        <v>2642</v>
      </c>
      <c r="E3436" s="16">
        <v>0.47803737401647045</v>
      </c>
      <c r="F3436" s="16">
        <v>66</v>
      </c>
      <c r="G3436" s="20">
        <v>2.75803596923528E-6</v>
      </c>
      <c r="H3436" s="16">
        <f t="shared" si="159"/>
        <v>1.8203037396952848E-4</v>
      </c>
      <c r="I3436" s="21">
        <v>3435</v>
      </c>
      <c r="J3436" s="28">
        <f t="shared" si="160"/>
        <v>26127.268906141653</v>
      </c>
      <c r="K3436" s="28">
        <f t="shared" si="161"/>
        <v>1.3481263677219666E-2</v>
      </c>
      <c r="L3436" s="34" t="e">
        <f>IF(ISNUMBER(INDEX('08W Project List'!$J:$J,MATCH('HFTD CPZ'!$B3436,'08W Project List'!$G:$G,0))),$K3436,#N/A)</f>
        <v>#N/A</v>
      </c>
      <c r="M3436" s="34" t="e">
        <f>IF(ISNUMBER(L3436),#N/A,IF(ISNUMBER(INDEX('Approved CPZ List'!$I:$I,MATCH('HFTD CPZ'!$B3436,'Approved CPZ List'!$B:$B,0))),$K3436,#N/A))</f>
        <v>#N/A</v>
      </c>
    </row>
    <row r="3437" spans="1:13" ht="15.75" x14ac:dyDescent="0.25">
      <c r="A3437" s="17">
        <v>2072</v>
      </c>
      <c r="B3437" s="16" t="s">
        <v>3247</v>
      </c>
      <c r="C3437" s="16">
        <v>24141101</v>
      </c>
      <c r="D3437" s="16" t="s">
        <v>3246</v>
      </c>
      <c r="E3437" s="16">
        <v>0.80337625328318207</v>
      </c>
      <c r="F3437" s="16">
        <v>21</v>
      </c>
      <c r="G3437" s="20">
        <v>2.7512758740974399E-6</v>
      </c>
      <c r="H3437" s="16">
        <f t="shared" si="159"/>
        <v>5.777679335604624E-5</v>
      </c>
      <c r="I3437" s="21">
        <v>3436</v>
      </c>
      <c r="J3437" s="28">
        <f t="shared" si="160"/>
        <v>26128.072282394936</v>
      </c>
      <c r="K3437" s="28">
        <f t="shared" si="161"/>
        <v>1.342348688386362E-2</v>
      </c>
      <c r="L3437" s="34" t="e">
        <f>IF(ISNUMBER(INDEX('08W Project List'!$J:$J,MATCH('HFTD CPZ'!$B3437,'08W Project List'!$G:$G,0))),$K3437,#N/A)</f>
        <v>#N/A</v>
      </c>
      <c r="M3437" s="34" t="e">
        <f>IF(ISNUMBER(L3437),#N/A,IF(ISNUMBER(INDEX('Approved CPZ List'!$I:$I,MATCH('HFTD CPZ'!$B3437,'Approved CPZ List'!$B:$B,0))),$K3437,#N/A))</f>
        <v>#N/A</v>
      </c>
    </row>
    <row r="3438" spans="1:13" ht="15.75" x14ac:dyDescent="0.25">
      <c r="A3438" s="17">
        <v>8913</v>
      </c>
      <c r="B3438" s="16" t="s">
        <v>4369</v>
      </c>
      <c r="C3438" s="16">
        <v>13380401</v>
      </c>
      <c r="D3438" s="16" t="s">
        <v>4368</v>
      </c>
      <c r="E3438" s="16">
        <v>0.10191124998653325</v>
      </c>
      <c r="F3438" s="16">
        <v>6</v>
      </c>
      <c r="G3438" s="20">
        <v>2.7412041020539898E-6</v>
      </c>
      <c r="H3438" s="16">
        <f t="shared" si="159"/>
        <v>1.6447224612323939E-5</v>
      </c>
      <c r="I3438" s="21">
        <v>3437</v>
      </c>
      <c r="J3438" s="28">
        <f t="shared" si="160"/>
        <v>26128.174193644922</v>
      </c>
      <c r="K3438" s="28">
        <f t="shared" si="161"/>
        <v>1.3407039659251295E-2</v>
      </c>
      <c r="L3438" s="34" t="e">
        <f>IF(ISNUMBER(INDEX('08W Project List'!$J:$J,MATCH('HFTD CPZ'!$B3438,'08W Project List'!$G:$G,0))),$K3438,#N/A)</f>
        <v>#N/A</v>
      </c>
      <c r="M3438" s="34" t="e">
        <f>IF(ISNUMBER(L3438),#N/A,IF(ISNUMBER(INDEX('Approved CPZ List'!$I:$I,MATCH('HFTD CPZ'!$B3438,'Approved CPZ List'!$B:$B,0))),$K3438,#N/A))</f>
        <v>#N/A</v>
      </c>
    </row>
    <row r="3439" spans="1:13" ht="15.75" x14ac:dyDescent="0.25">
      <c r="A3439" s="17">
        <v>7811</v>
      </c>
      <c r="B3439" s="16" t="s">
        <v>4192</v>
      </c>
      <c r="C3439" s="16">
        <v>182852203</v>
      </c>
      <c r="D3439" s="16" t="s">
        <v>4189</v>
      </c>
      <c r="E3439" s="16">
        <v>0.28676262335546987</v>
      </c>
      <c r="F3439" s="16">
        <v>22</v>
      </c>
      <c r="G3439" s="20">
        <v>2.71638701639278E-6</v>
      </c>
      <c r="H3439" s="16">
        <f t="shared" si="159"/>
        <v>5.976051436064116E-5</v>
      </c>
      <c r="I3439" s="21">
        <v>3438</v>
      </c>
      <c r="J3439" s="28">
        <f t="shared" si="160"/>
        <v>26128.460956268278</v>
      </c>
      <c r="K3439" s="28">
        <f t="shared" si="161"/>
        <v>1.3347279144890653E-2</v>
      </c>
      <c r="L3439" s="34" t="e">
        <f>IF(ISNUMBER(INDEX('08W Project List'!$J:$J,MATCH('HFTD CPZ'!$B3439,'08W Project List'!$G:$G,0))),$K3439,#N/A)</f>
        <v>#N/A</v>
      </c>
      <c r="M3439" s="34" t="e">
        <f>IF(ISNUMBER(L3439),#N/A,IF(ISNUMBER(INDEX('Approved CPZ List'!$I:$I,MATCH('HFTD CPZ'!$B3439,'Approved CPZ List'!$B:$B,0))),$K3439,#N/A))</f>
        <v>#N/A</v>
      </c>
    </row>
    <row r="3440" spans="1:13" ht="15.75" x14ac:dyDescent="0.25">
      <c r="A3440" s="17">
        <v>8336</v>
      </c>
      <c r="B3440" s="16" t="s">
        <v>2718</v>
      </c>
      <c r="C3440" s="16">
        <v>42291101</v>
      </c>
      <c r="D3440" s="16" t="s">
        <v>2714</v>
      </c>
      <c r="E3440" s="16">
        <v>1.3639279979780858E-2</v>
      </c>
      <c r="F3440" s="16">
        <v>6</v>
      </c>
      <c r="G3440" s="20">
        <v>2.7133811744290699E-6</v>
      </c>
      <c r="H3440" s="16">
        <f t="shared" si="159"/>
        <v>1.628028704657442E-5</v>
      </c>
      <c r="I3440" s="21">
        <v>3439</v>
      </c>
      <c r="J3440" s="28">
        <f t="shared" si="160"/>
        <v>26128.474595548258</v>
      </c>
      <c r="K3440" s="28">
        <f t="shared" si="161"/>
        <v>1.3330998857844079E-2</v>
      </c>
      <c r="L3440" s="34" t="e">
        <f>IF(ISNUMBER(INDEX('08W Project List'!$J:$J,MATCH('HFTD CPZ'!$B3440,'08W Project List'!$G:$G,0))),$K3440,#N/A)</f>
        <v>#N/A</v>
      </c>
      <c r="M3440" s="34" t="e">
        <f>IF(ISNUMBER(L3440),#N/A,IF(ISNUMBER(INDEX('Approved CPZ List'!$I:$I,MATCH('HFTD CPZ'!$B3440,'Approved CPZ List'!$B:$B,0))),$K3440,#N/A))</f>
        <v>#N/A</v>
      </c>
    </row>
    <row r="3441" spans="1:13" ht="15.75" x14ac:dyDescent="0.25">
      <c r="A3441" s="17">
        <v>6224</v>
      </c>
      <c r="B3441" s="16" t="s">
        <v>3440</v>
      </c>
      <c r="C3441" s="16">
        <v>24181104</v>
      </c>
      <c r="D3441" s="16" t="s">
        <v>3438</v>
      </c>
      <c r="E3441" s="16">
        <v>0.89240650460800497</v>
      </c>
      <c r="F3441" s="16">
        <v>24</v>
      </c>
      <c r="G3441" s="20">
        <v>2.69804381718944E-6</v>
      </c>
      <c r="H3441" s="16">
        <f t="shared" si="159"/>
        <v>6.4753051612546561E-5</v>
      </c>
      <c r="I3441" s="21">
        <v>3440</v>
      </c>
      <c r="J3441" s="28">
        <f t="shared" si="160"/>
        <v>26129.367002052866</v>
      </c>
      <c r="K3441" s="28">
        <f t="shared" si="161"/>
        <v>1.3266245806231532E-2</v>
      </c>
      <c r="L3441" s="34" t="e">
        <f>IF(ISNUMBER(INDEX('08W Project List'!$J:$J,MATCH('HFTD CPZ'!$B3441,'08W Project List'!$G:$G,0))),$K3441,#N/A)</f>
        <v>#N/A</v>
      </c>
      <c r="M3441" s="34" t="e">
        <f>IF(ISNUMBER(L3441),#N/A,IF(ISNUMBER(INDEX('Approved CPZ List'!$I:$I,MATCH('HFTD CPZ'!$B3441,'Approved CPZ List'!$B:$B,0))),$K3441,#N/A))</f>
        <v>#N/A</v>
      </c>
    </row>
    <row r="3442" spans="1:13" ht="15.75" x14ac:dyDescent="0.25">
      <c r="A3442" s="17">
        <v>2094</v>
      </c>
      <c r="B3442" s="16" t="s">
        <v>3366</v>
      </c>
      <c r="C3442" s="16">
        <v>83692105</v>
      </c>
      <c r="D3442" s="16" t="s">
        <v>3364</v>
      </c>
      <c r="E3442" s="16">
        <v>1.8901991072119642</v>
      </c>
      <c r="F3442" s="16">
        <v>85</v>
      </c>
      <c r="G3442" s="20">
        <v>2.69703929647186E-6</v>
      </c>
      <c r="H3442" s="16">
        <f t="shared" si="159"/>
        <v>2.2924834020010811E-4</v>
      </c>
      <c r="I3442" s="21">
        <v>3441</v>
      </c>
      <c r="J3442" s="28">
        <f t="shared" si="160"/>
        <v>26131.257201160079</v>
      </c>
      <c r="K3442" s="28">
        <f t="shared" si="161"/>
        <v>1.3036997466031425E-2</v>
      </c>
      <c r="L3442" s="34" t="e">
        <f>IF(ISNUMBER(INDEX('08W Project List'!$J:$J,MATCH('HFTD CPZ'!$B3442,'08W Project List'!$G:$G,0))),$K3442,#N/A)</f>
        <v>#N/A</v>
      </c>
      <c r="M3442" s="34" t="e">
        <f>IF(ISNUMBER(L3442),#N/A,IF(ISNUMBER(INDEX('Approved CPZ List'!$I:$I,MATCH('HFTD CPZ'!$B3442,'Approved CPZ List'!$B:$B,0))),$K3442,#N/A))</f>
        <v>#N/A</v>
      </c>
    </row>
    <row r="3443" spans="1:13" ht="15.75" x14ac:dyDescent="0.25">
      <c r="A3443" s="17">
        <v>8276</v>
      </c>
      <c r="B3443" s="16" t="s">
        <v>2618</v>
      </c>
      <c r="C3443" s="16">
        <v>12091102</v>
      </c>
      <c r="D3443" s="16" t="s">
        <v>2614</v>
      </c>
      <c r="E3443" s="16">
        <v>1.0484949094208391</v>
      </c>
      <c r="F3443" s="16">
        <v>20</v>
      </c>
      <c r="G3443" s="20">
        <v>2.6940841077871302E-6</v>
      </c>
      <c r="H3443" s="16">
        <f t="shared" si="159"/>
        <v>5.38816821557426E-5</v>
      </c>
      <c r="I3443" s="21">
        <v>3442</v>
      </c>
      <c r="J3443" s="28">
        <f t="shared" si="160"/>
        <v>26132.305696069499</v>
      </c>
      <c r="K3443" s="28">
        <f t="shared" si="161"/>
        <v>1.2983115783875683E-2</v>
      </c>
      <c r="L3443" s="34" t="e">
        <f>IF(ISNUMBER(INDEX('08W Project List'!$J:$J,MATCH('HFTD CPZ'!$B3443,'08W Project List'!$G:$G,0))),$K3443,#N/A)</f>
        <v>#N/A</v>
      </c>
      <c r="M3443" s="34" t="e">
        <f>IF(ISNUMBER(L3443),#N/A,IF(ISNUMBER(INDEX('Approved CPZ List'!$I:$I,MATCH('HFTD CPZ'!$B3443,'Approved CPZ List'!$B:$B,0))),$K3443,#N/A))</f>
        <v>#N/A</v>
      </c>
    </row>
    <row r="3444" spans="1:13" ht="15.75" x14ac:dyDescent="0.25">
      <c r="A3444" s="17">
        <v>5380</v>
      </c>
      <c r="B3444" s="16" t="s">
        <v>672</v>
      </c>
      <c r="C3444" s="16">
        <v>182352104</v>
      </c>
      <c r="D3444" s="16" t="s">
        <v>673</v>
      </c>
      <c r="E3444" s="16">
        <v>0</v>
      </c>
      <c r="F3444" s="16">
        <v>37</v>
      </c>
      <c r="G3444" s="20">
        <v>2.6704952675043801E-6</v>
      </c>
      <c r="H3444" s="16">
        <f t="shared" si="159"/>
        <v>9.8808324897662071E-5</v>
      </c>
      <c r="I3444" s="21">
        <v>3443</v>
      </c>
      <c r="J3444" s="28">
        <f t="shared" si="160"/>
        <v>26132.305696069499</v>
      </c>
      <c r="K3444" s="28">
        <f t="shared" si="161"/>
        <v>1.2884307458978022E-2</v>
      </c>
      <c r="L3444" s="34" t="e">
        <f>IF(ISNUMBER(INDEX('08W Project List'!$J:$J,MATCH('HFTD CPZ'!$B3444,'08W Project List'!$G:$G,0))),$K3444,#N/A)</f>
        <v>#N/A</v>
      </c>
      <c r="M3444" s="34" t="e">
        <f>IF(ISNUMBER(L3444),#N/A,IF(ISNUMBER(INDEX('Approved CPZ List'!$I:$I,MATCH('HFTD CPZ'!$B3444,'Approved CPZ List'!$B:$B,0))),$K3444,#N/A))</f>
        <v>#N/A</v>
      </c>
    </row>
    <row r="3445" spans="1:13" ht="15.75" x14ac:dyDescent="0.25">
      <c r="A3445" s="17">
        <v>6593</v>
      </c>
      <c r="B3445" s="16" t="s">
        <v>1326</v>
      </c>
      <c r="C3445" s="16">
        <v>182951101</v>
      </c>
      <c r="D3445" s="16" t="s">
        <v>1321</v>
      </c>
      <c r="E3445" s="16">
        <v>4.2271551864094224E-2</v>
      </c>
      <c r="F3445" s="16">
        <v>5</v>
      </c>
      <c r="G3445" s="20">
        <v>2.6637227323377602E-6</v>
      </c>
      <c r="H3445" s="16">
        <f t="shared" si="159"/>
        <v>1.3318613661688801E-5</v>
      </c>
      <c r="I3445" s="21">
        <v>3444</v>
      </c>
      <c r="J3445" s="28">
        <f t="shared" si="160"/>
        <v>26132.347967621365</v>
      </c>
      <c r="K3445" s="28">
        <f t="shared" si="161"/>
        <v>1.2870988845316332E-2</v>
      </c>
      <c r="L3445" s="34" t="e">
        <f>IF(ISNUMBER(INDEX('08W Project List'!$J:$J,MATCH('HFTD CPZ'!$B3445,'08W Project List'!$G:$G,0))),$K3445,#N/A)</f>
        <v>#N/A</v>
      </c>
      <c r="M3445" s="34" t="e">
        <f>IF(ISNUMBER(L3445),#N/A,IF(ISNUMBER(INDEX('Approved CPZ List'!$I:$I,MATCH('HFTD CPZ'!$B3445,'Approved CPZ List'!$B:$B,0))),$K3445,#N/A))</f>
        <v>#N/A</v>
      </c>
    </row>
    <row r="3446" spans="1:13" ht="15.75" x14ac:dyDescent="0.25">
      <c r="A3446" s="17">
        <v>1687</v>
      </c>
      <c r="B3446" s="16" t="s">
        <v>317</v>
      </c>
      <c r="C3446" s="16">
        <v>102812101</v>
      </c>
      <c r="D3446" s="16" t="s">
        <v>318</v>
      </c>
      <c r="E3446" s="16">
        <v>9.3829953067822866E-2</v>
      </c>
      <c r="F3446" s="16">
        <v>65</v>
      </c>
      <c r="G3446" s="20">
        <v>2.66135596013868E-6</v>
      </c>
      <c r="H3446" s="16">
        <f t="shared" si="159"/>
        <v>1.7298813740901421E-4</v>
      </c>
      <c r="I3446" s="21">
        <v>3445</v>
      </c>
      <c r="J3446" s="28">
        <f t="shared" si="160"/>
        <v>26132.441797574433</v>
      </c>
      <c r="K3446" s="28">
        <f t="shared" si="161"/>
        <v>1.2698000707907319E-2</v>
      </c>
      <c r="L3446" s="34" t="e">
        <f>IF(ISNUMBER(INDEX('08W Project List'!$J:$J,MATCH('HFTD CPZ'!$B3446,'08W Project List'!$G:$G,0))),$K3446,#N/A)</f>
        <v>#N/A</v>
      </c>
      <c r="M3446" s="34" t="e">
        <f>IF(ISNUMBER(L3446),#N/A,IF(ISNUMBER(INDEX('Approved CPZ List'!$I:$I,MATCH('HFTD CPZ'!$B3446,'Approved CPZ List'!$B:$B,0))),$K3446,#N/A))</f>
        <v>#N/A</v>
      </c>
    </row>
    <row r="3447" spans="1:13" ht="15.75" x14ac:dyDescent="0.25">
      <c r="A3447" s="17">
        <v>10145</v>
      </c>
      <c r="B3447" s="16" t="s">
        <v>1603</v>
      </c>
      <c r="C3447" s="16">
        <v>43091104</v>
      </c>
      <c r="D3447" s="16" t="s">
        <v>1602</v>
      </c>
      <c r="E3447" s="16">
        <v>7.8204797773806095E-2</v>
      </c>
      <c r="F3447" s="16">
        <v>2</v>
      </c>
      <c r="G3447" s="20">
        <v>2.6566637258307E-6</v>
      </c>
      <c r="H3447" s="16">
        <f t="shared" si="159"/>
        <v>5.3133274516613999E-6</v>
      </c>
      <c r="I3447" s="21">
        <v>3446</v>
      </c>
      <c r="J3447" s="28">
        <f t="shared" si="160"/>
        <v>26132.520002372206</v>
      </c>
      <c r="K3447" s="28">
        <f t="shared" si="161"/>
        <v>1.2692687380455658E-2</v>
      </c>
      <c r="L3447" s="34" t="e">
        <f>IF(ISNUMBER(INDEX('08W Project List'!$J:$J,MATCH('HFTD CPZ'!$B3447,'08W Project List'!$G:$G,0))),$K3447,#N/A)</f>
        <v>#N/A</v>
      </c>
      <c r="M3447" s="34" t="e">
        <f>IF(ISNUMBER(L3447),#N/A,IF(ISNUMBER(INDEX('Approved CPZ List'!$I:$I,MATCH('HFTD CPZ'!$B3447,'Approved CPZ List'!$B:$B,0))),$K3447,#N/A))</f>
        <v>#N/A</v>
      </c>
    </row>
    <row r="3448" spans="1:13" ht="15.75" x14ac:dyDescent="0.25">
      <c r="A3448" s="17">
        <v>3009</v>
      </c>
      <c r="B3448" s="16" t="s">
        <v>1596</v>
      </c>
      <c r="C3448" s="16">
        <v>43091102</v>
      </c>
      <c r="D3448" s="16" t="s">
        <v>1595</v>
      </c>
      <c r="E3448" s="16">
        <v>0</v>
      </c>
      <c r="F3448" s="16">
        <v>28</v>
      </c>
      <c r="G3448" s="20">
        <v>2.65527676609282E-6</v>
      </c>
      <c r="H3448" s="16">
        <f t="shared" si="159"/>
        <v>7.4347749450598963E-5</v>
      </c>
      <c r="I3448" s="21">
        <v>3447</v>
      </c>
      <c r="J3448" s="28">
        <f t="shared" si="160"/>
        <v>26132.520002372206</v>
      </c>
      <c r="K3448" s="28">
        <f t="shared" si="161"/>
        <v>1.2618339631005058E-2</v>
      </c>
      <c r="L3448" s="34" t="e">
        <f>IF(ISNUMBER(INDEX('08W Project List'!$J:$J,MATCH('HFTD CPZ'!$B3448,'08W Project List'!$G:$G,0))),$K3448,#N/A)</f>
        <v>#N/A</v>
      </c>
      <c r="M3448" s="34" t="e">
        <f>IF(ISNUMBER(L3448),#N/A,IF(ISNUMBER(INDEX('Approved CPZ List'!$I:$I,MATCH('HFTD CPZ'!$B3448,'Approved CPZ List'!$B:$B,0))),$K3448,#N/A))</f>
        <v>#N/A</v>
      </c>
    </row>
    <row r="3449" spans="1:13" ht="15.75" x14ac:dyDescent="0.25">
      <c r="A3449" s="17">
        <v>9193</v>
      </c>
      <c r="B3449" s="16" t="s">
        <v>2096</v>
      </c>
      <c r="C3449" s="16">
        <v>82021106</v>
      </c>
      <c r="D3449" s="16" t="s">
        <v>2094</v>
      </c>
      <c r="E3449" s="16">
        <v>0.10208347433061965</v>
      </c>
      <c r="F3449" s="16">
        <v>11</v>
      </c>
      <c r="G3449" s="20">
        <v>2.65102842622662E-6</v>
      </c>
      <c r="H3449" s="16">
        <f t="shared" si="159"/>
        <v>2.9161312688492819E-5</v>
      </c>
      <c r="I3449" s="21">
        <v>3448</v>
      </c>
      <c r="J3449" s="28">
        <f t="shared" si="160"/>
        <v>26132.622085846539</v>
      </c>
      <c r="K3449" s="28">
        <f t="shared" si="161"/>
        <v>1.2589178318316565E-2</v>
      </c>
      <c r="L3449" s="34" t="e">
        <f>IF(ISNUMBER(INDEX('08W Project List'!$J:$J,MATCH('HFTD CPZ'!$B3449,'08W Project List'!$G:$G,0))),$K3449,#N/A)</f>
        <v>#N/A</v>
      </c>
      <c r="M3449" s="34" t="e">
        <f>IF(ISNUMBER(L3449),#N/A,IF(ISNUMBER(INDEX('Approved CPZ List'!$I:$I,MATCH('HFTD CPZ'!$B3449,'Approved CPZ List'!$B:$B,0))),$K3449,#N/A))</f>
        <v>#N/A</v>
      </c>
    </row>
    <row r="3450" spans="1:13" ht="15.75" x14ac:dyDescent="0.25">
      <c r="A3450" s="17">
        <v>6430</v>
      </c>
      <c r="B3450" s="16" t="s">
        <v>1364</v>
      </c>
      <c r="C3450" s="16">
        <v>42761104</v>
      </c>
      <c r="D3450" s="16" t="s">
        <v>1361</v>
      </c>
      <c r="E3450" s="16">
        <v>0</v>
      </c>
      <c r="F3450" s="16">
        <v>12</v>
      </c>
      <c r="G3450" s="20">
        <v>2.6467525183705402E-6</v>
      </c>
      <c r="H3450" s="16">
        <f t="shared" si="159"/>
        <v>3.1761030220446483E-5</v>
      </c>
      <c r="I3450" s="21">
        <v>3449</v>
      </c>
      <c r="J3450" s="28">
        <f t="shared" si="160"/>
        <v>26132.622085846539</v>
      </c>
      <c r="K3450" s="28">
        <f t="shared" si="161"/>
        <v>1.2557417288096119E-2</v>
      </c>
      <c r="L3450" s="34" t="e">
        <f>IF(ISNUMBER(INDEX('08W Project List'!$J:$J,MATCH('HFTD CPZ'!$B3450,'08W Project List'!$G:$G,0))),$K3450,#N/A)</f>
        <v>#N/A</v>
      </c>
      <c r="M3450" s="34" t="e">
        <f>IF(ISNUMBER(L3450),#N/A,IF(ISNUMBER(INDEX('Approved CPZ List'!$I:$I,MATCH('HFTD CPZ'!$B3450,'Approved CPZ List'!$B:$B,0))),$K3450,#N/A))</f>
        <v>#N/A</v>
      </c>
    </row>
    <row r="3451" spans="1:13" ht="15.75" x14ac:dyDescent="0.25">
      <c r="A3451" s="17">
        <v>6292</v>
      </c>
      <c r="B3451" s="16" t="s">
        <v>3334</v>
      </c>
      <c r="C3451" s="16">
        <v>83260401</v>
      </c>
      <c r="D3451" s="16" t="s">
        <v>3335</v>
      </c>
      <c r="E3451" s="16">
        <v>2.2471535961032383</v>
      </c>
      <c r="F3451" s="16">
        <v>87</v>
      </c>
      <c r="G3451" s="20">
        <v>2.6466897758576601E-6</v>
      </c>
      <c r="H3451" s="16">
        <f t="shared" si="159"/>
        <v>2.3026201049961643E-4</v>
      </c>
      <c r="I3451" s="21">
        <v>3450</v>
      </c>
      <c r="J3451" s="28">
        <f t="shared" si="160"/>
        <v>26134.869239442643</v>
      </c>
      <c r="K3451" s="28">
        <f t="shared" si="161"/>
        <v>1.2327155277596502E-2</v>
      </c>
      <c r="L3451" s="34" t="e">
        <f>IF(ISNUMBER(INDEX('08W Project List'!$J:$J,MATCH('HFTD CPZ'!$B3451,'08W Project List'!$G:$G,0))),$K3451,#N/A)</f>
        <v>#N/A</v>
      </c>
      <c r="M3451" s="34" t="e">
        <f>IF(ISNUMBER(L3451),#N/A,IF(ISNUMBER(INDEX('Approved CPZ List'!$I:$I,MATCH('HFTD CPZ'!$B3451,'Approved CPZ List'!$B:$B,0))),$K3451,#N/A))</f>
        <v>#N/A</v>
      </c>
    </row>
    <row r="3452" spans="1:13" ht="15.75" x14ac:dyDescent="0.25">
      <c r="A3452" s="17">
        <v>8372</v>
      </c>
      <c r="B3452" s="16" t="s">
        <v>2021</v>
      </c>
      <c r="C3452" s="16">
        <v>182371112</v>
      </c>
      <c r="D3452" s="16" t="s">
        <v>2022</v>
      </c>
      <c r="E3452" s="16">
        <v>9.439717756399689E-2</v>
      </c>
      <c r="F3452" s="16">
        <v>26</v>
      </c>
      <c r="G3452" s="20">
        <v>2.63010375220877E-6</v>
      </c>
      <c r="H3452" s="16">
        <f t="shared" si="159"/>
        <v>6.8382697557428022E-5</v>
      </c>
      <c r="I3452" s="21">
        <v>3451</v>
      </c>
      <c r="J3452" s="28">
        <f t="shared" si="160"/>
        <v>26134.963636620207</v>
      </c>
      <c r="K3452" s="28">
        <f t="shared" si="161"/>
        <v>1.2258772580039075E-2</v>
      </c>
      <c r="L3452" s="34" t="e">
        <f>IF(ISNUMBER(INDEX('08W Project List'!$J:$J,MATCH('HFTD CPZ'!$B3452,'08W Project List'!$G:$G,0))),$K3452,#N/A)</f>
        <v>#N/A</v>
      </c>
      <c r="M3452" s="34" t="e">
        <f>IF(ISNUMBER(L3452),#N/A,IF(ISNUMBER(INDEX('Approved CPZ List'!$I:$I,MATCH('HFTD CPZ'!$B3452,'Approved CPZ List'!$B:$B,0))),$K3452,#N/A))</f>
        <v>#N/A</v>
      </c>
    </row>
    <row r="3453" spans="1:13" ht="15.75" x14ac:dyDescent="0.25">
      <c r="A3453" s="17">
        <v>4353</v>
      </c>
      <c r="B3453" s="16" t="s">
        <v>1317</v>
      </c>
      <c r="C3453" s="16">
        <v>12690401</v>
      </c>
      <c r="D3453" s="16" t="s">
        <v>1318</v>
      </c>
      <c r="E3453" s="16">
        <v>0.64714337267112487</v>
      </c>
      <c r="F3453" s="16">
        <v>39</v>
      </c>
      <c r="G3453" s="20">
        <v>2.6230849936959299E-6</v>
      </c>
      <c r="H3453" s="16">
        <f t="shared" si="159"/>
        <v>1.0230031475414127E-4</v>
      </c>
      <c r="I3453" s="21">
        <v>3452</v>
      </c>
      <c r="J3453" s="28">
        <f t="shared" si="160"/>
        <v>26135.61077999288</v>
      </c>
      <c r="K3453" s="28">
        <f t="shared" si="161"/>
        <v>1.2156472265284934E-2</v>
      </c>
      <c r="L3453" s="34" t="e">
        <f>IF(ISNUMBER(INDEX('08W Project List'!$J:$J,MATCH('HFTD CPZ'!$B3453,'08W Project List'!$G:$G,0))),$K3453,#N/A)</f>
        <v>#N/A</v>
      </c>
      <c r="M3453" s="34" t="e">
        <f>IF(ISNUMBER(L3453),#N/A,IF(ISNUMBER(INDEX('Approved CPZ List'!$I:$I,MATCH('HFTD CPZ'!$B3453,'Approved CPZ List'!$B:$B,0))),$K3453,#N/A))</f>
        <v>#N/A</v>
      </c>
    </row>
    <row r="3454" spans="1:13" ht="15.75" x14ac:dyDescent="0.25">
      <c r="A3454" s="17">
        <v>1560</v>
      </c>
      <c r="B3454" s="16" t="s">
        <v>3624</v>
      </c>
      <c r="C3454" s="16">
        <v>42151104</v>
      </c>
      <c r="D3454" s="16" t="s">
        <v>3614</v>
      </c>
      <c r="E3454" s="16">
        <v>0.22933602607794404</v>
      </c>
      <c r="F3454" s="16">
        <v>76</v>
      </c>
      <c r="G3454" s="20">
        <v>2.61699359695154E-6</v>
      </c>
      <c r="H3454" s="16">
        <f t="shared" si="159"/>
        <v>1.9889151336831704E-4</v>
      </c>
      <c r="I3454" s="21">
        <v>3453</v>
      </c>
      <c r="J3454" s="28">
        <f t="shared" si="160"/>
        <v>26135.840116018957</v>
      </c>
      <c r="K3454" s="28">
        <f t="shared" si="161"/>
        <v>1.1957580751916618E-2</v>
      </c>
      <c r="L3454" s="34" t="e">
        <f>IF(ISNUMBER(INDEX('08W Project List'!$J:$J,MATCH('HFTD CPZ'!$B3454,'08W Project List'!$G:$G,0))),$K3454,#N/A)</f>
        <v>#N/A</v>
      </c>
      <c r="M3454" s="34" t="e">
        <f>IF(ISNUMBER(L3454),#N/A,IF(ISNUMBER(INDEX('Approved CPZ List'!$I:$I,MATCH('HFTD CPZ'!$B3454,'Approved CPZ List'!$B:$B,0))),$K3454,#N/A))</f>
        <v>#N/A</v>
      </c>
    </row>
    <row r="3455" spans="1:13" ht="15.75" x14ac:dyDescent="0.25">
      <c r="A3455" s="17">
        <v>9790</v>
      </c>
      <c r="B3455" s="16" t="s">
        <v>2920</v>
      </c>
      <c r="C3455" s="16">
        <v>83252109</v>
      </c>
      <c r="D3455" s="16" t="s">
        <v>2918</v>
      </c>
      <c r="E3455" s="16">
        <v>0.22543769997257676</v>
      </c>
      <c r="F3455" s="16">
        <v>9</v>
      </c>
      <c r="G3455" s="20">
        <v>2.5979160120780098E-6</v>
      </c>
      <c r="H3455" s="16">
        <f t="shared" si="159"/>
        <v>2.3381244108702089E-5</v>
      </c>
      <c r="I3455" s="21">
        <v>3454</v>
      </c>
      <c r="J3455" s="28">
        <f t="shared" si="160"/>
        <v>26136.06555371893</v>
      </c>
      <c r="K3455" s="28">
        <f t="shared" si="161"/>
        <v>1.1934199507807917E-2</v>
      </c>
      <c r="L3455" s="34" t="e">
        <f>IF(ISNUMBER(INDEX('08W Project List'!$J:$J,MATCH('HFTD CPZ'!$B3455,'08W Project List'!$G:$G,0))),$K3455,#N/A)</f>
        <v>#N/A</v>
      </c>
      <c r="M3455" s="34" t="e">
        <f>IF(ISNUMBER(L3455),#N/A,IF(ISNUMBER(INDEX('Approved CPZ List'!$I:$I,MATCH('HFTD CPZ'!$B3455,'Approved CPZ List'!$B:$B,0))),$K3455,#N/A))</f>
        <v>#N/A</v>
      </c>
    </row>
    <row r="3456" spans="1:13" ht="15.75" x14ac:dyDescent="0.25">
      <c r="A3456" s="17">
        <v>9764</v>
      </c>
      <c r="B3456" s="16" t="s">
        <v>2807</v>
      </c>
      <c r="C3456" s="16">
        <v>22811102</v>
      </c>
      <c r="D3456" s="16" t="s">
        <v>2805</v>
      </c>
      <c r="E3456" s="16">
        <v>0.1737878740329882</v>
      </c>
      <c r="F3456" s="16">
        <v>5</v>
      </c>
      <c r="G3456" s="20">
        <v>2.5860042431878699E-6</v>
      </c>
      <c r="H3456" s="16">
        <f t="shared" si="159"/>
        <v>1.293002121593935E-5</v>
      </c>
      <c r="I3456" s="21">
        <v>3455</v>
      </c>
      <c r="J3456" s="28">
        <f t="shared" si="160"/>
        <v>26136.239341592962</v>
      </c>
      <c r="K3456" s="28">
        <f t="shared" si="161"/>
        <v>1.1921269486591977E-2</v>
      </c>
      <c r="L3456" s="34" t="e">
        <f>IF(ISNUMBER(INDEX('08W Project List'!$J:$J,MATCH('HFTD CPZ'!$B3456,'08W Project List'!$G:$G,0))),$K3456,#N/A)</f>
        <v>#N/A</v>
      </c>
      <c r="M3456" s="34" t="e">
        <f>IF(ISNUMBER(L3456),#N/A,IF(ISNUMBER(INDEX('Approved CPZ List'!$I:$I,MATCH('HFTD CPZ'!$B3456,'Approved CPZ List'!$B:$B,0))),$K3456,#N/A))</f>
        <v>#N/A</v>
      </c>
    </row>
    <row r="3457" spans="1:13" ht="15.75" x14ac:dyDescent="0.25">
      <c r="A3457" s="17">
        <v>2324</v>
      </c>
      <c r="B3457" s="16" t="s">
        <v>59</v>
      </c>
      <c r="C3457" s="16">
        <v>42031124</v>
      </c>
      <c r="D3457" s="16" t="s">
        <v>45</v>
      </c>
      <c r="E3457" s="16">
        <v>1.6987868234964325</v>
      </c>
      <c r="F3457" s="16">
        <v>81</v>
      </c>
      <c r="G3457" s="20">
        <v>2.5837721180018902E-6</v>
      </c>
      <c r="H3457" s="16">
        <f t="shared" si="159"/>
        <v>2.0928554155815311E-4</v>
      </c>
      <c r="I3457" s="21">
        <v>3456</v>
      </c>
      <c r="J3457" s="28">
        <f t="shared" si="160"/>
        <v>26137.938128416459</v>
      </c>
      <c r="K3457" s="28">
        <f t="shared" si="161"/>
        <v>1.1711983945033824E-2</v>
      </c>
      <c r="L3457" s="34" t="e">
        <f>IF(ISNUMBER(INDEX('08W Project List'!$J:$J,MATCH('HFTD CPZ'!$B3457,'08W Project List'!$G:$G,0))),$K3457,#N/A)</f>
        <v>#N/A</v>
      </c>
      <c r="M3457" s="34" t="e">
        <f>IF(ISNUMBER(L3457),#N/A,IF(ISNUMBER(INDEX('Approved CPZ List'!$I:$I,MATCH('HFTD CPZ'!$B3457,'Approved CPZ List'!$B:$B,0))),$K3457,#N/A))</f>
        <v>#N/A</v>
      </c>
    </row>
    <row r="3458" spans="1:13" ht="15.75" x14ac:dyDescent="0.25">
      <c r="A3458" s="17">
        <v>2547</v>
      </c>
      <c r="B3458" s="16" t="s">
        <v>646</v>
      </c>
      <c r="C3458" s="16">
        <v>14091102</v>
      </c>
      <c r="D3458" s="16" t="s">
        <v>645</v>
      </c>
      <c r="E3458" s="16">
        <v>0.20293674022937785</v>
      </c>
      <c r="F3458" s="16">
        <v>46</v>
      </c>
      <c r="G3458" s="20">
        <v>2.5758629239452799E-6</v>
      </c>
      <c r="H3458" s="16">
        <f t="shared" ref="H3458:H3521" si="162">IFERROR(G3458*F3458,0)</f>
        <v>1.1848969450148288E-4</v>
      </c>
      <c r="I3458" s="21">
        <v>3457</v>
      </c>
      <c r="J3458" s="28">
        <f t="shared" si="160"/>
        <v>26138.141065156688</v>
      </c>
      <c r="K3458" s="28">
        <f t="shared" si="161"/>
        <v>1.1593494250532341E-2</v>
      </c>
      <c r="L3458" s="34" t="e">
        <f>IF(ISNUMBER(INDEX('08W Project List'!$J:$J,MATCH('HFTD CPZ'!$B3458,'08W Project List'!$G:$G,0))),$K3458,#N/A)</f>
        <v>#N/A</v>
      </c>
      <c r="M3458" s="34" t="e">
        <f>IF(ISNUMBER(L3458),#N/A,IF(ISNUMBER(INDEX('Approved CPZ List'!$I:$I,MATCH('HFTD CPZ'!$B3458,'Approved CPZ List'!$B:$B,0))),$K3458,#N/A))</f>
        <v>#N/A</v>
      </c>
    </row>
    <row r="3459" spans="1:13" ht="15.75" x14ac:dyDescent="0.25">
      <c r="A3459" s="17">
        <v>885</v>
      </c>
      <c r="B3459" s="16" t="s">
        <v>1184</v>
      </c>
      <c r="C3459" s="16">
        <v>13681112</v>
      </c>
      <c r="D3459" s="16" t="s">
        <v>1179</v>
      </c>
      <c r="E3459" s="16">
        <v>3.21243024850583</v>
      </c>
      <c r="F3459" s="16">
        <v>53</v>
      </c>
      <c r="G3459" s="20">
        <v>2.5523539961823199E-6</v>
      </c>
      <c r="H3459" s="16">
        <f t="shared" si="162"/>
        <v>1.3527476179766296E-4</v>
      </c>
      <c r="I3459" s="21">
        <v>3458</v>
      </c>
      <c r="J3459" s="28">
        <f t="shared" si="160"/>
        <v>26141.353495405194</v>
      </c>
      <c r="K3459" s="28">
        <f t="shared" si="161"/>
        <v>1.1458219488734678E-2</v>
      </c>
      <c r="L3459" s="34" t="e">
        <f>IF(ISNUMBER(INDEX('08W Project List'!$J:$J,MATCH('HFTD CPZ'!$B3459,'08W Project List'!$G:$G,0))),$K3459,#N/A)</f>
        <v>#N/A</v>
      </c>
      <c r="M3459" s="34" t="e">
        <f>IF(ISNUMBER(L3459),#N/A,IF(ISNUMBER(INDEX('Approved CPZ List'!$I:$I,MATCH('HFTD CPZ'!$B3459,'Approved CPZ List'!$B:$B,0))),$K3459,#N/A))</f>
        <v>#N/A</v>
      </c>
    </row>
    <row r="3460" spans="1:13" ht="15.75" x14ac:dyDescent="0.25">
      <c r="A3460" s="17">
        <v>7145</v>
      </c>
      <c r="B3460" s="16" t="s">
        <v>1712</v>
      </c>
      <c r="C3460" s="16">
        <v>83431115</v>
      </c>
      <c r="D3460" s="16" t="s">
        <v>1713</v>
      </c>
      <c r="E3460" s="16">
        <v>0.13680343447508578</v>
      </c>
      <c r="F3460" s="16">
        <v>35</v>
      </c>
      <c r="G3460" s="20">
        <v>2.5505053489905401E-6</v>
      </c>
      <c r="H3460" s="16">
        <f t="shared" si="162"/>
        <v>8.9267687214668903E-5</v>
      </c>
      <c r="I3460" s="21">
        <v>3459</v>
      </c>
      <c r="J3460" s="28">
        <f t="shared" ref="J3460:J3523" si="163">J3459+E3460</f>
        <v>26141.490298839668</v>
      </c>
      <c r="K3460" s="28">
        <f t="shared" ref="K3460:K3523" si="164">K3459-H3460</f>
        <v>1.1368951801520009E-2</v>
      </c>
      <c r="L3460" s="34" t="e">
        <f>IF(ISNUMBER(INDEX('08W Project List'!$J:$J,MATCH('HFTD CPZ'!$B3460,'08W Project List'!$G:$G,0))),$K3460,#N/A)</f>
        <v>#N/A</v>
      </c>
      <c r="M3460" s="34" t="e">
        <f>IF(ISNUMBER(L3460),#N/A,IF(ISNUMBER(INDEX('Approved CPZ List'!$I:$I,MATCH('HFTD CPZ'!$B3460,'Approved CPZ List'!$B:$B,0))),$K3460,#N/A))</f>
        <v>#N/A</v>
      </c>
    </row>
    <row r="3461" spans="1:13" ht="15.75" x14ac:dyDescent="0.25">
      <c r="A3461" s="17">
        <v>970</v>
      </c>
      <c r="B3461" s="16" t="s">
        <v>688</v>
      </c>
      <c r="C3461" s="16">
        <v>182551102</v>
      </c>
      <c r="D3461" s="16" t="s">
        <v>686</v>
      </c>
      <c r="E3461" s="16">
        <v>0</v>
      </c>
      <c r="F3461" s="16">
        <v>41</v>
      </c>
      <c r="G3461" s="20">
        <v>2.54679628998185E-6</v>
      </c>
      <c r="H3461" s="16">
        <f t="shared" si="162"/>
        <v>1.0441864788925585E-4</v>
      </c>
      <c r="I3461" s="21">
        <v>3460</v>
      </c>
      <c r="J3461" s="28">
        <f t="shared" si="163"/>
        <v>26141.490298839668</v>
      </c>
      <c r="K3461" s="28">
        <f t="shared" si="164"/>
        <v>1.1264533153630752E-2</v>
      </c>
      <c r="L3461" s="34" t="e">
        <f>IF(ISNUMBER(INDEX('08W Project List'!$J:$J,MATCH('HFTD CPZ'!$B3461,'08W Project List'!$G:$G,0))),$K3461,#N/A)</f>
        <v>#N/A</v>
      </c>
      <c r="M3461" s="34" t="e">
        <f>IF(ISNUMBER(L3461),#N/A,IF(ISNUMBER(INDEX('Approved CPZ List'!$I:$I,MATCH('HFTD CPZ'!$B3461,'Approved CPZ List'!$B:$B,0))),$K3461,#N/A))</f>
        <v>#N/A</v>
      </c>
    </row>
    <row r="3462" spans="1:13" ht="15.75" x14ac:dyDescent="0.25">
      <c r="A3462" s="17">
        <v>7960</v>
      </c>
      <c r="B3462" s="16" t="s">
        <v>2083</v>
      </c>
      <c r="C3462" s="16">
        <v>82021101</v>
      </c>
      <c r="D3462" s="16" t="s">
        <v>2082</v>
      </c>
      <c r="E3462" s="16">
        <v>5.1587276335589502E-2</v>
      </c>
      <c r="F3462" s="16">
        <v>10</v>
      </c>
      <c r="G3462" s="20">
        <v>2.5435239181142902E-6</v>
      </c>
      <c r="H3462" s="16">
        <f t="shared" si="162"/>
        <v>2.5435239181142902E-5</v>
      </c>
      <c r="I3462" s="21">
        <v>3461</v>
      </c>
      <c r="J3462" s="28">
        <f t="shared" si="163"/>
        <v>26141.541886116003</v>
      </c>
      <c r="K3462" s="28">
        <f t="shared" si="164"/>
        <v>1.123909791444961E-2</v>
      </c>
      <c r="L3462" s="34" t="e">
        <f>IF(ISNUMBER(INDEX('08W Project List'!$J:$J,MATCH('HFTD CPZ'!$B3462,'08W Project List'!$G:$G,0))),$K3462,#N/A)</f>
        <v>#N/A</v>
      </c>
      <c r="M3462" s="34" t="e">
        <f>IF(ISNUMBER(L3462),#N/A,IF(ISNUMBER(INDEX('Approved CPZ List'!$I:$I,MATCH('HFTD CPZ'!$B3462,'Approved CPZ List'!$B:$B,0))),$K3462,#N/A))</f>
        <v>#N/A</v>
      </c>
    </row>
    <row r="3463" spans="1:13" ht="15.75" x14ac:dyDescent="0.25">
      <c r="A3463" s="17">
        <v>2461</v>
      </c>
      <c r="B3463" s="16" t="s">
        <v>1669</v>
      </c>
      <c r="C3463" s="16">
        <v>102361101</v>
      </c>
      <c r="D3463" s="16" t="s">
        <v>1665</v>
      </c>
      <c r="E3463" s="16">
        <v>0.75082305507915481</v>
      </c>
      <c r="F3463" s="16">
        <v>33</v>
      </c>
      <c r="G3463" s="20">
        <v>2.5374315367213799E-6</v>
      </c>
      <c r="H3463" s="16">
        <f t="shared" si="162"/>
        <v>8.3735240711805533E-5</v>
      </c>
      <c r="I3463" s="21">
        <v>3462</v>
      </c>
      <c r="J3463" s="28">
        <f t="shared" si="163"/>
        <v>26142.292709171081</v>
      </c>
      <c r="K3463" s="28">
        <f t="shared" si="164"/>
        <v>1.1155362673737804E-2</v>
      </c>
      <c r="L3463" s="34" t="e">
        <f>IF(ISNUMBER(INDEX('08W Project List'!$J:$J,MATCH('HFTD CPZ'!$B3463,'08W Project List'!$G:$G,0))),$K3463,#N/A)</f>
        <v>#N/A</v>
      </c>
      <c r="M3463" s="34" t="e">
        <f>IF(ISNUMBER(L3463),#N/A,IF(ISNUMBER(INDEX('Approved CPZ List'!$I:$I,MATCH('HFTD CPZ'!$B3463,'Approved CPZ List'!$B:$B,0))),$K3463,#N/A))</f>
        <v>#N/A</v>
      </c>
    </row>
    <row r="3464" spans="1:13" ht="15.75" x14ac:dyDescent="0.25">
      <c r="A3464" s="17">
        <v>5208</v>
      </c>
      <c r="B3464" s="16" t="s">
        <v>4184</v>
      </c>
      <c r="C3464" s="16">
        <v>182852202</v>
      </c>
      <c r="D3464" s="16" t="s">
        <v>4176</v>
      </c>
      <c r="E3464" s="16">
        <v>1.7762611055840023</v>
      </c>
      <c r="F3464" s="16">
        <v>112</v>
      </c>
      <c r="G3464" s="20">
        <v>2.5360578651522699E-6</v>
      </c>
      <c r="H3464" s="16">
        <f t="shared" si="162"/>
        <v>2.8403848089705424E-4</v>
      </c>
      <c r="I3464" s="21">
        <v>3463</v>
      </c>
      <c r="J3464" s="28">
        <f t="shared" si="163"/>
        <v>26144.068970276665</v>
      </c>
      <c r="K3464" s="28">
        <f t="shared" si="164"/>
        <v>1.087132419284075E-2</v>
      </c>
      <c r="L3464" s="34" t="e">
        <f>IF(ISNUMBER(INDEX('08W Project List'!$J:$J,MATCH('HFTD CPZ'!$B3464,'08W Project List'!$G:$G,0))),$K3464,#N/A)</f>
        <v>#N/A</v>
      </c>
      <c r="M3464" s="34" t="e">
        <f>IF(ISNUMBER(L3464),#N/A,IF(ISNUMBER(INDEX('Approved CPZ List'!$I:$I,MATCH('HFTD CPZ'!$B3464,'Approved CPZ List'!$B:$B,0))),$K3464,#N/A))</f>
        <v>#N/A</v>
      </c>
    </row>
    <row r="3465" spans="1:13" ht="15.75" x14ac:dyDescent="0.25">
      <c r="A3465" s="17">
        <v>10027</v>
      </c>
      <c r="B3465" s="16" t="s">
        <v>2819</v>
      </c>
      <c r="C3465" s="16">
        <v>22811103</v>
      </c>
      <c r="D3465" s="16" t="s">
        <v>2817</v>
      </c>
      <c r="E3465" s="16">
        <v>0.47115210132049096</v>
      </c>
      <c r="F3465" s="16">
        <v>7</v>
      </c>
      <c r="G3465" s="20">
        <v>2.5310429928954401E-6</v>
      </c>
      <c r="H3465" s="16">
        <f t="shared" si="162"/>
        <v>1.771730095026808E-5</v>
      </c>
      <c r="I3465" s="21">
        <v>3464</v>
      </c>
      <c r="J3465" s="28">
        <f t="shared" si="163"/>
        <v>26144.540122377985</v>
      </c>
      <c r="K3465" s="28">
        <f t="shared" si="164"/>
        <v>1.0853606891890482E-2</v>
      </c>
      <c r="L3465" s="34" t="e">
        <f>IF(ISNUMBER(INDEX('08W Project List'!$J:$J,MATCH('HFTD CPZ'!$B3465,'08W Project List'!$G:$G,0))),$K3465,#N/A)</f>
        <v>#N/A</v>
      </c>
      <c r="M3465" s="34" t="e">
        <f>IF(ISNUMBER(L3465),#N/A,IF(ISNUMBER(INDEX('Approved CPZ List'!$I:$I,MATCH('HFTD CPZ'!$B3465,'Approved CPZ List'!$B:$B,0))),$K3465,#N/A))</f>
        <v>#N/A</v>
      </c>
    </row>
    <row r="3466" spans="1:13" ht="15.75" x14ac:dyDescent="0.25">
      <c r="A3466" s="17">
        <v>4053</v>
      </c>
      <c r="B3466" s="16" t="s">
        <v>2663</v>
      </c>
      <c r="C3466" s="16">
        <v>12541105</v>
      </c>
      <c r="D3466" s="16" t="s">
        <v>2664</v>
      </c>
      <c r="E3466" s="16">
        <v>1.6569569109115847</v>
      </c>
      <c r="F3466" s="16">
        <v>46</v>
      </c>
      <c r="G3466" s="20">
        <v>2.52551834324405E-6</v>
      </c>
      <c r="H3466" s="16">
        <f t="shared" si="162"/>
        <v>1.161738437892263E-4</v>
      </c>
      <c r="I3466" s="21">
        <v>3465</v>
      </c>
      <c r="J3466" s="28">
        <f t="shared" si="163"/>
        <v>26146.197079288897</v>
      </c>
      <c r="K3466" s="28">
        <f t="shared" si="164"/>
        <v>1.0737433048101255E-2</v>
      </c>
      <c r="L3466" s="34" t="e">
        <f>IF(ISNUMBER(INDEX('08W Project List'!$J:$J,MATCH('HFTD CPZ'!$B3466,'08W Project List'!$G:$G,0))),$K3466,#N/A)</f>
        <v>#N/A</v>
      </c>
      <c r="M3466" s="34" t="e">
        <f>IF(ISNUMBER(L3466),#N/A,IF(ISNUMBER(INDEX('Approved CPZ List'!$I:$I,MATCH('HFTD CPZ'!$B3466,'Approved CPZ List'!$B:$B,0))),$K3466,#N/A))</f>
        <v>#N/A</v>
      </c>
    </row>
    <row r="3467" spans="1:13" ht="15.75" x14ac:dyDescent="0.25">
      <c r="A3467" s="17">
        <v>5327</v>
      </c>
      <c r="B3467" s="16" t="s">
        <v>1287</v>
      </c>
      <c r="C3467" s="16">
        <v>13432207</v>
      </c>
      <c r="D3467" s="16" t="s">
        <v>1286</v>
      </c>
      <c r="E3467" s="16">
        <v>0.2406150633722399</v>
      </c>
      <c r="F3467" s="16">
        <v>57</v>
      </c>
      <c r="G3467" s="20">
        <v>2.5111660706277998E-6</v>
      </c>
      <c r="H3467" s="16">
        <f t="shared" si="162"/>
        <v>1.4313646602578459E-4</v>
      </c>
      <c r="I3467" s="21">
        <v>3466</v>
      </c>
      <c r="J3467" s="28">
        <f t="shared" si="163"/>
        <v>26146.437694352269</v>
      </c>
      <c r="K3467" s="28">
        <f t="shared" si="164"/>
        <v>1.0594296582075471E-2</v>
      </c>
      <c r="L3467" s="34" t="e">
        <f>IF(ISNUMBER(INDEX('08W Project List'!$J:$J,MATCH('HFTD CPZ'!$B3467,'08W Project List'!$G:$G,0))),$K3467,#N/A)</f>
        <v>#N/A</v>
      </c>
      <c r="M3467" s="34" t="e">
        <f>IF(ISNUMBER(L3467),#N/A,IF(ISNUMBER(INDEX('Approved CPZ List'!$I:$I,MATCH('HFTD CPZ'!$B3467,'Approved CPZ List'!$B:$B,0))),$K3467,#N/A))</f>
        <v>#N/A</v>
      </c>
    </row>
    <row r="3468" spans="1:13" ht="15.75" x14ac:dyDescent="0.25">
      <c r="A3468" s="17">
        <v>1098</v>
      </c>
      <c r="B3468" s="16" t="s">
        <v>4168</v>
      </c>
      <c r="C3468" s="16">
        <v>182852201</v>
      </c>
      <c r="D3468" s="16" t="s">
        <v>4169</v>
      </c>
      <c r="E3468" s="16">
        <v>0.875946276854767</v>
      </c>
      <c r="F3468" s="16">
        <v>15</v>
      </c>
      <c r="G3468" s="20">
        <v>2.48599925961958E-6</v>
      </c>
      <c r="H3468" s="16">
        <f t="shared" si="162"/>
        <v>3.7289988894293697E-5</v>
      </c>
      <c r="I3468" s="21">
        <v>3467</v>
      </c>
      <c r="J3468" s="28">
        <f t="shared" si="163"/>
        <v>26147.313640629123</v>
      </c>
      <c r="K3468" s="28">
        <f t="shared" si="164"/>
        <v>1.0557006593181177E-2</v>
      </c>
      <c r="L3468" s="34" t="e">
        <f>IF(ISNUMBER(INDEX('08W Project List'!$J:$J,MATCH('HFTD CPZ'!$B3468,'08W Project List'!$G:$G,0))),$K3468,#N/A)</f>
        <v>#N/A</v>
      </c>
      <c r="M3468" s="34" t="e">
        <f>IF(ISNUMBER(L3468),#N/A,IF(ISNUMBER(INDEX('Approved CPZ List'!$I:$I,MATCH('HFTD CPZ'!$B3468,'Approved CPZ List'!$B:$B,0))),$K3468,#N/A))</f>
        <v>#N/A</v>
      </c>
    </row>
    <row r="3469" spans="1:13" ht="15.75" x14ac:dyDescent="0.25">
      <c r="A3469" s="17">
        <v>3180</v>
      </c>
      <c r="B3469" s="16" t="s">
        <v>3902</v>
      </c>
      <c r="C3469" s="16">
        <v>43201102</v>
      </c>
      <c r="D3469" s="16" t="s">
        <v>3897</v>
      </c>
      <c r="E3469" s="16">
        <v>0.53595294809045801</v>
      </c>
      <c r="F3469" s="16">
        <v>52</v>
      </c>
      <c r="G3469" s="20">
        <v>2.4650133490561699E-6</v>
      </c>
      <c r="H3469" s="16">
        <f t="shared" si="162"/>
        <v>1.2818069415092084E-4</v>
      </c>
      <c r="I3469" s="21">
        <v>3468</v>
      </c>
      <c r="J3469" s="28">
        <f t="shared" si="163"/>
        <v>26147.849593577215</v>
      </c>
      <c r="K3469" s="28">
        <f t="shared" si="164"/>
        <v>1.0428825899030256E-2</v>
      </c>
      <c r="L3469" s="34" t="e">
        <f>IF(ISNUMBER(INDEX('08W Project List'!$J:$J,MATCH('HFTD CPZ'!$B3469,'08W Project List'!$G:$G,0))),$K3469,#N/A)</f>
        <v>#N/A</v>
      </c>
      <c r="M3469" s="34" t="e">
        <f>IF(ISNUMBER(L3469),#N/A,IF(ISNUMBER(INDEX('Approved CPZ List'!$I:$I,MATCH('HFTD CPZ'!$B3469,'Approved CPZ List'!$B:$B,0))),$K3469,#N/A))</f>
        <v>#N/A</v>
      </c>
    </row>
    <row r="3470" spans="1:13" ht="15.75" x14ac:dyDescent="0.25">
      <c r="A3470" s="17">
        <v>4684</v>
      </c>
      <c r="B3470" s="16" t="s">
        <v>3801</v>
      </c>
      <c r="C3470" s="16">
        <v>22721101</v>
      </c>
      <c r="D3470" s="16" t="s">
        <v>3802</v>
      </c>
      <c r="E3470" s="16">
        <v>2.3055445269515289</v>
      </c>
      <c r="F3470" s="16">
        <v>67</v>
      </c>
      <c r="G3470" s="20">
        <v>2.45451335970419E-6</v>
      </c>
      <c r="H3470" s="16">
        <f t="shared" si="162"/>
        <v>1.6445239510018073E-4</v>
      </c>
      <c r="I3470" s="21">
        <v>3469</v>
      </c>
      <c r="J3470" s="28">
        <f t="shared" si="163"/>
        <v>26150.155138104168</v>
      </c>
      <c r="K3470" s="28">
        <f t="shared" si="164"/>
        <v>1.0264373503930075E-2</v>
      </c>
      <c r="L3470" s="34" t="e">
        <f>IF(ISNUMBER(INDEX('08W Project List'!$J:$J,MATCH('HFTD CPZ'!$B3470,'08W Project List'!$G:$G,0))),$K3470,#N/A)</f>
        <v>#N/A</v>
      </c>
      <c r="M3470" s="34" t="e">
        <f>IF(ISNUMBER(L3470),#N/A,IF(ISNUMBER(INDEX('Approved CPZ List'!$I:$I,MATCH('HFTD CPZ'!$B3470,'Approved CPZ List'!$B:$B,0))),$K3470,#N/A))</f>
        <v>#N/A</v>
      </c>
    </row>
    <row r="3471" spans="1:13" ht="15.75" x14ac:dyDescent="0.25">
      <c r="A3471" s="17">
        <v>5609</v>
      </c>
      <c r="B3471" s="16" t="s">
        <v>484</v>
      </c>
      <c r="C3471" s="16">
        <v>103311102</v>
      </c>
      <c r="D3471" s="16" t="s">
        <v>481</v>
      </c>
      <c r="E3471" s="16">
        <v>0.18332705134871038</v>
      </c>
      <c r="F3471" s="16">
        <v>18</v>
      </c>
      <c r="G3471" s="20">
        <v>2.4455195915945402E-6</v>
      </c>
      <c r="H3471" s="16">
        <f t="shared" si="162"/>
        <v>4.4019352648701724E-5</v>
      </c>
      <c r="I3471" s="21">
        <v>3470</v>
      </c>
      <c r="J3471" s="28">
        <f t="shared" si="163"/>
        <v>26150.338465155517</v>
      </c>
      <c r="K3471" s="28">
        <f t="shared" si="164"/>
        <v>1.0220354151281374E-2</v>
      </c>
      <c r="L3471" s="34" t="e">
        <f>IF(ISNUMBER(INDEX('08W Project List'!$J:$J,MATCH('HFTD CPZ'!$B3471,'08W Project List'!$G:$G,0))),$K3471,#N/A)</f>
        <v>#N/A</v>
      </c>
      <c r="M3471" s="34" t="e">
        <f>IF(ISNUMBER(L3471),#N/A,IF(ISNUMBER(INDEX('Approved CPZ List'!$I:$I,MATCH('HFTD CPZ'!$B3471,'Approved CPZ List'!$B:$B,0))),$K3471,#N/A))</f>
        <v>#N/A</v>
      </c>
    </row>
    <row r="3472" spans="1:13" ht="15.75" x14ac:dyDescent="0.25">
      <c r="A3472" s="17">
        <v>3808</v>
      </c>
      <c r="B3472" s="16" t="s">
        <v>1668</v>
      </c>
      <c r="C3472" s="16">
        <v>102361101</v>
      </c>
      <c r="D3472" s="16" t="s">
        <v>1665</v>
      </c>
      <c r="E3472" s="16">
        <v>1.0260998491056308</v>
      </c>
      <c r="F3472" s="16">
        <v>23</v>
      </c>
      <c r="G3472" s="20">
        <v>2.4445425923373999E-6</v>
      </c>
      <c r="H3472" s="16">
        <f t="shared" si="162"/>
        <v>5.6224479623760198E-5</v>
      </c>
      <c r="I3472" s="21">
        <v>3471</v>
      </c>
      <c r="J3472" s="28">
        <f t="shared" si="163"/>
        <v>26151.364565004624</v>
      </c>
      <c r="K3472" s="28">
        <f t="shared" si="164"/>
        <v>1.0164129671657614E-2</v>
      </c>
      <c r="L3472" s="34" t="e">
        <f>IF(ISNUMBER(INDEX('08W Project List'!$J:$J,MATCH('HFTD CPZ'!$B3472,'08W Project List'!$G:$G,0))),$K3472,#N/A)</f>
        <v>#N/A</v>
      </c>
      <c r="M3472" s="34" t="e">
        <f>IF(ISNUMBER(L3472),#N/A,IF(ISNUMBER(INDEX('Approved CPZ List'!$I:$I,MATCH('HFTD CPZ'!$B3472,'Approved CPZ List'!$B:$B,0))),$K3472,#N/A))</f>
        <v>#N/A</v>
      </c>
    </row>
    <row r="3473" spans="1:13" ht="15.75" x14ac:dyDescent="0.25">
      <c r="A3473" s="17">
        <v>10978</v>
      </c>
      <c r="B3473" s="16" t="s">
        <v>57</v>
      </c>
      <c r="C3473" s="16">
        <v>42031124</v>
      </c>
      <c r="D3473" s="16" t="s">
        <v>45</v>
      </c>
      <c r="E3473" s="16">
        <v>6.1935541751007711E-2</v>
      </c>
      <c r="F3473" s="16">
        <v>1</v>
      </c>
      <c r="G3473" s="20">
        <v>2.43958077580328E-6</v>
      </c>
      <c r="H3473" s="16">
        <f t="shared" si="162"/>
        <v>2.43958077580328E-6</v>
      </c>
      <c r="I3473" s="21">
        <v>3472</v>
      </c>
      <c r="J3473" s="28">
        <f t="shared" si="163"/>
        <v>26151.426500546375</v>
      </c>
      <c r="K3473" s="28">
        <f t="shared" si="164"/>
        <v>1.016169009088181E-2</v>
      </c>
      <c r="L3473" s="34" t="e">
        <f>IF(ISNUMBER(INDEX('08W Project List'!$J:$J,MATCH('HFTD CPZ'!$B3473,'08W Project List'!$G:$G,0))),$K3473,#N/A)</f>
        <v>#N/A</v>
      </c>
      <c r="M3473" s="34" t="e">
        <f>IF(ISNUMBER(L3473),#N/A,IF(ISNUMBER(INDEX('Approved CPZ List'!$I:$I,MATCH('HFTD CPZ'!$B3473,'Approved CPZ List'!$B:$B,0))),$K3473,#N/A))</f>
        <v>#N/A</v>
      </c>
    </row>
    <row r="3474" spans="1:13" ht="15.75" x14ac:dyDescent="0.25">
      <c r="A3474" s="17">
        <v>10767</v>
      </c>
      <c r="B3474" s="16" t="s">
        <v>3685</v>
      </c>
      <c r="C3474" s="16">
        <v>42491102</v>
      </c>
      <c r="D3474" s="16" t="s">
        <v>3681</v>
      </c>
      <c r="E3474" s="16">
        <v>3.3104523746055062E-2</v>
      </c>
      <c r="F3474" s="16">
        <v>2</v>
      </c>
      <c r="G3474" s="20">
        <v>2.4158942329685202E-6</v>
      </c>
      <c r="H3474" s="16">
        <f t="shared" si="162"/>
        <v>4.8317884659370404E-6</v>
      </c>
      <c r="I3474" s="21">
        <v>3473</v>
      </c>
      <c r="J3474" s="28">
        <f t="shared" si="163"/>
        <v>26151.459605070122</v>
      </c>
      <c r="K3474" s="28">
        <f t="shared" si="164"/>
        <v>1.0156858302415873E-2</v>
      </c>
      <c r="L3474" s="34" t="e">
        <f>IF(ISNUMBER(INDEX('08W Project List'!$J:$J,MATCH('HFTD CPZ'!$B3474,'08W Project List'!$G:$G,0))),$K3474,#N/A)</f>
        <v>#N/A</v>
      </c>
      <c r="M3474" s="34" t="e">
        <f>IF(ISNUMBER(L3474),#N/A,IF(ISNUMBER(INDEX('Approved CPZ List'!$I:$I,MATCH('HFTD CPZ'!$B3474,'Approved CPZ List'!$B:$B,0))),$K3474,#N/A))</f>
        <v>#N/A</v>
      </c>
    </row>
    <row r="3475" spans="1:13" ht="15.75" x14ac:dyDescent="0.25">
      <c r="A3475" s="17">
        <v>2223</v>
      </c>
      <c r="B3475" s="16" t="s">
        <v>2922</v>
      </c>
      <c r="C3475" s="16">
        <v>83252109</v>
      </c>
      <c r="D3475" s="16" t="s">
        <v>2918</v>
      </c>
      <c r="E3475" s="16">
        <v>1.2889239933692167E-2</v>
      </c>
      <c r="F3475" s="16">
        <v>171</v>
      </c>
      <c r="G3475" s="20">
        <v>2.3947810994894301E-6</v>
      </c>
      <c r="H3475" s="16">
        <f t="shared" si="162"/>
        <v>4.0950756801269253E-4</v>
      </c>
      <c r="I3475" s="21">
        <v>3474</v>
      </c>
      <c r="J3475" s="28">
        <f t="shared" si="163"/>
        <v>26151.472494310055</v>
      </c>
      <c r="K3475" s="28">
        <f t="shared" si="164"/>
        <v>9.7473507344031807E-3</v>
      </c>
      <c r="L3475" s="34" t="e">
        <f>IF(ISNUMBER(INDEX('08W Project List'!$J:$J,MATCH('HFTD CPZ'!$B3475,'08W Project List'!$G:$G,0))),$K3475,#N/A)</f>
        <v>#N/A</v>
      </c>
      <c r="M3475" s="34" t="e">
        <f>IF(ISNUMBER(L3475),#N/A,IF(ISNUMBER(INDEX('Approved CPZ List'!$I:$I,MATCH('HFTD CPZ'!$B3475,'Approved CPZ List'!$B:$B,0))),$K3475,#N/A))</f>
        <v>#N/A</v>
      </c>
    </row>
    <row r="3476" spans="1:13" ht="15.75" x14ac:dyDescent="0.25">
      <c r="A3476" s="17">
        <v>4848</v>
      </c>
      <c r="B3476" s="16" t="s">
        <v>4149</v>
      </c>
      <c r="C3476" s="16">
        <v>14341103</v>
      </c>
      <c r="D3476" s="16" t="s">
        <v>4147</v>
      </c>
      <c r="E3476" s="16">
        <v>0</v>
      </c>
      <c r="F3476" s="16">
        <v>96</v>
      </c>
      <c r="G3476" s="20">
        <v>2.37342066106176E-6</v>
      </c>
      <c r="H3476" s="16">
        <f t="shared" si="162"/>
        <v>2.2784838346192896E-4</v>
      </c>
      <c r="I3476" s="21">
        <v>3475</v>
      </c>
      <c r="J3476" s="28">
        <f t="shared" si="163"/>
        <v>26151.472494310055</v>
      </c>
      <c r="K3476" s="28">
        <f t="shared" si="164"/>
        <v>9.5195023509412526E-3</v>
      </c>
      <c r="L3476" s="34" t="e">
        <f>IF(ISNUMBER(INDEX('08W Project List'!$J:$J,MATCH('HFTD CPZ'!$B3476,'08W Project List'!$G:$G,0))),$K3476,#N/A)</f>
        <v>#N/A</v>
      </c>
      <c r="M3476" s="34" t="e">
        <f>IF(ISNUMBER(L3476),#N/A,IF(ISNUMBER(INDEX('Approved CPZ List'!$I:$I,MATCH('HFTD CPZ'!$B3476,'Approved CPZ List'!$B:$B,0))),$K3476,#N/A))</f>
        <v>#N/A</v>
      </c>
    </row>
    <row r="3477" spans="1:13" ht="15.75" x14ac:dyDescent="0.25">
      <c r="A3477" s="17">
        <v>1157</v>
      </c>
      <c r="B3477" s="16" t="s">
        <v>2458</v>
      </c>
      <c r="C3477" s="16">
        <v>13801105</v>
      </c>
      <c r="D3477" s="16" t="s">
        <v>2459</v>
      </c>
      <c r="E3477" s="16">
        <v>0.33530709677154502</v>
      </c>
      <c r="F3477" s="16">
        <v>41</v>
      </c>
      <c r="G3477" s="20">
        <v>2.3640960662310001E-6</v>
      </c>
      <c r="H3477" s="16">
        <f t="shared" si="162"/>
        <v>9.6927938715471012E-5</v>
      </c>
      <c r="I3477" s="21">
        <v>3476</v>
      </c>
      <c r="J3477" s="28">
        <f t="shared" si="163"/>
        <v>26151.807801406827</v>
      </c>
      <c r="K3477" s="28">
        <f t="shared" si="164"/>
        <v>9.4225744122257808E-3</v>
      </c>
      <c r="L3477" s="34" t="e">
        <f>IF(ISNUMBER(INDEX('08W Project List'!$J:$J,MATCH('HFTD CPZ'!$B3477,'08W Project List'!$G:$G,0))),$K3477,#N/A)</f>
        <v>#N/A</v>
      </c>
      <c r="M3477" s="34" t="e">
        <f>IF(ISNUMBER(L3477),#N/A,IF(ISNUMBER(INDEX('Approved CPZ List'!$I:$I,MATCH('HFTD CPZ'!$B3477,'Approved CPZ List'!$B:$B,0))),$K3477,#N/A))</f>
        <v>#N/A</v>
      </c>
    </row>
    <row r="3478" spans="1:13" ht="15.75" x14ac:dyDescent="0.25">
      <c r="A3478" s="17">
        <v>6537</v>
      </c>
      <c r="B3478" s="16" t="s">
        <v>3805</v>
      </c>
      <c r="C3478" s="16">
        <v>22721102</v>
      </c>
      <c r="D3478" s="16" t="s">
        <v>3806</v>
      </c>
      <c r="E3478" s="16">
        <v>0.16947446662879986</v>
      </c>
      <c r="F3478" s="16">
        <v>10</v>
      </c>
      <c r="G3478" s="20">
        <v>2.3270717071790002E-6</v>
      </c>
      <c r="H3478" s="16">
        <f t="shared" si="162"/>
        <v>2.327071707179E-5</v>
      </c>
      <c r="I3478" s="21">
        <v>3477</v>
      </c>
      <c r="J3478" s="28">
        <f t="shared" si="163"/>
        <v>26151.977275873454</v>
      </c>
      <c r="K3478" s="28">
        <f t="shared" si="164"/>
        <v>9.3993036951539911E-3</v>
      </c>
      <c r="L3478" s="34" t="e">
        <f>IF(ISNUMBER(INDEX('08W Project List'!$J:$J,MATCH('HFTD CPZ'!$B3478,'08W Project List'!$G:$G,0))),$K3478,#N/A)</f>
        <v>#N/A</v>
      </c>
      <c r="M3478" s="34" t="e">
        <f>IF(ISNUMBER(L3478),#N/A,IF(ISNUMBER(INDEX('Approved CPZ List'!$I:$I,MATCH('HFTD CPZ'!$B3478,'Approved CPZ List'!$B:$B,0))),$K3478,#N/A))</f>
        <v>#N/A</v>
      </c>
    </row>
    <row r="3479" spans="1:13" ht="15.75" x14ac:dyDescent="0.25">
      <c r="A3479" s="17">
        <v>1692</v>
      </c>
      <c r="B3479" s="16" t="s">
        <v>3441</v>
      </c>
      <c r="C3479" s="16">
        <v>24181104</v>
      </c>
      <c r="D3479" s="16" t="s">
        <v>3438</v>
      </c>
      <c r="E3479" s="16">
        <v>2.2303396587627904</v>
      </c>
      <c r="F3479" s="16">
        <v>61</v>
      </c>
      <c r="G3479" s="20">
        <v>2.3217980226124402E-6</v>
      </c>
      <c r="H3479" s="16">
        <f t="shared" si="162"/>
        <v>1.4162967937935884E-4</v>
      </c>
      <c r="I3479" s="21">
        <v>3478</v>
      </c>
      <c r="J3479" s="28">
        <f t="shared" si="163"/>
        <v>26154.207615532217</v>
      </c>
      <c r="K3479" s="28">
        <f t="shared" si="164"/>
        <v>9.2576740157746321E-3</v>
      </c>
      <c r="L3479" s="34" t="e">
        <f>IF(ISNUMBER(INDEX('08W Project List'!$J:$J,MATCH('HFTD CPZ'!$B3479,'08W Project List'!$G:$G,0))),$K3479,#N/A)</f>
        <v>#N/A</v>
      </c>
      <c r="M3479" s="34" t="e">
        <f>IF(ISNUMBER(L3479),#N/A,IF(ISNUMBER(INDEX('Approved CPZ List'!$I:$I,MATCH('HFTD CPZ'!$B3479,'Approved CPZ List'!$B:$B,0))),$K3479,#N/A))</f>
        <v>#N/A</v>
      </c>
    </row>
    <row r="3480" spans="1:13" ht="15.75" x14ac:dyDescent="0.25">
      <c r="A3480" s="17">
        <v>5922</v>
      </c>
      <c r="B3480" s="16" t="s">
        <v>3804</v>
      </c>
      <c r="C3480" s="16">
        <v>22721101</v>
      </c>
      <c r="D3480" s="16" t="s">
        <v>3802</v>
      </c>
      <c r="E3480" s="16">
        <v>0.46321728750745428</v>
      </c>
      <c r="F3480" s="16">
        <v>19</v>
      </c>
      <c r="G3480" s="20">
        <v>2.3127178633148502E-6</v>
      </c>
      <c r="H3480" s="16">
        <f t="shared" si="162"/>
        <v>4.3941639402982152E-5</v>
      </c>
      <c r="I3480" s="21">
        <v>3479</v>
      </c>
      <c r="J3480" s="28">
        <f t="shared" si="163"/>
        <v>26154.670832819724</v>
      </c>
      <c r="K3480" s="28">
        <f t="shared" si="164"/>
        <v>9.2137323763716496E-3</v>
      </c>
      <c r="L3480" s="34" t="e">
        <f>IF(ISNUMBER(INDEX('08W Project List'!$J:$J,MATCH('HFTD CPZ'!$B3480,'08W Project List'!$G:$G,0))),$K3480,#N/A)</f>
        <v>#N/A</v>
      </c>
      <c r="M3480" s="34" t="e">
        <f>IF(ISNUMBER(L3480),#N/A,IF(ISNUMBER(INDEX('Approved CPZ List'!$I:$I,MATCH('HFTD CPZ'!$B3480,'Approved CPZ List'!$B:$B,0))),$K3480,#N/A))</f>
        <v>#N/A</v>
      </c>
    </row>
    <row r="3481" spans="1:13" ht="15.75" x14ac:dyDescent="0.25">
      <c r="A3481" s="17">
        <v>3263</v>
      </c>
      <c r="B3481" s="16" t="s">
        <v>3463</v>
      </c>
      <c r="C3481" s="16">
        <v>13111109</v>
      </c>
      <c r="D3481" s="16" t="s">
        <v>3464</v>
      </c>
      <c r="E3481" s="16">
        <v>6.768834926905531</v>
      </c>
      <c r="F3481" s="16">
        <v>86</v>
      </c>
      <c r="G3481" s="20">
        <v>2.3050593071515698E-6</v>
      </c>
      <c r="H3481" s="16">
        <f t="shared" si="162"/>
        <v>1.9823510041503501E-4</v>
      </c>
      <c r="I3481" s="21">
        <v>3480</v>
      </c>
      <c r="J3481" s="28">
        <f t="shared" si="163"/>
        <v>26161.439667746628</v>
      </c>
      <c r="K3481" s="28">
        <f t="shared" si="164"/>
        <v>9.0154972759566143E-3</v>
      </c>
      <c r="L3481" s="34" t="e">
        <f>IF(ISNUMBER(INDEX('08W Project List'!$J:$J,MATCH('HFTD CPZ'!$B3481,'08W Project List'!$G:$G,0))),$K3481,#N/A)</f>
        <v>#N/A</v>
      </c>
      <c r="M3481" s="34" t="e">
        <f>IF(ISNUMBER(L3481),#N/A,IF(ISNUMBER(INDEX('Approved CPZ List'!$I:$I,MATCH('HFTD CPZ'!$B3481,'Approved CPZ List'!$B:$B,0))),$K3481,#N/A))</f>
        <v>#N/A</v>
      </c>
    </row>
    <row r="3482" spans="1:13" ht="15.75" x14ac:dyDescent="0.25">
      <c r="A3482" s="17">
        <v>7536</v>
      </c>
      <c r="B3482" s="16" t="s">
        <v>4299</v>
      </c>
      <c r="C3482" s="16">
        <v>42661102</v>
      </c>
      <c r="D3482" s="16" t="s">
        <v>4300</v>
      </c>
      <c r="E3482" s="16">
        <v>0</v>
      </c>
      <c r="F3482" s="16">
        <v>21</v>
      </c>
      <c r="G3482" s="20">
        <v>2.3027317678060701E-6</v>
      </c>
      <c r="H3482" s="16">
        <f t="shared" si="162"/>
        <v>4.8357367123927475E-5</v>
      </c>
      <c r="I3482" s="21">
        <v>3481</v>
      </c>
      <c r="J3482" s="28">
        <f t="shared" si="163"/>
        <v>26161.439667746628</v>
      </c>
      <c r="K3482" s="28">
        <f t="shared" si="164"/>
        <v>8.9671399088326869E-3</v>
      </c>
      <c r="L3482" s="34" t="e">
        <f>IF(ISNUMBER(INDEX('08W Project List'!$J:$J,MATCH('HFTD CPZ'!$B3482,'08W Project List'!$G:$G,0))),$K3482,#N/A)</f>
        <v>#N/A</v>
      </c>
      <c r="M3482" s="34" t="e">
        <f>IF(ISNUMBER(L3482),#N/A,IF(ISNUMBER(INDEX('Approved CPZ List'!$I:$I,MATCH('HFTD CPZ'!$B3482,'Approved CPZ List'!$B:$B,0))),$K3482,#N/A))</f>
        <v>#N/A</v>
      </c>
    </row>
    <row r="3483" spans="1:13" ht="15.75" x14ac:dyDescent="0.25">
      <c r="A3483" s="17">
        <v>2607</v>
      </c>
      <c r="B3483" s="16" t="s">
        <v>4241</v>
      </c>
      <c r="C3483" s="16">
        <v>13350402</v>
      </c>
      <c r="D3483" s="16" t="s">
        <v>4242</v>
      </c>
      <c r="E3483" s="16">
        <v>2.9794749114539902</v>
      </c>
      <c r="F3483" s="16">
        <v>36</v>
      </c>
      <c r="G3483" s="20">
        <v>2.3019461375669301E-6</v>
      </c>
      <c r="H3483" s="16">
        <f t="shared" si="162"/>
        <v>8.2870060952409486E-5</v>
      </c>
      <c r="I3483" s="21">
        <v>3482</v>
      </c>
      <c r="J3483" s="28">
        <f t="shared" si="163"/>
        <v>26164.419142658084</v>
      </c>
      <c r="K3483" s="28">
        <f t="shared" si="164"/>
        <v>8.8842698478802766E-3</v>
      </c>
      <c r="L3483" s="34" t="e">
        <f>IF(ISNUMBER(INDEX('08W Project List'!$J:$J,MATCH('HFTD CPZ'!$B3483,'08W Project List'!$G:$G,0))),$K3483,#N/A)</f>
        <v>#N/A</v>
      </c>
      <c r="M3483" s="34" t="e">
        <f>IF(ISNUMBER(L3483),#N/A,IF(ISNUMBER(INDEX('Approved CPZ List'!$I:$I,MATCH('HFTD CPZ'!$B3483,'Approved CPZ List'!$B:$B,0))),$K3483,#N/A))</f>
        <v>#N/A</v>
      </c>
    </row>
    <row r="3484" spans="1:13" ht="15.75" x14ac:dyDescent="0.25">
      <c r="A3484" s="17">
        <v>2976</v>
      </c>
      <c r="B3484" s="16" t="s">
        <v>3894</v>
      </c>
      <c r="C3484" s="16">
        <v>43201101</v>
      </c>
      <c r="D3484" s="16" t="s">
        <v>3890</v>
      </c>
      <c r="E3484" s="16">
        <v>1.0766241037077999</v>
      </c>
      <c r="F3484" s="16">
        <v>81</v>
      </c>
      <c r="G3484" s="20">
        <v>2.29811041380895E-6</v>
      </c>
      <c r="H3484" s="16">
        <f t="shared" si="162"/>
        <v>1.8614694351852494E-4</v>
      </c>
      <c r="I3484" s="21">
        <v>3483</v>
      </c>
      <c r="J3484" s="28">
        <f t="shared" si="163"/>
        <v>26165.495766761793</v>
      </c>
      <c r="K3484" s="28">
        <f t="shared" si="164"/>
        <v>8.6981229043617513E-3</v>
      </c>
      <c r="L3484" s="34" t="e">
        <f>IF(ISNUMBER(INDEX('08W Project List'!$J:$J,MATCH('HFTD CPZ'!$B3484,'08W Project List'!$G:$G,0))),$K3484,#N/A)</f>
        <v>#N/A</v>
      </c>
      <c r="M3484" s="34" t="e">
        <f>IF(ISNUMBER(L3484),#N/A,IF(ISNUMBER(INDEX('Approved CPZ List'!$I:$I,MATCH('HFTD CPZ'!$B3484,'Approved CPZ List'!$B:$B,0))),$K3484,#N/A))</f>
        <v>#N/A</v>
      </c>
    </row>
    <row r="3485" spans="1:13" ht="15.75" x14ac:dyDescent="0.25">
      <c r="A3485" s="17">
        <v>28</v>
      </c>
      <c r="B3485" s="16" t="s">
        <v>3248</v>
      </c>
      <c r="C3485" s="16">
        <v>24141101</v>
      </c>
      <c r="D3485" s="16" t="s">
        <v>3246</v>
      </c>
      <c r="E3485" s="16">
        <v>4.6222585659966375</v>
      </c>
      <c r="F3485" s="16">
        <v>86</v>
      </c>
      <c r="G3485" s="20">
        <v>2.2942917325811199E-6</v>
      </c>
      <c r="H3485" s="16">
        <f t="shared" si="162"/>
        <v>1.9730908900197631E-4</v>
      </c>
      <c r="I3485" s="21">
        <v>3484</v>
      </c>
      <c r="J3485" s="28">
        <f t="shared" si="163"/>
        <v>26170.118025327789</v>
      </c>
      <c r="K3485" s="28">
        <f t="shared" si="164"/>
        <v>8.5008138153597756E-3</v>
      </c>
      <c r="L3485" s="34" t="e">
        <f>IF(ISNUMBER(INDEX('08W Project List'!$J:$J,MATCH('HFTD CPZ'!$B3485,'08W Project List'!$G:$G,0))),$K3485,#N/A)</f>
        <v>#N/A</v>
      </c>
      <c r="M3485" s="34" t="e">
        <f>IF(ISNUMBER(L3485),#N/A,IF(ISNUMBER(INDEX('Approved CPZ List'!$I:$I,MATCH('HFTD CPZ'!$B3485,'Approved CPZ List'!$B:$B,0))),$K3485,#N/A))</f>
        <v>#N/A</v>
      </c>
    </row>
    <row r="3486" spans="1:13" ht="15.75" x14ac:dyDescent="0.25">
      <c r="A3486" s="17">
        <v>6723</v>
      </c>
      <c r="B3486" s="16" t="s">
        <v>4159</v>
      </c>
      <c r="C3486" s="16">
        <v>14341106</v>
      </c>
      <c r="D3486" s="16" t="s">
        <v>4157</v>
      </c>
      <c r="E3486" s="16">
        <v>0.11865076152733935</v>
      </c>
      <c r="F3486" s="16">
        <v>31</v>
      </c>
      <c r="G3486" s="20">
        <v>2.2677608331282902E-6</v>
      </c>
      <c r="H3486" s="16">
        <f t="shared" si="162"/>
        <v>7.0300585826976991E-5</v>
      </c>
      <c r="I3486" s="21">
        <v>3485</v>
      </c>
      <c r="J3486" s="28">
        <f t="shared" si="163"/>
        <v>26170.236676089316</v>
      </c>
      <c r="K3486" s="28">
        <f t="shared" si="164"/>
        <v>8.4305132295327979E-3</v>
      </c>
      <c r="L3486" s="34" t="e">
        <f>IF(ISNUMBER(INDEX('08W Project List'!$J:$J,MATCH('HFTD CPZ'!$B3486,'08W Project List'!$G:$G,0))),$K3486,#N/A)</f>
        <v>#N/A</v>
      </c>
      <c r="M3486" s="34" t="e">
        <f>IF(ISNUMBER(L3486),#N/A,IF(ISNUMBER(INDEX('Approved CPZ List'!$I:$I,MATCH('HFTD CPZ'!$B3486,'Approved CPZ List'!$B:$B,0))),$K3486,#N/A))</f>
        <v>#N/A</v>
      </c>
    </row>
    <row r="3487" spans="1:13" ht="15.75" x14ac:dyDescent="0.25">
      <c r="A3487" s="17">
        <v>6528</v>
      </c>
      <c r="B3487" s="16" t="s">
        <v>2000</v>
      </c>
      <c r="C3487" s="16">
        <v>42991106</v>
      </c>
      <c r="D3487" s="16" t="s">
        <v>2001</v>
      </c>
      <c r="E3487" s="16">
        <v>0.30383175273362895</v>
      </c>
      <c r="F3487" s="16">
        <v>7</v>
      </c>
      <c r="G3487" s="20">
        <v>2.2568892350794601E-6</v>
      </c>
      <c r="H3487" s="16">
        <f t="shared" si="162"/>
        <v>1.579822464555622E-5</v>
      </c>
      <c r="I3487" s="21">
        <v>3486</v>
      </c>
      <c r="J3487" s="28">
        <f t="shared" si="163"/>
        <v>26170.540507842052</v>
      </c>
      <c r="K3487" s="28">
        <f t="shared" si="164"/>
        <v>8.4147150048872413E-3</v>
      </c>
      <c r="L3487" s="34" t="e">
        <f>IF(ISNUMBER(INDEX('08W Project List'!$J:$J,MATCH('HFTD CPZ'!$B3487,'08W Project List'!$G:$G,0))),$K3487,#N/A)</f>
        <v>#N/A</v>
      </c>
      <c r="M3487" s="34" t="e">
        <f>IF(ISNUMBER(L3487),#N/A,IF(ISNUMBER(INDEX('Approved CPZ List'!$I:$I,MATCH('HFTD CPZ'!$B3487,'Approved CPZ List'!$B:$B,0))),$K3487,#N/A))</f>
        <v>#N/A</v>
      </c>
    </row>
    <row r="3488" spans="1:13" ht="15.75" x14ac:dyDescent="0.25">
      <c r="A3488" s="17">
        <v>2106</v>
      </c>
      <c r="B3488" s="16" t="s">
        <v>3887</v>
      </c>
      <c r="C3488" s="16">
        <v>13340402</v>
      </c>
      <c r="D3488" s="16" t="s">
        <v>3888</v>
      </c>
      <c r="E3488" s="16">
        <v>1.4870905451128713</v>
      </c>
      <c r="F3488" s="16">
        <v>53</v>
      </c>
      <c r="G3488" s="20">
        <v>2.2491810223007301E-6</v>
      </c>
      <c r="H3488" s="16">
        <f t="shared" si="162"/>
        <v>1.192065941819387E-4</v>
      </c>
      <c r="I3488" s="21">
        <v>3487</v>
      </c>
      <c r="J3488" s="28">
        <f t="shared" si="163"/>
        <v>26172.027598387165</v>
      </c>
      <c r="K3488" s="28">
        <f t="shared" si="164"/>
        <v>8.2955084107053031E-3</v>
      </c>
      <c r="L3488" s="34" t="e">
        <f>IF(ISNUMBER(INDEX('08W Project List'!$J:$J,MATCH('HFTD CPZ'!$B3488,'08W Project List'!$G:$G,0))),$K3488,#N/A)</f>
        <v>#N/A</v>
      </c>
      <c r="M3488" s="34" t="e">
        <f>IF(ISNUMBER(L3488),#N/A,IF(ISNUMBER(INDEX('Approved CPZ List'!$I:$I,MATCH('HFTD CPZ'!$B3488,'Approved CPZ List'!$B:$B,0))),$K3488,#N/A))</f>
        <v>#N/A</v>
      </c>
    </row>
    <row r="3489" spans="1:13" ht="15.75" x14ac:dyDescent="0.25">
      <c r="A3489" s="17">
        <v>3661</v>
      </c>
      <c r="B3489" s="16" t="s">
        <v>2003</v>
      </c>
      <c r="C3489" s="16">
        <v>42991106</v>
      </c>
      <c r="D3489" s="16" t="s">
        <v>2001</v>
      </c>
      <c r="E3489" s="16">
        <v>1.1954110962736233</v>
      </c>
      <c r="F3489" s="16">
        <v>43</v>
      </c>
      <c r="G3489" s="20">
        <v>2.2324763021694299E-6</v>
      </c>
      <c r="H3489" s="16">
        <f t="shared" si="162"/>
        <v>9.5996480993285491E-5</v>
      </c>
      <c r="I3489" s="21">
        <v>3488</v>
      </c>
      <c r="J3489" s="28">
        <f t="shared" si="163"/>
        <v>26173.223009483438</v>
      </c>
      <c r="K3489" s="28">
        <f t="shared" si="164"/>
        <v>8.199511929712017E-3</v>
      </c>
      <c r="L3489" s="34" t="e">
        <f>IF(ISNUMBER(INDEX('08W Project List'!$J:$J,MATCH('HFTD CPZ'!$B3489,'08W Project List'!$G:$G,0))),$K3489,#N/A)</f>
        <v>#N/A</v>
      </c>
      <c r="M3489" s="34" t="e">
        <f>IF(ISNUMBER(L3489),#N/A,IF(ISNUMBER(INDEX('Approved CPZ List'!$I:$I,MATCH('HFTD CPZ'!$B3489,'Approved CPZ List'!$B:$B,0))),$K3489,#N/A))</f>
        <v>#N/A</v>
      </c>
    </row>
    <row r="3490" spans="1:13" ht="15.75" x14ac:dyDescent="0.25">
      <c r="A3490" s="17">
        <v>3471</v>
      </c>
      <c r="B3490" s="16" t="s">
        <v>2086</v>
      </c>
      <c r="C3490" s="16">
        <v>82021101</v>
      </c>
      <c r="D3490" s="16" t="s">
        <v>2082</v>
      </c>
      <c r="E3490" s="16">
        <v>0</v>
      </c>
      <c r="F3490" s="16">
        <v>57</v>
      </c>
      <c r="G3490" s="20">
        <v>2.2251905162031098E-6</v>
      </c>
      <c r="H3490" s="16">
        <f t="shared" si="162"/>
        <v>1.2683585942357725E-4</v>
      </c>
      <c r="I3490" s="21">
        <v>3489</v>
      </c>
      <c r="J3490" s="28">
        <f t="shared" si="163"/>
        <v>26173.223009483438</v>
      </c>
      <c r="K3490" s="28">
        <f t="shared" si="164"/>
        <v>8.0726760702884391E-3</v>
      </c>
      <c r="L3490" s="34" t="e">
        <f>IF(ISNUMBER(INDEX('08W Project List'!$J:$J,MATCH('HFTD CPZ'!$B3490,'08W Project List'!$G:$G,0))),$K3490,#N/A)</f>
        <v>#N/A</v>
      </c>
      <c r="M3490" s="34" t="e">
        <f>IF(ISNUMBER(L3490),#N/A,IF(ISNUMBER(INDEX('Approved CPZ List'!$I:$I,MATCH('HFTD CPZ'!$B3490,'Approved CPZ List'!$B:$B,0))),$K3490,#N/A))</f>
        <v>#N/A</v>
      </c>
    </row>
    <row r="3491" spans="1:13" ht="15.75" x14ac:dyDescent="0.25">
      <c r="A3491" s="17">
        <v>4292</v>
      </c>
      <c r="B3491" s="16" t="s">
        <v>1277</v>
      </c>
      <c r="C3491" s="16">
        <v>24080402</v>
      </c>
      <c r="D3491" s="16" t="s">
        <v>1276</v>
      </c>
      <c r="E3491" s="16">
        <v>4.5022095543042013</v>
      </c>
      <c r="F3491" s="16">
        <v>77</v>
      </c>
      <c r="G3491" s="20">
        <v>2.2015383453627602E-6</v>
      </c>
      <c r="H3491" s="16">
        <f t="shared" si="162"/>
        <v>1.6951845259293255E-4</v>
      </c>
      <c r="I3491" s="21">
        <v>3490</v>
      </c>
      <c r="J3491" s="28">
        <f t="shared" si="163"/>
        <v>26177.72521903774</v>
      </c>
      <c r="K3491" s="28">
        <f t="shared" si="164"/>
        <v>7.9031576176955068E-3</v>
      </c>
      <c r="L3491" s="34" t="e">
        <f>IF(ISNUMBER(INDEX('08W Project List'!$J:$J,MATCH('HFTD CPZ'!$B3491,'08W Project List'!$G:$G,0))),$K3491,#N/A)</f>
        <v>#N/A</v>
      </c>
      <c r="M3491" s="34" t="e">
        <f>IF(ISNUMBER(L3491),#N/A,IF(ISNUMBER(INDEX('Approved CPZ List'!$I:$I,MATCH('HFTD CPZ'!$B3491,'Approved CPZ List'!$B:$B,0))),$K3491,#N/A))</f>
        <v>#N/A</v>
      </c>
    </row>
    <row r="3492" spans="1:13" ht="15.75" x14ac:dyDescent="0.25">
      <c r="A3492" s="17">
        <v>1116</v>
      </c>
      <c r="B3492" s="16" t="s">
        <v>3803</v>
      </c>
      <c r="C3492" s="16">
        <v>22721101</v>
      </c>
      <c r="D3492" s="16" t="s">
        <v>3802</v>
      </c>
      <c r="E3492" s="16">
        <v>0.23226187233007831</v>
      </c>
      <c r="F3492" s="16">
        <v>30</v>
      </c>
      <c r="G3492" s="20">
        <v>2.1952820519399899E-6</v>
      </c>
      <c r="H3492" s="16">
        <f t="shared" si="162"/>
        <v>6.5858461558199692E-5</v>
      </c>
      <c r="I3492" s="21">
        <v>3491</v>
      </c>
      <c r="J3492" s="28">
        <f t="shared" si="163"/>
        <v>26177.95748091007</v>
      </c>
      <c r="K3492" s="28">
        <f t="shared" si="164"/>
        <v>7.8372991561373069E-3</v>
      </c>
      <c r="L3492" s="34" t="e">
        <f>IF(ISNUMBER(INDEX('08W Project List'!$J:$J,MATCH('HFTD CPZ'!$B3492,'08W Project List'!$G:$G,0))),$K3492,#N/A)</f>
        <v>#N/A</v>
      </c>
      <c r="M3492" s="34" t="e">
        <f>IF(ISNUMBER(L3492),#N/A,IF(ISNUMBER(INDEX('Approved CPZ List'!$I:$I,MATCH('HFTD CPZ'!$B3492,'Approved CPZ List'!$B:$B,0))),$K3492,#N/A))</f>
        <v>#N/A</v>
      </c>
    </row>
    <row r="3493" spans="1:13" ht="15.75" x14ac:dyDescent="0.25">
      <c r="A3493" s="17">
        <v>9555</v>
      </c>
      <c r="B3493" s="16" t="s">
        <v>1842</v>
      </c>
      <c r="C3493" s="16">
        <v>42481103</v>
      </c>
      <c r="D3493" s="16" t="s">
        <v>1841</v>
      </c>
      <c r="E3493" s="16">
        <v>0.41220632168965193</v>
      </c>
      <c r="F3493" s="16">
        <v>6</v>
      </c>
      <c r="G3493" s="20">
        <v>2.19401093379253E-6</v>
      </c>
      <c r="H3493" s="16">
        <f t="shared" si="162"/>
        <v>1.316406560275518E-5</v>
      </c>
      <c r="I3493" s="21">
        <v>3492</v>
      </c>
      <c r="J3493" s="28">
        <f t="shared" si="163"/>
        <v>26178.36968723176</v>
      </c>
      <c r="K3493" s="28">
        <f t="shared" si="164"/>
        <v>7.8241350905345515E-3</v>
      </c>
      <c r="L3493" s="34" t="e">
        <f>IF(ISNUMBER(INDEX('08W Project List'!$J:$J,MATCH('HFTD CPZ'!$B3493,'08W Project List'!$G:$G,0))),$K3493,#N/A)</f>
        <v>#N/A</v>
      </c>
      <c r="M3493" s="34" t="e">
        <f>IF(ISNUMBER(L3493),#N/A,IF(ISNUMBER(INDEX('Approved CPZ List'!$I:$I,MATCH('HFTD CPZ'!$B3493,'Approved CPZ List'!$B:$B,0))),$K3493,#N/A))</f>
        <v>#N/A</v>
      </c>
    </row>
    <row r="3494" spans="1:13" ht="15.75" x14ac:dyDescent="0.25">
      <c r="A3494" s="17">
        <v>4494</v>
      </c>
      <c r="B3494" s="16" t="s">
        <v>4173</v>
      </c>
      <c r="C3494" s="16">
        <v>182852201</v>
      </c>
      <c r="D3494" s="16" t="s">
        <v>4169</v>
      </c>
      <c r="E3494" s="16">
        <v>0.48887421248608764</v>
      </c>
      <c r="F3494" s="16">
        <v>29</v>
      </c>
      <c r="G3494" s="20">
        <v>2.1871989492249998E-6</v>
      </c>
      <c r="H3494" s="16">
        <f t="shared" si="162"/>
        <v>6.3428769527524998E-5</v>
      </c>
      <c r="I3494" s="21">
        <v>3493</v>
      </c>
      <c r="J3494" s="28">
        <f t="shared" si="163"/>
        <v>26178.858561444245</v>
      </c>
      <c r="K3494" s="28">
        <f t="shared" si="164"/>
        <v>7.7607063210070265E-3</v>
      </c>
      <c r="L3494" s="34" t="e">
        <f>IF(ISNUMBER(INDEX('08W Project List'!$J:$J,MATCH('HFTD CPZ'!$B3494,'08W Project List'!$G:$G,0))),$K3494,#N/A)</f>
        <v>#N/A</v>
      </c>
      <c r="M3494" s="34" t="e">
        <f>IF(ISNUMBER(L3494),#N/A,IF(ISNUMBER(INDEX('Approved CPZ List'!$I:$I,MATCH('HFTD CPZ'!$B3494,'Approved CPZ List'!$B:$B,0))),$K3494,#N/A))</f>
        <v>#N/A</v>
      </c>
    </row>
    <row r="3495" spans="1:13" ht="15.75" x14ac:dyDescent="0.25">
      <c r="A3495" s="17">
        <v>3505</v>
      </c>
      <c r="B3495" s="16" t="s">
        <v>4402</v>
      </c>
      <c r="C3495" s="16">
        <v>24251104</v>
      </c>
      <c r="D3495" s="16" t="s">
        <v>4397</v>
      </c>
      <c r="E3495" s="16">
        <v>2.0338445125762088</v>
      </c>
      <c r="F3495" s="16">
        <v>37</v>
      </c>
      <c r="G3495" s="20">
        <v>2.1865443149724198E-6</v>
      </c>
      <c r="H3495" s="16">
        <f t="shared" si="162"/>
        <v>8.0902139653979535E-5</v>
      </c>
      <c r="I3495" s="21">
        <v>3494</v>
      </c>
      <c r="J3495" s="28">
        <f t="shared" si="163"/>
        <v>26180.89240595682</v>
      </c>
      <c r="K3495" s="28">
        <f t="shared" si="164"/>
        <v>7.6798041813530473E-3</v>
      </c>
      <c r="L3495" s="34" t="e">
        <f>IF(ISNUMBER(INDEX('08W Project List'!$J:$J,MATCH('HFTD CPZ'!$B3495,'08W Project List'!$G:$G,0))),$K3495,#N/A)</f>
        <v>#N/A</v>
      </c>
      <c r="M3495" s="34" t="e">
        <f>IF(ISNUMBER(L3495),#N/A,IF(ISNUMBER(INDEX('Approved CPZ List'!$I:$I,MATCH('HFTD CPZ'!$B3495,'Approved CPZ List'!$B:$B,0))),$K3495,#N/A))</f>
        <v>#N/A</v>
      </c>
    </row>
    <row r="3496" spans="1:13" ht="15.75" x14ac:dyDescent="0.25">
      <c r="A3496" s="17">
        <v>4601</v>
      </c>
      <c r="B3496" s="16" t="s">
        <v>1708</v>
      </c>
      <c r="C3496" s="16">
        <v>182291102</v>
      </c>
      <c r="D3496" s="16" t="s">
        <v>1707</v>
      </c>
      <c r="E3496" s="16">
        <v>0.524215533619248</v>
      </c>
      <c r="F3496" s="16">
        <v>26</v>
      </c>
      <c r="G3496" s="20">
        <v>2.1767122729172201E-6</v>
      </c>
      <c r="H3496" s="16">
        <f t="shared" si="162"/>
        <v>5.6594519095847721E-5</v>
      </c>
      <c r="I3496" s="21">
        <v>3495</v>
      </c>
      <c r="J3496" s="28">
        <f t="shared" si="163"/>
        <v>26181.41662149044</v>
      </c>
      <c r="K3496" s="28">
        <f t="shared" si="164"/>
        <v>7.6232096622571993E-3</v>
      </c>
      <c r="L3496" s="34" t="e">
        <f>IF(ISNUMBER(INDEX('08W Project List'!$J:$J,MATCH('HFTD CPZ'!$B3496,'08W Project List'!$G:$G,0))),$K3496,#N/A)</f>
        <v>#N/A</v>
      </c>
      <c r="M3496" s="34" t="e">
        <f>IF(ISNUMBER(L3496),#N/A,IF(ISNUMBER(INDEX('Approved CPZ List'!$I:$I,MATCH('HFTD CPZ'!$B3496,'Approved CPZ List'!$B:$B,0))),$K3496,#N/A))</f>
        <v>#N/A</v>
      </c>
    </row>
    <row r="3497" spans="1:13" ht="15.75" x14ac:dyDescent="0.25">
      <c r="A3497" s="17">
        <v>10245</v>
      </c>
      <c r="B3497" s="16" t="s">
        <v>1605</v>
      </c>
      <c r="C3497" s="16">
        <v>43091104</v>
      </c>
      <c r="D3497" s="16" t="s">
        <v>1602</v>
      </c>
      <c r="E3497" s="16">
        <v>0</v>
      </c>
      <c r="F3497" s="16">
        <v>4</v>
      </c>
      <c r="G3497" s="20">
        <v>2.1731792254136902E-6</v>
      </c>
      <c r="H3497" s="16">
        <f t="shared" si="162"/>
        <v>8.6927169016547607E-6</v>
      </c>
      <c r="I3497" s="21">
        <v>3496</v>
      </c>
      <c r="J3497" s="28">
        <f t="shared" si="163"/>
        <v>26181.41662149044</v>
      </c>
      <c r="K3497" s="28">
        <f t="shared" si="164"/>
        <v>7.6145169453555447E-3</v>
      </c>
      <c r="L3497" s="34" t="e">
        <f>IF(ISNUMBER(INDEX('08W Project List'!$J:$J,MATCH('HFTD CPZ'!$B3497,'08W Project List'!$G:$G,0))),$K3497,#N/A)</f>
        <v>#N/A</v>
      </c>
      <c r="M3497" s="34" t="e">
        <f>IF(ISNUMBER(L3497),#N/A,IF(ISNUMBER(INDEX('Approved CPZ List'!$I:$I,MATCH('HFTD CPZ'!$B3497,'Approved CPZ List'!$B:$B,0))),$K3497,#N/A))</f>
        <v>#N/A</v>
      </c>
    </row>
    <row r="3498" spans="1:13" ht="15.75" x14ac:dyDescent="0.25">
      <c r="A3498" s="17">
        <v>6525</v>
      </c>
      <c r="B3498" s="16" t="s">
        <v>1666</v>
      </c>
      <c r="C3498" s="16">
        <v>102361101</v>
      </c>
      <c r="D3498" s="16" t="s">
        <v>1665</v>
      </c>
      <c r="E3498" s="16">
        <v>1.5196994817232505</v>
      </c>
      <c r="F3498" s="16">
        <v>46</v>
      </c>
      <c r="G3498" s="20">
        <v>2.1551876651751302E-6</v>
      </c>
      <c r="H3498" s="16">
        <f t="shared" si="162"/>
        <v>9.9138632598055982E-5</v>
      </c>
      <c r="I3498" s="21">
        <v>3497</v>
      </c>
      <c r="J3498" s="28">
        <f t="shared" si="163"/>
        <v>26182.936320972163</v>
      </c>
      <c r="K3498" s="28">
        <f t="shared" si="164"/>
        <v>7.5153783127574888E-3</v>
      </c>
      <c r="L3498" s="34" t="e">
        <f>IF(ISNUMBER(INDEX('08W Project List'!$J:$J,MATCH('HFTD CPZ'!$B3498,'08W Project List'!$G:$G,0))),$K3498,#N/A)</f>
        <v>#N/A</v>
      </c>
      <c r="M3498" s="34" t="e">
        <f>IF(ISNUMBER(L3498),#N/A,IF(ISNUMBER(INDEX('Approved CPZ List'!$I:$I,MATCH('HFTD CPZ'!$B3498,'Approved CPZ List'!$B:$B,0))),$K3498,#N/A))</f>
        <v>#N/A</v>
      </c>
    </row>
    <row r="3499" spans="1:13" ht="15.75" x14ac:dyDescent="0.25">
      <c r="A3499" s="17">
        <v>7268</v>
      </c>
      <c r="B3499" s="16" t="s">
        <v>1714</v>
      </c>
      <c r="C3499" s="16">
        <v>83431116</v>
      </c>
      <c r="D3499" s="16" t="s">
        <v>1715</v>
      </c>
      <c r="E3499" s="16">
        <v>0.22865588995826974</v>
      </c>
      <c r="F3499" s="16">
        <v>9</v>
      </c>
      <c r="G3499" s="20">
        <v>2.1509240460191902E-6</v>
      </c>
      <c r="H3499" s="16">
        <f t="shared" si="162"/>
        <v>1.9358316414172712E-5</v>
      </c>
      <c r="I3499" s="21">
        <v>3498</v>
      </c>
      <c r="J3499" s="28">
        <f t="shared" si="163"/>
        <v>26183.164976862121</v>
      </c>
      <c r="K3499" s="28">
        <f t="shared" si="164"/>
        <v>7.4960199963433165E-3</v>
      </c>
      <c r="L3499" s="34" t="e">
        <f>IF(ISNUMBER(INDEX('08W Project List'!$J:$J,MATCH('HFTD CPZ'!$B3499,'08W Project List'!$G:$G,0))),$K3499,#N/A)</f>
        <v>#N/A</v>
      </c>
      <c r="M3499" s="34" t="e">
        <f>IF(ISNUMBER(L3499),#N/A,IF(ISNUMBER(INDEX('Approved CPZ List'!$I:$I,MATCH('HFTD CPZ'!$B3499,'Approved CPZ List'!$B:$B,0))),$K3499,#N/A))</f>
        <v>#N/A</v>
      </c>
    </row>
    <row r="3500" spans="1:13" ht="15.75" x14ac:dyDescent="0.25">
      <c r="A3500" s="17">
        <v>5472</v>
      </c>
      <c r="B3500" s="16" t="s">
        <v>706</v>
      </c>
      <c r="C3500" s="16">
        <v>103181101</v>
      </c>
      <c r="D3500" s="16" t="s">
        <v>707</v>
      </c>
      <c r="E3500" s="16">
        <v>0.52126143624787447</v>
      </c>
      <c r="F3500" s="16">
        <v>10</v>
      </c>
      <c r="G3500" s="20">
        <v>2.1477806587672801E-6</v>
      </c>
      <c r="H3500" s="16">
        <f t="shared" si="162"/>
        <v>2.14778065876728E-5</v>
      </c>
      <c r="I3500" s="21">
        <v>3499</v>
      </c>
      <c r="J3500" s="28">
        <f t="shared" si="163"/>
        <v>26183.686238298367</v>
      </c>
      <c r="K3500" s="28">
        <f t="shared" si="164"/>
        <v>7.4745421897556433E-3</v>
      </c>
      <c r="L3500" s="34" t="e">
        <f>IF(ISNUMBER(INDEX('08W Project List'!$J:$J,MATCH('HFTD CPZ'!$B3500,'08W Project List'!$G:$G,0))),$K3500,#N/A)</f>
        <v>#N/A</v>
      </c>
      <c r="M3500" s="34" t="e">
        <f>IF(ISNUMBER(L3500),#N/A,IF(ISNUMBER(INDEX('Approved CPZ List'!$I:$I,MATCH('HFTD CPZ'!$B3500,'Approved CPZ List'!$B:$B,0))),$K3500,#N/A))</f>
        <v>#N/A</v>
      </c>
    </row>
    <row r="3501" spans="1:13" ht="15.75" x14ac:dyDescent="0.25">
      <c r="A3501" s="17">
        <v>659</v>
      </c>
      <c r="B3501" s="16" t="s">
        <v>1219</v>
      </c>
      <c r="C3501" s="16">
        <v>12501112</v>
      </c>
      <c r="D3501" s="16" t="s">
        <v>1213</v>
      </c>
      <c r="E3501" s="16">
        <v>0</v>
      </c>
      <c r="F3501" s="16">
        <v>51</v>
      </c>
      <c r="G3501" s="20">
        <v>2.1269797363599601E-6</v>
      </c>
      <c r="H3501" s="16">
        <f t="shared" si="162"/>
        <v>1.0847596655435796E-4</v>
      </c>
      <c r="I3501" s="21">
        <v>3500</v>
      </c>
      <c r="J3501" s="28">
        <f t="shared" si="163"/>
        <v>26183.686238298367</v>
      </c>
      <c r="K3501" s="28">
        <f t="shared" si="164"/>
        <v>7.3660662232012857E-3</v>
      </c>
      <c r="L3501" s="34" t="e">
        <f>IF(ISNUMBER(INDEX('08W Project List'!$J:$J,MATCH('HFTD CPZ'!$B3501,'08W Project List'!$G:$G,0))),$K3501,#N/A)</f>
        <v>#N/A</v>
      </c>
      <c r="M3501" s="34" t="e">
        <f>IF(ISNUMBER(L3501),#N/A,IF(ISNUMBER(INDEX('Approved CPZ List'!$I:$I,MATCH('HFTD CPZ'!$B3501,'Approved CPZ List'!$B:$B,0))),$K3501,#N/A))</f>
        <v>#N/A</v>
      </c>
    </row>
    <row r="3502" spans="1:13" ht="15.75" x14ac:dyDescent="0.25">
      <c r="A3502" s="17">
        <v>286</v>
      </c>
      <c r="B3502" s="16" t="s">
        <v>2669</v>
      </c>
      <c r="C3502" s="16">
        <v>12541106</v>
      </c>
      <c r="D3502" s="16" t="s">
        <v>2667</v>
      </c>
      <c r="E3502" s="16">
        <v>3.2846402198271409</v>
      </c>
      <c r="F3502" s="16">
        <v>136</v>
      </c>
      <c r="G3502" s="20">
        <v>2.1194503089330601E-6</v>
      </c>
      <c r="H3502" s="16">
        <f t="shared" si="162"/>
        <v>2.8824524201489615E-4</v>
      </c>
      <c r="I3502" s="21">
        <v>3501</v>
      </c>
      <c r="J3502" s="28">
        <f t="shared" si="163"/>
        <v>26186.970878518194</v>
      </c>
      <c r="K3502" s="28">
        <f t="shared" si="164"/>
        <v>7.0778209811863894E-3</v>
      </c>
      <c r="L3502" s="34" t="e">
        <f>IF(ISNUMBER(INDEX('08W Project List'!$J:$J,MATCH('HFTD CPZ'!$B3502,'08W Project List'!$G:$G,0))),$K3502,#N/A)</f>
        <v>#N/A</v>
      </c>
      <c r="M3502" s="34" t="e">
        <f>IF(ISNUMBER(L3502),#N/A,IF(ISNUMBER(INDEX('Approved CPZ List'!$I:$I,MATCH('HFTD CPZ'!$B3502,'Approved CPZ List'!$B:$B,0))),$K3502,#N/A))</f>
        <v>#N/A</v>
      </c>
    </row>
    <row r="3503" spans="1:13" ht="15.75" x14ac:dyDescent="0.25">
      <c r="A3503" s="17">
        <v>3401</v>
      </c>
      <c r="B3503" s="16" t="s">
        <v>4181</v>
      </c>
      <c r="C3503" s="16">
        <v>182852202</v>
      </c>
      <c r="D3503" s="16" t="s">
        <v>4176</v>
      </c>
      <c r="E3503" s="16">
        <v>5.6858713762458857</v>
      </c>
      <c r="F3503" s="16">
        <v>79</v>
      </c>
      <c r="G3503" s="20">
        <v>2.1129612209747899E-6</v>
      </c>
      <c r="H3503" s="16">
        <f t="shared" si="162"/>
        <v>1.669239364570084E-4</v>
      </c>
      <c r="I3503" s="21">
        <v>3502</v>
      </c>
      <c r="J3503" s="28">
        <f t="shared" si="163"/>
        <v>26192.656749894439</v>
      </c>
      <c r="K3503" s="28">
        <f t="shared" si="164"/>
        <v>6.9108970447293808E-3</v>
      </c>
      <c r="L3503" s="34" t="e">
        <f>IF(ISNUMBER(INDEX('08W Project List'!$J:$J,MATCH('HFTD CPZ'!$B3503,'08W Project List'!$G:$G,0))),$K3503,#N/A)</f>
        <v>#N/A</v>
      </c>
      <c r="M3503" s="34" t="e">
        <f>IF(ISNUMBER(L3503),#N/A,IF(ISNUMBER(INDEX('Approved CPZ List'!$I:$I,MATCH('HFTD CPZ'!$B3503,'Approved CPZ List'!$B:$B,0))),$K3503,#N/A))</f>
        <v>#N/A</v>
      </c>
    </row>
    <row r="3504" spans="1:13" ht="15.75" x14ac:dyDescent="0.25">
      <c r="A3504" s="17">
        <v>617</v>
      </c>
      <c r="B3504" s="16" t="s">
        <v>2588</v>
      </c>
      <c r="C3504" s="16">
        <v>12600401</v>
      </c>
      <c r="D3504" s="16" t="s">
        <v>2589</v>
      </c>
      <c r="E3504" s="16">
        <v>3.4714609216594594</v>
      </c>
      <c r="F3504" s="16">
        <v>68</v>
      </c>
      <c r="G3504" s="20">
        <v>2.0870953239482999E-6</v>
      </c>
      <c r="H3504" s="16">
        <f t="shared" si="162"/>
        <v>1.419224820284844E-4</v>
      </c>
      <c r="I3504" s="21">
        <v>3503</v>
      </c>
      <c r="J3504" s="28">
        <f t="shared" si="163"/>
        <v>26196.128210816099</v>
      </c>
      <c r="K3504" s="28">
        <f t="shared" si="164"/>
        <v>6.7689745627008968E-3</v>
      </c>
      <c r="L3504" s="34" t="e">
        <f>IF(ISNUMBER(INDEX('08W Project List'!$J:$J,MATCH('HFTD CPZ'!$B3504,'08W Project List'!$G:$G,0))),$K3504,#N/A)</f>
        <v>#N/A</v>
      </c>
      <c r="M3504" s="34" t="e">
        <f>IF(ISNUMBER(L3504),#N/A,IF(ISNUMBER(INDEX('Approved CPZ List'!$I:$I,MATCH('HFTD CPZ'!$B3504,'Approved CPZ List'!$B:$B,0))),$K3504,#N/A))</f>
        <v>#N/A</v>
      </c>
    </row>
    <row r="3505" spans="1:13" ht="15.75" x14ac:dyDescent="0.25">
      <c r="A3505" s="17">
        <v>5991</v>
      </c>
      <c r="B3505" s="16" t="s">
        <v>4172</v>
      </c>
      <c r="C3505" s="16">
        <v>182852201</v>
      </c>
      <c r="D3505" s="16" t="s">
        <v>4169</v>
      </c>
      <c r="E3505" s="16">
        <v>0.57778896700605775</v>
      </c>
      <c r="F3505" s="16">
        <v>10</v>
      </c>
      <c r="G3505" s="20">
        <v>2.06071649043804E-6</v>
      </c>
      <c r="H3505" s="16">
        <f t="shared" si="162"/>
        <v>2.0607164904380401E-5</v>
      </c>
      <c r="I3505" s="21">
        <v>3504</v>
      </c>
      <c r="J3505" s="28">
        <f t="shared" si="163"/>
        <v>26196.705999783106</v>
      </c>
      <c r="K3505" s="28">
        <f t="shared" si="164"/>
        <v>6.7483673977965161E-3</v>
      </c>
      <c r="L3505" s="34" t="e">
        <f>IF(ISNUMBER(INDEX('08W Project List'!$J:$J,MATCH('HFTD CPZ'!$B3505,'08W Project List'!$G:$G,0))),$K3505,#N/A)</f>
        <v>#N/A</v>
      </c>
      <c r="M3505" s="34" t="e">
        <f>IF(ISNUMBER(L3505),#N/A,IF(ISNUMBER(INDEX('Approved CPZ List'!$I:$I,MATCH('HFTD CPZ'!$B3505,'Approved CPZ List'!$B:$B,0))),$K3505,#N/A))</f>
        <v>#N/A</v>
      </c>
    </row>
    <row r="3506" spans="1:13" ht="15.75" x14ac:dyDescent="0.25">
      <c r="A3506" s="17">
        <v>2044</v>
      </c>
      <c r="B3506" s="16" t="s">
        <v>3885</v>
      </c>
      <c r="C3506" s="16">
        <v>13340401</v>
      </c>
      <c r="D3506" s="16" t="s">
        <v>3886</v>
      </c>
      <c r="E3506" s="16">
        <v>4.1073288985696648</v>
      </c>
      <c r="F3506" s="16">
        <v>56</v>
      </c>
      <c r="G3506" s="20">
        <v>2.05880980230369E-6</v>
      </c>
      <c r="H3506" s="16">
        <f t="shared" si="162"/>
        <v>1.1529334892900664E-4</v>
      </c>
      <c r="I3506" s="21">
        <v>3505</v>
      </c>
      <c r="J3506" s="28">
        <f t="shared" si="163"/>
        <v>26200.813328681674</v>
      </c>
      <c r="K3506" s="28">
        <f t="shared" si="164"/>
        <v>6.6330740488675091E-3</v>
      </c>
      <c r="L3506" s="34" t="e">
        <f>IF(ISNUMBER(INDEX('08W Project List'!$J:$J,MATCH('HFTD CPZ'!$B3506,'08W Project List'!$G:$G,0))),$K3506,#N/A)</f>
        <v>#N/A</v>
      </c>
      <c r="M3506" s="34" t="e">
        <f>IF(ISNUMBER(L3506),#N/A,IF(ISNUMBER(INDEX('Approved CPZ List'!$I:$I,MATCH('HFTD CPZ'!$B3506,'Approved CPZ List'!$B:$B,0))),$K3506,#N/A))</f>
        <v>#N/A</v>
      </c>
    </row>
    <row r="3507" spans="1:13" ht="15.75" x14ac:dyDescent="0.25">
      <c r="A3507" s="17">
        <v>7179</v>
      </c>
      <c r="B3507" s="16" t="s">
        <v>1215</v>
      </c>
      <c r="C3507" s="16">
        <v>12501112</v>
      </c>
      <c r="D3507" s="16" t="s">
        <v>1213</v>
      </c>
      <c r="E3507" s="16">
        <v>0.21956301157858357</v>
      </c>
      <c r="F3507" s="16">
        <v>11</v>
      </c>
      <c r="G3507" s="20">
        <v>2.0514634210293899E-6</v>
      </c>
      <c r="H3507" s="16">
        <f t="shared" si="162"/>
        <v>2.2566097631323287E-5</v>
      </c>
      <c r="I3507" s="21">
        <v>3506</v>
      </c>
      <c r="J3507" s="28">
        <f t="shared" si="163"/>
        <v>26201.032891693252</v>
      </c>
      <c r="K3507" s="28">
        <f t="shared" si="164"/>
        <v>6.610507951236186E-3</v>
      </c>
      <c r="L3507" s="34" t="e">
        <f>IF(ISNUMBER(INDEX('08W Project List'!$J:$J,MATCH('HFTD CPZ'!$B3507,'08W Project List'!$G:$G,0))),$K3507,#N/A)</f>
        <v>#N/A</v>
      </c>
      <c r="M3507" s="34" t="e">
        <f>IF(ISNUMBER(L3507),#N/A,IF(ISNUMBER(INDEX('Approved CPZ List'!$I:$I,MATCH('HFTD CPZ'!$B3507,'Approved CPZ List'!$B:$B,0))),$K3507,#N/A))</f>
        <v>#N/A</v>
      </c>
    </row>
    <row r="3508" spans="1:13" ht="15.75" x14ac:dyDescent="0.25">
      <c r="A3508" s="17">
        <v>5036</v>
      </c>
      <c r="B3508" s="16" t="s">
        <v>1392</v>
      </c>
      <c r="C3508" s="16">
        <v>13921104</v>
      </c>
      <c r="D3508" s="16" t="s">
        <v>1393</v>
      </c>
      <c r="E3508" s="16">
        <v>0.28978500403038099</v>
      </c>
      <c r="F3508" s="16">
        <v>63</v>
      </c>
      <c r="G3508" s="20">
        <v>2.0367101996748199E-6</v>
      </c>
      <c r="H3508" s="16">
        <f t="shared" si="162"/>
        <v>1.2831274257951364E-4</v>
      </c>
      <c r="I3508" s="21">
        <v>3507</v>
      </c>
      <c r="J3508" s="28">
        <f t="shared" si="163"/>
        <v>26201.322676697284</v>
      </c>
      <c r="K3508" s="28">
        <f t="shared" si="164"/>
        <v>6.4821952086566723E-3</v>
      </c>
      <c r="L3508" s="34" t="e">
        <f>IF(ISNUMBER(INDEX('08W Project List'!$J:$J,MATCH('HFTD CPZ'!$B3508,'08W Project List'!$G:$G,0))),$K3508,#N/A)</f>
        <v>#N/A</v>
      </c>
      <c r="M3508" s="34" t="e">
        <f>IF(ISNUMBER(L3508),#N/A,IF(ISNUMBER(INDEX('Approved CPZ List'!$I:$I,MATCH('HFTD CPZ'!$B3508,'Approved CPZ List'!$B:$B,0))),$K3508,#N/A))</f>
        <v>#N/A</v>
      </c>
    </row>
    <row r="3509" spans="1:13" ht="15.75" x14ac:dyDescent="0.25">
      <c r="A3509" s="17">
        <v>6325</v>
      </c>
      <c r="B3509" s="16" t="s">
        <v>2110</v>
      </c>
      <c r="C3509" s="16">
        <v>82021108</v>
      </c>
      <c r="D3509" s="16" t="s">
        <v>2111</v>
      </c>
      <c r="E3509" s="16">
        <v>0</v>
      </c>
      <c r="F3509" s="16">
        <v>15</v>
      </c>
      <c r="G3509" s="20">
        <v>2.03338465339586E-6</v>
      </c>
      <c r="H3509" s="16">
        <f t="shared" si="162"/>
        <v>3.0500769800937902E-5</v>
      </c>
      <c r="I3509" s="21">
        <v>3508</v>
      </c>
      <c r="J3509" s="28">
        <f t="shared" si="163"/>
        <v>26201.322676697284</v>
      </c>
      <c r="K3509" s="28">
        <f t="shared" si="164"/>
        <v>6.4516944388557347E-3</v>
      </c>
      <c r="L3509" s="34" t="e">
        <f>IF(ISNUMBER(INDEX('08W Project List'!$J:$J,MATCH('HFTD CPZ'!$B3509,'08W Project List'!$G:$G,0))),$K3509,#N/A)</f>
        <v>#N/A</v>
      </c>
      <c r="M3509" s="34" t="e">
        <f>IF(ISNUMBER(L3509),#N/A,IF(ISNUMBER(INDEX('Approved CPZ List'!$I:$I,MATCH('HFTD CPZ'!$B3509,'Approved CPZ List'!$B:$B,0))),$K3509,#N/A))</f>
        <v>#N/A</v>
      </c>
    </row>
    <row r="3510" spans="1:13" ht="15.75" x14ac:dyDescent="0.25">
      <c r="A3510" s="17">
        <v>6874</v>
      </c>
      <c r="B3510" s="16" t="s">
        <v>2092</v>
      </c>
      <c r="C3510" s="16">
        <v>82021102</v>
      </c>
      <c r="D3510" s="16" t="s">
        <v>2091</v>
      </c>
      <c r="E3510" s="16">
        <v>0</v>
      </c>
      <c r="F3510" s="16">
        <v>70</v>
      </c>
      <c r="G3510" s="20">
        <v>2.0154125571188899E-6</v>
      </c>
      <c r="H3510" s="16">
        <f t="shared" si="162"/>
        <v>1.4107887899832228E-4</v>
      </c>
      <c r="I3510" s="21">
        <v>3509</v>
      </c>
      <c r="J3510" s="28">
        <f t="shared" si="163"/>
        <v>26201.322676697284</v>
      </c>
      <c r="K3510" s="28">
        <f t="shared" si="164"/>
        <v>6.3106155598574125E-3</v>
      </c>
      <c r="L3510" s="34" t="e">
        <f>IF(ISNUMBER(INDEX('08W Project List'!$J:$J,MATCH('HFTD CPZ'!$B3510,'08W Project List'!$G:$G,0))),$K3510,#N/A)</f>
        <v>#N/A</v>
      </c>
      <c r="M3510" s="34" t="e">
        <f>IF(ISNUMBER(L3510),#N/A,IF(ISNUMBER(INDEX('Approved CPZ List'!$I:$I,MATCH('HFTD CPZ'!$B3510,'Approved CPZ List'!$B:$B,0))),$K3510,#N/A))</f>
        <v>#N/A</v>
      </c>
    </row>
    <row r="3511" spans="1:13" ht="15.75" x14ac:dyDescent="0.25">
      <c r="A3511" s="17">
        <v>1424</v>
      </c>
      <c r="B3511" s="16" t="s">
        <v>2822</v>
      </c>
      <c r="C3511" s="16">
        <v>22811103</v>
      </c>
      <c r="D3511" s="16" t="s">
        <v>2817</v>
      </c>
      <c r="E3511" s="16">
        <v>6.80730976613729E-2</v>
      </c>
      <c r="F3511" s="16">
        <v>62</v>
      </c>
      <c r="G3511" s="20">
        <v>2.0045923968539602E-6</v>
      </c>
      <c r="H3511" s="16">
        <f t="shared" si="162"/>
        <v>1.2428472860494553E-4</v>
      </c>
      <c r="I3511" s="21">
        <v>3510</v>
      </c>
      <c r="J3511" s="28">
        <f t="shared" si="163"/>
        <v>26201.390749794944</v>
      </c>
      <c r="K3511" s="28">
        <f t="shared" si="164"/>
        <v>6.1863308312524673E-3</v>
      </c>
      <c r="L3511" s="34" t="e">
        <f>IF(ISNUMBER(INDEX('08W Project List'!$J:$J,MATCH('HFTD CPZ'!$B3511,'08W Project List'!$G:$G,0))),$K3511,#N/A)</f>
        <v>#N/A</v>
      </c>
      <c r="M3511" s="34" t="e">
        <f>IF(ISNUMBER(L3511),#N/A,IF(ISNUMBER(INDEX('Approved CPZ List'!$I:$I,MATCH('HFTD CPZ'!$B3511,'Approved CPZ List'!$B:$B,0))),$K3511,#N/A))</f>
        <v>#N/A</v>
      </c>
    </row>
    <row r="3512" spans="1:13" ht="15.75" x14ac:dyDescent="0.25">
      <c r="A3512" s="17">
        <v>10000</v>
      </c>
      <c r="B3512" s="16" t="s">
        <v>67</v>
      </c>
      <c r="C3512" s="16">
        <v>42031125</v>
      </c>
      <c r="D3512" s="16" t="s">
        <v>61</v>
      </c>
      <c r="E3512" s="16">
        <v>0.13081958296821442</v>
      </c>
      <c r="F3512" s="16">
        <v>4</v>
      </c>
      <c r="G3512" s="20">
        <v>2.0026326649903501E-6</v>
      </c>
      <c r="H3512" s="16">
        <f t="shared" si="162"/>
        <v>8.0105306599614003E-6</v>
      </c>
      <c r="I3512" s="21">
        <v>3511</v>
      </c>
      <c r="J3512" s="28">
        <f t="shared" si="163"/>
        <v>26201.521569377914</v>
      </c>
      <c r="K3512" s="28">
        <f t="shared" si="164"/>
        <v>6.1783203005925059E-3</v>
      </c>
      <c r="L3512" s="34" t="e">
        <f>IF(ISNUMBER(INDEX('08W Project List'!$J:$J,MATCH('HFTD CPZ'!$B3512,'08W Project List'!$G:$G,0))),$K3512,#N/A)</f>
        <v>#N/A</v>
      </c>
      <c r="M3512" s="34" t="e">
        <f>IF(ISNUMBER(L3512),#N/A,IF(ISNUMBER(INDEX('Approved CPZ List'!$I:$I,MATCH('HFTD CPZ'!$B3512,'Approved CPZ List'!$B:$B,0))),$K3512,#N/A))</f>
        <v>#N/A</v>
      </c>
    </row>
    <row r="3513" spans="1:13" ht="15.75" x14ac:dyDescent="0.25">
      <c r="A3513" s="17">
        <v>254</v>
      </c>
      <c r="B3513" s="16" t="s">
        <v>1720</v>
      </c>
      <c r="C3513" s="16">
        <v>83431116</v>
      </c>
      <c r="D3513" s="16" t="s">
        <v>1715</v>
      </c>
      <c r="E3513" s="16">
        <v>0.20892775342428094</v>
      </c>
      <c r="F3513" s="16">
        <v>165</v>
      </c>
      <c r="G3513" s="20">
        <v>1.9552616592511399E-6</v>
      </c>
      <c r="H3513" s="16">
        <f t="shared" si="162"/>
        <v>3.2261817377643806E-4</v>
      </c>
      <c r="I3513" s="21">
        <v>3512</v>
      </c>
      <c r="J3513" s="28">
        <f t="shared" si="163"/>
        <v>26201.730497131339</v>
      </c>
      <c r="K3513" s="28">
        <f t="shared" si="164"/>
        <v>5.855702126816068E-3</v>
      </c>
      <c r="L3513" s="34" t="e">
        <f>IF(ISNUMBER(INDEX('08W Project List'!$J:$J,MATCH('HFTD CPZ'!$B3513,'08W Project List'!$G:$G,0))),$K3513,#N/A)</f>
        <v>#N/A</v>
      </c>
      <c r="M3513" s="34" t="e">
        <f>IF(ISNUMBER(L3513),#N/A,IF(ISNUMBER(INDEX('Approved CPZ List'!$I:$I,MATCH('HFTD CPZ'!$B3513,'Approved CPZ List'!$B:$B,0))),$K3513,#N/A))</f>
        <v>#N/A</v>
      </c>
    </row>
    <row r="3514" spans="1:13" ht="15.75" x14ac:dyDescent="0.25">
      <c r="A3514" s="17">
        <v>1238</v>
      </c>
      <c r="B3514" s="16" t="s">
        <v>3896</v>
      </c>
      <c r="C3514" s="16">
        <v>43201102</v>
      </c>
      <c r="D3514" s="16" t="s">
        <v>3897</v>
      </c>
      <c r="E3514" s="16">
        <v>0.26853382960010258</v>
      </c>
      <c r="F3514" s="16">
        <v>10</v>
      </c>
      <c r="G3514" s="20">
        <v>1.9459948671732502E-6</v>
      </c>
      <c r="H3514" s="16">
        <f t="shared" si="162"/>
        <v>1.9459948671732504E-5</v>
      </c>
      <c r="I3514" s="21">
        <v>3513</v>
      </c>
      <c r="J3514" s="28">
        <f t="shared" si="163"/>
        <v>26201.999030960938</v>
      </c>
      <c r="K3514" s="28">
        <f t="shared" si="164"/>
        <v>5.8362421781443354E-3</v>
      </c>
      <c r="L3514" s="34" t="e">
        <f>IF(ISNUMBER(INDEX('08W Project List'!$J:$J,MATCH('HFTD CPZ'!$B3514,'08W Project List'!$G:$G,0))),$K3514,#N/A)</f>
        <v>#N/A</v>
      </c>
      <c r="M3514" s="34" t="e">
        <f>IF(ISNUMBER(L3514),#N/A,IF(ISNUMBER(INDEX('Approved CPZ List'!$I:$I,MATCH('HFTD CPZ'!$B3514,'Approved CPZ List'!$B:$B,0))),$K3514,#N/A))</f>
        <v>#N/A</v>
      </c>
    </row>
    <row r="3515" spans="1:13" ht="15.75" x14ac:dyDescent="0.25">
      <c r="A3515" s="17">
        <v>10590</v>
      </c>
      <c r="B3515" s="16" t="s">
        <v>712</v>
      </c>
      <c r="C3515" s="16">
        <v>103181102</v>
      </c>
      <c r="D3515" s="16" t="s">
        <v>711</v>
      </c>
      <c r="E3515" s="16">
        <v>0.26654418418031323</v>
      </c>
      <c r="F3515" s="16">
        <v>7</v>
      </c>
      <c r="G3515" s="20">
        <v>1.9339709750124199E-6</v>
      </c>
      <c r="H3515" s="16">
        <f t="shared" si="162"/>
        <v>1.353779682508694E-5</v>
      </c>
      <c r="I3515" s="21">
        <v>3514</v>
      </c>
      <c r="J3515" s="28">
        <f t="shared" si="163"/>
        <v>26202.26557514512</v>
      </c>
      <c r="K3515" s="28">
        <f t="shared" si="164"/>
        <v>5.8227043813192485E-3</v>
      </c>
      <c r="L3515" s="34" t="e">
        <f>IF(ISNUMBER(INDEX('08W Project List'!$J:$J,MATCH('HFTD CPZ'!$B3515,'08W Project List'!$G:$G,0))),$K3515,#N/A)</f>
        <v>#N/A</v>
      </c>
      <c r="M3515" s="34" t="e">
        <f>IF(ISNUMBER(L3515),#N/A,IF(ISNUMBER(INDEX('Approved CPZ List'!$I:$I,MATCH('HFTD CPZ'!$B3515,'Approved CPZ List'!$B:$B,0))),$K3515,#N/A))</f>
        <v>#N/A</v>
      </c>
    </row>
    <row r="3516" spans="1:13" ht="15.75" x14ac:dyDescent="0.25">
      <c r="A3516" s="17">
        <v>6891</v>
      </c>
      <c r="B3516" s="16" t="s">
        <v>58</v>
      </c>
      <c r="C3516" s="16">
        <v>42031124</v>
      </c>
      <c r="D3516" s="16" t="s">
        <v>45</v>
      </c>
      <c r="E3516" s="16">
        <v>0.12354247640568738</v>
      </c>
      <c r="F3516" s="16">
        <v>8</v>
      </c>
      <c r="G3516" s="20">
        <v>1.9051168178587401E-6</v>
      </c>
      <c r="H3516" s="16">
        <f t="shared" si="162"/>
        <v>1.5240934542869921E-5</v>
      </c>
      <c r="I3516" s="21">
        <v>3515</v>
      </c>
      <c r="J3516" s="28">
        <f t="shared" si="163"/>
        <v>26202.389117621526</v>
      </c>
      <c r="K3516" s="28">
        <f t="shared" si="164"/>
        <v>5.8074634467763786E-3</v>
      </c>
      <c r="L3516" s="34" t="e">
        <f>IF(ISNUMBER(INDEX('08W Project List'!$J:$J,MATCH('HFTD CPZ'!$B3516,'08W Project List'!$G:$G,0))),$K3516,#N/A)</f>
        <v>#N/A</v>
      </c>
      <c r="M3516" s="34" t="e">
        <f>IF(ISNUMBER(L3516),#N/A,IF(ISNUMBER(INDEX('Approved CPZ List'!$I:$I,MATCH('HFTD CPZ'!$B3516,'Approved CPZ List'!$B:$B,0))),$K3516,#N/A))</f>
        <v>#N/A</v>
      </c>
    </row>
    <row r="3517" spans="1:13" ht="15.75" x14ac:dyDescent="0.25">
      <c r="A3517" s="17">
        <v>9434</v>
      </c>
      <c r="B3517" s="16" t="s">
        <v>278</v>
      </c>
      <c r="C3517" s="16">
        <v>12061105</v>
      </c>
      <c r="D3517" s="16" t="s">
        <v>277</v>
      </c>
      <c r="E3517" s="16">
        <v>0.13286042974229834</v>
      </c>
      <c r="F3517" s="16">
        <v>2</v>
      </c>
      <c r="G3517" s="20">
        <v>1.88941325610428E-6</v>
      </c>
      <c r="H3517" s="16">
        <f t="shared" si="162"/>
        <v>3.77882651220856E-6</v>
      </c>
      <c r="I3517" s="21">
        <v>3516</v>
      </c>
      <c r="J3517" s="28">
        <f t="shared" si="163"/>
        <v>26202.521978051267</v>
      </c>
      <c r="K3517" s="28">
        <f t="shared" si="164"/>
        <v>5.8036846202641698E-3</v>
      </c>
      <c r="L3517" s="34" t="e">
        <f>IF(ISNUMBER(INDEX('08W Project List'!$J:$J,MATCH('HFTD CPZ'!$B3517,'08W Project List'!$G:$G,0))),$K3517,#N/A)</f>
        <v>#N/A</v>
      </c>
      <c r="M3517" s="34" t="e">
        <f>IF(ISNUMBER(L3517),#N/A,IF(ISNUMBER(INDEX('Approved CPZ List'!$I:$I,MATCH('HFTD CPZ'!$B3517,'Approved CPZ List'!$B:$B,0))),$K3517,#N/A))</f>
        <v>#N/A</v>
      </c>
    </row>
    <row r="3518" spans="1:13" ht="15.75" x14ac:dyDescent="0.25">
      <c r="A3518" s="17">
        <v>6092</v>
      </c>
      <c r="B3518" s="16" t="s">
        <v>4198</v>
      </c>
      <c r="C3518" s="16">
        <v>182852204</v>
      </c>
      <c r="D3518" s="16" t="s">
        <v>4195</v>
      </c>
      <c r="E3518" s="16">
        <v>1.4417089296930641</v>
      </c>
      <c r="F3518" s="16">
        <v>32</v>
      </c>
      <c r="G3518" s="20">
        <v>1.8884841101300401E-6</v>
      </c>
      <c r="H3518" s="16">
        <f t="shared" si="162"/>
        <v>6.0431491524161282E-5</v>
      </c>
      <c r="I3518" s="21">
        <v>3517</v>
      </c>
      <c r="J3518" s="28">
        <f t="shared" si="163"/>
        <v>26203.963686980962</v>
      </c>
      <c r="K3518" s="28">
        <f t="shared" si="164"/>
        <v>5.7432531287400085E-3</v>
      </c>
      <c r="L3518" s="34" t="e">
        <f>IF(ISNUMBER(INDEX('08W Project List'!$J:$J,MATCH('HFTD CPZ'!$B3518,'08W Project List'!$G:$G,0))),$K3518,#N/A)</f>
        <v>#N/A</v>
      </c>
      <c r="M3518" s="34" t="e">
        <f>IF(ISNUMBER(L3518),#N/A,IF(ISNUMBER(INDEX('Approved CPZ List'!$I:$I,MATCH('HFTD CPZ'!$B3518,'Approved CPZ List'!$B:$B,0))),$K3518,#N/A))</f>
        <v>#N/A</v>
      </c>
    </row>
    <row r="3519" spans="1:13" ht="15.75" x14ac:dyDescent="0.25">
      <c r="A3519" s="17">
        <v>9394</v>
      </c>
      <c r="B3519" s="16" t="s">
        <v>56</v>
      </c>
      <c r="C3519" s="16">
        <v>42031124</v>
      </c>
      <c r="D3519" s="16" t="s">
        <v>45</v>
      </c>
      <c r="E3519" s="16">
        <v>0.19436516185496208</v>
      </c>
      <c r="F3519" s="16">
        <v>5</v>
      </c>
      <c r="G3519" s="20">
        <v>1.87682630342992E-6</v>
      </c>
      <c r="H3519" s="16">
        <f t="shared" si="162"/>
        <v>9.3841315171495999E-6</v>
      </c>
      <c r="I3519" s="21">
        <v>3518</v>
      </c>
      <c r="J3519" s="28">
        <f t="shared" si="163"/>
        <v>26204.158052142819</v>
      </c>
      <c r="K3519" s="28">
        <f t="shared" si="164"/>
        <v>5.7338689972228586E-3</v>
      </c>
      <c r="L3519" s="34" t="e">
        <f>IF(ISNUMBER(INDEX('08W Project List'!$J:$J,MATCH('HFTD CPZ'!$B3519,'08W Project List'!$G:$G,0))),$K3519,#N/A)</f>
        <v>#N/A</v>
      </c>
      <c r="M3519" s="34" t="e">
        <f>IF(ISNUMBER(L3519),#N/A,IF(ISNUMBER(INDEX('Approved CPZ List'!$I:$I,MATCH('HFTD CPZ'!$B3519,'Approved CPZ List'!$B:$B,0))),$K3519,#N/A))</f>
        <v>#N/A</v>
      </c>
    </row>
    <row r="3520" spans="1:13" ht="15.75" x14ac:dyDescent="0.25">
      <c r="A3520" s="17">
        <v>8014</v>
      </c>
      <c r="B3520" s="16" t="s">
        <v>4238</v>
      </c>
      <c r="C3520" s="16">
        <v>13350401</v>
      </c>
      <c r="D3520" s="16" t="s">
        <v>4239</v>
      </c>
      <c r="E3520" s="16">
        <v>1.6424747474036172</v>
      </c>
      <c r="F3520" s="16">
        <v>21</v>
      </c>
      <c r="G3520" s="20">
        <v>1.86796691095558E-6</v>
      </c>
      <c r="H3520" s="16">
        <f t="shared" si="162"/>
        <v>3.9227305130067178E-5</v>
      </c>
      <c r="I3520" s="21">
        <v>3519</v>
      </c>
      <c r="J3520" s="28">
        <f t="shared" si="163"/>
        <v>26205.800526890223</v>
      </c>
      <c r="K3520" s="28">
        <f t="shared" si="164"/>
        <v>5.6946416920927913E-3</v>
      </c>
      <c r="L3520" s="34" t="e">
        <f>IF(ISNUMBER(INDEX('08W Project List'!$J:$J,MATCH('HFTD CPZ'!$B3520,'08W Project List'!$G:$G,0))),$K3520,#N/A)</f>
        <v>#N/A</v>
      </c>
      <c r="M3520" s="34" t="e">
        <f>IF(ISNUMBER(L3520),#N/A,IF(ISNUMBER(INDEX('Approved CPZ List'!$I:$I,MATCH('HFTD CPZ'!$B3520,'Approved CPZ List'!$B:$B,0))),$K3520,#N/A))</f>
        <v>#N/A</v>
      </c>
    </row>
    <row r="3521" spans="1:13" ht="15.75" x14ac:dyDescent="0.25">
      <c r="A3521" s="17">
        <v>4883</v>
      </c>
      <c r="B3521" s="16" t="s">
        <v>2011</v>
      </c>
      <c r="C3521" s="16">
        <v>24120401</v>
      </c>
      <c r="D3521" s="16" t="s">
        <v>2012</v>
      </c>
      <c r="E3521" s="16">
        <v>0.36134951771657303</v>
      </c>
      <c r="F3521" s="16">
        <v>11</v>
      </c>
      <c r="G3521" s="20">
        <v>1.86530936921093E-6</v>
      </c>
      <c r="H3521" s="16">
        <f t="shared" si="162"/>
        <v>2.051840306132023E-5</v>
      </c>
      <c r="I3521" s="21">
        <v>3520</v>
      </c>
      <c r="J3521" s="28">
        <f t="shared" si="163"/>
        <v>26206.161876407939</v>
      </c>
      <c r="K3521" s="28">
        <f t="shared" si="164"/>
        <v>5.6741232890314712E-3</v>
      </c>
      <c r="L3521" s="34" t="e">
        <f>IF(ISNUMBER(INDEX('08W Project List'!$J:$J,MATCH('HFTD CPZ'!$B3521,'08W Project List'!$G:$G,0))),$K3521,#N/A)</f>
        <v>#N/A</v>
      </c>
      <c r="M3521" s="34" t="e">
        <f>IF(ISNUMBER(L3521),#N/A,IF(ISNUMBER(INDEX('Approved CPZ List'!$I:$I,MATCH('HFTD CPZ'!$B3521,'Approved CPZ List'!$B:$B,0))),$K3521,#N/A))</f>
        <v>#N/A</v>
      </c>
    </row>
    <row r="3522" spans="1:13" ht="15.75" x14ac:dyDescent="0.25">
      <c r="A3522" s="17">
        <v>8033</v>
      </c>
      <c r="B3522" s="16" t="s">
        <v>2461</v>
      </c>
      <c r="C3522" s="16">
        <v>13801105</v>
      </c>
      <c r="D3522" s="16" t="s">
        <v>2459</v>
      </c>
      <c r="E3522" s="16">
        <v>0</v>
      </c>
      <c r="F3522" s="16">
        <v>29</v>
      </c>
      <c r="G3522" s="20">
        <v>1.85583851409381E-6</v>
      </c>
      <c r="H3522" s="16">
        <f t="shared" ref="H3522:H3585" si="165">IFERROR(G3522*F3522,0)</f>
        <v>5.3819316908720492E-5</v>
      </c>
      <c r="I3522" s="21">
        <v>3521</v>
      </c>
      <c r="J3522" s="28">
        <f t="shared" si="163"/>
        <v>26206.161876407939</v>
      </c>
      <c r="K3522" s="28">
        <f t="shared" si="164"/>
        <v>5.6203039721227505E-3</v>
      </c>
      <c r="L3522" s="34" t="e">
        <f>IF(ISNUMBER(INDEX('08W Project List'!$J:$J,MATCH('HFTD CPZ'!$B3522,'08W Project List'!$G:$G,0))),$K3522,#N/A)</f>
        <v>#N/A</v>
      </c>
      <c r="M3522" s="34" t="e">
        <f>IF(ISNUMBER(L3522),#N/A,IF(ISNUMBER(INDEX('Approved CPZ List'!$I:$I,MATCH('HFTD CPZ'!$B3522,'Approved CPZ List'!$B:$B,0))),$K3522,#N/A))</f>
        <v>#N/A</v>
      </c>
    </row>
    <row r="3523" spans="1:13" ht="15.75" x14ac:dyDescent="0.25">
      <c r="A3523" s="17">
        <v>4423</v>
      </c>
      <c r="B3523" s="16" t="s">
        <v>3543</v>
      </c>
      <c r="C3523" s="16">
        <v>42011105</v>
      </c>
      <c r="D3523" s="16" t="s">
        <v>3544</v>
      </c>
      <c r="E3523" s="16">
        <v>0.81712562874112493</v>
      </c>
      <c r="F3523" s="16">
        <v>97</v>
      </c>
      <c r="G3523" s="20">
        <v>1.8552491337023401E-6</v>
      </c>
      <c r="H3523" s="16">
        <f t="shared" si="165"/>
        <v>1.7995916596912699E-4</v>
      </c>
      <c r="I3523" s="21">
        <v>3522</v>
      </c>
      <c r="J3523" s="28">
        <f t="shared" si="163"/>
        <v>26206.979002036682</v>
      </c>
      <c r="K3523" s="28">
        <f t="shared" si="164"/>
        <v>5.4403448061536236E-3</v>
      </c>
      <c r="L3523" s="34" t="e">
        <f>IF(ISNUMBER(INDEX('08W Project List'!$J:$J,MATCH('HFTD CPZ'!$B3523,'08W Project List'!$G:$G,0))),$K3523,#N/A)</f>
        <v>#N/A</v>
      </c>
      <c r="M3523" s="34" t="e">
        <f>IF(ISNUMBER(L3523),#N/A,IF(ISNUMBER(INDEX('Approved CPZ List'!$I:$I,MATCH('HFTD CPZ'!$B3523,'Approved CPZ List'!$B:$B,0))),$K3523,#N/A))</f>
        <v>#N/A</v>
      </c>
    </row>
    <row r="3524" spans="1:13" ht="15.75" x14ac:dyDescent="0.25">
      <c r="A3524" s="17">
        <v>3011</v>
      </c>
      <c r="B3524" s="16" t="s">
        <v>3007</v>
      </c>
      <c r="C3524" s="16">
        <v>183071101</v>
      </c>
      <c r="D3524" s="16" t="s">
        <v>2998</v>
      </c>
      <c r="E3524" s="16">
        <v>3.1282394351867371</v>
      </c>
      <c r="F3524" s="16">
        <v>51</v>
      </c>
      <c r="G3524" s="20">
        <v>1.85387812509641E-6</v>
      </c>
      <c r="H3524" s="16">
        <f t="shared" si="165"/>
        <v>9.4547784379916909E-5</v>
      </c>
      <c r="I3524" s="21">
        <v>3523</v>
      </c>
      <c r="J3524" s="28">
        <f t="shared" ref="J3524:J3587" si="166">J3523+E3524</f>
        <v>26210.107241471869</v>
      </c>
      <c r="K3524" s="28">
        <f t="shared" ref="K3524:K3587" si="167">K3523-H3524</f>
        <v>5.3457970217737063E-3</v>
      </c>
      <c r="L3524" s="34" t="e">
        <f>IF(ISNUMBER(INDEX('08W Project List'!$J:$J,MATCH('HFTD CPZ'!$B3524,'08W Project List'!$G:$G,0))),$K3524,#N/A)</f>
        <v>#N/A</v>
      </c>
      <c r="M3524" s="34" t="e">
        <f>IF(ISNUMBER(L3524),#N/A,IF(ISNUMBER(INDEX('Approved CPZ List'!$I:$I,MATCH('HFTD CPZ'!$B3524,'Approved CPZ List'!$B:$B,0))),$K3524,#N/A))</f>
        <v>#N/A</v>
      </c>
    </row>
    <row r="3525" spans="1:13" ht="15.75" x14ac:dyDescent="0.25">
      <c r="A3525" s="17">
        <v>2767</v>
      </c>
      <c r="B3525" s="16" t="s">
        <v>1218</v>
      </c>
      <c r="C3525" s="16">
        <v>12501112</v>
      </c>
      <c r="D3525" s="16" t="s">
        <v>1213</v>
      </c>
      <c r="E3525" s="16">
        <v>0.41955950014912613</v>
      </c>
      <c r="F3525" s="16">
        <v>25</v>
      </c>
      <c r="G3525" s="20">
        <v>1.85126198405225E-6</v>
      </c>
      <c r="H3525" s="16">
        <f t="shared" si="165"/>
        <v>4.6281549601306251E-5</v>
      </c>
      <c r="I3525" s="21">
        <v>3524</v>
      </c>
      <c r="J3525" s="28">
        <f t="shared" si="166"/>
        <v>26210.526800972017</v>
      </c>
      <c r="K3525" s="28">
        <f t="shared" si="167"/>
        <v>5.2995154721724004E-3</v>
      </c>
      <c r="L3525" s="34" t="e">
        <f>IF(ISNUMBER(INDEX('08W Project List'!$J:$J,MATCH('HFTD CPZ'!$B3525,'08W Project List'!$G:$G,0))),$K3525,#N/A)</f>
        <v>#N/A</v>
      </c>
      <c r="M3525" s="34" t="e">
        <f>IF(ISNUMBER(L3525),#N/A,IF(ISNUMBER(INDEX('Approved CPZ List'!$I:$I,MATCH('HFTD CPZ'!$B3525,'Approved CPZ List'!$B:$B,0))),$K3525,#N/A))</f>
        <v>#N/A</v>
      </c>
    </row>
    <row r="3526" spans="1:13" ht="15.75" x14ac:dyDescent="0.25">
      <c r="A3526" s="17">
        <v>7505</v>
      </c>
      <c r="B3526" s="16" t="s">
        <v>1183</v>
      </c>
      <c r="C3526" s="16">
        <v>13681112</v>
      </c>
      <c r="D3526" s="16" t="s">
        <v>1179</v>
      </c>
      <c r="E3526" s="16">
        <v>1.0065775545343318</v>
      </c>
      <c r="F3526" s="16">
        <v>16</v>
      </c>
      <c r="G3526" s="20">
        <v>1.8377370498531901E-6</v>
      </c>
      <c r="H3526" s="16">
        <f t="shared" si="165"/>
        <v>2.9403792797651041E-5</v>
      </c>
      <c r="I3526" s="21">
        <v>3525</v>
      </c>
      <c r="J3526" s="28">
        <f t="shared" si="166"/>
        <v>26211.53337852655</v>
      </c>
      <c r="K3526" s="28">
        <f t="shared" si="167"/>
        <v>5.2701116793747492E-3</v>
      </c>
      <c r="L3526" s="34" t="e">
        <f>IF(ISNUMBER(INDEX('08W Project List'!$J:$J,MATCH('HFTD CPZ'!$B3526,'08W Project List'!$G:$G,0))),$K3526,#N/A)</f>
        <v>#N/A</v>
      </c>
      <c r="M3526" s="34" t="e">
        <f>IF(ISNUMBER(L3526),#N/A,IF(ISNUMBER(INDEX('Approved CPZ List'!$I:$I,MATCH('HFTD CPZ'!$B3526,'Approved CPZ List'!$B:$B,0))),$K3526,#N/A))</f>
        <v>#N/A</v>
      </c>
    </row>
    <row r="3527" spans="1:13" ht="15.75" x14ac:dyDescent="0.25">
      <c r="A3527" s="17">
        <v>349</v>
      </c>
      <c r="B3527" s="16" t="s">
        <v>11</v>
      </c>
      <c r="C3527" s="16">
        <v>14101102</v>
      </c>
      <c r="D3527" s="16" t="s">
        <v>10</v>
      </c>
      <c r="E3527" s="16">
        <v>0.26793978626482912</v>
      </c>
      <c r="F3527" s="16">
        <v>75</v>
      </c>
      <c r="G3527" s="20">
        <v>1.7835008882633201E-6</v>
      </c>
      <c r="H3527" s="16">
        <f t="shared" si="165"/>
        <v>1.33762566619749E-4</v>
      </c>
      <c r="I3527" s="21">
        <v>3526</v>
      </c>
      <c r="J3527" s="28">
        <f t="shared" si="166"/>
        <v>26211.801318312813</v>
      </c>
      <c r="K3527" s="28">
        <f t="shared" si="167"/>
        <v>5.1363491127549999E-3</v>
      </c>
      <c r="L3527" s="34" t="e">
        <f>IF(ISNUMBER(INDEX('08W Project List'!$J:$J,MATCH('HFTD CPZ'!$B3527,'08W Project List'!$G:$G,0))),$K3527,#N/A)</f>
        <v>#N/A</v>
      </c>
      <c r="M3527" s="34" t="e">
        <f>IF(ISNUMBER(L3527),#N/A,IF(ISNUMBER(INDEX('Approved CPZ List'!$I:$I,MATCH('HFTD CPZ'!$B3527,'Approved CPZ List'!$B:$B,0))),$K3527,#N/A))</f>
        <v>#N/A</v>
      </c>
    </row>
    <row r="3528" spans="1:13" ht="15.75" x14ac:dyDescent="0.25">
      <c r="A3528" s="17">
        <v>5900</v>
      </c>
      <c r="B3528" s="16" t="s">
        <v>713</v>
      </c>
      <c r="C3528" s="16">
        <v>103181102</v>
      </c>
      <c r="D3528" s="16" t="s">
        <v>711</v>
      </c>
      <c r="E3528" s="16">
        <v>2.5044520423181851E-2</v>
      </c>
      <c r="F3528" s="16">
        <v>38</v>
      </c>
      <c r="G3528" s="20">
        <v>1.7765683855436601E-6</v>
      </c>
      <c r="H3528" s="16">
        <f t="shared" si="165"/>
        <v>6.7509598650659081E-5</v>
      </c>
      <c r="I3528" s="21">
        <v>3527</v>
      </c>
      <c r="J3528" s="28">
        <f t="shared" si="166"/>
        <v>26211.826362833235</v>
      </c>
      <c r="K3528" s="28">
        <f t="shared" si="167"/>
        <v>5.068839514104341E-3</v>
      </c>
      <c r="L3528" s="34" t="e">
        <f>IF(ISNUMBER(INDEX('08W Project List'!$J:$J,MATCH('HFTD CPZ'!$B3528,'08W Project List'!$G:$G,0))),$K3528,#N/A)</f>
        <v>#N/A</v>
      </c>
      <c r="M3528" s="34" t="e">
        <f>IF(ISNUMBER(L3528),#N/A,IF(ISNUMBER(INDEX('Approved CPZ List'!$I:$I,MATCH('HFTD CPZ'!$B3528,'Approved CPZ List'!$B:$B,0))),$K3528,#N/A))</f>
        <v>#N/A</v>
      </c>
    </row>
    <row r="3529" spans="1:13" ht="15.75" x14ac:dyDescent="0.25">
      <c r="A3529" s="17">
        <v>6024</v>
      </c>
      <c r="B3529" s="16" t="s">
        <v>4395</v>
      </c>
      <c r="C3529" s="16">
        <v>24251102</v>
      </c>
      <c r="D3529" s="16" t="s">
        <v>4394</v>
      </c>
      <c r="E3529" s="16">
        <v>0</v>
      </c>
      <c r="F3529" s="16">
        <v>38</v>
      </c>
      <c r="G3529" s="20">
        <v>1.7664570263731101E-6</v>
      </c>
      <c r="H3529" s="16">
        <f t="shared" si="165"/>
        <v>6.7125367002178178E-5</v>
      </c>
      <c r="I3529" s="21">
        <v>3528</v>
      </c>
      <c r="J3529" s="28">
        <f t="shared" si="166"/>
        <v>26211.826362833235</v>
      </c>
      <c r="K3529" s="28">
        <f t="shared" si="167"/>
        <v>5.0017141471021629E-3</v>
      </c>
      <c r="L3529" s="34" t="e">
        <f>IF(ISNUMBER(INDEX('08W Project List'!$J:$J,MATCH('HFTD CPZ'!$B3529,'08W Project List'!$G:$G,0))),$K3529,#N/A)</f>
        <v>#N/A</v>
      </c>
      <c r="M3529" s="34" t="e">
        <f>IF(ISNUMBER(L3529),#N/A,IF(ISNUMBER(INDEX('Approved CPZ List'!$I:$I,MATCH('HFTD CPZ'!$B3529,'Approved CPZ List'!$B:$B,0))),$K3529,#N/A))</f>
        <v>#N/A</v>
      </c>
    </row>
    <row r="3530" spans="1:13" ht="15.75" x14ac:dyDescent="0.25">
      <c r="A3530" s="17">
        <v>4122</v>
      </c>
      <c r="B3530" s="16" t="s">
        <v>483</v>
      </c>
      <c r="C3530" s="16">
        <v>103311102</v>
      </c>
      <c r="D3530" s="16" t="s">
        <v>481</v>
      </c>
      <c r="E3530" s="16">
        <v>3.0397213065969361E-2</v>
      </c>
      <c r="F3530" s="16">
        <v>12</v>
      </c>
      <c r="G3530" s="20">
        <v>1.75869628493476E-6</v>
      </c>
      <c r="H3530" s="16">
        <f t="shared" si="165"/>
        <v>2.1104355419217122E-5</v>
      </c>
      <c r="I3530" s="21">
        <v>3529</v>
      </c>
      <c r="J3530" s="28">
        <f t="shared" si="166"/>
        <v>26211.856760046303</v>
      </c>
      <c r="K3530" s="28">
        <f t="shared" si="167"/>
        <v>4.9806097916829462E-3</v>
      </c>
      <c r="L3530" s="34" t="e">
        <f>IF(ISNUMBER(INDEX('08W Project List'!$J:$J,MATCH('HFTD CPZ'!$B3530,'08W Project List'!$G:$G,0))),$K3530,#N/A)</f>
        <v>#N/A</v>
      </c>
      <c r="M3530" s="34" t="e">
        <f>IF(ISNUMBER(L3530),#N/A,IF(ISNUMBER(INDEX('Approved CPZ List'!$I:$I,MATCH('HFTD CPZ'!$B3530,'Approved CPZ List'!$B:$B,0))),$K3530,#N/A))</f>
        <v>#N/A</v>
      </c>
    </row>
    <row r="3531" spans="1:13" ht="15.75" x14ac:dyDescent="0.25">
      <c r="A3531" s="17">
        <v>2110</v>
      </c>
      <c r="B3531" s="16" t="s">
        <v>654</v>
      </c>
      <c r="C3531" s="16">
        <v>14091108</v>
      </c>
      <c r="D3531" s="16" t="s">
        <v>653</v>
      </c>
      <c r="E3531" s="16">
        <v>0</v>
      </c>
      <c r="F3531" s="16">
        <v>73</v>
      </c>
      <c r="G3531" s="20">
        <v>1.74778468895968E-6</v>
      </c>
      <c r="H3531" s="16">
        <f t="shared" si="165"/>
        <v>1.2758828229405663E-4</v>
      </c>
      <c r="I3531" s="21">
        <v>3530</v>
      </c>
      <c r="J3531" s="28">
        <f t="shared" si="166"/>
        <v>26211.856760046303</v>
      </c>
      <c r="K3531" s="28">
        <f t="shared" si="167"/>
        <v>4.8530215093888895E-3</v>
      </c>
      <c r="L3531" s="34" t="e">
        <f>IF(ISNUMBER(INDEX('08W Project List'!$J:$J,MATCH('HFTD CPZ'!$B3531,'08W Project List'!$G:$G,0))),$K3531,#N/A)</f>
        <v>#N/A</v>
      </c>
      <c r="M3531" s="34" t="e">
        <f>IF(ISNUMBER(L3531),#N/A,IF(ISNUMBER(INDEX('Approved CPZ List'!$I:$I,MATCH('HFTD CPZ'!$B3531,'Approved CPZ List'!$B:$B,0))),$K3531,#N/A))</f>
        <v>#N/A</v>
      </c>
    </row>
    <row r="3532" spans="1:13" ht="15.75" x14ac:dyDescent="0.25">
      <c r="A3532" s="17">
        <v>2448</v>
      </c>
      <c r="B3532" s="16" t="s">
        <v>4182</v>
      </c>
      <c r="C3532" s="16">
        <v>182852202</v>
      </c>
      <c r="D3532" s="16" t="s">
        <v>4176</v>
      </c>
      <c r="E3532" s="16">
        <v>0.84487844068473583</v>
      </c>
      <c r="F3532" s="16">
        <v>43</v>
      </c>
      <c r="G3532" s="20">
        <v>1.74207477516451E-6</v>
      </c>
      <c r="H3532" s="16">
        <f t="shared" si="165"/>
        <v>7.4909215332073933E-5</v>
      </c>
      <c r="I3532" s="21">
        <v>3531</v>
      </c>
      <c r="J3532" s="28">
        <f t="shared" si="166"/>
        <v>26212.701638486989</v>
      </c>
      <c r="K3532" s="28">
        <f t="shared" si="167"/>
        <v>4.7781122940568155E-3</v>
      </c>
      <c r="L3532" s="34" t="e">
        <f>IF(ISNUMBER(INDEX('08W Project List'!$J:$J,MATCH('HFTD CPZ'!$B3532,'08W Project List'!$G:$G,0))),$K3532,#N/A)</f>
        <v>#N/A</v>
      </c>
      <c r="M3532" s="34" t="e">
        <f>IF(ISNUMBER(L3532),#N/A,IF(ISNUMBER(INDEX('Approved CPZ List'!$I:$I,MATCH('HFTD CPZ'!$B3532,'Approved CPZ List'!$B:$B,0))),$K3532,#N/A))</f>
        <v>#N/A</v>
      </c>
    </row>
    <row r="3533" spans="1:13" ht="15.75" x14ac:dyDescent="0.25">
      <c r="A3533" s="17">
        <v>8885</v>
      </c>
      <c r="B3533" s="16" t="s">
        <v>1208</v>
      </c>
      <c r="C3533" s="16">
        <v>12501110</v>
      </c>
      <c r="D3533" s="16" t="s">
        <v>1207</v>
      </c>
      <c r="E3533" s="16">
        <v>0.50956891312355868</v>
      </c>
      <c r="F3533" s="16">
        <v>7</v>
      </c>
      <c r="G3533" s="20">
        <v>1.7372556566582699E-6</v>
      </c>
      <c r="H3533" s="16">
        <f t="shared" si="165"/>
        <v>1.2160789596607889E-5</v>
      </c>
      <c r="I3533" s="21">
        <v>3532</v>
      </c>
      <c r="J3533" s="28">
        <f t="shared" si="166"/>
        <v>26213.211207400112</v>
      </c>
      <c r="K3533" s="28">
        <f t="shared" si="167"/>
        <v>4.765951504460208E-3</v>
      </c>
      <c r="L3533" s="34" t="e">
        <f>IF(ISNUMBER(INDEX('08W Project List'!$J:$J,MATCH('HFTD CPZ'!$B3533,'08W Project List'!$G:$G,0))),$K3533,#N/A)</f>
        <v>#N/A</v>
      </c>
      <c r="M3533" s="34" t="e">
        <f>IF(ISNUMBER(L3533),#N/A,IF(ISNUMBER(INDEX('Approved CPZ List'!$I:$I,MATCH('HFTD CPZ'!$B3533,'Approved CPZ List'!$B:$B,0))),$K3533,#N/A))</f>
        <v>#N/A</v>
      </c>
    </row>
    <row r="3534" spans="1:13" ht="15.75" x14ac:dyDescent="0.25">
      <c r="A3534" s="17">
        <v>7598</v>
      </c>
      <c r="B3534" s="16" t="s">
        <v>41</v>
      </c>
      <c r="C3534" s="16">
        <v>42031123</v>
      </c>
      <c r="D3534" s="16" t="s">
        <v>42</v>
      </c>
      <c r="E3534" s="16">
        <v>0.15244943009485332</v>
      </c>
      <c r="F3534" s="16">
        <v>2</v>
      </c>
      <c r="G3534" s="20">
        <v>1.73622403697019E-6</v>
      </c>
      <c r="H3534" s="16">
        <f t="shared" si="165"/>
        <v>3.47244807394038E-6</v>
      </c>
      <c r="I3534" s="21">
        <v>3533</v>
      </c>
      <c r="J3534" s="28">
        <f t="shared" si="166"/>
        <v>26213.363656830206</v>
      </c>
      <c r="K3534" s="28">
        <f t="shared" si="167"/>
        <v>4.7624790563862681E-3</v>
      </c>
      <c r="L3534" s="34" t="e">
        <f>IF(ISNUMBER(INDEX('08W Project List'!$J:$J,MATCH('HFTD CPZ'!$B3534,'08W Project List'!$G:$G,0))),$K3534,#N/A)</f>
        <v>#N/A</v>
      </c>
      <c r="M3534" s="34" t="e">
        <f>IF(ISNUMBER(L3534),#N/A,IF(ISNUMBER(INDEX('Approved CPZ List'!$I:$I,MATCH('HFTD CPZ'!$B3534,'Approved CPZ List'!$B:$B,0))),$K3534,#N/A))</f>
        <v>#N/A</v>
      </c>
    </row>
    <row r="3535" spans="1:13" ht="15.75" x14ac:dyDescent="0.25">
      <c r="A3535" s="17">
        <v>1294</v>
      </c>
      <c r="B3535" s="16" t="s">
        <v>4190</v>
      </c>
      <c r="C3535" s="16">
        <v>182852203</v>
      </c>
      <c r="D3535" s="16" t="s">
        <v>4189</v>
      </c>
      <c r="E3535" s="16">
        <v>0</v>
      </c>
      <c r="F3535" s="16">
        <v>41</v>
      </c>
      <c r="G3535" s="20">
        <v>1.7259440371068901E-6</v>
      </c>
      <c r="H3535" s="16">
        <f t="shared" si="165"/>
        <v>7.07637055213825E-5</v>
      </c>
      <c r="I3535" s="21">
        <v>3534</v>
      </c>
      <c r="J3535" s="28">
        <f t="shared" si="166"/>
        <v>26213.363656830206</v>
      </c>
      <c r="K3535" s="28">
        <f t="shared" si="167"/>
        <v>4.6917153508648857E-3</v>
      </c>
      <c r="L3535" s="34" t="e">
        <f>IF(ISNUMBER(INDEX('08W Project List'!$J:$J,MATCH('HFTD CPZ'!$B3535,'08W Project List'!$G:$G,0))),$K3535,#N/A)</f>
        <v>#N/A</v>
      </c>
      <c r="M3535" s="34" t="e">
        <f>IF(ISNUMBER(L3535),#N/A,IF(ISNUMBER(INDEX('Approved CPZ List'!$I:$I,MATCH('HFTD CPZ'!$B3535,'Approved CPZ List'!$B:$B,0))),$K3535,#N/A))</f>
        <v>#N/A</v>
      </c>
    </row>
    <row r="3536" spans="1:13" ht="15.75" x14ac:dyDescent="0.25">
      <c r="A3536" s="17">
        <v>2844</v>
      </c>
      <c r="B3536" s="16" t="s">
        <v>3436</v>
      </c>
      <c r="C3536" s="16">
        <v>24181103</v>
      </c>
      <c r="D3536" s="16" t="s">
        <v>3432</v>
      </c>
      <c r="E3536" s="16">
        <v>0</v>
      </c>
      <c r="F3536" s="16">
        <v>51</v>
      </c>
      <c r="G3536" s="20">
        <v>1.72138370665253E-6</v>
      </c>
      <c r="H3536" s="16">
        <f t="shared" si="165"/>
        <v>8.7790569039279033E-5</v>
      </c>
      <c r="I3536" s="21">
        <v>3535</v>
      </c>
      <c r="J3536" s="28">
        <f t="shared" si="166"/>
        <v>26213.363656830206</v>
      </c>
      <c r="K3536" s="28">
        <f t="shared" si="167"/>
        <v>4.6039247818256065E-3</v>
      </c>
      <c r="L3536" s="34" t="e">
        <f>IF(ISNUMBER(INDEX('08W Project List'!$J:$J,MATCH('HFTD CPZ'!$B3536,'08W Project List'!$G:$G,0))),$K3536,#N/A)</f>
        <v>#N/A</v>
      </c>
      <c r="M3536" s="34" t="e">
        <f>IF(ISNUMBER(L3536),#N/A,IF(ISNUMBER(INDEX('Approved CPZ List'!$I:$I,MATCH('HFTD CPZ'!$B3536,'Approved CPZ List'!$B:$B,0))),$K3536,#N/A))</f>
        <v>#N/A</v>
      </c>
    </row>
    <row r="3537" spans="1:13" ht="15.75" x14ac:dyDescent="0.25">
      <c r="A3537" s="17">
        <v>469</v>
      </c>
      <c r="B3537" s="16" t="s">
        <v>4191</v>
      </c>
      <c r="C3537" s="16">
        <v>182852203</v>
      </c>
      <c r="D3537" s="16" t="s">
        <v>4189</v>
      </c>
      <c r="E3537" s="16">
        <v>9.9611042740656922E-2</v>
      </c>
      <c r="F3537" s="16">
        <v>32</v>
      </c>
      <c r="G3537" s="20">
        <v>1.7132320344027601E-6</v>
      </c>
      <c r="H3537" s="16">
        <f t="shared" si="165"/>
        <v>5.4823425100888322E-5</v>
      </c>
      <c r="I3537" s="21">
        <v>3536</v>
      </c>
      <c r="J3537" s="28">
        <f t="shared" si="166"/>
        <v>26213.463267872947</v>
      </c>
      <c r="K3537" s="28">
        <f t="shared" si="167"/>
        <v>4.5491013567247182E-3</v>
      </c>
      <c r="L3537" s="34" t="e">
        <f>IF(ISNUMBER(INDEX('08W Project List'!$J:$J,MATCH('HFTD CPZ'!$B3537,'08W Project List'!$G:$G,0))),$K3537,#N/A)</f>
        <v>#N/A</v>
      </c>
      <c r="M3537" s="34" t="e">
        <f>IF(ISNUMBER(L3537),#N/A,IF(ISNUMBER(INDEX('Approved CPZ List'!$I:$I,MATCH('HFTD CPZ'!$B3537,'Approved CPZ List'!$B:$B,0))),$K3537,#N/A))</f>
        <v>#N/A</v>
      </c>
    </row>
    <row r="3538" spans="1:13" ht="15.75" x14ac:dyDescent="0.25">
      <c r="A3538" s="17">
        <v>7298</v>
      </c>
      <c r="B3538" s="16" t="s">
        <v>4188</v>
      </c>
      <c r="C3538" s="16">
        <v>182852203</v>
      </c>
      <c r="D3538" s="16" t="s">
        <v>4189</v>
      </c>
      <c r="E3538" s="16">
        <v>0</v>
      </c>
      <c r="F3538" s="16">
        <v>23</v>
      </c>
      <c r="G3538" s="20">
        <v>1.6720666072909799E-6</v>
      </c>
      <c r="H3538" s="16">
        <f t="shared" si="165"/>
        <v>3.845753196769254E-5</v>
      </c>
      <c r="I3538" s="21">
        <v>3537</v>
      </c>
      <c r="J3538" s="28">
        <f t="shared" si="166"/>
        <v>26213.463267872947</v>
      </c>
      <c r="K3538" s="28">
        <f t="shared" si="167"/>
        <v>4.5106438247570256E-3</v>
      </c>
      <c r="L3538" s="34" t="e">
        <f>IF(ISNUMBER(INDEX('08W Project List'!$J:$J,MATCH('HFTD CPZ'!$B3538,'08W Project List'!$G:$G,0))),$K3538,#N/A)</f>
        <v>#N/A</v>
      </c>
      <c r="M3538" s="34" t="e">
        <f>IF(ISNUMBER(L3538),#N/A,IF(ISNUMBER(INDEX('Approved CPZ List'!$I:$I,MATCH('HFTD CPZ'!$B3538,'Approved CPZ List'!$B:$B,0))),$K3538,#N/A))</f>
        <v>#N/A</v>
      </c>
    </row>
    <row r="3539" spans="1:13" ht="15.75" x14ac:dyDescent="0.25">
      <c r="A3539" s="17">
        <v>8157</v>
      </c>
      <c r="B3539" s="16" t="s">
        <v>2621</v>
      </c>
      <c r="C3539" s="16">
        <v>12091105</v>
      </c>
      <c r="D3539" s="16" t="s">
        <v>2620</v>
      </c>
      <c r="E3539" s="16">
        <v>0.21662030859539963</v>
      </c>
      <c r="F3539" s="16">
        <v>6</v>
      </c>
      <c r="G3539" s="20">
        <v>1.6670172703872599E-6</v>
      </c>
      <c r="H3539" s="16">
        <f t="shared" si="165"/>
        <v>1.000210362232356E-5</v>
      </c>
      <c r="I3539" s="21">
        <v>3538</v>
      </c>
      <c r="J3539" s="28">
        <f t="shared" si="166"/>
        <v>26213.679888181541</v>
      </c>
      <c r="K3539" s="28">
        <f t="shared" si="167"/>
        <v>4.500641721134702E-3</v>
      </c>
      <c r="L3539" s="34" t="e">
        <f>IF(ISNUMBER(INDEX('08W Project List'!$J:$J,MATCH('HFTD CPZ'!$B3539,'08W Project List'!$G:$G,0))),$K3539,#N/A)</f>
        <v>#N/A</v>
      </c>
      <c r="M3539" s="34" t="e">
        <f>IF(ISNUMBER(L3539),#N/A,IF(ISNUMBER(INDEX('Approved CPZ List'!$I:$I,MATCH('HFTD CPZ'!$B3539,'Approved CPZ List'!$B:$B,0))),$K3539,#N/A))</f>
        <v>#N/A</v>
      </c>
    </row>
    <row r="3540" spans="1:13" ht="15.75" x14ac:dyDescent="0.25">
      <c r="A3540" s="17">
        <v>7733</v>
      </c>
      <c r="B3540" s="16" t="s">
        <v>1359</v>
      </c>
      <c r="C3540" s="16">
        <v>42761103</v>
      </c>
      <c r="D3540" s="16" t="s">
        <v>1358</v>
      </c>
      <c r="E3540" s="16">
        <v>9.4138788181152885E-2</v>
      </c>
      <c r="F3540" s="16">
        <v>40</v>
      </c>
      <c r="G3540" s="20">
        <v>1.6633386787455501E-6</v>
      </c>
      <c r="H3540" s="16">
        <f t="shared" si="165"/>
        <v>6.6533547149822E-5</v>
      </c>
      <c r="I3540" s="21">
        <v>3539</v>
      </c>
      <c r="J3540" s="28">
        <f t="shared" si="166"/>
        <v>26213.774026969721</v>
      </c>
      <c r="K3540" s="28">
        <f t="shared" si="167"/>
        <v>4.4341081739848803E-3</v>
      </c>
      <c r="L3540" s="34" t="e">
        <f>IF(ISNUMBER(INDEX('08W Project List'!$J:$J,MATCH('HFTD CPZ'!$B3540,'08W Project List'!$G:$G,0))),$K3540,#N/A)</f>
        <v>#N/A</v>
      </c>
      <c r="M3540" s="34" t="e">
        <f>IF(ISNUMBER(L3540),#N/A,IF(ISNUMBER(INDEX('Approved CPZ List'!$I:$I,MATCH('HFTD CPZ'!$B3540,'Approved CPZ List'!$B:$B,0))),$K3540,#N/A))</f>
        <v>#N/A</v>
      </c>
    </row>
    <row r="3541" spans="1:13" ht="15.75" x14ac:dyDescent="0.25">
      <c r="A3541" s="17">
        <v>9029</v>
      </c>
      <c r="B3541" s="16" t="s">
        <v>2468</v>
      </c>
      <c r="C3541" s="16">
        <v>83242105</v>
      </c>
      <c r="D3541" s="16" t="s">
        <v>2467</v>
      </c>
      <c r="E3541" s="16">
        <v>9.0219005601954019E-2</v>
      </c>
      <c r="F3541" s="16">
        <v>4</v>
      </c>
      <c r="G3541" s="20">
        <v>1.64552456206419E-6</v>
      </c>
      <c r="H3541" s="16">
        <f t="shared" si="165"/>
        <v>6.5820982482567599E-6</v>
      </c>
      <c r="I3541" s="21">
        <v>3540</v>
      </c>
      <c r="J3541" s="28">
        <f t="shared" si="166"/>
        <v>26213.864245975321</v>
      </c>
      <c r="K3541" s="28">
        <f t="shared" si="167"/>
        <v>4.4275260757366238E-3</v>
      </c>
      <c r="L3541" s="34" t="e">
        <f>IF(ISNUMBER(INDEX('08W Project List'!$J:$J,MATCH('HFTD CPZ'!$B3541,'08W Project List'!$G:$G,0))),$K3541,#N/A)</f>
        <v>#N/A</v>
      </c>
      <c r="M3541" s="34" t="e">
        <f>IF(ISNUMBER(L3541),#N/A,IF(ISNUMBER(INDEX('Approved CPZ List'!$I:$I,MATCH('HFTD CPZ'!$B3541,'Approved CPZ List'!$B:$B,0))),$K3541,#N/A))</f>
        <v>#N/A</v>
      </c>
    </row>
    <row r="3542" spans="1:13" ht="15.75" x14ac:dyDescent="0.25">
      <c r="A3542" s="17">
        <v>9198</v>
      </c>
      <c r="B3542" s="16" t="s">
        <v>2466</v>
      </c>
      <c r="C3542" s="16">
        <v>83242105</v>
      </c>
      <c r="D3542" s="16" t="s">
        <v>2467</v>
      </c>
      <c r="E3542" s="16">
        <v>0.18230340923971347</v>
      </c>
      <c r="F3542" s="16">
        <v>5</v>
      </c>
      <c r="G3542" s="20">
        <v>1.6311996919322099E-6</v>
      </c>
      <c r="H3542" s="16">
        <f t="shared" si="165"/>
        <v>8.155998459661049E-6</v>
      </c>
      <c r="I3542" s="21">
        <v>3541</v>
      </c>
      <c r="J3542" s="28">
        <f t="shared" si="166"/>
        <v>26214.046549384562</v>
      </c>
      <c r="K3542" s="28">
        <f t="shared" si="167"/>
        <v>4.4193700772769623E-3</v>
      </c>
      <c r="L3542" s="34" t="e">
        <f>IF(ISNUMBER(INDEX('08W Project List'!$J:$J,MATCH('HFTD CPZ'!$B3542,'08W Project List'!$G:$G,0))),$K3542,#N/A)</f>
        <v>#N/A</v>
      </c>
      <c r="M3542" s="34" t="e">
        <f>IF(ISNUMBER(L3542),#N/A,IF(ISNUMBER(INDEX('Approved CPZ List'!$I:$I,MATCH('HFTD CPZ'!$B3542,'Approved CPZ List'!$B:$B,0))),$K3542,#N/A))</f>
        <v>#N/A</v>
      </c>
    </row>
    <row r="3543" spans="1:13" ht="15.75" x14ac:dyDescent="0.25">
      <c r="A3543" s="17">
        <v>8274</v>
      </c>
      <c r="B3543" s="16" t="s">
        <v>3407</v>
      </c>
      <c r="C3543" s="16">
        <v>163692101</v>
      </c>
      <c r="D3543" s="16" t="s">
        <v>3404</v>
      </c>
      <c r="E3543" s="16">
        <v>0.77748207641759481</v>
      </c>
      <c r="F3543" s="16">
        <v>10</v>
      </c>
      <c r="G3543" s="20">
        <v>1.6267480068139399E-6</v>
      </c>
      <c r="H3543" s="16">
        <f t="shared" si="165"/>
        <v>1.6267480068139398E-5</v>
      </c>
      <c r="I3543" s="21">
        <v>3542</v>
      </c>
      <c r="J3543" s="28">
        <f t="shared" si="166"/>
        <v>26214.824031460979</v>
      </c>
      <c r="K3543" s="28">
        <f t="shared" si="167"/>
        <v>4.4031025972088231E-3</v>
      </c>
      <c r="L3543" s="34" t="e">
        <f>IF(ISNUMBER(INDEX('08W Project List'!$J:$J,MATCH('HFTD CPZ'!$B3543,'08W Project List'!$G:$G,0))),$K3543,#N/A)</f>
        <v>#N/A</v>
      </c>
      <c r="M3543" s="34" t="e">
        <f>IF(ISNUMBER(L3543),#N/A,IF(ISNUMBER(INDEX('Approved CPZ List'!$I:$I,MATCH('HFTD CPZ'!$B3543,'Approved CPZ List'!$B:$B,0))),$K3543,#N/A))</f>
        <v>#N/A</v>
      </c>
    </row>
    <row r="3544" spans="1:13" ht="15.75" x14ac:dyDescent="0.25">
      <c r="A3544" s="17">
        <v>1788</v>
      </c>
      <c r="B3544" s="16" t="s">
        <v>268</v>
      </c>
      <c r="C3544" s="16">
        <v>12060402</v>
      </c>
      <c r="D3544" s="16" t="s">
        <v>269</v>
      </c>
      <c r="E3544" s="16">
        <v>0.14047472712571285</v>
      </c>
      <c r="F3544" s="16">
        <v>10</v>
      </c>
      <c r="G3544" s="20">
        <v>1.61514167353081E-6</v>
      </c>
      <c r="H3544" s="16">
        <f t="shared" si="165"/>
        <v>1.6151416735308102E-5</v>
      </c>
      <c r="I3544" s="21">
        <v>3543</v>
      </c>
      <c r="J3544" s="28">
        <f t="shared" si="166"/>
        <v>26214.964506188106</v>
      </c>
      <c r="K3544" s="28">
        <f t="shared" si="167"/>
        <v>4.3869511804735146E-3</v>
      </c>
      <c r="L3544" s="34" t="e">
        <f>IF(ISNUMBER(INDEX('08W Project List'!$J:$J,MATCH('HFTD CPZ'!$B3544,'08W Project List'!$G:$G,0))),$K3544,#N/A)</f>
        <v>#N/A</v>
      </c>
      <c r="M3544" s="34" t="e">
        <f>IF(ISNUMBER(L3544),#N/A,IF(ISNUMBER(INDEX('Approved CPZ List'!$I:$I,MATCH('HFTD CPZ'!$B3544,'Approved CPZ List'!$B:$B,0))),$K3544,#N/A))</f>
        <v>#N/A</v>
      </c>
    </row>
    <row r="3545" spans="1:13" ht="15.75" x14ac:dyDescent="0.25">
      <c r="A3545" s="17">
        <v>2459</v>
      </c>
      <c r="B3545" s="16" t="s">
        <v>280</v>
      </c>
      <c r="C3545" s="16">
        <v>12061105</v>
      </c>
      <c r="D3545" s="16" t="s">
        <v>277</v>
      </c>
      <c r="E3545" s="16">
        <v>1.037380467480491</v>
      </c>
      <c r="F3545" s="16">
        <v>103</v>
      </c>
      <c r="G3545" s="20">
        <v>1.6033328934303799E-6</v>
      </c>
      <c r="H3545" s="16">
        <f t="shared" si="165"/>
        <v>1.6514328802332915E-4</v>
      </c>
      <c r="I3545" s="21">
        <v>3544</v>
      </c>
      <c r="J3545" s="28">
        <f t="shared" si="166"/>
        <v>26216.001886655587</v>
      </c>
      <c r="K3545" s="28">
        <f t="shared" si="167"/>
        <v>4.2218078924501851E-3</v>
      </c>
      <c r="L3545" s="34" t="e">
        <f>IF(ISNUMBER(INDEX('08W Project List'!$J:$J,MATCH('HFTD CPZ'!$B3545,'08W Project List'!$G:$G,0))),$K3545,#N/A)</f>
        <v>#N/A</v>
      </c>
      <c r="M3545" s="34" t="e">
        <f>IF(ISNUMBER(L3545),#N/A,IF(ISNUMBER(INDEX('Approved CPZ List'!$I:$I,MATCH('HFTD CPZ'!$B3545,'Approved CPZ List'!$B:$B,0))),$K3545,#N/A))</f>
        <v>#N/A</v>
      </c>
    </row>
    <row r="3546" spans="1:13" ht="15.75" x14ac:dyDescent="0.25">
      <c r="A3546" s="17">
        <v>179</v>
      </c>
      <c r="B3546" s="16" t="s">
        <v>1203</v>
      </c>
      <c r="C3546" s="16">
        <v>12501108</v>
      </c>
      <c r="D3546" s="16" t="s">
        <v>1204</v>
      </c>
      <c r="E3546" s="16">
        <v>0</v>
      </c>
      <c r="F3546" s="16">
        <v>102</v>
      </c>
      <c r="G3546" s="20">
        <v>1.58937436389113E-6</v>
      </c>
      <c r="H3546" s="16">
        <f t="shared" si="165"/>
        <v>1.6211618511689525E-4</v>
      </c>
      <c r="I3546" s="21">
        <v>3545</v>
      </c>
      <c r="J3546" s="28">
        <f t="shared" si="166"/>
        <v>26216.001886655587</v>
      </c>
      <c r="K3546" s="28">
        <f t="shared" si="167"/>
        <v>4.0596917073332899E-3</v>
      </c>
      <c r="L3546" s="34" t="e">
        <f>IF(ISNUMBER(INDEX('08W Project List'!$J:$J,MATCH('HFTD CPZ'!$B3546,'08W Project List'!$G:$G,0))),$K3546,#N/A)</f>
        <v>#N/A</v>
      </c>
      <c r="M3546" s="34" t="e">
        <f>IF(ISNUMBER(L3546),#N/A,IF(ISNUMBER(INDEX('Approved CPZ List'!$I:$I,MATCH('HFTD CPZ'!$B3546,'Approved CPZ List'!$B:$B,0))),$K3546,#N/A))</f>
        <v>#N/A</v>
      </c>
    </row>
    <row r="3547" spans="1:13" ht="15.75" x14ac:dyDescent="0.25">
      <c r="A3547" s="17">
        <v>1332</v>
      </c>
      <c r="B3547" s="16" t="s">
        <v>1803</v>
      </c>
      <c r="C3547" s="16">
        <v>13170401</v>
      </c>
      <c r="D3547" s="16" t="s">
        <v>1804</v>
      </c>
      <c r="E3547" s="16">
        <v>2.8619841230176384</v>
      </c>
      <c r="F3547" s="16">
        <v>70</v>
      </c>
      <c r="G3547" s="20">
        <v>1.5619011903741801E-6</v>
      </c>
      <c r="H3547" s="16">
        <f t="shared" si="165"/>
        <v>1.093330833261926E-4</v>
      </c>
      <c r="I3547" s="21">
        <v>3546</v>
      </c>
      <c r="J3547" s="28">
        <f t="shared" si="166"/>
        <v>26218.863870778605</v>
      </c>
      <c r="K3547" s="28">
        <f t="shared" si="167"/>
        <v>3.950358624007097E-3</v>
      </c>
      <c r="L3547" s="34" t="e">
        <f>IF(ISNUMBER(INDEX('08W Project List'!$J:$J,MATCH('HFTD CPZ'!$B3547,'08W Project List'!$G:$G,0))),$K3547,#N/A)</f>
        <v>#N/A</v>
      </c>
      <c r="M3547" s="34" t="e">
        <f>IF(ISNUMBER(L3547),#N/A,IF(ISNUMBER(INDEX('Approved CPZ List'!$I:$I,MATCH('HFTD CPZ'!$B3547,'Approved CPZ List'!$B:$B,0))),$K3547,#N/A))</f>
        <v>#N/A</v>
      </c>
    </row>
    <row r="3548" spans="1:13" ht="15.75" x14ac:dyDescent="0.25">
      <c r="A3548" s="17">
        <v>6502</v>
      </c>
      <c r="B3548" s="16" t="s">
        <v>1279</v>
      </c>
      <c r="C3548" s="16">
        <v>13480401</v>
      </c>
      <c r="D3548" s="16" t="s">
        <v>1280</v>
      </c>
      <c r="E3548" s="16">
        <v>0.85032386954876327</v>
      </c>
      <c r="F3548" s="16">
        <v>19</v>
      </c>
      <c r="G3548" s="20">
        <v>1.55520400139848E-6</v>
      </c>
      <c r="H3548" s="16">
        <f t="shared" si="165"/>
        <v>2.9548876026571121E-5</v>
      </c>
      <c r="I3548" s="21">
        <v>3547</v>
      </c>
      <c r="J3548" s="28">
        <f t="shared" si="166"/>
        <v>26219.714194648153</v>
      </c>
      <c r="K3548" s="28">
        <f t="shared" si="167"/>
        <v>3.9208097479805255E-3</v>
      </c>
      <c r="L3548" s="34" t="e">
        <f>IF(ISNUMBER(INDEX('08W Project List'!$J:$J,MATCH('HFTD CPZ'!$B3548,'08W Project List'!$G:$G,0))),$K3548,#N/A)</f>
        <v>#N/A</v>
      </c>
      <c r="M3548" s="34" t="e">
        <f>IF(ISNUMBER(L3548),#N/A,IF(ISNUMBER(INDEX('Approved CPZ List'!$I:$I,MATCH('HFTD CPZ'!$B3548,'Approved CPZ List'!$B:$B,0))),$K3548,#N/A))</f>
        <v>#N/A</v>
      </c>
    </row>
    <row r="3549" spans="1:13" ht="15.75" x14ac:dyDescent="0.25">
      <c r="A3549" s="17">
        <v>1386</v>
      </c>
      <c r="B3549" s="16" t="s">
        <v>2821</v>
      </c>
      <c r="C3549" s="16">
        <v>22811103</v>
      </c>
      <c r="D3549" s="16" t="s">
        <v>2817</v>
      </c>
      <c r="E3549" s="16">
        <v>0.433451675562816</v>
      </c>
      <c r="F3549" s="16">
        <v>98</v>
      </c>
      <c r="G3549" s="20">
        <v>1.5072528764780001E-6</v>
      </c>
      <c r="H3549" s="16">
        <f t="shared" si="165"/>
        <v>1.4771078189484402E-4</v>
      </c>
      <c r="I3549" s="21">
        <v>3548</v>
      </c>
      <c r="J3549" s="28">
        <f t="shared" si="166"/>
        <v>26220.147646323716</v>
      </c>
      <c r="K3549" s="28">
        <f t="shared" si="167"/>
        <v>3.7730989660856814E-3</v>
      </c>
      <c r="L3549" s="34" t="e">
        <f>IF(ISNUMBER(INDEX('08W Project List'!$J:$J,MATCH('HFTD CPZ'!$B3549,'08W Project List'!$G:$G,0))),$K3549,#N/A)</f>
        <v>#N/A</v>
      </c>
      <c r="M3549" s="34" t="e">
        <f>IF(ISNUMBER(L3549),#N/A,IF(ISNUMBER(INDEX('Approved CPZ List'!$I:$I,MATCH('HFTD CPZ'!$B3549,'Approved CPZ List'!$B:$B,0))),$K3549,#N/A))</f>
        <v>#N/A</v>
      </c>
    </row>
    <row r="3550" spans="1:13" ht="15.75" x14ac:dyDescent="0.25">
      <c r="A3550" s="17">
        <v>1210</v>
      </c>
      <c r="B3550" s="16" t="s">
        <v>913</v>
      </c>
      <c r="C3550" s="16">
        <v>42271102</v>
      </c>
      <c r="D3550" s="16" t="s">
        <v>907</v>
      </c>
      <c r="E3550" s="16">
        <v>0</v>
      </c>
      <c r="F3550" s="16">
        <v>48</v>
      </c>
      <c r="G3550" s="20">
        <v>1.4709588869568299E-6</v>
      </c>
      <c r="H3550" s="16">
        <f t="shared" si="165"/>
        <v>7.060602657392784E-5</v>
      </c>
      <c r="I3550" s="21">
        <v>3549</v>
      </c>
      <c r="J3550" s="28">
        <f t="shared" si="166"/>
        <v>26220.147646323716</v>
      </c>
      <c r="K3550" s="28">
        <f t="shared" si="167"/>
        <v>3.7024929395117535E-3</v>
      </c>
      <c r="L3550" s="34" t="e">
        <f>IF(ISNUMBER(INDEX('08W Project List'!$J:$J,MATCH('HFTD CPZ'!$B3550,'08W Project List'!$G:$G,0))),$K3550,#N/A)</f>
        <v>#N/A</v>
      </c>
      <c r="M3550" s="34" t="e">
        <f>IF(ISNUMBER(L3550),#N/A,IF(ISNUMBER(INDEX('Approved CPZ List'!$I:$I,MATCH('HFTD CPZ'!$B3550,'Approved CPZ List'!$B:$B,0))),$K3550,#N/A))</f>
        <v>#N/A</v>
      </c>
    </row>
    <row r="3551" spans="1:13" ht="15.75" x14ac:dyDescent="0.25">
      <c r="A3551" s="17">
        <v>7453</v>
      </c>
      <c r="B3551" s="16" t="s">
        <v>3813</v>
      </c>
      <c r="C3551" s="16">
        <v>22721107</v>
      </c>
      <c r="D3551" s="16" t="s">
        <v>3811</v>
      </c>
      <c r="E3551" s="16">
        <v>0.11258654028416595</v>
      </c>
      <c r="F3551" s="16">
        <v>17</v>
      </c>
      <c r="G3551" s="20">
        <v>1.4569377991077801E-6</v>
      </c>
      <c r="H3551" s="16">
        <f t="shared" si="165"/>
        <v>2.4767942584832261E-5</v>
      </c>
      <c r="I3551" s="21">
        <v>3550</v>
      </c>
      <c r="J3551" s="28">
        <f t="shared" si="166"/>
        <v>26220.260232863999</v>
      </c>
      <c r="K3551" s="28">
        <f t="shared" si="167"/>
        <v>3.6777249969269211E-3</v>
      </c>
      <c r="L3551" s="34" t="e">
        <f>IF(ISNUMBER(INDEX('08W Project List'!$J:$J,MATCH('HFTD CPZ'!$B3551,'08W Project List'!$G:$G,0))),$K3551,#N/A)</f>
        <v>#N/A</v>
      </c>
      <c r="M3551" s="34" t="e">
        <f>IF(ISNUMBER(L3551),#N/A,IF(ISNUMBER(INDEX('Approved CPZ List'!$I:$I,MATCH('HFTD CPZ'!$B3551,'Approved CPZ List'!$B:$B,0))),$K3551,#N/A))</f>
        <v>#N/A</v>
      </c>
    </row>
    <row r="3552" spans="1:13" ht="15.75" x14ac:dyDescent="0.25">
      <c r="A3552" s="17">
        <v>4821</v>
      </c>
      <c r="B3552" s="16" t="s">
        <v>3253</v>
      </c>
      <c r="C3552" s="16">
        <v>24141102</v>
      </c>
      <c r="D3552" s="16" t="s">
        <v>3252</v>
      </c>
      <c r="E3552" s="16">
        <v>1.0077094765067371</v>
      </c>
      <c r="F3552" s="16">
        <v>25</v>
      </c>
      <c r="G3552" s="20">
        <v>1.43291670592747E-6</v>
      </c>
      <c r="H3552" s="16">
        <f t="shared" si="165"/>
        <v>3.5822917648186751E-5</v>
      </c>
      <c r="I3552" s="21">
        <v>3551</v>
      </c>
      <c r="J3552" s="28">
        <f t="shared" si="166"/>
        <v>26221.267942340506</v>
      </c>
      <c r="K3552" s="28">
        <f t="shared" si="167"/>
        <v>3.6419020792787344E-3</v>
      </c>
      <c r="L3552" s="34" t="e">
        <f>IF(ISNUMBER(INDEX('08W Project List'!$J:$J,MATCH('HFTD CPZ'!$B3552,'08W Project List'!$G:$G,0))),$K3552,#N/A)</f>
        <v>#N/A</v>
      </c>
      <c r="M3552" s="34" t="e">
        <f>IF(ISNUMBER(L3552),#N/A,IF(ISNUMBER(INDEX('Approved CPZ List'!$I:$I,MATCH('HFTD CPZ'!$B3552,'Approved CPZ List'!$B:$B,0))),$K3552,#N/A))</f>
        <v>#N/A</v>
      </c>
    </row>
    <row r="3553" spans="1:13" ht="15.75" x14ac:dyDescent="0.25">
      <c r="A3553" s="17">
        <v>7237</v>
      </c>
      <c r="B3553" s="16" t="s">
        <v>2798</v>
      </c>
      <c r="C3553" s="16">
        <v>182440422</v>
      </c>
      <c r="D3553" s="16" t="s">
        <v>2799</v>
      </c>
      <c r="E3553" s="16">
        <v>0.64463310928832818</v>
      </c>
      <c r="F3553" s="16">
        <v>28</v>
      </c>
      <c r="G3553" s="20">
        <v>1.4316717143113601E-6</v>
      </c>
      <c r="H3553" s="16">
        <f t="shared" si="165"/>
        <v>4.008680800071808E-5</v>
      </c>
      <c r="I3553" s="21">
        <v>3552</v>
      </c>
      <c r="J3553" s="28">
        <f t="shared" si="166"/>
        <v>26221.912575449795</v>
      </c>
      <c r="K3553" s="28">
        <f t="shared" si="167"/>
        <v>3.6018152712780165E-3</v>
      </c>
      <c r="L3553" s="34" t="e">
        <f>IF(ISNUMBER(INDEX('08W Project List'!$J:$J,MATCH('HFTD CPZ'!$B3553,'08W Project List'!$G:$G,0))),$K3553,#N/A)</f>
        <v>#N/A</v>
      </c>
      <c r="M3553" s="34" t="e">
        <f>IF(ISNUMBER(L3553),#N/A,IF(ISNUMBER(INDEX('Approved CPZ List'!$I:$I,MATCH('HFTD CPZ'!$B3553,'Approved CPZ List'!$B:$B,0))),$K3553,#N/A))</f>
        <v>#N/A</v>
      </c>
    </row>
    <row r="3554" spans="1:13" ht="15.75" x14ac:dyDescent="0.25">
      <c r="A3554" s="17">
        <v>1100</v>
      </c>
      <c r="B3554" s="16" t="s">
        <v>1031</v>
      </c>
      <c r="C3554" s="16">
        <v>182222103</v>
      </c>
      <c r="D3554" s="16" t="s">
        <v>1025</v>
      </c>
      <c r="E3554" s="16">
        <v>0.99474209502740829</v>
      </c>
      <c r="F3554" s="16">
        <v>94</v>
      </c>
      <c r="G3554" s="20">
        <v>1.4269138176258799E-6</v>
      </c>
      <c r="H3554" s="16">
        <f t="shared" si="165"/>
        <v>1.3412989885683272E-4</v>
      </c>
      <c r="I3554" s="21">
        <v>3553</v>
      </c>
      <c r="J3554" s="28">
        <f t="shared" si="166"/>
        <v>26222.907317544821</v>
      </c>
      <c r="K3554" s="28">
        <f t="shared" si="167"/>
        <v>3.4676853724211836E-3</v>
      </c>
      <c r="L3554" s="34" t="e">
        <f>IF(ISNUMBER(INDEX('08W Project List'!$J:$J,MATCH('HFTD CPZ'!$B3554,'08W Project List'!$G:$G,0))),$K3554,#N/A)</f>
        <v>#N/A</v>
      </c>
      <c r="M3554" s="34" t="e">
        <f>IF(ISNUMBER(L3554),#N/A,IF(ISNUMBER(INDEX('Approved CPZ List'!$I:$I,MATCH('HFTD CPZ'!$B3554,'Approved CPZ List'!$B:$B,0))),$K3554,#N/A))</f>
        <v>#N/A</v>
      </c>
    </row>
    <row r="3555" spans="1:13" ht="15.75" x14ac:dyDescent="0.25">
      <c r="A3555" s="17">
        <v>8851</v>
      </c>
      <c r="B3555" s="16" t="s">
        <v>3435</v>
      </c>
      <c r="C3555" s="16">
        <v>24181103</v>
      </c>
      <c r="D3555" s="16" t="s">
        <v>3432</v>
      </c>
      <c r="E3555" s="16">
        <v>0</v>
      </c>
      <c r="F3555" s="16">
        <v>6</v>
      </c>
      <c r="G3555" s="20">
        <v>1.41522647533868E-6</v>
      </c>
      <c r="H3555" s="16">
        <f t="shared" si="165"/>
        <v>8.4913588520320796E-6</v>
      </c>
      <c r="I3555" s="21">
        <v>3554</v>
      </c>
      <c r="J3555" s="28">
        <f t="shared" si="166"/>
        <v>26222.907317544821</v>
      </c>
      <c r="K3555" s="28">
        <f t="shared" si="167"/>
        <v>3.4591940135691515E-3</v>
      </c>
      <c r="L3555" s="34" t="e">
        <f>IF(ISNUMBER(INDEX('08W Project List'!$J:$J,MATCH('HFTD CPZ'!$B3555,'08W Project List'!$G:$G,0))),$K3555,#N/A)</f>
        <v>#N/A</v>
      </c>
      <c r="M3555" s="34" t="e">
        <f>IF(ISNUMBER(L3555),#N/A,IF(ISNUMBER(INDEX('Approved CPZ List'!$I:$I,MATCH('HFTD CPZ'!$B3555,'Approved CPZ List'!$B:$B,0))),$K3555,#N/A))</f>
        <v>#N/A</v>
      </c>
    </row>
    <row r="3556" spans="1:13" ht="15.75" x14ac:dyDescent="0.25">
      <c r="A3556" s="17">
        <v>2645</v>
      </c>
      <c r="B3556" s="16" t="s">
        <v>2623</v>
      </c>
      <c r="C3556" s="16">
        <v>12091106</v>
      </c>
      <c r="D3556" s="16" t="s">
        <v>2624</v>
      </c>
      <c r="E3556" s="16">
        <v>1.4949581594633188</v>
      </c>
      <c r="F3556" s="16">
        <v>85</v>
      </c>
      <c r="G3556" s="20">
        <v>1.4078719571343499E-6</v>
      </c>
      <c r="H3556" s="16">
        <f t="shared" si="165"/>
        <v>1.1966911635641975E-4</v>
      </c>
      <c r="I3556" s="21">
        <v>3555</v>
      </c>
      <c r="J3556" s="28">
        <f t="shared" si="166"/>
        <v>26224.402275704284</v>
      </c>
      <c r="K3556" s="28">
        <f t="shared" si="167"/>
        <v>3.3395248972127316E-3</v>
      </c>
      <c r="L3556" s="34" t="e">
        <f>IF(ISNUMBER(INDEX('08W Project List'!$J:$J,MATCH('HFTD CPZ'!$B3556,'08W Project List'!$G:$G,0))),$K3556,#N/A)</f>
        <v>#N/A</v>
      </c>
      <c r="M3556" s="34" t="e">
        <f>IF(ISNUMBER(L3556),#N/A,IF(ISNUMBER(INDEX('Approved CPZ List'!$I:$I,MATCH('HFTD CPZ'!$B3556,'Approved CPZ List'!$B:$B,0))),$K3556,#N/A))</f>
        <v>#N/A</v>
      </c>
    </row>
    <row r="3557" spans="1:13" ht="15.75" x14ac:dyDescent="0.25">
      <c r="A3557" s="17">
        <v>7417</v>
      </c>
      <c r="B3557" s="16" t="s">
        <v>1212</v>
      </c>
      <c r="C3557" s="16">
        <v>12501112</v>
      </c>
      <c r="D3557" s="16" t="s">
        <v>1213</v>
      </c>
      <c r="E3557" s="16">
        <v>0.26290255084159292</v>
      </c>
      <c r="F3557" s="16">
        <v>11</v>
      </c>
      <c r="G3557" s="20">
        <v>1.4074262295469999E-6</v>
      </c>
      <c r="H3557" s="16">
        <f t="shared" si="165"/>
        <v>1.5481688525016999E-5</v>
      </c>
      <c r="I3557" s="21">
        <v>3556</v>
      </c>
      <c r="J3557" s="28">
        <f t="shared" si="166"/>
        <v>26224.665178255127</v>
      </c>
      <c r="K3557" s="28">
        <f t="shared" si="167"/>
        <v>3.3240432086877147E-3</v>
      </c>
      <c r="L3557" s="34" t="e">
        <f>IF(ISNUMBER(INDEX('08W Project List'!$J:$J,MATCH('HFTD CPZ'!$B3557,'08W Project List'!$G:$G,0))),$K3557,#N/A)</f>
        <v>#N/A</v>
      </c>
      <c r="M3557" s="34" t="e">
        <f>IF(ISNUMBER(L3557),#N/A,IF(ISNUMBER(INDEX('Approved CPZ List'!$I:$I,MATCH('HFTD CPZ'!$B3557,'Approved CPZ List'!$B:$B,0))),$K3557,#N/A))</f>
        <v>#N/A</v>
      </c>
    </row>
    <row r="3558" spans="1:13" ht="15.75" x14ac:dyDescent="0.25">
      <c r="A3558" s="17">
        <v>45</v>
      </c>
      <c r="B3558" s="16" t="s">
        <v>2619</v>
      </c>
      <c r="C3558" s="16">
        <v>12091105</v>
      </c>
      <c r="D3558" s="16" t="s">
        <v>2620</v>
      </c>
      <c r="E3558" s="16">
        <v>0.28806461548112056</v>
      </c>
      <c r="F3558" s="16">
        <v>54</v>
      </c>
      <c r="G3558" s="20">
        <v>1.40409644230926E-6</v>
      </c>
      <c r="H3558" s="16">
        <f t="shared" si="165"/>
        <v>7.5821207884700046E-5</v>
      </c>
      <c r="I3558" s="21">
        <v>3557</v>
      </c>
      <c r="J3558" s="28">
        <f t="shared" si="166"/>
        <v>26224.953242870608</v>
      </c>
      <c r="K3558" s="28">
        <f t="shared" si="167"/>
        <v>3.2482220008030146E-3</v>
      </c>
      <c r="L3558" s="34" t="e">
        <f>IF(ISNUMBER(INDEX('08W Project List'!$J:$J,MATCH('HFTD CPZ'!$B3558,'08W Project List'!$G:$G,0))),$K3558,#N/A)</f>
        <v>#N/A</v>
      </c>
      <c r="M3558" s="34" t="e">
        <f>IF(ISNUMBER(L3558),#N/A,IF(ISNUMBER(INDEX('Approved CPZ List'!$I:$I,MATCH('HFTD CPZ'!$B3558,'Approved CPZ List'!$B:$B,0))),$K3558,#N/A))</f>
        <v>#N/A</v>
      </c>
    </row>
    <row r="3559" spans="1:13" ht="15.75" x14ac:dyDescent="0.25">
      <c r="A3559" s="17">
        <v>8437</v>
      </c>
      <c r="B3559" s="16" t="s">
        <v>3976</v>
      </c>
      <c r="C3559" s="16">
        <v>83392109</v>
      </c>
      <c r="D3559" s="16" t="s">
        <v>3977</v>
      </c>
      <c r="E3559" s="16">
        <v>0.32738070835889371</v>
      </c>
      <c r="F3559" s="16">
        <v>14</v>
      </c>
      <c r="G3559" s="20">
        <v>1.3950552671614401E-6</v>
      </c>
      <c r="H3559" s="16">
        <f t="shared" si="165"/>
        <v>1.9530773740260161E-5</v>
      </c>
      <c r="I3559" s="21">
        <v>3558</v>
      </c>
      <c r="J3559" s="28">
        <f t="shared" si="166"/>
        <v>26225.280623578969</v>
      </c>
      <c r="K3559" s="28">
        <f t="shared" si="167"/>
        <v>3.2286912270627546E-3</v>
      </c>
      <c r="L3559" s="34" t="e">
        <f>IF(ISNUMBER(INDEX('08W Project List'!$J:$J,MATCH('HFTD CPZ'!$B3559,'08W Project List'!$G:$G,0))),$K3559,#N/A)</f>
        <v>#N/A</v>
      </c>
      <c r="M3559" s="34" t="e">
        <f>IF(ISNUMBER(L3559),#N/A,IF(ISNUMBER(INDEX('Approved CPZ List'!$I:$I,MATCH('HFTD CPZ'!$B3559,'Approved CPZ List'!$B:$B,0))),$K3559,#N/A))</f>
        <v>#N/A</v>
      </c>
    </row>
    <row r="3560" spans="1:13" ht="15.75" x14ac:dyDescent="0.25">
      <c r="A3560" s="17">
        <v>10517</v>
      </c>
      <c r="B3560" s="16" t="s">
        <v>1206</v>
      </c>
      <c r="C3560" s="16">
        <v>12501110</v>
      </c>
      <c r="D3560" s="16" t="s">
        <v>1207</v>
      </c>
      <c r="E3560" s="16">
        <v>0.16515514783560967</v>
      </c>
      <c r="F3560" s="16">
        <v>3</v>
      </c>
      <c r="G3560" s="20">
        <v>1.38885514266973E-6</v>
      </c>
      <c r="H3560" s="16">
        <f t="shared" si="165"/>
        <v>4.1665654280091899E-6</v>
      </c>
      <c r="I3560" s="21">
        <v>3559</v>
      </c>
      <c r="J3560" s="28">
        <f t="shared" si="166"/>
        <v>26225.445778726804</v>
      </c>
      <c r="K3560" s="28">
        <f t="shared" si="167"/>
        <v>3.2245246616347456E-3</v>
      </c>
      <c r="L3560" s="34" t="e">
        <f>IF(ISNUMBER(INDEX('08W Project List'!$J:$J,MATCH('HFTD CPZ'!$B3560,'08W Project List'!$G:$G,0))),$K3560,#N/A)</f>
        <v>#N/A</v>
      </c>
      <c r="M3560" s="34" t="e">
        <f>IF(ISNUMBER(L3560),#N/A,IF(ISNUMBER(INDEX('Approved CPZ List'!$I:$I,MATCH('HFTD CPZ'!$B3560,'Approved CPZ List'!$B:$B,0))),$K3560,#N/A))</f>
        <v>#N/A</v>
      </c>
    </row>
    <row r="3561" spans="1:13" ht="15.75" x14ac:dyDescent="0.25">
      <c r="A3561" s="17">
        <v>9170</v>
      </c>
      <c r="B3561" s="16" t="s">
        <v>3431</v>
      </c>
      <c r="C3561" s="16">
        <v>24181103</v>
      </c>
      <c r="D3561" s="16" t="s">
        <v>3432</v>
      </c>
      <c r="E3561" s="16">
        <v>2.6824641984292231E-2</v>
      </c>
      <c r="F3561" s="16">
        <v>9</v>
      </c>
      <c r="G3561" s="20">
        <v>1.3509046024377299E-6</v>
      </c>
      <c r="H3561" s="16">
        <f t="shared" si="165"/>
        <v>1.215814142193957E-5</v>
      </c>
      <c r="I3561" s="21">
        <v>3560</v>
      </c>
      <c r="J3561" s="28">
        <f t="shared" si="166"/>
        <v>26225.472603368788</v>
      </c>
      <c r="K3561" s="28">
        <f t="shared" si="167"/>
        <v>3.2123665202128059E-3</v>
      </c>
      <c r="L3561" s="34" t="e">
        <f>IF(ISNUMBER(INDEX('08W Project List'!$J:$J,MATCH('HFTD CPZ'!$B3561,'08W Project List'!$G:$G,0))),$K3561,#N/A)</f>
        <v>#N/A</v>
      </c>
      <c r="M3561" s="34" t="e">
        <f>IF(ISNUMBER(L3561),#N/A,IF(ISNUMBER(INDEX('Approved CPZ List'!$I:$I,MATCH('HFTD CPZ'!$B3561,'Approved CPZ List'!$B:$B,0))),$K3561,#N/A))</f>
        <v>#N/A</v>
      </c>
    </row>
    <row r="3562" spans="1:13" ht="15.75" x14ac:dyDescent="0.25">
      <c r="A3562" s="17">
        <v>9880</v>
      </c>
      <c r="B3562" s="16" t="s">
        <v>1840</v>
      </c>
      <c r="C3562" s="16">
        <v>42481103</v>
      </c>
      <c r="D3562" s="16" t="s">
        <v>1841</v>
      </c>
      <c r="E3562" s="16">
        <v>0.15399304978240397</v>
      </c>
      <c r="F3562" s="16">
        <v>3</v>
      </c>
      <c r="G3562" s="20">
        <v>1.34166162985445E-6</v>
      </c>
      <c r="H3562" s="16">
        <f t="shared" si="165"/>
        <v>4.0249848895633499E-6</v>
      </c>
      <c r="I3562" s="21">
        <v>3561</v>
      </c>
      <c r="J3562" s="28">
        <f t="shared" si="166"/>
        <v>26225.62659641857</v>
      </c>
      <c r="K3562" s="28">
        <f t="shared" si="167"/>
        <v>3.2083415353232427E-3</v>
      </c>
      <c r="L3562" s="34" t="e">
        <f>IF(ISNUMBER(INDEX('08W Project List'!$J:$J,MATCH('HFTD CPZ'!$B3562,'08W Project List'!$G:$G,0))),$K3562,#N/A)</f>
        <v>#N/A</v>
      </c>
      <c r="M3562" s="34" t="e">
        <f>IF(ISNUMBER(L3562),#N/A,IF(ISNUMBER(INDEX('Approved CPZ List'!$I:$I,MATCH('HFTD CPZ'!$B3562,'Approved CPZ List'!$B:$B,0))),$K3562,#N/A))</f>
        <v>#N/A</v>
      </c>
    </row>
    <row r="3563" spans="1:13" ht="15.75" x14ac:dyDescent="0.25">
      <c r="A3563" s="17">
        <v>8103</v>
      </c>
      <c r="B3563" s="16" t="s">
        <v>4393</v>
      </c>
      <c r="C3563" s="16">
        <v>24251102</v>
      </c>
      <c r="D3563" s="16" t="s">
        <v>4394</v>
      </c>
      <c r="E3563" s="16">
        <v>7.7579445384210063E-2</v>
      </c>
      <c r="F3563" s="16">
        <v>14</v>
      </c>
      <c r="G3563" s="20">
        <v>1.3331000904677899E-6</v>
      </c>
      <c r="H3563" s="16">
        <f t="shared" si="165"/>
        <v>1.8663401266549059E-5</v>
      </c>
      <c r="I3563" s="21">
        <v>3562</v>
      </c>
      <c r="J3563" s="28">
        <f t="shared" si="166"/>
        <v>26225.704175863953</v>
      </c>
      <c r="K3563" s="28">
        <f t="shared" si="167"/>
        <v>3.1896781340566937E-3</v>
      </c>
      <c r="L3563" s="34" t="e">
        <f>IF(ISNUMBER(INDEX('08W Project List'!$J:$J,MATCH('HFTD CPZ'!$B3563,'08W Project List'!$G:$G,0))),$K3563,#N/A)</f>
        <v>#N/A</v>
      </c>
      <c r="M3563" s="34" t="e">
        <f>IF(ISNUMBER(L3563),#N/A,IF(ISNUMBER(INDEX('Approved CPZ List'!$I:$I,MATCH('HFTD CPZ'!$B3563,'Approved CPZ List'!$B:$B,0))),$K3563,#N/A))</f>
        <v>#N/A</v>
      </c>
    </row>
    <row r="3564" spans="1:13" ht="15.75" x14ac:dyDescent="0.25">
      <c r="A3564" s="17">
        <v>657</v>
      </c>
      <c r="B3564" s="16" t="s">
        <v>2617</v>
      </c>
      <c r="C3564" s="16">
        <v>12091102</v>
      </c>
      <c r="D3564" s="16" t="s">
        <v>2614</v>
      </c>
      <c r="E3564" s="16">
        <v>1.097116463402573</v>
      </c>
      <c r="F3564" s="16">
        <v>92</v>
      </c>
      <c r="G3564" s="20">
        <v>1.31842978081259E-6</v>
      </c>
      <c r="H3564" s="16">
        <f t="shared" si="165"/>
        <v>1.2129553983475829E-4</v>
      </c>
      <c r="I3564" s="21">
        <v>3563</v>
      </c>
      <c r="J3564" s="28">
        <f t="shared" si="166"/>
        <v>26226.801292327356</v>
      </c>
      <c r="K3564" s="28">
        <f t="shared" si="167"/>
        <v>3.0683825942219353E-3</v>
      </c>
      <c r="L3564" s="34" t="e">
        <f>IF(ISNUMBER(INDEX('08W Project List'!$J:$J,MATCH('HFTD CPZ'!$B3564,'08W Project List'!$G:$G,0))),$K3564,#N/A)</f>
        <v>#N/A</v>
      </c>
      <c r="M3564" s="34" t="e">
        <f>IF(ISNUMBER(L3564),#N/A,IF(ISNUMBER(INDEX('Approved CPZ List'!$I:$I,MATCH('HFTD CPZ'!$B3564,'Approved CPZ List'!$B:$B,0))),$K3564,#N/A))</f>
        <v>#N/A</v>
      </c>
    </row>
    <row r="3565" spans="1:13" ht="15.75" x14ac:dyDescent="0.25">
      <c r="A3565" s="17">
        <v>146</v>
      </c>
      <c r="B3565" s="16" t="s">
        <v>665</v>
      </c>
      <c r="C3565" s="16">
        <v>14091110</v>
      </c>
      <c r="D3565" s="16" t="s">
        <v>658</v>
      </c>
      <c r="E3565" s="16">
        <v>1.0873726954798322</v>
      </c>
      <c r="F3565" s="16">
        <v>22</v>
      </c>
      <c r="G3565" s="20">
        <v>1.3088106492642301E-6</v>
      </c>
      <c r="H3565" s="16">
        <f t="shared" si="165"/>
        <v>2.8793834283813061E-5</v>
      </c>
      <c r="I3565" s="21">
        <v>3564</v>
      </c>
      <c r="J3565" s="28">
        <f t="shared" si="166"/>
        <v>26227.888665022838</v>
      </c>
      <c r="K3565" s="28">
        <f t="shared" si="167"/>
        <v>3.0395887599381222E-3</v>
      </c>
      <c r="L3565" s="34" t="e">
        <f>IF(ISNUMBER(INDEX('08W Project List'!$J:$J,MATCH('HFTD CPZ'!$B3565,'08W Project List'!$G:$G,0))),$K3565,#N/A)</f>
        <v>#N/A</v>
      </c>
      <c r="M3565" s="34" t="e">
        <f>IF(ISNUMBER(L3565),#N/A,IF(ISNUMBER(INDEX('Approved CPZ List'!$I:$I,MATCH('HFTD CPZ'!$B3565,'Approved CPZ List'!$B:$B,0))),$K3565,#N/A))</f>
        <v>#N/A</v>
      </c>
    </row>
    <row r="3566" spans="1:13" ht="15.75" x14ac:dyDescent="0.25">
      <c r="A3566" s="17">
        <v>9441</v>
      </c>
      <c r="B3566" s="16" t="s">
        <v>2496</v>
      </c>
      <c r="C3566" s="16">
        <v>183011101</v>
      </c>
      <c r="D3566" s="16" t="s">
        <v>2497</v>
      </c>
      <c r="E3566" s="16">
        <v>0</v>
      </c>
      <c r="F3566" s="16">
        <v>20</v>
      </c>
      <c r="G3566" s="20">
        <v>1.2621903415070599E-6</v>
      </c>
      <c r="H3566" s="16">
        <f t="shared" si="165"/>
        <v>2.52438068301412E-5</v>
      </c>
      <c r="I3566" s="21">
        <v>3565</v>
      </c>
      <c r="J3566" s="28">
        <f t="shared" si="166"/>
        <v>26227.888665022838</v>
      </c>
      <c r="K3566" s="28">
        <f t="shared" si="167"/>
        <v>3.014344953107981E-3</v>
      </c>
      <c r="L3566" s="34" t="e">
        <f>IF(ISNUMBER(INDEX('08W Project List'!$J:$J,MATCH('HFTD CPZ'!$B3566,'08W Project List'!$G:$G,0))),$K3566,#N/A)</f>
        <v>#N/A</v>
      </c>
      <c r="M3566" s="34" t="e">
        <f>IF(ISNUMBER(L3566),#N/A,IF(ISNUMBER(INDEX('Approved CPZ List'!$I:$I,MATCH('HFTD CPZ'!$B3566,'Approved CPZ List'!$B:$B,0))),$K3566,#N/A))</f>
        <v>#N/A</v>
      </c>
    </row>
    <row r="3567" spans="1:13" ht="15.75" x14ac:dyDescent="0.25">
      <c r="A3567" s="17">
        <v>5751</v>
      </c>
      <c r="B3567" s="16" t="s">
        <v>1366</v>
      </c>
      <c r="C3567" s="16">
        <v>42761104</v>
      </c>
      <c r="D3567" s="16" t="s">
        <v>1361</v>
      </c>
      <c r="E3567" s="16">
        <v>7.3800085161676202E-2</v>
      </c>
      <c r="F3567" s="16">
        <v>41</v>
      </c>
      <c r="G3567" s="20">
        <v>1.25956237581841E-6</v>
      </c>
      <c r="H3567" s="16">
        <f t="shared" si="165"/>
        <v>5.1642057408554809E-5</v>
      </c>
      <c r="I3567" s="21">
        <v>3566</v>
      </c>
      <c r="J3567" s="28">
        <f t="shared" si="166"/>
        <v>26227.962465108001</v>
      </c>
      <c r="K3567" s="28">
        <f t="shared" si="167"/>
        <v>2.9627028956994263E-3</v>
      </c>
      <c r="L3567" s="34" t="e">
        <f>IF(ISNUMBER(INDEX('08W Project List'!$J:$J,MATCH('HFTD CPZ'!$B3567,'08W Project List'!$G:$G,0))),$K3567,#N/A)</f>
        <v>#N/A</v>
      </c>
      <c r="M3567" s="34" t="e">
        <f>IF(ISNUMBER(L3567),#N/A,IF(ISNUMBER(INDEX('Approved CPZ List'!$I:$I,MATCH('HFTD CPZ'!$B3567,'Approved CPZ List'!$B:$B,0))),$K3567,#N/A))</f>
        <v>#N/A</v>
      </c>
    </row>
    <row r="3568" spans="1:13" ht="15.75" x14ac:dyDescent="0.25">
      <c r="A3568" s="17">
        <v>8075</v>
      </c>
      <c r="B3568" s="16" t="s">
        <v>44</v>
      </c>
      <c r="C3568" s="16">
        <v>42031124</v>
      </c>
      <c r="D3568" s="16" t="s">
        <v>45</v>
      </c>
      <c r="E3568" s="16">
        <v>0.1257152320431591</v>
      </c>
      <c r="F3568" s="16">
        <v>4</v>
      </c>
      <c r="G3568" s="20">
        <v>1.25784810383374E-6</v>
      </c>
      <c r="H3568" s="16">
        <f t="shared" si="165"/>
        <v>5.0313924153349599E-6</v>
      </c>
      <c r="I3568" s="21">
        <v>3567</v>
      </c>
      <c r="J3568" s="28">
        <f t="shared" si="166"/>
        <v>26228.088180340044</v>
      </c>
      <c r="K3568" s="28">
        <f t="shared" si="167"/>
        <v>2.9576715032840913E-3</v>
      </c>
      <c r="L3568" s="34" t="e">
        <f>IF(ISNUMBER(INDEX('08W Project List'!$J:$J,MATCH('HFTD CPZ'!$B3568,'08W Project List'!$G:$G,0))),$K3568,#N/A)</f>
        <v>#N/A</v>
      </c>
      <c r="M3568" s="34" t="e">
        <f>IF(ISNUMBER(L3568),#N/A,IF(ISNUMBER(INDEX('Approved CPZ List'!$I:$I,MATCH('HFTD CPZ'!$B3568,'Approved CPZ List'!$B:$B,0))),$K3568,#N/A))</f>
        <v>#N/A</v>
      </c>
    </row>
    <row r="3569" spans="1:13" ht="15.75" x14ac:dyDescent="0.25">
      <c r="A3569" s="17">
        <v>447</v>
      </c>
      <c r="B3569" s="16" t="s">
        <v>2693</v>
      </c>
      <c r="C3569" s="16">
        <v>182601105</v>
      </c>
      <c r="D3569" s="16" t="s">
        <v>2694</v>
      </c>
      <c r="E3569" s="16">
        <v>0.78294874139622739</v>
      </c>
      <c r="F3569" s="16">
        <v>17</v>
      </c>
      <c r="G3569" s="20">
        <v>1.2575203151070799E-6</v>
      </c>
      <c r="H3569" s="16">
        <f t="shared" si="165"/>
        <v>2.1377845356820358E-5</v>
      </c>
      <c r="I3569" s="21">
        <v>3568</v>
      </c>
      <c r="J3569" s="28">
        <f t="shared" si="166"/>
        <v>26228.871129081439</v>
      </c>
      <c r="K3569" s="28">
        <f t="shared" si="167"/>
        <v>2.9362936579272708E-3</v>
      </c>
      <c r="L3569" s="34" t="e">
        <f>IF(ISNUMBER(INDEX('08W Project List'!$J:$J,MATCH('HFTD CPZ'!$B3569,'08W Project List'!$G:$G,0))),$K3569,#N/A)</f>
        <v>#N/A</v>
      </c>
      <c r="M3569" s="34" t="e">
        <f>IF(ISNUMBER(L3569),#N/A,IF(ISNUMBER(INDEX('Approved CPZ List'!$I:$I,MATCH('HFTD CPZ'!$B3569,'Approved CPZ List'!$B:$B,0))),$K3569,#N/A))</f>
        <v>#N/A</v>
      </c>
    </row>
    <row r="3570" spans="1:13" ht="15.75" x14ac:dyDescent="0.25">
      <c r="A3570" s="17">
        <v>3262</v>
      </c>
      <c r="B3570" s="16" t="s">
        <v>2625</v>
      </c>
      <c r="C3570" s="16">
        <v>12091106</v>
      </c>
      <c r="D3570" s="16" t="s">
        <v>2624</v>
      </c>
      <c r="E3570" s="16">
        <v>0.7181999851873897</v>
      </c>
      <c r="F3570" s="16">
        <v>31</v>
      </c>
      <c r="G3570" s="20">
        <v>1.2462860265220101E-6</v>
      </c>
      <c r="H3570" s="16">
        <f t="shared" si="165"/>
        <v>3.8634866822182314E-5</v>
      </c>
      <c r="I3570" s="21">
        <v>3569</v>
      </c>
      <c r="J3570" s="28">
        <f t="shared" si="166"/>
        <v>26229.589329066628</v>
      </c>
      <c r="K3570" s="28">
        <f t="shared" si="167"/>
        <v>2.8976587911050886E-3</v>
      </c>
      <c r="L3570" s="34" t="e">
        <f>IF(ISNUMBER(INDEX('08W Project List'!$J:$J,MATCH('HFTD CPZ'!$B3570,'08W Project List'!$G:$G,0))),$K3570,#N/A)</f>
        <v>#N/A</v>
      </c>
      <c r="M3570" s="34" t="e">
        <f>IF(ISNUMBER(L3570),#N/A,IF(ISNUMBER(INDEX('Approved CPZ List'!$I:$I,MATCH('HFTD CPZ'!$B3570,'Approved CPZ List'!$B:$B,0))),$K3570,#N/A))</f>
        <v>#N/A</v>
      </c>
    </row>
    <row r="3571" spans="1:13" ht="15.75" x14ac:dyDescent="0.25">
      <c r="A3571" s="17">
        <v>650</v>
      </c>
      <c r="B3571" s="16" t="s">
        <v>2628</v>
      </c>
      <c r="C3571" s="16">
        <v>12091116</v>
      </c>
      <c r="D3571" s="16" t="s">
        <v>2627</v>
      </c>
      <c r="E3571" s="16">
        <v>0.59423502150849594</v>
      </c>
      <c r="F3571" s="16">
        <v>68</v>
      </c>
      <c r="G3571" s="20">
        <v>1.24576426086396E-6</v>
      </c>
      <c r="H3571" s="16">
        <f t="shared" si="165"/>
        <v>8.4711969738749285E-5</v>
      </c>
      <c r="I3571" s="21">
        <v>3570</v>
      </c>
      <c r="J3571" s="28">
        <f t="shared" si="166"/>
        <v>26230.183564088136</v>
      </c>
      <c r="K3571" s="28">
        <f t="shared" si="167"/>
        <v>2.8129468213663393E-3</v>
      </c>
      <c r="L3571" s="34" t="e">
        <f>IF(ISNUMBER(INDEX('08W Project List'!$J:$J,MATCH('HFTD CPZ'!$B3571,'08W Project List'!$G:$G,0))),$K3571,#N/A)</f>
        <v>#N/A</v>
      </c>
      <c r="M3571" s="34" t="e">
        <f>IF(ISNUMBER(L3571),#N/A,IF(ISNUMBER(INDEX('Approved CPZ List'!$I:$I,MATCH('HFTD CPZ'!$B3571,'Approved CPZ List'!$B:$B,0))),$K3571,#N/A))</f>
        <v>#N/A</v>
      </c>
    </row>
    <row r="3572" spans="1:13" ht="15.75" x14ac:dyDescent="0.25">
      <c r="A3572" s="17">
        <v>4530</v>
      </c>
      <c r="B3572" s="16" t="s">
        <v>4179</v>
      </c>
      <c r="C3572" s="16">
        <v>182852202</v>
      </c>
      <c r="D3572" s="16" t="s">
        <v>4176</v>
      </c>
      <c r="E3572" s="16">
        <v>1.0472279725895961</v>
      </c>
      <c r="F3572" s="16">
        <v>24</v>
      </c>
      <c r="G3572" s="20">
        <v>1.24433424755165E-6</v>
      </c>
      <c r="H3572" s="16">
        <f t="shared" si="165"/>
        <v>2.9864021941239601E-5</v>
      </c>
      <c r="I3572" s="21">
        <v>3571</v>
      </c>
      <c r="J3572" s="28">
        <f t="shared" si="166"/>
        <v>26231.230792060727</v>
      </c>
      <c r="K3572" s="28">
        <f t="shared" si="167"/>
        <v>2.7830827994250996E-3</v>
      </c>
      <c r="L3572" s="34" t="e">
        <f>IF(ISNUMBER(INDEX('08W Project List'!$J:$J,MATCH('HFTD CPZ'!$B3572,'08W Project List'!$G:$G,0))),$K3572,#N/A)</f>
        <v>#N/A</v>
      </c>
      <c r="M3572" s="34" t="e">
        <f>IF(ISNUMBER(L3572),#N/A,IF(ISNUMBER(INDEX('Approved CPZ List'!$I:$I,MATCH('HFTD CPZ'!$B3572,'Approved CPZ List'!$B:$B,0))),$K3572,#N/A))</f>
        <v>#N/A</v>
      </c>
    </row>
    <row r="3573" spans="1:13" ht="15.75" x14ac:dyDescent="0.25">
      <c r="A3573" s="17">
        <v>4873</v>
      </c>
      <c r="B3573" s="16" t="s">
        <v>9</v>
      </c>
      <c r="C3573" s="16">
        <v>14101102</v>
      </c>
      <c r="D3573" s="16" t="s">
        <v>10</v>
      </c>
      <c r="E3573" s="16">
        <v>4.3993855770165444E-2</v>
      </c>
      <c r="F3573" s="16">
        <v>4</v>
      </c>
      <c r="G3573" s="20">
        <v>1.23984280795517E-6</v>
      </c>
      <c r="H3573" s="16">
        <f t="shared" si="165"/>
        <v>4.9593712318206799E-6</v>
      </c>
      <c r="I3573" s="21">
        <v>3572</v>
      </c>
      <c r="J3573" s="28">
        <f t="shared" si="166"/>
        <v>26231.274785916496</v>
      </c>
      <c r="K3573" s="28">
        <f t="shared" si="167"/>
        <v>2.778123428193279E-3</v>
      </c>
      <c r="L3573" s="34" t="e">
        <f>IF(ISNUMBER(INDEX('08W Project List'!$J:$J,MATCH('HFTD CPZ'!$B3573,'08W Project List'!$G:$G,0))),$K3573,#N/A)</f>
        <v>#N/A</v>
      </c>
      <c r="M3573" s="34" t="e">
        <f>IF(ISNUMBER(L3573),#N/A,IF(ISNUMBER(INDEX('Approved CPZ List'!$I:$I,MATCH('HFTD CPZ'!$B3573,'Approved CPZ List'!$B:$B,0))),$K3573,#N/A))</f>
        <v>#N/A</v>
      </c>
    </row>
    <row r="3574" spans="1:13" ht="15.75" x14ac:dyDescent="0.25">
      <c r="A3574" s="17">
        <v>5686</v>
      </c>
      <c r="B3574" s="16" t="s">
        <v>2505</v>
      </c>
      <c r="C3574" s="16">
        <v>183011102</v>
      </c>
      <c r="D3574" s="16" t="s">
        <v>2503</v>
      </c>
      <c r="E3574" s="16">
        <v>0.13844120184319639</v>
      </c>
      <c r="F3574" s="16">
        <v>28</v>
      </c>
      <c r="G3574" s="20">
        <v>1.21209324012274E-6</v>
      </c>
      <c r="H3574" s="16">
        <f t="shared" si="165"/>
        <v>3.393861072343672E-5</v>
      </c>
      <c r="I3574" s="21">
        <v>3573</v>
      </c>
      <c r="J3574" s="28">
        <f t="shared" si="166"/>
        <v>26231.413227118337</v>
      </c>
      <c r="K3574" s="28">
        <f t="shared" si="167"/>
        <v>2.7441848174698425E-3</v>
      </c>
      <c r="L3574" s="34" t="e">
        <f>IF(ISNUMBER(INDEX('08W Project List'!$J:$J,MATCH('HFTD CPZ'!$B3574,'08W Project List'!$G:$G,0))),$K3574,#N/A)</f>
        <v>#N/A</v>
      </c>
      <c r="M3574" s="34" t="e">
        <f>IF(ISNUMBER(L3574),#N/A,IF(ISNUMBER(INDEX('Approved CPZ List'!$I:$I,MATCH('HFTD CPZ'!$B3574,'Approved CPZ List'!$B:$B,0))),$K3574,#N/A))</f>
        <v>#N/A</v>
      </c>
    </row>
    <row r="3575" spans="1:13" ht="15.75" x14ac:dyDescent="0.25">
      <c r="A3575" s="17">
        <v>495</v>
      </c>
      <c r="B3575" s="16" t="s">
        <v>255</v>
      </c>
      <c r="C3575" s="16">
        <v>24031110</v>
      </c>
      <c r="D3575" s="16" t="s">
        <v>254</v>
      </c>
      <c r="E3575" s="16">
        <v>0</v>
      </c>
      <c r="F3575" s="16">
        <v>38</v>
      </c>
      <c r="G3575" s="20">
        <v>1.2038931390148599E-6</v>
      </c>
      <c r="H3575" s="16">
        <f t="shared" si="165"/>
        <v>4.5747939282564678E-5</v>
      </c>
      <c r="I3575" s="21">
        <v>3574</v>
      </c>
      <c r="J3575" s="28">
        <f t="shared" si="166"/>
        <v>26231.413227118337</v>
      </c>
      <c r="K3575" s="28">
        <f t="shared" si="167"/>
        <v>2.6984368781872779E-3</v>
      </c>
      <c r="L3575" s="34" t="e">
        <f>IF(ISNUMBER(INDEX('08W Project List'!$J:$J,MATCH('HFTD CPZ'!$B3575,'08W Project List'!$G:$G,0))),$K3575,#N/A)</f>
        <v>#N/A</v>
      </c>
      <c r="M3575" s="34" t="e">
        <f>IF(ISNUMBER(L3575),#N/A,IF(ISNUMBER(INDEX('Approved CPZ List'!$I:$I,MATCH('HFTD CPZ'!$B3575,'Approved CPZ List'!$B:$B,0))),$K3575,#N/A))</f>
        <v>#N/A</v>
      </c>
    </row>
    <row r="3576" spans="1:13" ht="15.75" x14ac:dyDescent="0.25">
      <c r="A3576" s="17">
        <v>1032</v>
      </c>
      <c r="B3576" s="16" t="s">
        <v>43</v>
      </c>
      <c r="C3576" s="16">
        <v>42031123</v>
      </c>
      <c r="D3576" s="16" t="s">
        <v>42</v>
      </c>
      <c r="E3576" s="16">
        <v>0.55540470552013665</v>
      </c>
      <c r="F3576" s="16">
        <v>84</v>
      </c>
      <c r="G3576" s="20">
        <v>1.1647545311853901E-6</v>
      </c>
      <c r="H3576" s="16">
        <f t="shared" si="165"/>
        <v>9.7839380619572762E-5</v>
      </c>
      <c r="I3576" s="21">
        <v>3575</v>
      </c>
      <c r="J3576" s="28">
        <f t="shared" si="166"/>
        <v>26231.968631823856</v>
      </c>
      <c r="K3576" s="28">
        <f t="shared" si="167"/>
        <v>2.600597497567705E-3</v>
      </c>
      <c r="L3576" s="34" t="e">
        <f>IF(ISNUMBER(INDEX('08W Project List'!$J:$J,MATCH('HFTD CPZ'!$B3576,'08W Project List'!$G:$G,0))),$K3576,#N/A)</f>
        <v>#N/A</v>
      </c>
      <c r="M3576" s="34" t="e">
        <f>IF(ISNUMBER(L3576),#N/A,IF(ISNUMBER(INDEX('Approved CPZ List'!$I:$I,MATCH('HFTD CPZ'!$B3576,'Approved CPZ List'!$B:$B,0))),$K3576,#N/A))</f>
        <v>#N/A</v>
      </c>
    </row>
    <row r="3577" spans="1:13" ht="15.75" x14ac:dyDescent="0.25">
      <c r="A3577" s="17">
        <v>4356</v>
      </c>
      <c r="B3577" s="16" t="s">
        <v>250</v>
      </c>
      <c r="C3577" s="16">
        <v>24031103</v>
      </c>
      <c r="D3577" s="16" t="s">
        <v>251</v>
      </c>
      <c r="E3577" s="16">
        <v>0.29497405219828093</v>
      </c>
      <c r="F3577" s="16">
        <v>18</v>
      </c>
      <c r="G3577" s="20">
        <v>1.15287510841145E-6</v>
      </c>
      <c r="H3577" s="16">
        <f t="shared" si="165"/>
        <v>2.0751751951406101E-5</v>
      </c>
      <c r="I3577" s="21">
        <v>3576</v>
      </c>
      <c r="J3577" s="28">
        <f t="shared" si="166"/>
        <v>26232.263605876054</v>
      </c>
      <c r="K3577" s="28">
        <f t="shared" si="167"/>
        <v>2.5798457456162991E-3</v>
      </c>
      <c r="L3577" s="34" t="e">
        <f>IF(ISNUMBER(INDEX('08W Project List'!$J:$J,MATCH('HFTD CPZ'!$B3577,'08W Project List'!$G:$G,0))),$K3577,#N/A)</f>
        <v>#N/A</v>
      </c>
      <c r="M3577" s="34" t="e">
        <f>IF(ISNUMBER(L3577),#N/A,IF(ISNUMBER(INDEX('Approved CPZ List'!$I:$I,MATCH('HFTD CPZ'!$B3577,'Approved CPZ List'!$B:$B,0))),$K3577,#N/A))</f>
        <v>#N/A</v>
      </c>
    </row>
    <row r="3578" spans="1:13" ht="15.75" x14ac:dyDescent="0.25">
      <c r="A3578" s="17">
        <v>3862</v>
      </c>
      <c r="B3578" s="16" t="s">
        <v>1604</v>
      </c>
      <c r="C3578" s="16">
        <v>43091104</v>
      </c>
      <c r="D3578" s="16" t="s">
        <v>1602</v>
      </c>
      <c r="E3578" s="16">
        <v>0.16445743109006897</v>
      </c>
      <c r="F3578" s="16">
        <v>31</v>
      </c>
      <c r="G3578" s="20">
        <v>1.15206361078352E-6</v>
      </c>
      <c r="H3578" s="16">
        <f t="shared" si="165"/>
        <v>3.5713971934289116E-5</v>
      </c>
      <c r="I3578" s="21">
        <v>3577</v>
      </c>
      <c r="J3578" s="28">
        <f t="shared" si="166"/>
        <v>26232.428063307143</v>
      </c>
      <c r="K3578" s="28">
        <f t="shared" si="167"/>
        <v>2.5441317736820098E-3</v>
      </c>
      <c r="L3578" s="34" t="e">
        <f>IF(ISNUMBER(INDEX('08W Project List'!$J:$J,MATCH('HFTD CPZ'!$B3578,'08W Project List'!$G:$G,0))),$K3578,#N/A)</f>
        <v>#N/A</v>
      </c>
      <c r="M3578" s="34" t="e">
        <f>IF(ISNUMBER(L3578),#N/A,IF(ISNUMBER(INDEX('Approved CPZ List'!$I:$I,MATCH('HFTD CPZ'!$B3578,'Approved CPZ List'!$B:$B,0))),$K3578,#N/A))</f>
        <v>#N/A</v>
      </c>
    </row>
    <row r="3579" spans="1:13" ht="15.75" x14ac:dyDescent="0.25">
      <c r="A3579" s="17">
        <v>3522</v>
      </c>
      <c r="B3579" s="16" t="s">
        <v>709</v>
      </c>
      <c r="C3579" s="16">
        <v>103181101</v>
      </c>
      <c r="D3579" s="16" t="s">
        <v>707</v>
      </c>
      <c r="E3579" s="16">
        <v>8.0148427490156618E-2</v>
      </c>
      <c r="F3579" s="16">
        <v>69</v>
      </c>
      <c r="G3579" s="20">
        <v>1.14525418984922E-6</v>
      </c>
      <c r="H3579" s="16">
        <f t="shared" si="165"/>
        <v>7.9022539099596185E-5</v>
      </c>
      <c r="I3579" s="21">
        <v>3578</v>
      </c>
      <c r="J3579" s="28">
        <f t="shared" si="166"/>
        <v>26232.508211734632</v>
      </c>
      <c r="K3579" s="28">
        <f t="shared" si="167"/>
        <v>2.4651092345824134E-3</v>
      </c>
      <c r="L3579" s="34" t="e">
        <f>IF(ISNUMBER(INDEX('08W Project List'!$J:$J,MATCH('HFTD CPZ'!$B3579,'08W Project List'!$G:$G,0))),$K3579,#N/A)</f>
        <v>#N/A</v>
      </c>
      <c r="M3579" s="34" t="e">
        <f>IF(ISNUMBER(L3579),#N/A,IF(ISNUMBER(INDEX('Approved CPZ List'!$I:$I,MATCH('HFTD CPZ'!$B3579,'Approved CPZ List'!$B:$B,0))),$K3579,#N/A))</f>
        <v>#N/A</v>
      </c>
    </row>
    <row r="3580" spans="1:13" ht="15.75" x14ac:dyDescent="0.25">
      <c r="A3580" s="17">
        <v>1797</v>
      </c>
      <c r="B3580" s="16" t="s">
        <v>275</v>
      </c>
      <c r="C3580" s="16">
        <v>12061103</v>
      </c>
      <c r="D3580" s="16" t="s">
        <v>272</v>
      </c>
      <c r="E3580" s="16">
        <v>0</v>
      </c>
      <c r="F3580" s="16">
        <v>45</v>
      </c>
      <c r="G3580" s="20">
        <v>1.14145553637786E-6</v>
      </c>
      <c r="H3580" s="16">
        <f t="shared" si="165"/>
        <v>5.1365499137003702E-5</v>
      </c>
      <c r="I3580" s="21">
        <v>3579</v>
      </c>
      <c r="J3580" s="28">
        <f t="shared" si="166"/>
        <v>26232.508211734632</v>
      </c>
      <c r="K3580" s="28">
        <f t="shared" si="167"/>
        <v>2.4137437354454097E-3</v>
      </c>
      <c r="L3580" s="34" t="e">
        <f>IF(ISNUMBER(INDEX('08W Project List'!$J:$J,MATCH('HFTD CPZ'!$B3580,'08W Project List'!$G:$G,0))),$K3580,#N/A)</f>
        <v>#N/A</v>
      </c>
      <c r="M3580" s="34" t="e">
        <f>IF(ISNUMBER(L3580),#N/A,IF(ISNUMBER(INDEX('Approved CPZ List'!$I:$I,MATCH('HFTD CPZ'!$B3580,'Approved CPZ List'!$B:$B,0))),$K3580,#N/A))</f>
        <v>#N/A</v>
      </c>
    </row>
    <row r="3581" spans="1:13" ht="15.75" x14ac:dyDescent="0.25">
      <c r="A3581" s="17">
        <v>3950</v>
      </c>
      <c r="B3581" s="16" t="s">
        <v>2426</v>
      </c>
      <c r="C3581" s="16">
        <v>182090402</v>
      </c>
      <c r="D3581" s="16" t="s">
        <v>2427</v>
      </c>
      <c r="E3581" s="16">
        <v>1.1361850647800373</v>
      </c>
      <c r="F3581" s="16">
        <v>23</v>
      </c>
      <c r="G3581" s="20">
        <v>1.13545120267167E-6</v>
      </c>
      <c r="H3581" s="16">
        <f t="shared" si="165"/>
        <v>2.6115377661448409E-5</v>
      </c>
      <c r="I3581" s="21">
        <v>3580</v>
      </c>
      <c r="J3581" s="28">
        <f t="shared" si="166"/>
        <v>26233.644396799413</v>
      </c>
      <c r="K3581" s="28">
        <f t="shared" si="167"/>
        <v>2.3876283577839615E-3</v>
      </c>
      <c r="L3581" s="34" t="e">
        <f>IF(ISNUMBER(INDEX('08W Project List'!$J:$J,MATCH('HFTD CPZ'!$B3581,'08W Project List'!$G:$G,0))),$K3581,#N/A)</f>
        <v>#N/A</v>
      </c>
      <c r="M3581" s="34" t="e">
        <f>IF(ISNUMBER(L3581),#N/A,IF(ISNUMBER(INDEX('Approved CPZ List'!$I:$I,MATCH('HFTD CPZ'!$B3581,'Approved CPZ List'!$B:$B,0))),$K3581,#N/A))</f>
        <v>#N/A</v>
      </c>
    </row>
    <row r="3582" spans="1:13" ht="15.75" x14ac:dyDescent="0.25">
      <c r="A3582" s="17">
        <v>3110</v>
      </c>
      <c r="B3582" s="16" t="s">
        <v>1942</v>
      </c>
      <c r="C3582" s="16">
        <v>14452104</v>
      </c>
      <c r="D3582" s="16" t="s">
        <v>1941</v>
      </c>
      <c r="E3582" s="16">
        <v>4.6310248842740154E-2</v>
      </c>
      <c r="F3582" s="16">
        <v>140</v>
      </c>
      <c r="G3582" s="20">
        <v>1.12568255452827E-6</v>
      </c>
      <c r="H3582" s="16">
        <f t="shared" si="165"/>
        <v>1.5759555763395779E-4</v>
      </c>
      <c r="I3582" s="21">
        <v>3581</v>
      </c>
      <c r="J3582" s="28">
        <f t="shared" si="166"/>
        <v>26233.690707048256</v>
      </c>
      <c r="K3582" s="28">
        <f t="shared" si="167"/>
        <v>2.2300328001500038E-3</v>
      </c>
      <c r="L3582" s="34" t="e">
        <f>IF(ISNUMBER(INDEX('08W Project List'!$J:$J,MATCH('HFTD CPZ'!$B3582,'08W Project List'!$G:$G,0))),$K3582,#N/A)</f>
        <v>#N/A</v>
      </c>
      <c r="M3582" s="34" t="e">
        <f>IF(ISNUMBER(L3582),#N/A,IF(ISNUMBER(INDEX('Approved CPZ List'!$I:$I,MATCH('HFTD CPZ'!$B3582,'Approved CPZ List'!$B:$B,0))),$K3582,#N/A))</f>
        <v>#N/A</v>
      </c>
    </row>
    <row r="3583" spans="1:13" ht="15.75" x14ac:dyDescent="0.25">
      <c r="A3583" s="17">
        <v>973</v>
      </c>
      <c r="B3583" s="16" t="s">
        <v>1020</v>
      </c>
      <c r="C3583" s="16">
        <v>182221101</v>
      </c>
      <c r="D3583" s="16" t="s">
        <v>1021</v>
      </c>
      <c r="E3583" s="16">
        <v>0.53068850104732757</v>
      </c>
      <c r="F3583" s="16">
        <v>53</v>
      </c>
      <c r="G3583" s="20">
        <v>1.12449874537412E-6</v>
      </c>
      <c r="H3583" s="16">
        <f t="shared" si="165"/>
        <v>5.9598433504828362E-5</v>
      </c>
      <c r="I3583" s="21">
        <v>3582</v>
      </c>
      <c r="J3583" s="28">
        <f t="shared" si="166"/>
        <v>26234.221395549303</v>
      </c>
      <c r="K3583" s="28">
        <f t="shared" si="167"/>
        <v>2.1704343666451753E-3</v>
      </c>
      <c r="L3583" s="34" t="e">
        <f>IF(ISNUMBER(INDEX('08W Project List'!$J:$J,MATCH('HFTD CPZ'!$B3583,'08W Project List'!$G:$G,0))),$K3583,#N/A)</f>
        <v>#N/A</v>
      </c>
      <c r="M3583" s="34" t="e">
        <f>IF(ISNUMBER(L3583),#N/A,IF(ISNUMBER(INDEX('Approved CPZ List'!$I:$I,MATCH('HFTD CPZ'!$B3583,'Approved CPZ List'!$B:$B,0))),$K3583,#N/A))</f>
        <v>#N/A</v>
      </c>
    </row>
    <row r="3584" spans="1:13" ht="15.75" x14ac:dyDescent="0.25">
      <c r="A3584" s="17">
        <v>72</v>
      </c>
      <c r="B3584" s="16" t="s">
        <v>2811</v>
      </c>
      <c r="C3584" s="16">
        <v>22811102</v>
      </c>
      <c r="D3584" s="16" t="s">
        <v>2805</v>
      </c>
      <c r="E3584" s="16">
        <v>0</v>
      </c>
      <c r="F3584" s="16">
        <v>50</v>
      </c>
      <c r="G3584" s="20">
        <v>1.1229486677014101E-6</v>
      </c>
      <c r="H3584" s="16">
        <f t="shared" si="165"/>
        <v>5.6147433385070503E-5</v>
      </c>
      <c r="I3584" s="21">
        <v>3583</v>
      </c>
      <c r="J3584" s="28">
        <f t="shared" si="166"/>
        <v>26234.221395549303</v>
      </c>
      <c r="K3584" s="28">
        <f t="shared" si="167"/>
        <v>2.114286933260105E-3</v>
      </c>
      <c r="L3584" s="34" t="e">
        <f>IF(ISNUMBER(INDEX('08W Project List'!$J:$J,MATCH('HFTD CPZ'!$B3584,'08W Project List'!$G:$G,0))),$K3584,#N/A)</f>
        <v>#N/A</v>
      </c>
      <c r="M3584" s="34" t="e">
        <f>IF(ISNUMBER(L3584),#N/A,IF(ISNUMBER(INDEX('Approved CPZ List'!$I:$I,MATCH('HFTD CPZ'!$B3584,'Approved CPZ List'!$B:$B,0))),$K3584,#N/A))</f>
        <v>#N/A</v>
      </c>
    </row>
    <row r="3585" spans="1:13" ht="15.75" x14ac:dyDescent="0.25">
      <c r="A3585" s="17">
        <v>6129</v>
      </c>
      <c r="B3585" s="16" t="s">
        <v>3005</v>
      </c>
      <c r="C3585" s="16">
        <v>183071101</v>
      </c>
      <c r="D3585" s="16" t="s">
        <v>2998</v>
      </c>
      <c r="E3585" s="16">
        <v>3.7576920091954071</v>
      </c>
      <c r="F3585" s="16">
        <v>70</v>
      </c>
      <c r="G3585" s="20">
        <v>1.0832732152771001E-6</v>
      </c>
      <c r="H3585" s="16">
        <f t="shared" si="165"/>
        <v>7.5829125069397E-5</v>
      </c>
      <c r="I3585" s="21">
        <v>3584</v>
      </c>
      <c r="J3585" s="28">
        <f t="shared" si="166"/>
        <v>26237.979087558499</v>
      </c>
      <c r="K3585" s="28">
        <f t="shared" si="167"/>
        <v>2.038457808190708E-3</v>
      </c>
      <c r="L3585" s="34" t="e">
        <f>IF(ISNUMBER(INDEX('08W Project List'!$J:$J,MATCH('HFTD CPZ'!$B3585,'08W Project List'!$G:$G,0))),$K3585,#N/A)</f>
        <v>#N/A</v>
      </c>
      <c r="M3585" s="34" t="e">
        <f>IF(ISNUMBER(L3585),#N/A,IF(ISNUMBER(INDEX('Approved CPZ List'!$I:$I,MATCH('HFTD CPZ'!$B3585,'Approved CPZ List'!$B:$B,0))),$K3585,#N/A))</f>
        <v>#N/A</v>
      </c>
    </row>
    <row r="3586" spans="1:13" ht="15.75" x14ac:dyDescent="0.25">
      <c r="A3586" s="17">
        <v>3828</v>
      </c>
      <c r="B3586" s="16" t="s">
        <v>31</v>
      </c>
      <c r="C3586" s="16">
        <v>42031120</v>
      </c>
      <c r="D3586" s="16" t="s">
        <v>30</v>
      </c>
      <c r="E3586" s="16">
        <v>0.26489811999369545</v>
      </c>
      <c r="F3586" s="16">
        <v>39</v>
      </c>
      <c r="G3586" s="20">
        <v>1.07769317181035E-6</v>
      </c>
      <c r="H3586" s="16">
        <f t="shared" ref="H3586:H3636" si="168">IFERROR(G3586*F3586,0)</f>
        <v>4.2030033700603651E-5</v>
      </c>
      <c r="I3586" s="21">
        <v>3585</v>
      </c>
      <c r="J3586" s="28">
        <f t="shared" si="166"/>
        <v>26238.243985678491</v>
      </c>
      <c r="K3586" s="28">
        <f t="shared" si="167"/>
        <v>1.9964277744901043E-3</v>
      </c>
      <c r="L3586" s="34" t="e">
        <f>IF(ISNUMBER(INDEX('08W Project List'!$J:$J,MATCH('HFTD CPZ'!$B3586,'08W Project List'!$G:$G,0))),$K3586,#N/A)</f>
        <v>#N/A</v>
      </c>
      <c r="M3586" s="34" t="e">
        <f>IF(ISNUMBER(L3586),#N/A,IF(ISNUMBER(INDEX('Approved CPZ List'!$I:$I,MATCH('HFTD CPZ'!$B3586,'Approved CPZ List'!$B:$B,0))),$K3586,#N/A))</f>
        <v>#N/A</v>
      </c>
    </row>
    <row r="3587" spans="1:13" ht="15.75" x14ac:dyDescent="0.25">
      <c r="A3587" s="17">
        <v>2036</v>
      </c>
      <c r="B3587" s="16" t="s">
        <v>3472</v>
      </c>
      <c r="C3587" s="16">
        <v>13111114</v>
      </c>
      <c r="D3587" s="16" t="s">
        <v>3469</v>
      </c>
      <c r="E3587" s="16">
        <v>6.4554463944979483</v>
      </c>
      <c r="F3587" s="16">
        <v>134</v>
      </c>
      <c r="G3587" s="20">
        <v>1.0693366971263899E-6</v>
      </c>
      <c r="H3587" s="16">
        <f t="shared" si="168"/>
        <v>1.4329111741493626E-4</v>
      </c>
      <c r="I3587" s="21">
        <v>3586</v>
      </c>
      <c r="J3587" s="28">
        <f t="shared" si="166"/>
        <v>26244.69943207299</v>
      </c>
      <c r="K3587" s="28">
        <f t="shared" si="167"/>
        <v>1.8531366570751679E-3</v>
      </c>
      <c r="L3587" s="34" t="e">
        <f>IF(ISNUMBER(INDEX('08W Project List'!$J:$J,MATCH('HFTD CPZ'!$B3587,'08W Project List'!$G:$G,0))),$K3587,#N/A)</f>
        <v>#N/A</v>
      </c>
      <c r="M3587" s="34" t="e">
        <f>IF(ISNUMBER(L3587),#N/A,IF(ISNUMBER(INDEX('Approved CPZ List'!$I:$I,MATCH('HFTD CPZ'!$B3587,'Approved CPZ List'!$B:$B,0))),$K3587,#N/A))</f>
        <v>#N/A</v>
      </c>
    </row>
    <row r="3588" spans="1:13" ht="15.75" x14ac:dyDescent="0.25">
      <c r="A3588" s="17">
        <v>66</v>
      </c>
      <c r="B3588" s="16" t="s">
        <v>2665</v>
      </c>
      <c r="C3588" s="16">
        <v>12541105</v>
      </c>
      <c r="D3588" s="16" t="s">
        <v>2664</v>
      </c>
      <c r="E3588" s="16">
        <v>1.0410986432484464</v>
      </c>
      <c r="F3588" s="16">
        <v>153</v>
      </c>
      <c r="G3588" s="20">
        <v>1.05780298328427E-6</v>
      </c>
      <c r="H3588" s="16">
        <f t="shared" si="168"/>
        <v>1.6184385644249332E-4</v>
      </c>
      <c r="I3588" s="21">
        <v>3587</v>
      </c>
      <c r="J3588" s="28">
        <f t="shared" ref="J3588:J3636" si="169">J3587+E3588</f>
        <v>26245.740530716237</v>
      </c>
      <c r="K3588" s="28">
        <f t="shared" ref="K3588:K3636" si="170">K3587-H3588</f>
        <v>1.6912928006326746E-3</v>
      </c>
      <c r="L3588" s="34" t="e">
        <f>IF(ISNUMBER(INDEX('08W Project List'!$J:$J,MATCH('HFTD CPZ'!$B3588,'08W Project List'!$G:$G,0))),$K3588,#N/A)</f>
        <v>#N/A</v>
      </c>
      <c r="M3588" s="34" t="e">
        <f>IF(ISNUMBER(L3588),#N/A,IF(ISNUMBER(INDEX('Approved CPZ List'!$I:$I,MATCH('HFTD CPZ'!$B3588,'Approved CPZ List'!$B:$B,0))),$K3588,#N/A))</f>
        <v>#N/A</v>
      </c>
    </row>
    <row r="3589" spans="1:13" ht="15.75" x14ac:dyDescent="0.25">
      <c r="A3589" s="17">
        <v>3740</v>
      </c>
      <c r="B3589" s="16" t="s">
        <v>270</v>
      </c>
      <c r="C3589" s="16">
        <v>12060402</v>
      </c>
      <c r="D3589" s="16" t="s">
        <v>269</v>
      </c>
      <c r="E3589" s="16">
        <v>2.9225038251128339E-2</v>
      </c>
      <c r="F3589" s="16">
        <v>21</v>
      </c>
      <c r="G3589" s="20">
        <v>1.05520144400317E-6</v>
      </c>
      <c r="H3589" s="16">
        <f t="shared" si="168"/>
        <v>2.2159230324066571E-5</v>
      </c>
      <c r="I3589" s="21">
        <v>3588</v>
      </c>
      <c r="J3589" s="28">
        <f t="shared" si="169"/>
        <v>26245.769755754489</v>
      </c>
      <c r="K3589" s="28">
        <f t="shared" si="170"/>
        <v>1.669133570308608E-3</v>
      </c>
      <c r="L3589" s="34" t="e">
        <f>IF(ISNUMBER(INDEX('08W Project List'!$J:$J,MATCH('HFTD CPZ'!$B3589,'08W Project List'!$G:$G,0))),$K3589,#N/A)</f>
        <v>#N/A</v>
      </c>
      <c r="M3589" s="34" t="e">
        <f>IF(ISNUMBER(L3589),#N/A,IF(ISNUMBER(INDEX('Approved CPZ List'!$I:$I,MATCH('HFTD CPZ'!$B3589,'Approved CPZ List'!$B:$B,0))),$K3589,#N/A))</f>
        <v>#N/A</v>
      </c>
    </row>
    <row r="3590" spans="1:13" ht="15.75" x14ac:dyDescent="0.25">
      <c r="A3590" s="17">
        <v>2665</v>
      </c>
      <c r="B3590" s="16" t="s">
        <v>4155</v>
      </c>
      <c r="C3590" s="16">
        <v>14341105</v>
      </c>
      <c r="D3590" s="16" t="s">
        <v>4151</v>
      </c>
      <c r="E3590" s="16">
        <v>0</v>
      </c>
      <c r="F3590" s="16">
        <v>28</v>
      </c>
      <c r="G3590" s="20">
        <v>1.0539324980087301E-6</v>
      </c>
      <c r="H3590" s="16">
        <f t="shared" si="168"/>
        <v>2.9510109944244444E-5</v>
      </c>
      <c r="I3590" s="21">
        <v>3589</v>
      </c>
      <c r="J3590" s="28">
        <f t="shared" si="169"/>
        <v>26245.769755754489</v>
      </c>
      <c r="K3590" s="28">
        <f t="shared" si="170"/>
        <v>1.6396234603643636E-3</v>
      </c>
      <c r="L3590" s="34" t="e">
        <f>IF(ISNUMBER(INDEX('08W Project List'!$J:$J,MATCH('HFTD CPZ'!$B3590,'08W Project List'!$G:$G,0))),$K3590,#N/A)</f>
        <v>#N/A</v>
      </c>
      <c r="M3590" s="34" t="e">
        <f>IF(ISNUMBER(L3590),#N/A,IF(ISNUMBER(INDEX('Approved CPZ List'!$I:$I,MATCH('HFTD CPZ'!$B3590,'Approved CPZ List'!$B:$B,0))),$K3590,#N/A))</f>
        <v>#N/A</v>
      </c>
    </row>
    <row r="3591" spans="1:13" ht="15.75" x14ac:dyDescent="0.25">
      <c r="A3591" s="17">
        <v>62</v>
      </c>
      <c r="B3591" s="16" t="s">
        <v>203</v>
      </c>
      <c r="C3591" s="16">
        <v>24012102</v>
      </c>
      <c r="D3591" s="16" t="s">
        <v>202</v>
      </c>
      <c r="E3591" s="16">
        <v>9.9036808392889364E-2</v>
      </c>
      <c r="F3591" s="16">
        <v>95</v>
      </c>
      <c r="G3591" s="20">
        <v>1.03732733174276E-6</v>
      </c>
      <c r="H3591" s="16">
        <f t="shared" si="168"/>
        <v>9.85460965155622E-5</v>
      </c>
      <c r="I3591" s="21">
        <v>3590</v>
      </c>
      <c r="J3591" s="28">
        <f t="shared" si="169"/>
        <v>26245.86879256288</v>
      </c>
      <c r="K3591" s="28">
        <f t="shared" si="170"/>
        <v>1.5410773638488014E-3</v>
      </c>
      <c r="L3591" s="34" t="e">
        <f>IF(ISNUMBER(INDEX('08W Project List'!$J:$J,MATCH('HFTD CPZ'!$B3591,'08W Project List'!$G:$G,0))),$K3591,#N/A)</f>
        <v>#N/A</v>
      </c>
      <c r="M3591" s="34" t="e">
        <f>IF(ISNUMBER(L3591),#N/A,IF(ISNUMBER(INDEX('Approved CPZ List'!$I:$I,MATCH('HFTD CPZ'!$B3591,'Approved CPZ List'!$B:$B,0))),$K3591,#N/A))</f>
        <v>#N/A</v>
      </c>
    </row>
    <row r="3592" spans="1:13" ht="15.75" x14ac:dyDescent="0.25">
      <c r="A3592" s="17">
        <v>3225</v>
      </c>
      <c r="B3592" s="16" t="s">
        <v>4152</v>
      </c>
      <c r="C3592" s="16">
        <v>14341105</v>
      </c>
      <c r="D3592" s="16" t="s">
        <v>4151</v>
      </c>
      <c r="E3592" s="16">
        <v>0</v>
      </c>
      <c r="F3592" s="16">
        <v>59</v>
      </c>
      <c r="G3592" s="20">
        <v>1.01685833176975E-6</v>
      </c>
      <c r="H3592" s="16">
        <f t="shared" si="168"/>
        <v>5.9994641574415246E-5</v>
      </c>
      <c r="I3592" s="21">
        <v>3591</v>
      </c>
      <c r="J3592" s="28">
        <f t="shared" si="169"/>
        <v>26245.86879256288</v>
      </c>
      <c r="K3592" s="28">
        <f t="shared" si="170"/>
        <v>1.4810827222743862E-3</v>
      </c>
      <c r="L3592" s="34" t="e">
        <f>IF(ISNUMBER(INDEX('08W Project List'!$J:$J,MATCH('HFTD CPZ'!$B3592,'08W Project List'!$G:$G,0))),$K3592,#N/A)</f>
        <v>#N/A</v>
      </c>
      <c r="M3592" s="34" t="e">
        <f>IF(ISNUMBER(L3592),#N/A,IF(ISNUMBER(INDEX('Approved CPZ List'!$I:$I,MATCH('HFTD CPZ'!$B3592,'Approved CPZ List'!$B:$B,0))),$K3592,#N/A))</f>
        <v>#N/A</v>
      </c>
    </row>
    <row r="3593" spans="1:13" ht="15.75" x14ac:dyDescent="0.25">
      <c r="A3593" s="17">
        <v>1682</v>
      </c>
      <c r="B3593" s="16" t="s">
        <v>2629</v>
      </c>
      <c r="C3593" s="16">
        <v>12091118</v>
      </c>
      <c r="D3593" s="16" t="s">
        <v>2630</v>
      </c>
      <c r="E3593" s="16">
        <v>0.32037109810423925</v>
      </c>
      <c r="F3593" s="16">
        <v>70</v>
      </c>
      <c r="G3593" s="20">
        <v>1.0059686304768401E-6</v>
      </c>
      <c r="H3593" s="16">
        <f t="shared" si="168"/>
        <v>7.0417804133378808E-5</v>
      </c>
      <c r="I3593" s="21">
        <v>3592</v>
      </c>
      <c r="J3593" s="28">
        <f t="shared" si="169"/>
        <v>26246.189163660983</v>
      </c>
      <c r="K3593" s="28">
        <f t="shared" si="170"/>
        <v>1.4106649181410075E-3</v>
      </c>
      <c r="L3593" s="34" t="e">
        <f>IF(ISNUMBER(INDEX('08W Project List'!$J:$J,MATCH('HFTD CPZ'!$B3593,'08W Project List'!$G:$G,0))),$K3593,#N/A)</f>
        <v>#N/A</v>
      </c>
      <c r="M3593" s="34" t="e">
        <f>IF(ISNUMBER(L3593),#N/A,IF(ISNUMBER(INDEX('Approved CPZ List'!$I:$I,MATCH('HFTD CPZ'!$B3593,'Approved CPZ List'!$B:$B,0))),$K3593,#N/A))</f>
        <v>#N/A</v>
      </c>
    </row>
    <row r="3594" spans="1:13" ht="15.75" x14ac:dyDescent="0.25">
      <c r="A3594" s="17">
        <v>6551</v>
      </c>
      <c r="B3594" s="16" t="s">
        <v>1210</v>
      </c>
      <c r="C3594" s="16">
        <v>12501111</v>
      </c>
      <c r="D3594" s="16" t="s">
        <v>1211</v>
      </c>
      <c r="E3594" s="16">
        <v>0.21291409529620758</v>
      </c>
      <c r="F3594" s="16">
        <v>13</v>
      </c>
      <c r="G3594" s="20">
        <v>9.6239781285837302E-7</v>
      </c>
      <c r="H3594" s="16">
        <f t="shared" si="168"/>
        <v>1.2511171567158849E-5</v>
      </c>
      <c r="I3594" s="21">
        <v>3593</v>
      </c>
      <c r="J3594" s="28">
        <f t="shared" si="169"/>
        <v>26246.40207775628</v>
      </c>
      <c r="K3594" s="28">
        <f t="shared" si="170"/>
        <v>1.3981537465738486E-3</v>
      </c>
      <c r="L3594" s="34" t="e">
        <f>IF(ISNUMBER(INDEX('08W Project List'!$J:$J,MATCH('HFTD CPZ'!$B3594,'08W Project List'!$G:$G,0))),$K3594,#N/A)</f>
        <v>#N/A</v>
      </c>
      <c r="M3594" s="34" t="e">
        <f>IF(ISNUMBER(L3594),#N/A,IF(ISNUMBER(INDEX('Approved CPZ List'!$I:$I,MATCH('HFTD CPZ'!$B3594,'Approved CPZ List'!$B:$B,0))),$K3594,#N/A))</f>
        <v>#N/A</v>
      </c>
    </row>
    <row r="3595" spans="1:13" ht="15.75" x14ac:dyDescent="0.25">
      <c r="A3595" s="17">
        <v>838</v>
      </c>
      <c r="B3595" s="16" t="s">
        <v>2507</v>
      </c>
      <c r="C3595" s="16">
        <v>183011102</v>
      </c>
      <c r="D3595" s="16" t="s">
        <v>2503</v>
      </c>
      <c r="E3595" s="16">
        <v>2.594300148679944</v>
      </c>
      <c r="F3595" s="16">
        <v>85</v>
      </c>
      <c r="G3595" s="20">
        <v>9.5876999096966195E-7</v>
      </c>
      <c r="H3595" s="16">
        <f t="shared" si="168"/>
        <v>8.149544923242126E-5</v>
      </c>
      <c r="I3595" s="21">
        <v>3594</v>
      </c>
      <c r="J3595" s="28">
        <f t="shared" si="169"/>
        <v>26248.996377904961</v>
      </c>
      <c r="K3595" s="28">
        <f t="shared" si="170"/>
        <v>1.3166582973414274E-3</v>
      </c>
      <c r="L3595" s="34" t="e">
        <f>IF(ISNUMBER(INDEX('08W Project List'!$J:$J,MATCH('HFTD CPZ'!$B3595,'08W Project List'!$G:$G,0))),$K3595,#N/A)</f>
        <v>#N/A</v>
      </c>
      <c r="M3595" s="34" t="e">
        <f>IF(ISNUMBER(L3595),#N/A,IF(ISNUMBER(INDEX('Approved CPZ List'!$I:$I,MATCH('HFTD CPZ'!$B3595,'Approved CPZ List'!$B:$B,0))),$K3595,#N/A))</f>
        <v>#N/A</v>
      </c>
    </row>
    <row r="3596" spans="1:13" ht="15.75" x14ac:dyDescent="0.25">
      <c r="A3596" s="17">
        <v>2660</v>
      </c>
      <c r="B3596" s="16" t="s">
        <v>650</v>
      </c>
      <c r="C3596" s="16">
        <v>14091105</v>
      </c>
      <c r="D3596" s="16" t="s">
        <v>649</v>
      </c>
      <c r="E3596" s="16">
        <v>1.2519507691385705</v>
      </c>
      <c r="F3596" s="16">
        <v>112</v>
      </c>
      <c r="G3596" s="20">
        <v>9.5698378916180899E-7</v>
      </c>
      <c r="H3596" s="16">
        <f t="shared" si="168"/>
        <v>1.071821843861226E-4</v>
      </c>
      <c r="I3596" s="21">
        <v>3595</v>
      </c>
      <c r="J3596" s="28">
        <f t="shared" si="169"/>
        <v>26250.248328674101</v>
      </c>
      <c r="K3596" s="28">
        <f t="shared" si="170"/>
        <v>1.2094761129553047E-3</v>
      </c>
      <c r="L3596" s="34" t="e">
        <f>IF(ISNUMBER(INDEX('08W Project List'!$J:$J,MATCH('HFTD CPZ'!$B3596,'08W Project List'!$G:$G,0))),$K3596,#N/A)</f>
        <v>#N/A</v>
      </c>
      <c r="M3596" s="34" t="e">
        <f>IF(ISNUMBER(L3596),#N/A,IF(ISNUMBER(INDEX('Approved CPZ List'!$I:$I,MATCH('HFTD CPZ'!$B3596,'Approved CPZ List'!$B:$B,0))),$K3596,#N/A))</f>
        <v>#N/A</v>
      </c>
    </row>
    <row r="3597" spans="1:13" ht="15.75" x14ac:dyDescent="0.25">
      <c r="A3597" s="17">
        <v>6961</v>
      </c>
      <c r="B3597" s="16" t="s">
        <v>3680</v>
      </c>
      <c r="C3597" s="16">
        <v>42491102</v>
      </c>
      <c r="D3597" s="16" t="s">
        <v>3681</v>
      </c>
      <c r="E3597" s="16">
        <v>1.0737664535812369E-2</v>
      </c>
      <c r="F3597" s="16">
        <v>29</v>
      </c>
      <c r="G3597" s="20">
        <v>9.3530742835748498E-7</v>
      </c>
      <c r="H3597" s="16">
        <f t="shared" si="168"/>
        <v>2.7123915422367064E-5</v>
      </c>
      <c r="I3597" s="21">
        <v>3596</v>
      </c>
      <c r="J3597" s="28">
        <f t="shared" si="169"/>
        <v>26250.259066338636</v>
      </c>
      <c r="K3597" s="28">
        <f t="shared" si="170"/>
        <v>1.1823521975329377E-3</v>
      </c>
      <c r="L3597" s="34" t="e">
        <f>IF(ISNUMBER(INDEX('08W Project List'!$J:$J,MATCH('HFTD CPZ'!$B3597,'08W Project List'!$G:$G,0))),$K3597,#N/A)</f>
        <v>#N/A</v>
      </c>
      <c r="M3597" s="34" t="e">
        <f>IF(ISNUMBER(L3597),#N/A,IF(ISNUMBER(INDEX('Approved CPZ List'!$I:$I,MATCH('HFTD CPZ'!$B3597,'Approved CPZ List'!$B:$B,0))),$K3597,#N/A))</f>
        <v>#N/A</v>
      </c>
    </row>
    <row r="3598" spans="1:13" ht="15.75" x14ac:dyDescent="0.25">
      <c r="A3598" s="17">
        <v>2515</v>
      </c>
      <c r="B3598" s="16" t="s">
        <v>1220</v>
      </c>
      <c r="C3598" s="16">
        <v>12501113</v>
      </c>
      <c r="D3598" s="16" t="s">
        <v>1221</v>
      </c>
      <c r="E3598" s="16">
        <v>9.8306361138545059E-2</v>
      </c>
      <c r="F3598" s="16">
        <v>63</v>
      </c>
      <c r="G3598" s="20">
        <v>9.1814025495838904E-7</v>
      </c>
      <c r="H3598" s="16">
        <f t="shared" si="168"/>
        <v>5.7842836062378508E-5</v>
      </c>
      <c r="I3598" s="21">
        <v>3597</v>
      </c>
      <c r="J3598" s="28">
        <f t="shared" si="169"/>
        <v>26250.357372699775</v>
      </c>
      <c r="K3598" s="28">
        <f t="shared" si="170"/>
        <v>1.1245093614705593E-3</v>
      </c>
      <c r="L3598" s="34" t="e">
        <f>IF(ISNUMBER(INDEX('08W Project List'!$J:$J,MATCH('HFTD CPZ'!$B3598,'08W Project List'!$G:$G,0))),$K3598,#N/A)</f>
        <v>#N/A</v>
      </c>
      <c r="M3598" s="34" t="e">
        <f>IF(ISNUMBER(L3598),#N/A,IF(ISNUMBER(INDEX('Approved CPZ List'!$I:$I,MATCH('HFTD CPZ'!$B3598,'Approved CPZ List'!$B:$B,0))),$K3598,#N/A))</f>
        <v>#N/A</v>
      </c>
    </row>
    <row r="3599" spans="1:13" ht="15.75" x14ac:dyDescent="0.25">
      <c r="A3599" s="17">
        <v>3037</v>
      </c>
      <c r="B3599" s="16" t="s">
        <v>1205</v>
      </c>
      <c r="C3599" s="16">
        <v>12501108</v>
      </c>
      <c r="D3599" s="16" t="s">
        <v>1204</v>
      </c>
      <c r="E3599" s="16">
        <v>2.6991428011171352E-3</v>
      </c>
      <c r="F3599" s="16">
        <v>99</v>
      </c>
      <c r="G3599" s="20">
        <v>9.0819122625213999E-7</v>
      </c>
      <c r="H3599" s="16">
        <f t="shared" si="168"/>
        <v>8.9910931398961861E-5</v>
      </c>
      <c r="I3599" s="21">
        <v>3598</v>
      </c>
      <c r="J3599" s="28">
        <f t="shared" si="169"/>
        <v>26250.360071842577</v>
      </c>
      <c r="K3599" s="28">
        <f t="shared" si="170"/>
        <v>1.0345984300715975E-3</v>
      </c>
      <c r="L3599" s="34" t="e">
        <f>IF(ISNUMBER(INDEX('08W Project List'!$J:$J,MATCH('HFTD CPZ'!$B3599,'08W Project List'!$G:$G,0))),$K3599,#N/A)</f>
        <v>#N/A</v>
      </c>
      <c r="M3599" s="34" t="e">
        <f>IF(ISNUMBER(L3599),#N/A,IF(ISNUMBER(INDEX('Approved CPZ List'!$I:$I,MATCH('HFTD CPZ'!$B3599,'Approved CPZ List'!$B:$B,0))),$K3599,#N/A))</f>
        <v>#N/A</v>
      </c>
    </row>
    <row r="3600" spans="1:13" ht="15.75" x14ac:dyDescent="0.25">
      <c r="A3600" s="17">
        <v>2758</v>
      </c>
      <c r="B3600" s="16" t="s">
        <v>4153</v>
      </c>
      <c r="C3600" s="16">
        <v>14341105</v>
      </c>
      <c r="D3600" s="16" t="s">
        <v>4151</v>
      </c>
      <c r="E3600" s="16">
        <v>0</v>
      </c>
      <c r="F3600" s="16">
        <v>43</v>
      </c>
      <c r="G3600" s="20">
        <v>9.0411430536587002E-7</v>
      </c>
      <c r="H3600" s="16">
        <f t="shared" si="168"/>
        <v>3.8876915130732408E-5</v>
      </c>
      <c r="I3600" s="21">
        <v>3599</v>
      </c>
      <c r="J3600" s="28">
        <f t="shared" si="169"/>
        <v>26250.360071842577</v>
      </c>
      <c r="K3600" s="28">
        <f t="shared" si="170"/>
        <v>9.957215149408651E-4</v>
      </c>
      <c r="L3600" s="34" t="e">
        <f>IF(ISNUMBER(INDEX('08W Project List'!$J:$J,MATCH('HFTD CPZ'!$B3600,'08W Project List'!$G:$G,0))),$K3600,#N/A)</f>
        <v>#N/A</v>
      </c>
      <c r="M3600" s="34" t="e">
        <f>IF(ISNUMBER(L3600),#N/A,IF(ISNUMBER(INDEX('Approved CPZ List'!$I:$I,MATCH('HFTD CPZ'!$B3600,'Approved CPZ List'!$B:$B,0))),$K3600,#N/A))</f>
        <v>#N/A</v>
      </c>
    </row>
    <row r="3601" spans="1:13" ht="15.75" x14ac:dyDescent="0.25">
      <c r="A3601" s="17">
        <v>3672</v>
      </c>
      <c r="B3601" s="16" t="s">
        <v>1180</v>
      </c>
      <c r="C3601" s="16">
        <v>13681112</v>
      </c>
      <c r="D3601" s="16" t="s">
        <v>1179</v>
      </c>
      <c r="E3601" s="16">
        <v>4.3792354679055567E-2</v>
      </c>
      <c r="F3601" s="16">
        <v>16</v>
      </c>
      <c r="G3601" s="20">
        <v>8.99030211013788E-7</v>
      </c>
      <c r="H3601" s="16">
        <f t="shared" si="168"/>
        <v>1.4384483376220608E-5</v>
      </c>
      <c r="I3601" s="21">
        <v>3600</v>
      </c>
      <c r="J3601" s="28">
        <f t="shared" si="169"/>
        <v>26250.403864197255</v>
      </c>
      <c r="K3601" s="28">
        <f t="shared" si="170"/>
        <v>9.8133703156464444E-4</v>
      </c>
      <c r="L3601" s="34" t="e">
        <f>IF(ISNUMBER(INDEX('08W Project List'!$J:$J,MATCH('HFTD CPZ'!$B3601,'08W Project List'!$G:$G,0))),$K3601,#N/A)</f>
        <v>#N/A</v>
      </c>
      <c r="M3601" s="34" t="e">
        <f>IF(ISNUMBER(L3601),#N/A,IF(ISNUMBER(INDEX('Approved CPZ List'!$I:$I,MATCH('HFTD CPZ'!$B3601,'Approved CPZ List'!$B:$B,0))),$K3601,#N/A))</f>
        <v>#N/A</v>
      </c>
    </row>
    <row r="3602" spans="1:13" ht="15.75" x14ac:dyDescent="0.25">
      <c r="A3602" s="17">
        <v>2376</v>
      </c>
      <c r="B3602" s="16" t="s">
        <v>4196</v>
      </c>
      <c r="C3602" s="16">
        <v>182852204</v>
      </c>
      <c r="D3602" s="16" t="s">
        <v>4195</v>
      </c>
      <c r="E3602" s="16">
        <v>0.29391646201303046</v>
      </c>
      <c r="F3602" s="16">
        <v>58</v>
      </c>
      <c r="G3602" s="20">
        <v>8.7871627375767796E-7</v>
      </c>
      <c r="H3602" s="16">
        <f t="shared" si="168"/>
        <v>5.0965543877945323E-5</v>
      </c>
      <c r="I3602" s="21">
        <v>3601</v>
      </c>
      <c r="J3602" s="28">
        <f t="shared" si="169"/>
        <v>26250.697780659269</v>
      </c>
      <c r="K3602" s="28">
        <f t="shared" si="170"/>
        <v>9.3037148768669912E-4</v>
      </c>
      <c r="L3602" s="34" t="e">
        <f>IF(ISNUMBER(INDEX('08W Project List'!$J:$J,MATCH('HFTD CPZ'!$B3602,'08W Project List'!$G:$G,0))),$K3602,#N/A)</f>
        <v>#N/A</v>
      </c>
      <c r="M3602" s="34" t="e">
        <f>IF(ISNUMBER(L3602),#N/A,IF(ISNUMBER(INDEX('Approved CPZ List'!$I:$I,MATCH('HFTD CPZ'!$B3602,'Approved CPZ List'!$B:$B,0))),$K3602,#N/A))</f>
        <v>#N/A</v>
      </c>
    </row>
    <row r="3603" spans="1:13" ht="15.75" x14ac:dyDescent="0.25">
      <c r="A3603" s="17">
        <v>552</v>
      </c>
      <c r="B3603" s="16" t="s">
        <v>33</v>
      </c>
      <c r="C3603" s="16">
        <v>42031120</v>
      </c>
      <c r="D3603" s="16" t="s">
        <v>30</v>
      </c>
      <c r="E3603" s="16">
        <v>0.10132680116834183</v>
      </c>
      <c r="F3603" s="16">
        <v>34</v>
      </c>
      <c r="G3603" s="20">
        <v>8.5762715721742996E-7</v>
      </c>
      <c r="H3603" s="16">
        <f t="shared" si="168"/>
        <v>2.9159323345392619E-5</v>
      </c>
      <c r="I3603" s="21">
        <v>3602</v>
      </c>
      <c r="J3603" s="28">
        <f t="shared" si="169"/>
        <v>26250.799107460436</v>
      </c>
      <c r="K3603" s="28">
        <f t="shared" si="170"/>
        <v>9.0121216434130649E-4</v>
      </c>
      <c r="L3603" s="34" t="e">
        <f>IF(ISNUMBER(INDEX('08W Project List'!$J:$J,MATCH('HFTD CPZ'!$B3603,'08W Project List'!$G:$G,0))),$K3603,#N/A)</f>
        <v>#N/A</v>
      </c>
      <c r="M3603" s="34" t="e">
        <f>IF(ISNUMBER(L3603),#N/A,IF(ISNUMBER(INDEX('Approved CPZ List'!$I:$I,MATCH('HFTD CPZ'!$B3603,'Approved CPZ List'!$B:$B,0))),$K3603,#N/A))</f>
        <v>#N/A</v>
      </c>
    </row>
    <row r="3604" spans="1:13" ht="15.75" x14ac:dyDescent="0.25">
      <c r="A3604" s="17">
        <v>5498</v>
      </c>
      <c r="B3604" s="16" t="s">
        <v>4197</v>
      </c>
      <c r="C3604" s="16">
        <v>182852204</v>
      </c>
      <c r="D3604" s="16" t="s">
        <v>4195</v>
      </c>
      <c r="E3604" s="16">
        <v>7.6904610289511496E-2</v>
      </c>
      <c r="F3604" s="16">
        <v>55</v>
      </c>
      <c r="G3604" s="20">
        <v>8.5438308270291205E-7</v>
      </c>
      <c r="H3604" s="16">
        <f t="shared" si="168"/>
        <v>4.6991069548660164E-5</v>
      </c>
      <c r="I3604" s="21">
        <v>3603</v>
      </c>
      <c r="J3604" s="28">
        <f t="shared" si="169"/>
        <v>26250.876012070727</v>
      </c>
      <c r="K3604" s="28">
        <f t="shared" si="170"/>
        <v>8.5422109479264634E-4</v>
      </c>
      <c r="L3604" s="34" t="e">
        <f>IF(ISNUMBER(INDEX('08W Project List'!$J:$J,MATCH('HFTD CPZ'!$B3604,'08W Project List'!$G:$G,0))),$K3604,#N/A)</f>
        <v>#N/A</v>
      </c>
      <c r="M3604" s="34" t="e">
        <f>IF(ISNUMBER(L3604),#N/A,IF(ISNUMBER(INDEX('Approved CPZ List'!$I:$I,MATCH('HFTD CPZ'!$B3604,'Approved CPZ List'!$B:$B,0))),$K3604,#N/A))</f>
        <v>#N/A</v>
      </c>
    </row>
    <row r="3605" spans="1:13" ht="15.75" x14ac:dyDescent="0.25">
      <c r="A3605" s="17">
        <v>10858</v>
      </c>
      <c r="B3605" s="16" t="s">
        <v>3830</v>
      </c>
      <c r="C3605" s="16">
        <v>182052101</v>
      </c>
      <c r="D3605" s="16" t="s">
        <v>3831</v>
      </c>
      <c r="E3605" s="16">
        <v>0.74738731091516475</v>
      </c>
      <c r="F3605" s="16">
        <v>4</v>
      </c>
      <c r="G3605" s="20">
        <v>8.4928231773499704E-7</v>
      </c>
      <c r="H3605" s="16">
        <f t="shared" si="168"/>
        <v>3.3971292709399882E-6</v>
      </c>
      <c r="I3605" s="21">
        <v>3604</v>
      </c>
      <c r="J3605" s="28">
        <f t="shared" si="169"/>
        <v>26251.623399381642</v>
      </c>
      <c r="K3605" s="28">
        <f t="shared" si="170"/>
        <v>8.5082396552170632E-4</v>
      </c>
      <c r="L3605" s="34" t="e">
        <f>IF(ISNUMBER(INDEX('08W Project List'!$J:$J,MATCH('HFTD CPZ'!$B3605,'08W Project List'!$G:$G,0))),$K3605,#N/A)</f>
        <v>#N/A</v>
      </c>
      <c r="M3605" s="34" t="e">
        <f>IF(ISNUMBER(L3605),#N/A,IF(ISNUMBER(INDEX('Approved CPZ List'!$I:$I,MATCH('HFTD CPZ'!$B3605,'Approved CPZ List'!$B:$B,0))),$K3605,#N/A))</f>
        <v>#N/A</v>
      </c>
    </row>
    <row r="3606" spans="1:13" ht="15.75" x14ac:dyDescent="0.25">
      <c r="A3606" s="17">
        <v>10655</v>
      </c>
      <c r="B3606" s="16" t="s">
        <v>2685</v>
      </c>
      <c r="C3606" s="16">
        <v>182601104</v>
      </c>
      <c r="D3606" s="16" t="s">
        <v>2683</v>
      </c>
      <c r="E3606" s="16">
        <v>6.9539360424783717E-2</v>
      </c>
      <c r="F3606" s="16">
        <v>3</v>
      </c>
      <c r="G3606" s="20">
        <v>8.39984527426177E-7</v>
      </c>
      <c r="H3606" s="16">
        <f t="shared" si="168"/>
        <v>2.5199535822785311E-6</v>
      </c>
      <c r="I3606" s="21">
        <v>3605</v>
      </c>
      <c r="J3606" s="28">
        <f t="shared" si="169"/>
        <v>26251.692938742068</v>
      </c>
      <c r="K3606" s="28">
        <f t="shared" si="170"/>
        <v>8.4830401193942777E-4</v>
      </c>
      <c r="L3606" s="34" t="e">
        <f>IF(ISNUMBER(INDEX('08W Project List'!$J:$J,MATCH('HFTD CPZ'!$B3606,'08W Project List'!$G:$G,0))),$K3606,#N/A)</f>
        <v>#N/A</v>
      </c>
      <c r="M3606" s="34" t="e">
        <f>IF(ISNUMBER(L3606),#N/A,IF(ISNUMBER(INDEX('Approved CPZ List'!$I:$I,MATCH('HFTD CPZ'!$B3606,'Approved CPZ List'!$B:$B,0))),$K3606,#N/A))</f>
        <v>#N/A</v>
      </c>
    </row>
    <row r="3607" spans="1:13" ht="15.75" x14ac:dyDescent="0.25">
      <c r="A3607" s="17">
        <v>4160</v>
      </c>
      <c r="B3607" s="16" t="s">
        <v>1209</v>
      </c>
      <c r="C3607" s="16">
        <v>12501110</v>
      </c>
      <c r="D3607" s="16" t="s">
        <v>1207</v>
      </c>
      <c r="E3607" s="16">
        <v>0.26296788521502856</v>
      </c>
      <c r="F3607" s="16">
        <v>35</v>
      </c>
      <c r="G3607" s="20">
        <v>8.23386163346831E-7</v>
      </c>
      <c r="H3607" s="16">
        <f t="shared" si="168"/>
        <v>2.8818515717139086E-5</v>
      </c>
      <c r="I3607" s="21">
        <v>3606</v>
      </c>
      <c r="J3607" s="28">
        <f t="shared" si="169"/>
        <v>26251.955906627281</v>
      </c>
      <c r="K3607" s="28">
        <f t="shared" si="170"/>
        <v>8.1948549622228874E-4</v>
      </c>
      <c r="L3607" s="34" t="e">
        <f>IF(ISNUMBER(INDEX('08W Project List'!$J:$J,MATCH('HFTD CPZ'!$B3607,'08W Project List'!$G:$G,0))),$K3607,#N/A)</f>
        <v>#N/A</v>
      </c>
      <c r="M3607" s="34" t="e">
        <f>IF(ISNUMBER(L3607),#N/A,IF(ISNUMBER(INDEX('Approved CPZ List'!$I:$I,MATCH('HFTD CPZ'!$B3607,'Approved CPZ List'!$B:$B,0))),$K3607,#N/A))</f>
        <v>#N/A</v>
      </c>
    </row>
    <row r="3608" spans="1:13" ht="15.75" x14ac:dyDescent="0.25">
      <c r="A3608" s="17">
        <v>5087</v>
      </c>
      <c r="B3608" s="16" t="s">
        <v>1178</v>
      </c>
      <c r="C3608" s="16">
        <v>13681112</v>
      </c>
      <c r="D3608" s="16" t="s">
        <v>1179</v>
      </c>
      <c r="E3608" s="16">
        <v>0.2249342111424798</v>
      </c>
      <c r="F3608" s="16">
        <v>11</v>
      </c>
      <c r="G3608" s="20">
        <v>8.1070741572803099E-7</v>
      </c>
      <c r="H3608" s="16">
        <f t="shared" si="168"/>
        <v>8.9177815730083403E-6</v>
      </c>
      <c r="I3608" s="21">
        <v>3607</v>
      </c>
      <c r="J3608" s="28">
        <f t="shared" si="169"/>
        <v>26252.180840838424</v>
      </c>
      <c r="K3608" s="28">
        <f t="shared" si="170"/>
        <v>8.1056771464928039E-4</v>
      </c>
      <c r="L3608" s="34" t="e">
        <f>IF(ISNUMBER(INDEX('08W Project List'!$J:$J,MATCH('HFTD CPZ'!$B3608,'08W Project List'!$G:$G,0))),$K3608,#N/A)</f>
        <v>#N/A</v>
      </c>
      <c r="M3608" s="34" t="e">
        <f>IF(ISNUMBER(L3608),#N/A,IF(ISNUMBER(INDEX('Approved CPZ List'!$I:$I,MATCH('HFTD CPZ'!$B3608,'Approved CPZ List'!$B:$B,0))),$K3608,#N/A))</f>
        <v>#N/A</v>
      </c>
    </row>
    <row r="3609" spans="1:13" ht="15.75" x14ac:dyDescent="0.25">
      <c r="A3609" s="17">
        <v>2691</v>
      </c>
      <c r="B3609" s="16" t="s">
        <v>363</v>
      </c>
      <c r="C3609" s="16">
        <v>13320401</v>
      </c>
      <c r="D3609" s="16" t="s">
        <v>364</v>
      </c>
      <c r="E3609" s="16">
        <v>0.31043441157663021</v>
      </c>
      <c r="F3609" s="16">
        <v>59</v>
      </c>
      <c r="G3609" s="20">
        <v>8.0537309951754198E-7</v>
      </c>
      <c r="H3609" s="16">
        <f t="shared" si="168"/>
        <v>4.751701287153498E-5</v>
      </c>
      <c r="I3609" s="21">
        <v>3608</v>
      </c>
      <c r="J3609" s="28">
        <f t="shared" si="169"/>
        <v>26252.491275250002</v>
      </c>
      <c r="K3609" s="28">
        <f t="shared" si="170"/>
        <v>7.6305070177774543E-4</v>
      </c>
      <c r="L3609" s="34" t="e">
        <f>IF(ISNUMBER(INDEX('08W Project List'!$J:$J,MATCH('HFTD CPZ'!$B3609,'08W Project List'!$G:$G,0))),$K3609,#N/A)</f>
        <v>#N/A</v>
      </c>
      <c r="M3609" s="34" t="e">
        <f>IF(ISNUMBER(L3609),#N/A,IF(ISNUMBER(INDEX('Approved CPZ List'!$I:$I,MATCH('HFTD CPZ'!$B3609,'Approved CPZ List'!$B:$B,0))),$K3609,#N/A))</f>
        <v>#N/A</v>
      </c>
    </row>
    <row r="3610" spans="1:13" ht="15.75" x14ac:dyDescent="0.25">
      <c r="A3610" s="17">
        <v>425</v>
      </c>
      <c r="B3610" s="16" t="s">
        <v>651</v>
      </c>
      <c r="C3610" s="16">
        <v>14091105</v>
      </c>
      <c r="D3610" s="16" t="s">
        <v>649</v>
      </c>
      <c r="E3610" s="16">
        <v>1.3753128669305408</v>
      </c>
      <c r="F3610" s="16">
        <v>112</v>
      </c>
      <c r="G3610" s="20">
        <v>8.0193220593455997E-7</v>
      </c>
      <c r="H3610" s="16">
        <f t="shared" si="168"/>
        <v>8.9816407064670717E-5</v>
      </c>
      <c r="I3610" s="21">
        <v>3609</v>
      </c>
      <c r="J3610" s="28">
        <f t="shared" si="169"/>
        <v>26253.866588116933</v>
      </c>
      <c r="K3610" s="28">
        <f t="shared" si="170"/>
        <v>6.7323429471307468E-4</v>
      </c>
      <c r="L3610" s="34" t="e">
        <f>IF(ISNUMBER(INDEX('08W Project List'!$J:$J,MATCH('HFTD CPZ'!$B3610,'08W Project List'!$G:$G,0))),$K3610,#N/A)</f>
        <v>#N/A</v>
      </c>
      <c r="M3610" s="34" t="e">
        <f>IF(ISNUMBER(L3610),#N/A,IF(ISNUMBER(INDEX('Approved CPZ List'!$I:$I,MATCH('HFTD CPZ'!$B3610,'Approved CPZ List'!$B:$B,0))),$K3610,#N/A))</f>
        <v>#N/A</v>
      </c>
    </row>
    <row r="3611" spans="1:13" ht="15.75" x14ac:dyDescent="0.25">
      <c r="A3611" s="17">
        <v>5569</v>
      </c>
      <c r="B3611" s="16" t="s">
        <v>2498</v>
      </c>
      <c r="C3611" s="16">
        <v>183011101</v>
      </c>
      <c r="D3611" s="16" t="s">
        <v>2497</v>
      </c>
      <c r="E3611" s="16">
        <v>0</v>
      </c>
      <c r="F3611" s="16">
        <v>28</v>
      </c>
      <c r="G3611" s="20">
        <v>8.0101973110848802E-7</v>
      </c>
      <c r="H3611" s="16">
        <f t="shared" si="168"/>
        <v>2.2428552471037664E-5</v>
      </c>
      <c r="I3611" s="21">
        <v>3610</v>
      </c>
      <c r="J3611" s="28">
        <f t="shared" si="169"/>
        <v>26253.866588116933</v>
      </c>
      <c r="K3611" s="28">
        <f t="shared" si="170"/>
        <v>6.50805742242037E-4</v>
      </c>
      <c r="L3611" s="34" t="e">
        <f>IF(ISNUMBER(INDEX('08W Project List'!$J:$J,MATCH('HFTD CPZ'!$B3611,'08W Project List'!$G:$G,0))),$K3611,#N/A)</f>
        <v>#N/A</v>
      </c>
      <c r="M3611" s="34" t="e">
        <f>IF(ISNUMBER(L3611),#N/A,IF(ISNUMBER(INDEX('Approved CPZ List'!$I:$I,MATCH('HFTD CPZ'!$B3611,'Approved CPZ List'!$B:$B,0))),$K3611,#N/A))</f>
        <v>#N/A</v>
      </c>
    </row>
    <row r="3612" spans="1:13" ht="15.75" x14ac:dyDescent="0.25">
      <c r="A3612" s="17">
        <v>513</v>
      </c>
      <c r="B3612" s="16" t="s">
        <v>2626</v>
      </c>
      <c r="C3612" s="16">
        <v>12091116</v>
      </c>
      <c r="D3612" s="16" t="s">
        <v>2627</v>
      </c>
      <c r="E3612" s="16">
        <v>0</v>
      </c>
      <c r="F3612" s="16">
        <v>253</v>
      </c>
      <c r="G3612" s="20">
        <v>7.8965281548124301E-7</v>
      </c>
      <c r="H3612" s="16">
        <f t="shared" si="168"/>
        <v>1.9978216231675448E-4</v>
      </c>
      <c r="I3612" s="21">
        <v>3611</v>
      </c>
      <c r="J3612" s="28">
        <f t="shared" si="169"/>
        <v>26253.866588116933</v>
      </c>
      <c r="K3612" s="28">
        <f t="shared" si="170"/>
        <v>4.5102357992528254E-4</v>
      </c>
      <c r="L3612" s="34" t="e">
        <f>IF(ISNUMBER(INDEX('08W Project List'!$J:$J,MATCH('HFTD CPZ'!$B3612,'08W Project List'!$G:$G,0))),$K3612,#N/A)</f>
        <v>#N/A</v>
      </c>
      <c r="M3612" s="34" t="e">
        <f>IF(ISNUMBER(L3612),#N/A,IF(ISNUMBER(INDEX('Approved CPZ List'!$I:$I,MATCH('HFTD CPZ'!$B3612,'Approved CPZ List'!$B:$B,0))),$K3612,#N/A))</f>
        <v>#N/A</v>
      </c>
    </row>
    <row r="3613" spans="1:13" ht="15.75" x14ac:dyDescent="0.25">
      <c r="A3613" s="17">
        <v>4433</v>
      </c>
      <c r="B3613" s="16" t="s">
        <v>2424</v>
      </c>
      <c r="C3613" s="16">
        <v>182090401</v>
      </c>
      <c r="D3613" s="16" t="s">
        <v>2425</v>
      </c>
      <c r="E3613" s="16">
        <v>0</v>
      </c>
      <c r="F3613" s="16">
        <v>28</v>
      </c>
      <c r="G3613" s="20">
        <v>7.8793119695529899E-7</v>
      </c>
      <c r="H3613" s="16">
        <f t="shared" si="168"/>
        <v>2.2062073514748373E-5</v>
      </c>
      <c r="I3613" s="21">
        <v>3612</v>
      </c>
      <c r="J3613" s="28">
        <f t="shared" si="169"/>
        <v>26253.866588116933</v>
      </c>
      <c r="K3613" s="28">
        <f t="shared" si="170"/>
        <v>4.2896150641053417E-4</v>
      </c>
      <c r="L3613" s="34" t="e">
        <f>IF(ISNUMBER(INDEX('08W Project List'!$J:$J,MATCH('HFTD CPZ'!$B3613,'08W Project List'!$G:$G,0))),$K3613,#N/A)</f>
        <v>#N/A</v>
      </c>
      <c r="M3613" s="34" t="e">
        <f>IF(ISNUMBER(L3613),#N/A,IF(ISNUMBER(INDEX('Approved CPZ List'!$I:$I,MATCH('HFTD CPZ'!$B3613,'Approved CPZ List'!$B:$B,0))),$K3613,#N/A))</f>
        <v>#N/A</v>
      </c>
    </row>
    <row r="3614" spans="1:13" ht="15.75" x14ac:dyDescent="0.25">
      <c r="A3614" s="17">
        <v>1060</v>
      </c>
      <c r="B3614" s="16" t="s">
        <v>3474</v>
      </c>
      <c r="C3614" s="16">
        <v>13111114</v>
      </c>
      <c r="D3614" s="16" t="s">
        <v>3469</v>
      </c>
      <c r="E3614" s="16">
        <v>2.1728249981741454</v>
      </c>
      <c r="F3614" s="16">
        <v>66</v>
      </c>
      <c r="G3614" s="20">
        <v>7.6918845379565597E-7</v>
      </c>
      <c r="H3614" s="16">
        <f t="shared" si="168"/>
        <v>5.0766437950513292E-5</v>
      </c>
      <c r="I3614" s="21">
        <v>3613</v>
      </c>
      <c r="J3614" s="28">
        <f t="shared" si="169"/>
        <v>26256.039413115108</v>
      </c>
      <c r="K3614" s="28">
        <f t="shared" si="170"/>
        <v>3.7819506846002086E-4</v>
      </c>
      <c r="L3614" s="34" t="e">
        <f>IF(ISNUMBER(INDEX('08W Project List'!$J:$J,MATCH('HFTD CPZ'!$B3614,'08W Project List'!$G:$G,0))),$K3614,#N/A)</f>
        <v>#N/A</v>
      </c>
      <c r="M3614" s="34" t="e">
        <f>IF(ISNUMBER(L3614),#N/A,IF(ISNUMBER(INDEX('Approved CPZ List'!$I:$I,MATCH('HFTD CPZ'!$B3614,'Approved CPZ List'!$B:$B,0))),$K3614,#N/A))</f>
        <v>#N/A</v>
      </c>
    </row>
    <row r="3615" spans="1:13" ht="15.75" x14ac:dyDescent="0.25">
      <c r="A3615" s="17">
        <v>8159</v>
      </c>
      <c r="B3615" s="16" t="s">
        <v>3485</v>
      </c>
      <c r="C3615" s="16">
        <v>182631103</v>
      </c>
      <c r="D3615" s="16" t="s">
        <v>3484</v>
      </c>
      <c r="E3615" s="16">
        <v>0.11799674321884213</v>
      </c>
      <c r="F3615" s="16">
        <v>2</v>
      </c>
      <c r="G3615" s="20">
        <v>7.2793524331525105E-7</v>
      </c>
      <c r="H3615" s="16">
        <f t="shared" si="168"/>
        <v>1.4558704866305021E-6</v>
      </c>
      <c r="I3615" s="21">
        <v>3614</v>
      </c>
      <c r="J3615" s="28">
        <f t="shared" si="169"/>
        <v>26256.157409858326</v>
      </c>
      <c r="K3615" s="28">
        <f t="shared" si="170"/>
        <v>3.7673919797339035E-4</v>
      </c>
      <c r="L3615" s="34" t="e">
        <f>IF(ISNUMBER(INDEX('08W Project List'!$J:$J,MATCH('HFTD CPZ'!$B3615,'08W Project List'!$G:$G,0))),$K3615,#N/A)</f>
        <v>#N/A</v>
      </c>
      <c r="M3615" s="34" t="e">
        <f>IF(ISNUMBER(L3615),#N/A,IF(ISNUMBER(INDEX('Approved CPZ List'!$I:$I,MATCH('HFTD CPZ'!$B3615,'Approved CPZ List'!$B:$B,0))),$K3615,#N/A))</f>
        <v>#N/A</v>
      </c>
    </row>
    <row r="3616" spans="1:13" ht="15.75" x14ac:dyDescent="0.25">
      <c r="A3616" s="17">
        <v>749</v>
      </c>
      <c r="B3616" s="16" t="s">
        <v>4240</v>
      </c>
      <c r="C3616" s="16">
        <v>13350401</v>
      </c>
      <c r="D3616" s="16" t="s">
        <v>4239</v>
      </c>
      <c r="E3616" s="16">
        <v>0</v>
      </c>
      <c r="F3616" s="16">
        <v>56</v>
      </c>
      <c r="G3616" s="20">
        <v>6.8547102196331697E-7</v>
      </c>
      <c r="H3616" s="16">
        <f t="shared" si="168"/>
        <v>3.8386377229945748E-5</v>
      </c>
      <c r="I3616" s="21">
        <v>3615</v>
      </c>
      <c r="J3616" s="28">
        <f t="shared" si="169"/>
        <v>26256.157409858326</v>
      </c>
      <c r="K3616" s="28">
        <f t="shared" si="170"/>
        <v>3.383528207434446E-4</v>
      </c>
      <c r="L3616" s="34" t="e">
        <f>IF(ISNUMBER(INDEX('08W Project List'!$J:$J,MATCH('HFTD CPZ'!$B3616,'08W Project List'!$G:$G,0))),$K3616,#N/A)</f>
        <v>#N/A</v>
      </c>
      <c r="M3616" s="34" t="e">
        <f>IF(ISNUMBER(L3616),#N/A,IF(ISNUMBER(INDEX('Approved CPZ List'!$I:$I,MATCH('HFTD CPZ'!$B3616,'Approved CPZ List'!$B:$B,0))),$K3616,#N/A))</f>
        <v>#N/A</v>
      </c>
    </row>
    <row r="3617" spans="1:13" ht="15.75" x14ac:dyDescent="0.25">
      <c r="A3617" s="17">
        <v>8960</v>
      </c>
      <c r="B3617" s="16" t="s">
        <v>2684</v>
      </c>
      <c r="C3617" s="16">
        <v>182601104</v>
      </c>
      <c r="D3617" s="16" t="s">
        <v>2683</v>
      </c>
      <c r="E3617" s="16">
        <v>6.0731957302561528E-2</v>
      </c>
      <c r="F3617" s="16">
        <v>3</v>
      </c>
      <c r="G3617" s="20">
        <v>6.1053603542767305E-7</v>
      </c>
      <c r="H3617" s="16">
        <f t="shared" si="168"/>
        <v>1.8316081062830191E-6</v>
      </c>
      <c r="I3617" s="21">
        <v>3616</v>
      </c>
      <c r="J3617" s="28">
        <f t="shared" si="169"/>
        <v>26256.218141815629</v>
      </c>
      <c r="K3617" s="28">
        <f t="shared" si="170"/>
        <v>3.3652121263716157E-4</v>
      </c>
      <c r="L3617" s="34" t="e">
        <f>IF(ISNUMBER(INDEX('08W Project List'!$J:$J,MATCH('HFTD CPZ'!$B3617,'08W Project List'!$G:$G,0))),$K3617,#N/A)</f>
        <v>#N/A</v>
      </c>
      <c r="M3617" s="34" t="e">
        <f>IF(ISNUMBER(L3617),#N/A,IF(ISNUMBER(INDEX('Approved CPZ List'!$I:$I,MATCH('HFTD CPZ'!$B3617,'Approved CPZ List'!$B:$B,0))),$K3617,#N/A))</f>
        <v>#N/A</v>
      </c>
    </row>
    <row r="3618" spans="1:13" ht="15.75" x14ac:dyDescent="0.25">
      <c r="A3618" s="17">
        <v>11035</v>
      </c>
      <c r="B3618" s="16" t="s">
        <v>3833</v>
      </c>
      <c r="C3618" s="16">
        <v>182052101</v>
      </c>
      <c r="D3618" s="16" t="s">
        <v>3831</v>
      </c>
      <c r="E3618" s="16">
        <v>0.86266834730794906</v>
      </c>
      <c r="F3618" s="16">
        <v>2</v>
      </c>
      <c r="G3618" s="20">
        <v>5.7048316713338695E-7</v>
      </c>
      <c r="H3618" s="16">
        <f t="shared" si="168"/>
        <v>1.1409663342667739E-6</v>
      </c>
      <c r="I3618" s="21">
        <v>3617</v>
      </c>
      <c r="J3618" s="28">
        <f t="shared" si="169"/>
        <v>26257.080810162937</v>
      </c>
      <c r="K3618" s="28">
        <f t="shared" si="170"/>
        <v>3.3538024630289478E-4</v>
      </c>
      <c r="L3618" s="34" t="e">
        <f>IF(ISNUMBER(INDEX('08W Project List'!$J:$J,MATCH('HFTD CPZ'!$B3618,'08W Project List'!$G:$G,0))),$K3618,#N/A)</f>
        <v>#N/A</v>
      </c>
      <c r="M3618" s="34" t="e">
        <f>IF(ISNUMBER(L3618),#N/A,IF(ISNUMBER(INDEX('Approved CPZ List'!$I:$I,MATCH('HFTD CPZ'!$B3618,'Approved CPZ List'!$B:$B,0))),$K3618,#N/A))</f>
        <v>#N/A</v>
      </c>
    </row>
    <row r="3619" spans="1:13" ht="15.75" x14ac:dyDescent="0.25">
      <c r="A3619" s="17">
        <v>2616</v>
      </c>
      <c r="B3619" s="16" t="s">
        <v>1022</v>
      </c>
      <c r="C3619" s="16">
        <v>182222102</v>
      </c>
      <c r="D3619" s="16" t="s">
        <v>1023</v>
      </c>
      <c r="E3619" s="16">
        <v>0.9477398323383468</v>
      </c>
      <c r="F3619" s="16">
        <v>98</v>
      </c>
      <c r="G3619" s="20">
        <v>5.53614060481589E-7</v>
      </c>
      <c r="H3619" s="16">
        <f t="shared" si="168"/>
        <v>5.4254177927195722E-5</v>
      </c>
      <c r="I3619" s="21">
        <v>3618</v>
      </c>
      <c r="J3619" s="28">
        <f t="shared" si="169"/>
        <v>26258.028549995277</v>
      </c>
      <c r="K3619" s="28">
        <f t="shared" si="170"/>
        <v>2.8112606837569907E-4</v>
      </c>
      <c r="L3619" s="34" t="e">
        <f>IF(ISNUMBER(INDEX('08W Project List'!$J:$J,MATCH('HFTD CPZ'!$B3619,'08W Project List'!$G:$G,0))),$K3619,#N/A)</f>
        <v>#N/A</v>
      </c>
      <c r="M3619" s="34" t="e">
        <f>IF(ISNUMBER(L3619),#N/A,IF(ISNUMBER(INDEX('Approved CPZ List'!$I:$I,MATCH('HFTD CPZ'!$B3619,'Approved CPZ List'!$B:$B,0))),$K3619,#N/A))</f>
        <v>#N/A</v>
      </c>
    </row>
    <row r="3620" spans="1:13" ht="15.75" x14ac:dyDescent="0.25">
      <c r="A3620" s="17">
        <v>3316</v>
      </c>
      <c r="B3620" s="16" t="s">
        <v>3470</v>
      </c>
      <c r="C3620" s="16">
        <v>13111114</v>
      </c>
      <c r="D3620" s="16" t="s">
        <v>3469</v>
      </c>
      <c r="E3620" s="16">
        <v>0.48169720741262334</v>
      </c>
      <c r="F3620" s="16">
        <v>23</v>
      </c>
      <c r="G3620" s="20">
        <v>5.50977433206483E-7</v>
      </c>
      <c r="H3620" s="16">
        <f t="shared" si="168"/>
        <v>1.267248096374911E-5</v>
      </c>
      <c r="I3620" s="21">
        <v>3619</v>
      </c>
      <c r="J3620" s="28">
        <f t="shared" si="169"/>
        <v>26258.510247202688</v>
      </c>
      <c r="K3620" s="28">
        <f t="shared" si="170"/>
        <v>2.6845358741194996E-4</v>
      </c>
      <c r="L3620" s="34" t="e">
        <f>IF(ISNUMBER(INDEX('08W Project List'!$J:$J,MATCH('HFTD CPZ'!$B3620,'08W Project List'!$G:$G,0))),$K3620,#N/A)</f>
        <v>#N/A</v>
      </c>
      <c r="M3620" s="34" t="e">
        <f>IF(ISNUMBER(L3620),#N/A,IF(ISNUMBER(INDEX('Approved CPZ List'!$I:$I,MATCH('HFTD CPZ'!$B3620,'Approved CPZ List'!$B:$B,0))),$K3620,#N/A))</f>
        <v>#N/A</v>
      </c>
    </row>
    <row r="3621" spans="1:13" ht="15.75" x14ac:dyDescent="0.25">
      <c r="A3621" s="17">
        <v>9297</v>
      </c>
      <c r="B3621" s="16" t="s">
        <v>2813</v>
      </c>
      <c r="C3621" s="16">
        <v>22811102</v>
      </c>
      <c r="D3621" s="16" t="s">
        <v>2805</v>
      </c>
      <c r="E3621" s="16">
        <v>9.1704442273767561E-2</v>
      </c>
      <c r="F3621" s="16">
        <v>7</v>
      </c>
      <c r="G3621" s="20">
        <v>5.49599893024258E-7</v>
      </c>
      <c r="H3621" s="16">
        <f t="shared" si="168"/>
        <v>3.8471992511698057E-6</v>
      </c>
      <c r="I3621" s="21">
        <v>3620</v>
      </c>
      <c r="J3621" s="28">
        <f t="shared" si="169"/>
        <v>26258.601951644963</v>
      </c>
      <c r="K3621" s="28">
        <f t="shared" si="170"/>
        <v>2.6460638816078018E-4</v>
      </c>
      <c r="L3621" s="34" t="e">
        <f>IF(ISNUMBER(INDEX('08W Project List'!$J:$J,MATCH('HFTD CPZ'!$B3621,'08W Project List'!$G:$G,0))),$K3621,#N/A)</f>
        <v>#N/A</v>
      </c>
      <c r="M3621" s="34" t="e">
        <f>IF(ISNUMBER(L3621),#N/A,IF(ISNUMBER(INDEX('Approved CPZ List'!$I:$I,MATCH('HFTD CPZ'!$B3621,'Approved CPZ List'!$B:$B,0))),$K3621,#N/A))</f>
        <v>#N/A</v>
      </c>
    </row>
    <row r="3622" spans="1:13" ht="15.75" x14ac:dyDescent="0.25">
      <c r="A3622" s="17">
        <v>7940</v>
      </c>
      <c r="B3622" s="16" t="s">
        <v>3467</v>
      </c>
      <c r="C3622" s="16">
        <v>13111109</v>
      </c>
      <c r="D3622" s="16" t="s">
        <v>3464</v>
      </c>
      <c r="E3622" s="16">
        <v>0.76807402435174021</v>
      </c>
      <c r="F3622" s="16">
        <v>14</v>
      </c>
      <c r="G3622" s="20">
        <v>5.1364209005014101E-7</v>
      </c>
      <c r="H3622" s="16">
        <f t="shared" si="168"/>
        <v>7.1909892607019742E-6</v>
      </c>
      <c r="I3622" s="21">
        <v>3621</v>
      </c>
      <c r="J3622" s="28">
        <f t="shared" si="169"/>
        <v>26259.370025669316</v>
      </c>
      <c r="K3622" s="28">
        <f t="shared" si="170"/>
        <v>2.5741539890007821E-4</v>
      </c>
      <c r="L3622" s="34" t="e">
        <f>IF(ISNUMBER(INDEX('08W Project List'!$J:$J,MATCH('HFTD CPZ'!$B3622,'08W Project List'!$G:$G,0))),$K3622,#N/A)</f>
        <v>#N/A</v>
      </c>
      <c r="M3622" s="34" t="e">
        <f>IF(ISNUMBER(L3622),#N/A,IF(ISNUMBER(INDEX('Approved CPZ List'!$I:$I,MATCH('HFTD CPZ'!$B3622,'Approved CPZ List'!$B:$B,0))),$K3622,#N/A))</f>
        <v>#N/A</v>
      </c>
    </row>
    <row r="3623" spans="1:13" ht="15.75" x14ac:dyDescent="0.25">
      <c r="A3623" s="17">
        <v>3930</v>
      </c>
      <c r="B3623" s="16" t="s">
        <v>3465</v>
      </c>
      <c r="C3623" s="16">
        <v>13111109</v>
      </c>
      <c r="D3623" s="16" t="s">
        <v>3464</v>
      </c>
      <c r="E3623" s="16">
        <v>0.16770717723089187</v>
      </c>
      <c r="F3623" s="16">
        <v>16</v>
      </c>
      <c r="G3623" s="20">
        <v>5.1357995653677301E-7</v>
      </c>
      <c r="H3623" s="16">
        <f t="shared" si="168"/>
        <v>8.2172793045883681E-6</v>
      </c>
      <c r="I3623" s="21">
        <v>3622</v>
      </c>
      <c r="J3623" s="28">
        <f t="shared" si="169"/>
        <v>26259.537732846547</v>
      </c>
      <c r="K3623" s="28">
        <f t="shared" si="170"/>
        <v>2.4919811959548982E-4</v>
      </c>
      <c r="L3623" s="34" t="e">
        <f>IF(ISNUMBER(INDEX('08W Project List'!$J:$J,MATCH('HFTD CPZ'!$B3623,'08W Project List'!$G:$G,0))),$K3623,#N/A)</f>
        <v>#N/A</v>
      </c>
      <c r="M3623" s="34" t="e">
        <f>IF(ISNUMBER(L3623),#N/A,IF(ISNUMBER(INDEX('Approved CPZ List'!$I:$I,MATCH('HFTD CPZ'!$B3623,'Approved CPZ List'!$B:$B,0))),$K3623,#N/A))</f>
        <v>#N/A</v>
      </c>
    </row>
    <row r="3624" spans="1:13" ht="15.75" x14ac:dyDescent="0.25">
      <c r="A3624" s="17">
        <v>5801</v>
      </c>
      <c r="B3624" s="16" t="s">
        <v>253</v>
      </c>
      <c r="C3624" s="16">
        <v>24031110</v>
      </c>
      <c r="D3624" s="16" t="s">
        <v>254</v>
      </c>
      <c r="E3624" s="16">
        <v>0.12402884641645867</v>
      </c>
      <c r="F3624" s="16">
        <v>8</v>
      </c>
      <c r="G3624" s="20">
        <v>5.09989726006136E-7</v>
      </c>
      <c r="H3624" s="16">
        <f t="shared" si="168"/>
        <v>4.079917808049088E-6</v>
      </c>
      <c r="I3624" s="21">
        <v>3623</v>
      </c>
      <c r="J3624" s="28">
        <f t="shared" si="169"/>
        <v>26259.661761692965</v>
      </c>
      <c r="K3624" s="28">
        <f t="shared" si="170"/>
        <v>2.4511820178744071E-4</v>
      </c>
      <c r="L3624" s="34" t="e">
        <f>IF(ISNUMBER(INDEX('08W Project List'!$J:$J,MATCH('HFTD CPZ'!$B3624,'08W Project List'!$G:$G,0))),$K3624,#N/A)</f>
        <v>#N/A</v>
      </c>
      <c r="M3624" s="34" t="e">
        <f>IF(ISNUMBER(L3624),#N/A,IF(ISNUMBER(INDEX('Approved CPZ List'!$I:$I,MATCH('HFTD CPZ'!$B3624,'Approved CPZ List'!$B:$B,0))),$K3624,#N/A))</f>
        <v>#N/A</v>
      </c>
    </row>
    <row r="3625" spans="1:13" ht="15.75" x14ac:dyDescent="0.25">
      <c r="A3625" s="17">
        <v>915</v>
      </c>
      <c r="B3625" s="16" t="s">
        <v>4243</v>
      </c>
      <c r="C3625" s="16">
        <v>13350402</v>
      </c>
      <c r="D3625" s="16" t="s">
        <v>4242</v>
      </c>
      <c r="E3625" s="16">
        <v>0</v>
      </c>
      <c r="F3625" s="16">
        <v>27</v>
      </c>
      <c r="G3625" s="20">
        <v>5.0640060644080104E-7</v>
      </c>
      <c r="H3625" s="16">
        <f t="shared" si="168"/>
        <v>1.3672816373901628E-5</v>
      </c>
      <c r="I3625" s="21">
        <v>3624</v>
      </c>
      <c r="J3625" s="28">
        <f t="shared" si="169"/>
        <v>26259.661761692965</v>
      </c>
      <c r="K3625" s="28">
        <f t="shared" si="170"/>
        <v>2.3144538541353907E-4</v>
      </c>
      <c r="L3625" s="34" t="e">
        <f>IF(ISNUMBER(INDEX('08W Project List'!$J:$J,MATCH('HFTD CPZ'!$B3625,'08W Project List'!$G:$G,0))),$K3625,#N/A)</f>
        <v>#N/A</v>
      </c>
      <c r="M3625" s="34" t="e">
        <f>IF(ISNUMBER(L3625),#N/A,IF(ISNUMBER(INDEX('Approved CPZ List'!$I:$I,MATCH('HFTD CPZ'!$B3625,'Approved CPZ List'!$B:$B,0))),$K3625,#N/A))</f>
        <v>#N/A</v>
      </c>
    </row>
    <row r="3626" spans="1:13" ht="15.75" x14ac:dyDescent="0.25">
      <c r="A3626" s="17">
        <v>472</v>
      </c>
      <c r="B3626" s="16" t="s">
        <v>182</v>
      </c>
      <c r="C3626" s="16">
        <v>13030401</v>
      </c>
      <c r="D3626" s="16" t="s">
        <v>183</v>
      </c>
      <c r="E3626" s="16">
        <v>4.3074796730393411E-2</v>
      </c>
      <c r="F3626" s="16">
        <v>103</v>
      </c>
      <c r="G3626" s="20">
        <v>4.9967545698959396E-7</v>
      </c>
      <c r="H3626" s="16">
        <f t="shared" si="168"/>
        <v>5.1466572069928177E-5</v>
      </c>
      <c r="I3626" s="21">
        <v>3625</v>
      </c>
      <c r="J3626" s="28">
        <f t="shared" si="169"/>
        <v>26259.704836489695</v>
      </c>
      <c r="K3626" s="28">
        <f t="shared" si="170"/>
        <v>1.799788133436109E-4</v>
      </c>
      <c r="L3626" s="34" t="e">
        <f>IF(ISNUMBER(INDEX('08W Project List'!$J:$J,MATCH('HFTD CPZ'!$B3626,'08W Project List'!$G:$G,0))),$K3626,#N/A)</f>
        <v>#N/A</v>
      </c>
      <c r="M3626" s="34" t="e">
        <f>IF(ISNUMBER(L3626),#N/A,IF(ISNUMBER(INDEX('Approved CPZ List'!$I:$I,MATCH('HFTD CPZ'!$B3626,'Approved CPZ List'!$B:$B,0))),$K3626,#N/A))</f>
        <v>#N/A</v>
      </c>
    </row>
    <row r="3627" spans="1:13" ht="15.75" x14ac:dyDescent="0.25">
      <c r="A3627" s="17">
        <v>4940</v>
      </c>
      <c r="B3627" s="16" t="s">
        <v>281</v>
      </c>
      <c r="C3627" s="16">
        <v>12660404</v>
      </c>
      <c r="D3627" s="16" t="s">
        <v>282</v>
      </c>
      <c r="E3627" s="16">
        <v>0</v>
      </c>
      <c r="F3627" s="16">
        <v>20</v>
      </c>
      <c r="G3627" s="20">
        <v>4.9106300872563598E-7</v>
      </c>
      <c r="H3627" s="16">
        <f t="shared" si="168"/>
        <v>9.8212601745127201E-6</v>
      </c>
      <c r="I3627" s="21">
        <v>3626</v>
      </c>
      <c r="J3627" s="28">
        <f t="shared" si="169"/>
        <v>26259.704836489695</v>
      </c>
      <c r="K3627" s="28">
        <f t="shared" si="170"/>
        <v>1.7015755316909819E-4</v>
      </c>
      <c r="L3627" s="34" t="e">
        <f>IF(ISNUMBER(INDEX('08W Project List'!$J:$J,MATCH('HFTD CPZ'!$B3627,'08W Project List'!$G:$G,0))),$K3627,#N/A)</f>
        <v>#N/A</v>
      </c>
      <c r="M3627" s="34" t="e">
        <f>IF(ISNUMBER(L3627),#N/A,IF(ISNUMBER(INDEX('Approved CPZ List'!$I:$I,MATCH('HFTD CPZ'!$B3627,'Approved CPZ List'!$B:$B,0))),$K3627,#N/A))</f>
        <v>#N/A</v>
      </c>
    </row>
    <row r="3628" spans="1:13" ht="15.75" x14ac:dyDescent="0.25">
      <c r="A3628" s="17">
        <v>206</v>
      </c>
      <c r="B3628" s="16" t="s">
        <v>2808</v>
      </c>
      <c r="C3628" s="16">
        <v>22811102</v>
      </c>
      <c r="D3628" s="16" t="s">
        <v>2805</v>
      </c>
      <c r="E3628" s="16">
        <v>0</v>
      </c>
      <c r="F3628" s="16">
        <v>60</v>
      </c>
      <c r="G3628" s="20">
        <v>4.8039257636423301E-7</v>
      </c>
      <c r="H3628" s="16">
        <f t="shared" si="168"/>
        <v>2.8823554581853979E-5</v>
      </c>
      <c r="I3628" s="21">
        <v>3627</v>
      </c>
      <c r="J3628" s="28">
        <f t="shared" si="169"/>
        <v>26259.704836489695</v>
      </c>
      <c r="K3628" s="28">
        <f t="shared" si="170"/>
        <v>1.4133399858724422E-4</v>
      </c>
      <c r="L3628" s="34" t="e">
        <f>IF(ISNUMBER(INDEX('08W Project List'!$J:$J,MATCH('HFTD CPZ'!$B3628,'08W Project List'!$G:$G,0))),$K3628,#N/A)</f>
        <v>#N/A</v>
      </c>
      <c r="M3628" s="34" t="e">
        <f>IF(ISNUMBER(L3628),#N/A,IF(ISNUMBER(INDEX('Approved CPZ List'!$I:$I,MATCH('HFTD CPZ'!$B3628,'Approved CPZ List'!$B:$B,0))),$K3628,#N/A))</f>
        <v>#N/A</v>
      </c>
    </row>
    <row r="3629" spans="1:13" ht="15.75" x14ac:dyDescent="0.25">
      <c r="A3629" s="17">
        <v>4875</v>
      </c>
      <c r="B3629" s="16" t="s">
        <v>2695</v>
      </c>
      <c r="C3629" s="16">
        <v>182601105</v>
      </c>
      <c r="D3629" s="16" t="s">
        <v>2694</v>
      </c>
      <c r="E3629" s="16">
        <v>0.12351137528597141</v>
      </c>
      <c r="F3629" s="16">
        <v>39</v>
      </c>
      <c r="G3629" s="20">
        <v>4.6154295668051402E-7</v>
      </c>
      <c r="H3629" s="16">
        <f t="shared" si="168"/>
        <v>1.8000175310540048E-5</v>
      </c>
      <c r="I3629" s="21">
        <v>3628</v>
      </c>
      <c r="J3629" s="28">
        <f t="shared" si="169"/>
        <v>26259.828347864979</v>
      </c>
      <c r="K3629" s="28">
        <f t="shared" si="170"/>
        <v>1.2333382327670418E-4</v>
      </c>
      <c r="L3629" s="34" t="e">
        <f>IF(ISNUMBER(INDEX('08W Project List'!$J:$J,MATCH('HFTD CPZ'!$B3629,'08W Project List'!$G:$G,0))),$K3629,#N/A)</f>
        <v>#N/A</v>
      </c>
      <c r="M3629" s="34" t="e">
        <f>IF(ISNUMBER(L3629),#N/A,IF(ISNUMBER(INDEX('Approved CPZ List'!$I:$I,MATCH('HFTD CPZ'!$B3629,'Approved CPZ List'!$B:$B,0))),$K3629,#N/A))</f>
        <v>#N/A</v>
      </c>
    </row>
    <row r="3630" spans="1:13" ht="15.75" x14ac:dyDescent="0.25">
      <c r="A3630" s="17">
        <v>3910</v>
      </c>
      <c r="B3630" s="16" t="s">
        <v>3468</v>
      </c>
      <c r="C3630" s="16">
        <v>13111114</v>
      </c>
      <c r="D3630" s="16" t="s">
        <v>3469</v>
      </c>
      <c r="E3630" s="16">
        <v>1.2227876417439216</v>
      </c>
      <c r="F3630" s="16">
        <v>29</v>
      </c>
      <c r="G3630" s="20">
        <v>4.52890348080723E-7</v>
      </c>
      <c r="H3630" s="16">
        <f t="shared" si="168"/>
        <v>1.3133820094340967E-5</v>
      </c>
      <c r="I3630" s="21">
        <v>3629</v>
      </c>
      <c r="J3630" s="28">
        <f t="shared" si="169"/>
        <v>26261.051135506725</v>
      </c>
      <c r="K3630" s="28">
        <f t="shared" si="170"/>
        <v>1.1020000318236321E-4</v>
      </c>
      <c r="L3630" s="34" t="e">
        <f>IF(ISNUMBER(INDEX('08W Project List'!$J:$J,MATCH('HFTD CPZ'!$B3630,'08W Project List'!$G:$G,0))),$K3630,#N/A)</f>
        <v>#N/A</v>
      </c>
      <c r="M3630" s="34" t="e">
        <f>IF(ISNUMBER(L3630),#N/A,IF(ISNUMBER(INDEX('Approved CPZ List'!$I:$I,MATCH('HFTD CPZ'!$B3630,'Approved CPZ List'!$B:$B,0))),$K3630,#N/A))</f>
        <v>#N/A</v>
      </c>
    </row>
    <row r="3631" spans="1:13" ht="15.75" x14ac:dyDescent="0.25">
      <c r="A3631" s="17">
        <v>1300</v>
      </c>
      <c r="B3631" s="16" t="s">
        <v>184</v>
      </c>
      <c r="C3631" s="16">
        <v>13030402</v>
      </c>
      <c r="D3631" s="16" t="s">
        <v>185</v>
      </c>
      <c r="E3631" s="16">
        <v>0.37116745713289123</v>
      </c>
      <c r="F3631" s="16">
        <v>58</v>
      </c>
      <c r="G3631" s="20">
        <v>4.34670375799763E-7</v>
      </c>
      <c r="H3631" s="16">
        <f t="shared" si="168"/>
        <v>2.5210881796386253E-5</v>
      </c>
      <c r="I3631" s="21">
        <v>3630</v>
      </c>
      <c r="J3631" s="28">
        <f t="shared" si="169"/>
        <v>26261.422302963856</v>
      </c>
      <c r="K3631" s="28">
        <f t="shared" si="170"/>
        <v>8.4989121385976949E-5</v>
      </c>
      <c r="L3631" s="34" t="e">
        <f>IF(ISNUMBER(INDEX('08W Project List'!$J:$J,MATCH('HFTD CPZ'!$B3631,'08W Project List'!$G:$G,0))),$K3631,#N/A)</f>
        <v>#N/A</v>
      </c>
      <c r="M3631" s="34" t="e">
        <f>IF(ISNUMBER(L3631),#N/A,IF(ISNUMBER(INDEX('Approved CPZ List'!$I:$I,MATCH('HFTD CPZ'!$B3631,'Approved CPZ List'!$B:$B,0))),$K3631,#N/A))</f>
        <v>#N/A</v>
      </c>
    </row>
    <row r="3632" spans="1:13" ht="15.75" x14ac:dyDescent="0.25">
      <c r="A3632" s="17">
        <v>1186</v>
      </c>
      <c r="B3632" s="16" t="s">
        <v>4194</v>
      </c>
      <c r="C3632" s="16">
        <v>182852204</v>
      </c>
      <c r="D3632" s="16" t="s">
        <v>4195</v>
      </c>
      <c r="E3632" s="16">
        <v>0.50318665283406772</v>
      </c>
      <c r="F3632" s="16">
        <v>109</v>
      </c>
      <c r="G3632" s="20">
        <v>3.98162711117204E-7</v>
      </c>
      <c r="H3632" s="16">
        <f t="shared" si="168"/>
        <v>4.339973551177524E-5</v>
      </c>
      <c r="I3632" s="21">
        <v>3631</v>
      </c>
      <c r="J3632" s="28">
        <f t="shared" si="169"/>
        <v>26261.925489616689</v>
      </c>
      <c r="K3632" s="28">
        <f t="shared" si="170"/>
        <v>4.158938587420171E-5</v>
      </c>
      <c r="L3632" s="34" t="e">
        <f>IF(ISNUMBER(INDEX('08W Project List'!$J:$J,MATCH('HFTD CPZ'!$B3632,'08W Project List'!$G:$G,0))),$K3632,#N/A)</f>
        <v>#N/A</v>
      </c>
      <c r="M3632" s="34" t="e">
        <f>IF(ISNUMBER(L3632),#N/A,IF(ISNUMBER(INDEX('Approved CPZ List'!$I:$I,MATCH('HFTD CPZ'!$B3632,'Approved CPZ List'!$B:$B,0))),$K3632,#N/A))</f>
        <v>#N/A</v>
      </c>
    </row>
    <row r="3633" spans="1:13" ht="15.75" x14ac:dyDescent="0.25">
      <c r="A3633" s="17">
        <v>8981</v>
      </c>
      <c r="B3633" s="16" t="s">
        <v>648</v>
      </c>
      <c r="C3633" s="16">
        <v>14091105</v>
      </c>
      <c r="D3633" s="16" t="s">
        <v>649</v>
      </c>
      <c r="E3633" s="16">
        <v>7.374961548975327E-2</v>
      </c>
      <c r="F3633" s="16">
        <v>13</v>
      </c>
      <c r="G3633" s="20">
        <v>3.7849797928721001E-7</v>
      </c>
      <c r="H3633" s="16">
        <f t="shared" si="168"/>
        <v>4.9204737307337304E-6</v>
      </c>
      <c r="I3633" s="21">
        <v>3632</v>
      </c>
      <c r="J3633" s="28">
        <f t="shared" si="169"/>
        <v>26261.99923923218</v>
      </c>
      <c r="K3633" s="28">
        <f t="shared" si="170"/>
        <v>3.6668912143467977E-5</v>
      </c>
      <c r="L3633" s="34" t="e">
        <f>IF(ISNUMBER(INDEX('08W Project List'!$J:$J,MATCH('HFTD CPZ'!$B3633,'08W Project List'!$G:$G,0))),$K3633,#N/A)</f>
        <v>#N/A</v>
      </c>
      <c r="M3633" s="34" t="e">
        <f>IF(ISNUMBER(L3633),#N/A,IF(ISNUMBER(INDEX('Approved CPZ List'!$I:$I,MATCH('HFTD CPZ'!$B3633,'Approved CPZ List'!$B:$B,0))),$K3633,#N/A))</f>
        <v>#N/A</v>
      </c>
    </row>
    <row r="3634" spans="1:13" ht="15.75" x14ac:dyDescent="0.25">
      <c r="A3634" s="17">
        <v>3358</v>
      </c>
      <c r="B3634" s="16" t="s">
        <v>1362</v>
      </c>
      <c r="C3634" s="16">
        <v>42761104</v>
      </c>
      <c r="D3634" s="16" t="s">
        <v>1361</v>
      </c>
      <c r="E3634" s="16">
        <v>4.491266589237234E-2</v>
      </c>
      <c r="F3634" s="16">
        <v>84</v>
      </c>
      <c r="G3634" s="20">
        <v>3.6398106789292198E-7</v>
      </c>
      <c r="H3634" s="16">
        <f t="shared" si="168"/>
        <v>3.0574409703005445E-5</v>
      </c>
      <c r="I3634" s="21">
        <v>3633</v>
      </c>
      <c r="J3634" s="28">
        <f t="shared" si="169"/>
        <v>26262.044151898073</v>
      </c>
      <c r="K3634" s="28">
        <f t="shared" si="170"/>
        <v>6.0945024404625327E-6</v>
      </c>
      <c r="L3634" s="34" t="e">
        <f>IF(ISNUMBER(INDEX('08W Project List'!$J:$J,MATCH('HFTD CPZ'!$B3634,'08W Project List'!$G:$G,0))),$K3634,#N/A)</f>
        <v>#N/A</v>
      </c>
      <c r="M3634" s="34" t="e">
        <f>IF(ISNUMBER(L3634),#N/A,IF(ISNUMBER(INDEX('Approved CPZ List'!$I:$I,MATCH('HFTD CPZ'!$B3634,'Approved CPZ List'!$B:$B,0))),$K3634,#N/A))</f>
        <v>#N/A</v>
      </c>
    </row>
    <row r="3635" spans="1:13" ht="15.75" x14ac:dyDescent="0.25">
      <c r="A3635" s="17">
        <v>6760</v>
      </c>
      <c r="B3635" s="16" t="s">
        <v>2500</v>
      </c>
      <c r="C3635" s="16">
        <v>183011101</v>
      </c>
      <c r="D3635" s="16" t="s">
        <v>2497</v>
      </c>
      <c r="E3635" s="16">
        <v>0.27174899193069296</v>
      </c>
      <c r="F3635" s="16">
        <v>26</v>
      </c>
      <c r="G3635" s="20">
        <v>2.3440292133034901E-7</v>
      </c>
      <c r="H3635" s="16">
        <f t="shared" si="168"/>
        <v>6.0944759545890738E-6</v>
      </c>
      <c r="I3635" s="21">
        <v>3634</v>
      </c>
      <c r="J3635" s="28">
        <f t="shared" si="169"/>
        <v>26262.315900890004</v>
      </c>
      <c r="K3635" s="28">
        <f t="shared" si="170"/>
        <v>2.6485873458934712E-11</v>
      </c>
      <c r="L3635" s="34" t="e">
        <f>IF(ISNUMBER(INDEX('08W Project List'!$J:$J,MATCH('HFTD CPZ'!$B3635,'08W Project List'!$G:$G,0))),$K3635,#N/A)</f>
        <v>#N/A</v>
      </c>
      <c r="M3635" s="34" t="e">
        <f>IF(ISNUMBER(L3635),#N/A,IF(ISNUMBER(INDEX('Approved CPZ List'!$I:$I,MATCH('HFTD CPZ'!$B3635,'Approved CPZ List'!$B:$B,0))),$K3635,#N/A))</f>
        <v>#N/A</v>
      </c>
    </row>
    <row r="3636" spans="1:13" ht="15.75" x14ac:dyDescent="0.25">
      <c r="A3636" s="17">
        <v>11118</v>
      </c>
      <c r="B3636" s="16" t="s">
        <v>1055</v>
      </c>
      <c r="C3636" s="16">
        <v>189001101</v>
      </c>
      <c r="D3636" s="16" t="s">
        <v>1056</v>
      </c>
      <c r="E3636" s="16">
        <v>0</v>
      </c>
      <c r="F3636" s="16"/>
      <c r="G3636" s="19"/>
      <c r="H3636" s="16">
        <f t="shared" si="168"/>
        <v>0</v>
      </c>
      <c r="I3636" s="21">
        <v>3635</v>
      </c>
      <c r="J3636" s="28">
        <f t="shared" si="169"/>
        <v>26262.315900890004</v>
      </c>
      <c r="K3636" s="28">
        <f t="shared" si="170"/>
        <v>2.6485873458934712E-11</v>
      </c>
      <c r="L3636" s="34" t="e">
        <f>IF(ISNUMBER(INDEX('08W Project List'!$J:$J,MATCH('HFTD CPZ'!$B3636,'08W Project List'!$G:$G,0))),$K3636,#N/A)</f>
        <v>#N/A</v>
      </c>
      <c r="M3636" s="34" t="e">
        <f>IF(ISNUMBER(L3636),#N/A,IF(ISNUMBER(INDEX('Approved CPZ List'!$I:$I,MATCH('HFTD CPZ'!$B3636,'Approved CPZ List'!$B:$B,0))),$K3636,#N/A))</f>
        <v>#N/A</v>
      </c>
    </row>
  </sheetData>
  <autoFilter ref="A1:M3636" xr:uid="{8D487CD8-28DE-49F3-9ECD-FD39240842FD}"/>
  <pageMargins left="0.75" right="0.75" top="1" bottom="1" header="0.5" footer="0.5"/>
  <pageSetup scale="10" orientation="portrait" r:id="rId1"/>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pageSetUpPr fitToPage="1"/>
  </sheetPr>
  <dimension ref="B1:L75"/>
  <sheetViews>
    <sheetView showGridLines="0" zoomScale="72" zoomScaleNormal="72" zoomScaleSheetLayoutView="70" workbookViewId="0">
      <selection activeCell="C70" sqref="C70"/>
    </sheetView>
  </sheetViews>
  <sheetFormatPr defaultColWidth="8.85546875" defaultRowHeight="15" x14ac:dyDescent="0.25"/>
  <cols>
    <col min="1" max="1" width="11.28515625" style="38" customWidth="1"/>
    <col min="2" max="2" width="3.42578125" style="66" customWidth="1"/>
    <col min="3" max="3" width="35.5703125" style="38" customWidth="1"/>
    <col min="4" max="4" width="23.7109375" style="38" bestFit="1" customWidth="1"/>
    <col min="5" max="7" width="16.42578125" style="38" customWidth="1"/>
    <col min="8" max="8" width="22.42578125" style="38" customWidth="1"/>
    <col min="9" max="9" width="47.5703125" style="38" customWidth="1"/>
    <col min="10" max="10" width="0.140625" style="38" hidden="1" customWidth="1"/>
    <col min="11" max="18" width="16.42578125" style="38" customWidth="1"/>
    <col min="19" max="16384" width="8.85546875" style="38"/>
  </cols>
  <sheetData>
    <row r="1" spans="2:12" ht="30" customHeight="1" x14ac:dyDescent="0.25">
      <c r="C1" s="66"/>
      <c r="D1" s="66"/>
      <c r="E1" s="66"/>
      <c r="F1" s="66"/>
      <c r="G1" s="66"/>
      <c r="H1" s="66"/>
      <c r="I1" s="66"/>
      <c r="J1" s="66"/>
      <c r="K1" s="66"/>
      <c r="L1" s="66"/>
    </row>
    <row r="2" spans="2:12" ht="28.5" x14ac:dyDescent="0.45">
      <c r="B2" s="67" t="s">
        <v>4515</v>
      </c>
      <c r="C2" s="66"/>
      <c r="D2" s="66"/>
      <c r="E2" s="66"/>
      <c r="F2" s="66"/>
      <c r="G2" s="66"/>
      <c r="H2" s="66"/>
      <c r="I2" s="66"/>
      <c r="J2" s="66"/>
      <c r="K2" s="66"/>
      <c r="L2" s="66"/>
    </row>
    <row r="3" spans="2:12" x14ac:dyDescent="0.25">
      <c r="B3" s="66" t="s">
        <v>4585</v>
      </c>
      <c r="C3" s="66"/>
      <c r="D3" s="66"/>
      <c r="E3" s="66"/>
      <c r="F3" s="66"/>
      <c r="G3" s="66"/>
      <c r="H3" s="66"/>
      <c r="I3" s="66"/>
      <c r="J3" s="66"/>
      <c r="K3" s="66"/>
      <c r="L3" s="66"/>
    </row>
    <row r="4" spans="2:12" ht="7.15" customHeight="1" x14ac:dyDescent="0.25">
      <c r="B4" s="37"/>
      <c r="C4" s="37"/>
      <c r="D4" s="37"/>
      <c r="E4" s="37"/>
      <c r="F4" s="37"/>
      <c r="G4" s="37"/>
      <c r="H4" s="37"/>
      <c r="I4" s="37"/>
      <c r="J4" s="66"/>
      <c r="K4" s="66"/>
      <c r="L4" s="66"/>
    </row>
    <row r="5" spans="2:12" ht="15" customHeight="1" x14ac:dyDescent="0.25">
      <c r="C5" s="66"/>
      <c r="D5" s="66"/>
      <c r="E5" s="66"/>
      <c r="F5" s="66"/>
      <c r="G5" s="66"/>
      <c r="H5" s="66"/>
      <c r="I5" s="66"/>
      <c r="J5" s="66"/>
      <c r="K5" s="66"/>
      <c r="L5" s="66"/>
    </row>
    <row r="6" spans="2:12" ht="15" customHeight="1" x14ac:dyDescent="0.25">
      <c r="B6" s="68" t="s">
        <v>4517</v>
      </c>
      <c r="C6" s="66"/>
      <c r="D6" s="66"/>
      <c r="E6" s="66"/>
      <c r="F6" s="66"/>
      <c r="G6" s="66"/>
      <c r="H6" s="66"/>
      <c r="I6" s="66"/>
      <c r="J6" s="66"/>
      <c r="K6" s="66"/>
      <c r="L6" s="66"/>
    </row>
    <row r="7" spans="2:12" ht="15" customHeight="1" x14ac:dyDescent="0.25">
      <c r="B7" s="68">
        <v>1</v>
      </c>
      <c r="C7" s="66" t="s">
        <v>4569</v>
      </c>
      <c r="D7" s="66"/>
      <c r="E7" s="66"/>
      <c r="F7" s="66"/>
      <c r="G7" s="66"/>
      <c r="H7" s="66"/>
      <c r="I7" s="66"/>
      <c r="J7" s="66"/>
      <c r="K7" s="66"/>
      <c r="L7" s="66"/>
    </row>
    <row r="8" spans="2:12" ht="15" customHeight="1" x14ac:dyDescent="0.25">
      <c r="B8" s="68">
        <v>2</v>
      </c>
      <c r="C8" s="66" t="s">
        <v>4570</v>
      </c>
      <c r="D8" s="66"/>
      <c r="E8" s="66"/>
      <c r="F8" s="66"/>
      <c r="G8" s="66"/>
      <c r="H8" s="66"/>
      <c r="I8" s="66"/>
      <c r="J8" s="66"/>
      <c r="K8" s="66"/>
      <c r="L8" s="66"/>
    </row>
    <row r="9" spans="2:12" ht="15" hidden="1" customHeight="1" x14ac:dyDescent="0.25">
      <c r="B9" s="68">
        <v>3</v>
      </c>
      <c r="C9" s="66" t="s">
        <v>4577</v>
      </c>
      <c r="D9" s="66"/>
      <c r="E9" s="66"/>
      <c r="F9" s="66"/>
      <c r="G9" s="66"/>
      <c r="H9" s="66"/>
      <c r="I9" s="66"/>
      <c r="J9" s="66"/>
      <c r="K9" s="66"/>
      <c r="L9" s="66"/>
    </row>
    <row r="10" spans="2:12" ht="15" customHeight="1" x14ac:dyDescent="0.25">
      <c r="B10" s="68">
        <v>3</v>
      </c>
      <c r="C10" s="66" t="s">
        <v>4571</v>
      </c>
      <c r="D10" s="66"/>
      <c r="E10" s="66"/>
      <c r="F10" s="66"/>
      <c r="G10" s="66"/>
      <c r="H10" s="66"/>
      <c r="I10" s="66"/>
      <c r="J10" s="66"/>
      <c r="K10" s="66"/>
      <c r="L10" s="66"/>
    </row>
    <row r="11" spans="2:12" ht="15" customHeight="1" x14ac:dyDescent="0.25">
      <c r="C11" s="97" t="s">
        <v>4595</v>
      </c>
      <c r="D11" s="97"/>
      <c r="E11" s="97"/>
      <c r="F11" s="97"/>
      <c r="G11" s="97"/>
      <c r="H11" s="97"/>
      <c r="I11" s="97"/>
      <c r="J11" s="66"/>
      <c r="K11" s="66"/>
      <c r="L11" s="66"/>
    </row>
    <row r="12" spans="2:12" ht="15" customHeight="1" x14ac:dyDescent="0.25">
      <c r="C12" s="97"/>
      <c r="D12" s="97"/>
      <c r="E12" s="97"/>
      <c r="F12" s="97"/>
      <c r="G12" s="97"/>
      <c r="H12" s="97"/>
      <c r="I12" s="97"/>
      <c r="J12" s="66"/>
      <c r="K12" s="66"/>
      <c r="L12" s="66"/>
    </row>
    <row r="13" spans="2:12" ht="15" customHeight="1" x14ac:dyDescent="0.25">
      <c r="C13" s="66"/>
      <c r="D13" s="66"/>
      <c r="E13" s="66"/>
      <c r="F13" s="66"/>
      <c r="G13" s="66"/>
      <c r="H13" s="66"/>
      <c r="I13" s="66"/>
      <c r="J13" s="66"/>
      <c r="K13" s="66"/>
      <c r="L13" s="66"/>
    </row>
    <row r="14" spans="2:12" ht="15" customHeight="1" x14ac:dyDescent="0.25">
      <c r="B14" s="68" t="s">
        <v>4562</v>
      </c>
      <c r="C14" s="66"/>
      <c r="D14" s="66"/>
      <c r="E14" s="66"/>
      <c r="F14" s="66"/>
      <c r="G14" s="66"/>
      <c r="H14" s="66"/>
      <c r="I14" s="66"/>
      <c r="J14" s="66"/>
      <c r="K14" s="66"/>
      <c r="L14" s="66"/>
    </row>
    <row r="15" spans="2:12" ht="15" customHeight="1" x14ac:dyDescent="0.25">
      <c r="B15" s="68" t="s">
        <v>4516</v>
      </c>
      <c r="C15" s="66"/>
      <c r="D15" s="66"/>
      <c r="E15" s="66"/>
      <c r="F15" s="66"/>
      <c r="G15" s="66"/>
      <c r="H15" s="66"/>
      <c r="I15" s="66"/>
      <c r="J15" s="66"/>
      <c r="K15" s="66"/>
      <c r="L15" s="66"/>
    </row>
    <row r="16" spans="2:12" ht="15" customHeight="1" x14ac:dyDescent="0.25">
      <c r="C16" s="66" t="s">
        <v>4502</v>
      </c>
      <c r="D16" s="66" t="s">
        <v>4576</v>
      </c>
      <c r="E16" s="66"/>
      <c r="F16" s="66"/>
      <c r="G16" s="66"/>
      <c r="H16" s="66"/>
      <c r="I16" s="66"/>
      <c r="J16" s="66"/>
      <c r="K16" s="66"/>
      <c r="L16" s="66"/>
    </row>
    <row r="17" spans="2:12" ht="15" customHeight="1" x14ac:dyDescent="0.25">
      <c r="C17" s="66" t="s">
        <v>4520</v>
      </c>
      <c r="D17" s="66" t="s">
        <v>4523</v>
      </c>
      <c r="E17" s="66"/>
      <c r="F17" s="66"/>
      <c r="G17" s="66"/>
      <c r="H17" s="66"/>
      <c r="I17" s="66"/>
      <c r="J17" s="66"/>
      <c r="K17" s="66"/>
      <c r="L17" s="66"/>
    </row>
    <row r="18" spans="2:12" ht="15" customHeight="1" x14ac:dyDescent="0.25">
      <c r="C18" s="66" t="s">
        <v>4503</v>
      </c>
      <c r="D18" s="66" t="s">
        <v>4524</v>
      </c>
      <c r="E18" s="66"/>
      <c r="F18" s="66"/>
      <c r="G18" s="66"/>
      <c r="H18" s="66"/>
      <c r="I18" s="66"/>
      <c r="J18" s="66"/>
      <c r="K18" s="66"/>
      <c r="L18" s="66"/>
    </row>
    <row r="19" spans="2:12" ht="15" customHeight="1" x14ac:dyDescent="0.25">
      <c r="C19" s="66" t="s">
        <v>4521</v>
      </c>
      <c r="D19" s="66" t="s">
        <v>4525</v>
      </c>
      <c r="E19" s="66"/>
      <c r="F19" s="66"/>
      <c r="G19" s="66"/>
      <c r="H19" s="66"/>
      <c r="I19" s="66"/>
      <c r="J19" s="66"/>
      <c r="K19" s="66"/>
      <c r="L19" s="66"/>
    </row>
    <row r="20" spans="2:12" ht="15" customHeight="1" x14ac:dyDescent="0.25">
      <c r="C20" s="66" t="s">
        <v>4497</v>
      </c>
      <c r="D20" s="66" t="s">
        <v>4526</v>
      </c>
      <c r="E20" s="66"/>
      <c r="F20" s="66"/>
      <c r="G20" s="66"/>
      <c r="H20" s="66"/>
      <c r="I20" s="66"/>
      <c r="J20" s="66"/>
      <c r="K20" s="66"/>
      <c r="L20" s="66"/>
    </row>
    <row r="21" spans="2:12" ht="15" customHeight="1" x14ac:dyDescent="0.25">
      <c r="C21" s="66" t="s">
        <v>4498</v>
      </c>
      <c r="D21" s="66" t="s">
        <v>4527</v>
      </c>
      <c r="E21" s="66"/>
      <c r="F21" s="66"/>
      <c r="G21" s="66"/>
      <c r="H21" s="66"/>
      <c r="I21" s="66"/>
      <c r="J21" s="66"/>
      <c r="K21" s="66"/>
      <c r="L21" s="66"/>
    </row>
    <row r="22" spans="2:12" ht="15" customHeight="1" x14ac:dyDescent="0.25">
      <c r="C22" s="66" t="s">
        <v>4490</v>
      </c>
      <c r="D22" s="66" t="s">
        <v>4528</v>
      </c>
      <c r="E22" s="66"/>
      <c r="F22" s="66"/>
      <c r="G22" s="66"/>
      <c r="H22" s="66"/>
      <c r="I22" s="66"/>
      <c r="J22" s="66"/>
      <c r="K22" s="66"/>
      <c r="L22" s="66"/>
    </row>
    <row r="23" spans="2:12" ht="15" customHeight="1" x14ac:dyDescent="0.25">
      <c r="C23" s="66" t="s">
        <v>4470</v>
      </c>
      <c r="D23" s="66" t="s">
        <v>4529</v>
      </c>
      <c r="E23" s="66"/>
      <c r="F23" s="66"/>
      <c r="G23" s="66"/>
      <c r="H23" s="66"/>
      <c r="I23" s="66"/>
      <c r="J23" s="66"/>
      <c r="K23" s="66"/>
      <c r="L23" s="66"/>
    </row>
    <row r="24" spans="2:12" ht="15" customHeight="1" x14ac:dyDescent="0.25">
      <c r="C24" s="66" t="s">
        <v>4491</v>
      </c>
      <c r="D24" s="66" t="s">
        <v>4572</v>
      </c>
      <c r="E24" s="66"/>
      <c r="F24" s="66"/>
      <c r="G24" s="66"/>
      <c r="H24" s="66"/>
      <c r="I24" s="66"/>
      <c r="J24" s="66"/>
      <c r="K24" s="66"/>
      <c r="L24" s="66"/>
    </row>
    <row r="25" spans="2:12" ht="15" customHeight="1" x14ac:dyDescent="0.25">
      <c r="C25" s="66" t="s">
        <v>4493</v>
      </c>
      <c r="D25" s="66" t="s">
        <v>4530</v>
      </c>
      <c r="E25" s="66"/>
      <c r="F25" s="66"/>
      <c r="G25" s="66"/>
      <c r="H25" s="66"/>
      <c r="I25" s="66"/>
      <c r="J25" s="66"/>
      <c r="K25" s="66"/>
      <c r="L25" s="66"/>
    </row>
    <row r="26" spans="2:12" ht="15" customHeight="1" x14ac:dyDescent="0.25">
      <c r="C26" s="66" t="s">
        <v>4492</v>
      </c>
      <c r="D26" s="66" t="s">
        <v>4531</v>
      </c>
      <c r="E26" s="66"/>
      <c r="F26" s="66"/>
      <c r="G26" s="66"/>
      <c r="H26" s="66"/>
      <c r="I26" s="66"/>
      <c r="J26" s="66"/>
      <c r="K26" s="66"/>
      <c r="L26" s="66"/>
    </row>
    <row r="27" spans="2:12" ht="15" customHeight="1" x14ac:dyDescent="0.25">
      <c r="C27" s="66" t="s">
        <v>4488</v>
      </c>
      <c r="D27" s="66" t="s">
        <v>4532</v>
      </c>
      <c r="E27" s="66"/>
      <c r="F27" s="66"/>
      <c r="G27" s="66"/>
      <c r="H27" s="66"/>
      <c r="I27" s="66"/>
      <c r="J27" s="66"/>
      <c r="K27" s="66"/>
      <c r="L27" s="66"/>
    </row>
    <row r="28" spans="2:12" ht="15" customHeight="1" x14ac:dyDescent="0.25">
      <c r="C28" s="66" t="s">
        <v>4487</v>
      </c>
      <c r="D28" s="66" t="s">
        <v>4533</v>
      </c>
      <c r="E28" s="66"/>
      <c r="F28" s="66"/>
      <c r="G28" s="66"/>
      <c r="H28" s="66"/>
      <c r="I28" s="66"/>
      <c r="J28" s="66"/>
      <c r="K28" s="66"/>
      <c r="L28" s="66"/>
    </row>
    <row r="29" spans="2:12" ht="15" customHeight="1" x14ac:dyDescent="0.25">
      <c r="C29" s="66" t="s">
        <v>4486</v>
      </c>
      <c r="D29" s="66" t="s">
        <v>4534</v>
      </c>
      <c r="E29" s="66"/>
      <c r="F29" s="66"/>
      <c r="G29" s="66"/>
      <c r="H29" s="66"/>
      <c r="I29" s="66"/>
      <c r="J29" s="66"/>
      <c r="K29" s="66"/>
      <c r="L29" s="66"/>
    </row>
    <row r="30" spans="2:12" ht="15" customHeight="1" x14ac:dyDescent="0.25">
      <c r="C30" s="66" t="s">
        <v>4466</v>
      </c>
      <c r="D30" s="66" t="s">
        <v>4535</v>
      </c>
      <c r="E30" s="66"/>
      <c r="F30" s="66"/>
      <c r="G30" s="66"/>
      <c r="H30" s="66"/>
      <c r="I30" s="66"/>
      <c r="J30" s="66"/>
      <c r="K30" s="66"/>
      <c r="L30" s="66"/>
    </row>
    <row r="31" spans="2:12" ht="15" hidden="1" customHeight="1" x14ac:dyDescent="0.25">
      <c r="B31" s="68" t="s">
        <v>4518</v>
      </c>
      <c r="C31" s="66"/>
      <c r="D31" s="66"/>
      <c r="E31" s="66"/>
      <c r="F31" s="66"/>
      <c r="G31" s="66"/>
      <c r="H31" s="66"/>
      <c r="I31" s="66"/>
      <c r="J31" s="66"/>
      <c r="K31" s="66"/>
      <c r="L31" s="66"/>
    </row>
    <row r="32" spans="2:12" ht="15" hidden="1" customHeight="1" x14ac:dyDescent="0.25">
      <c r="C32" s="66" t="s">
        <v>0</v>
      </c>
      <c r="D32" s="66" t="s">
        <v>4537</v>
      </c>
      <c r="E32" s="66"/>
      <c r="F32" s="66"/>
      <c r="G32" s="66"/>
      <c r="H32" s="66"/>
      <c r="I32" s="66"/>
      <c r="J32" s="66"/>
      <c r="K32" s="66"/>
      <c r="L32" s="66"/>
    </row>
    <row r="33" spans="3:12" ht="15" hidden="1" customHeight="1" x14ac:dyDescent="0.25">
      <c r="C33" s="66" t="s">
        <v>1</v>
      </c>
      <c r="D33" s="66" t="s">
        <v>4553</v>
      </c>
      <c r="E33" s="66"/>
      <c r="F33" s="66"/>
      <c r="G33" s="66"/>
      <c r="H33" s="66"/>
      <c r="I33" s="66"/>
      <c r="J33" s="66"/>
      <c r="K33" s="66"/>
      <c r="L33" s="66"/>
    </row>
    <row r="34" spans="3:12" ht="15" hidden="1" customHeight="1" x14ac:dyDescent="0.25">
      <c r="C34" s="66" t="s">
        <v>2</v>
      </c>
      <c r="D34" s="66" t="s">
        <v>4573</v>
      </c>
      <c r="E34" s="66"/>
      <c r="F34" s="66"/>
      <c r="G34" s="66"/>
      <c r="H34" s="66"/>
      <c r="I34" s="66"/>
      <c r="J34" s="66"/>
      <c r="K34" s="66"/>
      <c r="L34" s="66"/>
    </row>
    <row r="35" spans="3:12" ht="15" hidden="1" customHeight="1" x14ac:dyDescent="0.25">
      <c r="C35" s="66" t="s">
        <v>3</v>
      </c>
      <c r="D35" s="66" t="s">
        <v>4554</v>
      </c>
      <c r="E35" s="66"/>
      <c r="F35" s="66"/>
      <c r="G35" s="66"/>
      <c r="H35" s="66"/>
      <c r="I35" s="66"/>
      <c r="J35" s="66"/>
      <c r="K35" s="66"/>
      <c r="L35" s="66"/>
    </row>
    <row r="36" spans="3:12" ht="15" hidden="1" customHeight="1" x14ac:dyDescent="0.25">
      <c r="C36" s="66" t="s">
        <v>4</v>
      </c>
      <c r="D36" s="66" t="s">
        <v>4538</v>
      </c>
      <c r="E36" s="66"/>
      <c r="F36" s="66"/>
      <c r="G36" s="66"/>
      <c r="H36" s="66"/>
      <c r="I36" s="66"/>
      <c r="J36" s="66"/>
      <c r="K36" s="66"/>
      <c r="L36" s="66"/>
    </row>
    <row r="37" spans="3:12" ht="15" hidden="1" customHeight="1" x14ac:dyDescent="0.25">
      <c r="C37" s="66" t="s">
        <v>5</v>
      </c>
      <c r="D37" s="66" t="s">
        <v>4578</v>
      </c>
      <c r="E37" s="66"/>
      <c r="F37" s="66"/>
      <c r="G37" s="66"/>
      <c r="H37" s="66"/>
      <c r="I37" s="66"/>
      <c r="J37" s="66"/>
      <c r="K37" s="66"/>
      <c r="L37" s="66"/>
    </row>
    <row r="38" spans="3:12" ht="15" hidden="1" customHeight="1" x14ac:dyDescent="0.25">
      <c r="C38" s="66" t="s">
        <v>6</v>
      </c>
      <c r="D38" s="66" t="s">
        <v>4579</v>
      </c>
      <c r="E38" s="66"/>
      <c r="F38" s="66"/>
      <c r="G38" s="66"/>
      <c r="H38" s="66"/>
      <c r="I38" s="66"/>
      <c r="J38" s="66"/>
      <c r="K38" s="66"/>
      <c r="L38" s="66"/>
    </row>
    <row r="39" spans="3:12" ht="15" hidden="1" customHeight="1" x14ac:dyDescent="0.25">
      <c r="C39" s="66" t="s">
        <v>7</v>
      </c>
      <c r="D39" s="66" t="s">
        <v>4540</v>
      </c>
      <c r="E39" s="66"/>
      <c r="F39" s="66"/>
      <c r="G39" s="66"/>
      <c r="H39" s="66"/>
      <c r="I39" s="66"/>
      <c r="J39" s="66"/>
      <c r="K39" s="66"/>
      <c r="L39" s="66"/>
    </row>
    <row r="40" spans="3:12" ht="15" hidden="1" customHeight="1" x14ac:dyDescent="0.25">
      <c r="C40" s="66" t="s">
        <v>8</v>
      </c>
      <c r="D40" s="66" t="s">
        <v>4544</v>
      </c>
      <c r="E40" s="66"/>
      <c r="F40" s="66"/>
      <c r="G40" s="66"/>
      <c r="H40" s="66"/>
      <c r="I40" s="66"/>
      <c r="J40" s="66"/>
      <c r="K40" s="66"/>
      <c r="L40" s="66"/>
    </row>
    <row r="41" spans="3:12" ht="15" hidden="1" customHeight="1" x14ac:dyDescent="0.25">
      <c r="C41" s="66" t="s">
        <v>4499</v>
      </c>
      <c r="D41" s="66" t="s">
        <v>4545</v>
      </c>
      <c r="E41" s="66"/>
      <c r="F41" s="66"/>
      <c r="G41" s="66"/>
      <c r="H41" s="66"/>
      <c r="I41" s="66"/>
      <c r="J41" s="66"/>
      <c r="K41" s="66"/>
      <c r="L41" s="66"/>
    </row>
    <row r="42" spans="3:12" ht="15" hidden="1" customHeight="1" x14ac:dyDescent="0.25">
      <c r="C42" s="66" t="s">
        <v>4519</v>
      </c>
      <c r="D42" s="66" t="s">
        <v>4541</v>
      </c>
      <c r="E42" s="66"/>
      <c r="F42" s="66"/>
      <c r="G42" s="66"/>
      <c r="H42" s="66"/>
      <c r="I42" s="66"/>
      <c r="J42" s="66"/>
      <c r="K42" s="66"/>
      <c r="L42" s="66"/>
    </row>
    <row r="43" spans="3:12" ht="15" hidden="1" customHeight="1" x14ac:dyDescent="0.25">
      <c r="C43" s="66" t="s">
        <v>4490</v>
      </c>
      <c r="D43" s="66" t="s">
        <v>4546</v>
      </c>
      <c r="E43" s="66"/>
      <c r="F43" s="66"/>
      <c r="G43" s="66"/>
      <c r="H43" s="66"/>
      <c r="I43" s="66"/>
      <c r="J43" s="66"/>
      <c r="K43" s="66"/>
      <c r="L43" s="66"/>
    </row>
    <row r="44" spans="3:12" ht="15" hidden="1" customHeight="1" x14ac:dyDescent="0.25">
      <c r="C44" s="66" t="s">
        <v>4470</v>
      </c>
      <c r="D44" s="66" t="s">
        <v>4547</v>
      </c>
      <c r="E44" s="66"/>
      <c r="F44" s="66"/>
      <c r="G44" s="66"/>
      <c r="H44" s="66"/>
      <c r="I44" s="66"/>
      <c r="J44" s="66"/>
      <c r="K44" s="66"/>
      <c r="L44" s="66"/>
    </row>
    <row r="45" spans="3:12" ht="15" hidden="1" customHeight="1" x14ac:dyDescent="0.25">
      <c r="C45" s="66" t="s">
        <v>4491</v>
      </c>
      <c r="D45" s="66" t="s">
        <v>4574</v>
      </c>
      <c r="E45" s="66"/>
      <c r="F45" s="66"/>
      <c r="G45" s="66"/>
      <c r="H45" s="66"/>
      <c r="I45" s="66"/>
      <c r="J45" s="66"/>
      <c r="K45" s="66"/>
      <c r="L45" s="66"/>
    </row>
    <row r="46" spans="3:12" ht="15" hidden="1" customHeight="1" x14ac:dyDescent="0.25">
      <c r="C46" s="66" t="s">
        <v>4493</v>
      </c>
      <c r="D46" s="66" t="s">
        <v>4548</v>
      </c>
      <c r="E46" s="66"/>
      <c r="F46" s="66"/>
      <c r="G46" s="66"/>
      <c r="H46" s="66"/>
      <c r="I46" s="66"/>
      <c r="J46" s="66"/>
      <c r="K46" s="66"/>
      <c r="L46" s="66"/>
    </row>
    <row r="47" spans="3:12" ht="15" hidden="1" customHeight="1" x14ac:dyDescent="0.25">
      <c r="C47" s="66" t="s">
        <v>4492</v>
      </c>
      <c r="D47" s="66" t="s">
        <v>4549</v>
      </c>
      <c r="E47" s="66"/>
      <c r="F47" s="66"/>
      <c r="G47" s="66"/>
      <c r="H47" s="66"/>
      <c r="I47" s="66"/>
      <c r="J47" s="66"/>
      <c r="K47" s="66"/>
      <c r="L47" s="66"/>
    </row>
    <row r="48" spans="3:12" ht="15" hidden="1" customHeight="1" x14ac:dyDescent="0.25">
      <c r="C48" s="66" t="s">
        <v>4500</v>
      </c>
      <c r="D48" s="66" t="s">
        <v>4542</v>
      </c>
      <c r="E48" s="66"/>
      <c r="F48" s="66"/>
      <c r="G48" s="66"/>
      <c r="H48" s="66"/>
      <c r="I48" s="66"/>
      <c r="J48" s="66"/>
      <c r="K48" s="66"/>
      <c r="L48" s="66"/>
    </row>
    <row r="49" spans="2:12" ht="15" hidden="1" customHeight="1" x14ac:dyDescent="0.25">
      <c r="C49" s="66" t="s">
        <v>4494</v>
      </c>
      <c r="D49" s="66" t="s">
        <v>4543</v>
      </c>
      <c r="E49" s="66"/>
      <c r="F49" s="66"/>
      <c r="G49" s="66"/>
      <c r="H49" s="66"/>
      <c r="I49" s="66"/>
      <c r="J49" s="66"/>
      <c r="K49" s="66"/>
      <c r="L49" s="66"/>
    </row>
    <row r="50" spans="2:12" ht="15" customHeight="1" x14ac:dyDescent="0.25">
      <c r="B50" s="68" t="s">
        <v>4581</v>
      </c>
      <c r="C50" s="66"/>
      <c r="D50" s="66"/>
      <c r="E50" s="66"/>
      <c r="F50" s="66"/>
      <c r="G50" s="66"/>
      <c r="H50" s="66"/>
      <c r="I50" s="66"/>
      <c r="J50" s="66"/>
      <c r="K50" s="66"/>
      <c r="L50" s="66"/>
    </row>
    <row r="51" spans="2:12" ht="15" customHeight="1" x14ac:dyDescent="0.25">
      <c r="C51" s="66" t="s">
        <v>4455</v>
      </c>
      <c r="D51" s="66" t="s">
        <v>4550</v>
      </c>
      <c r="E51" s="66"/>
      <c r="F51" s="66"/>
      <c r="G51" s="66"/>
      <c r="H51" s="66"/>
      <c r="I51" s="66"/>
      <c r="J51" s="66"/>
      <c r="K51" s="66"/>
      <c r="L51" s="66"/>
    </row>
    <row r="52" spans="2:12" ht="15" hidden="1" customHeight="1" x14ac:dyDescent="0.25">
      <c r="C52" s="66" t="s">
        <v>4485</v>
      </c>
      <c r="D52" s="66" t="s">
        <v>4551</v>
      </c>
      <c r="E52" s="66"/>
      <c r="F52" s="66"/>
      <c r="G52" s="66"/>
      <c r="H52" s="66"/>
      <c r="I52" s="66"/>
      <c r="J52" s="66"/>
      <c r="K52" s="66"/>
      <c r="L52" s="66"/>
    </row>
    <row r="53" spans="2:12" ht="15" customHeight="1" x14ac:dyDescent="0.25">
      <c r="B53" s="35"/>
      <c r="C53" s="66" t="s">
        <v>4457</v>
      </c>
      <c r="D53" s="66" t="s">
        <v>4552</v>
      </c>
      <c r="E53" s="36"/>
      <c r="F53" s="36"/>
      <c r="G53" s="36"/>
      <c r="H53" s="36"/>
      <c r="I53" s="66"/>
      <c r="J53" s="66"/>
      <c r="K53" s="66"/>
      <c r="L53" s="66"/>
    </row>
    <row r="54" spans="2:12" ht="15" hidden="1" customHeight="1" x14ac:dyDescent="0.25">
      <c r="B54" s="35"/>
      <c r="C54" s="66" t="s">
        <v>4458</v>
      </c>
      <c r="D54" s="66" t="s">
        <v>4554</v>
      </c>
      <c r="E54" s="36"/>
      <c r="F54" s="36"/>
      <c r="G54" s="36"/>
      <c r="H54" s="36"/>
      <c r="I54" s="66"/>
      <c r="J54" s="66"/>
      <c r="K54" s="66"/>
      <c r="L54" s="66"/>
    </row>
    <row r="55" spans="2:12" ht="15" customHeight="1" x14ac:dyDescent="0.25">
      <c r="B55" s="35"/>
      <c r="C55" s="66" t="s">
        <v>4459</v>
      </c>
      <c r="D55" s="66" t="s">
        <v>4553</v>
      </c>
      <c r="E55" s="36"/>
      <c r="F55" s="36"/>
      <c r="G55" s="36"/>
      <c r="H55" s="36"/>
      <c r="I55" s="66"/>
      <c r="J55" s="66"/>
      <c r="K55" s="66"/>
      <c r="L55" s="66"/>
    </row>
    <row r="56" spans="2:12" ht="15" hidden="1" customHeight="1" x14ac:dyDescent="0.25">
      <c r="B56" s="35"/>
      <c r="C56" s="66" t="s">
        <v>4460</v>
      </c>
      <c r="D56" s="66" t="s">
        <v>4539</v>
      </c>
      <c r="E56" s="36"/>
      <c r="F56" s="36"/>
      <c r="G56" s="36"/>
      <c r="H56" s="36"/>
      <c r="I56" s="66"/>
      <c r="J56" s="66"/>
      <c r="K56" s="66"/>
      <c r="L56" s="66"/>
    </row>
    <row r="57" spans="2:12" ht="15" hidden="1" customHeight="1" x14ac:dyDescent="0.25">
      <c r="B57" s="35"/>
      <c r="C57" s="66" t="s">
        <v>4461</v>
      </c>
      <c r="D57" s="66" t="s">
        <v>4575</v>
      </c>
      <c r="E57" s="36"/>
      <c r="F57" s="36"/>
      <c r="G57" s="36"/>
      <c r="H57" s="36"/>
      <c r="I57" s="66"/>
      <c r="J57" s="66"/>
      <c r="K57" s="66"/>
      <c r="L57" s="66"/>
    </row>
    <row r="58" spans="2:12" ht="15" hidden="1" customHeight="1" x14ac:dyDescent="0.25">
      <c r="B58" s="35"/>
      <c r="C58" s="66" t="s">
        <v>4462</v>
      </c>
      <c r="D58" s="66" t="s">
        <v>4544</v>
      </c>
      <c r="E58" s="36"/>
      <c r="F58" s="36"/>
      <c r="G58" s="36"/>
      <c r="H58" s="36"/>
      <c r="I58" s="66"/>
      <c r="J58" s="66"/>
      <c r="K58" s="66"/>
      <c r="L58" s="66"/>
    </row>
    <row r="59" spans="2:12" ht="15" hidden="1" customHeight="1" x14ac:dyDescent="0.25">
      <c r="B59" s="35"/>
      <c r="C59" s="66" t="s">
        <v>4463</v>
      </c>
      <c r="D59" s="66" t="s">
        <v>4540</v>
      </c>
      <c r="E59" s="36"/>
      <c r="F59" s="36"/>
      <c r="G59" s="36"/>
      <c r="H59" s="36"/>
      <c r="I59" s="66"/>
      <c r="J59" s="66"/>
      <c r="K59" s="66"/>
      <c r="L59" s="66"/>
    </row>
    <row r="60" spans="2:12" ht="15" hidden="1" customHeight="1" x14ac:dyDescent="0.25">
      <c r="B60" s="35"/>
      <c r="C60" s="66" t="s">
        <v>4464</v>
      </c>
      <c r="D60" s="66" t="s">
        <v>4536</v>
      </c>
      <c r="E60" s="36"/>
      <c r="F60" s="36"/>
      <c r="G60" s="36"/>
      <c r="H60" s="36"/>
      <c r="I60" s="66"/>
      <c r="J60" s="66"/>
      <c r="K60" s="66"/>
      <c r="L60" s="66"/>
    </row>
    <row r="61" spans="2:12" ht="15" customHeight="1" x14ac:dyDescent="0.25">
      <c r="B61" s="35"/>
      <c r="C61" s="69" t="s">
        <v>4583</v>
      </c>
      <c r="D61" s="69" t="s">
        <v>4584</v>
      </c>
      <c r="E61" s="36"/>
      <c r="F61" s="36"/>
      <c r="G61" s="36"/>
      <c r="H61" s="36"/>
      <c r="I61" s="66"/>
      <c r="J61" s="66"/>
      <c r="K61" s="66"/>
      <c r="L61" s="66"/>
    </row>
    <row r="62" spans="2:12" ht="15" customHeight="1" x14ac:dyDescent="0.25">
      <c r="B62" s="35"/>
      <c r="C62" s="66" t="s">
        <v>4465</v>
      </c>
      <c r="D62" s="66" t="s">
        <v>4555</v>
      </c>
      <c r="E62" s="36"/>
      <c r="F62" s="36"/>
      <c r="G62" s="36"/>
      <c r="H62" s="36"/>
      <c r="I62" s="66"/>
      <c r="J62" s="66"/>
      <c r="K62" s="66"/>
      <c r="L62" s="66"/>
    </row>
    <row r="63" spans="2:12" ht="15" hidden="1" customHeight="1" x14ac:dyDescent="0.25">
      <c r="B63" s="35"/>
      <c r="C63" s="66" t="s">
        <v>4505</v>
      </c>
      <c r="D63" s="66" t="s">
        <v>4556</v>
      </c>
      <c r="E63" s="36"/>
      <c r="F63" s="36"/>
      <c r="G63" s="36"/>
      <c r="H63" s="36"/>
      <c r="I63" s="66"/>
      <c r="J63" s="66"/>
      <c r="K63" s="66"/>
      <c r="L63" s="66"/>
    </row>
    <row r="64" spans="2:12" ht="15" hidden="1" customHeight="1" x14ac:dyDescent="0.25">
      <c r="B64" s="35"/>
      <c r="C64" s="66" t="s">
        <v>4506</v>
      </c>
      <c r="D64" s="66" t="s">
        <v>4557</v>
      </c>
      <c r="E64" s="36"/>
      <c r="F64" s="36"/>
      <c r="G64" s="36"/>
      <c r="H64" s="36"/>
      <c r="I64" s="66"/>
      <c r="J64" s="66"/>
      <c r="K64" s="66"/>
      <c r="L64" s="66"/>
    </row>
    <row r="65" spans="2:12" ht="15" hidden="1" customHeight="1" x14ac:dyDescent="0.25">
      <c r="B65" s="35"/>
      <c r="C65" s="66" t="s">
        <v>4513</v>
      </c>
      <c r="D65" s="66" t="s">
        <v>4558</v>
      </c>
      <c r="E65" s="36"/>
      <c r="F65" s="36"/>
      <c r="G65" s="36"/>
      <c r="H65" s="36"/>
      <c r="I65" s="66"/>
      <c r="J65" s="66"/>
      <c r="K65" s="66"/>
      <c r="L65" s="66"/>
    </row>
    <row r="66" spans="2:12" ht="15" hidden="1" customHeight="1" x14ac:dyDescent="0.25">
      <c r="B66" s="35"/>
      <c r="C66" s="66" t="s">
        <v>4514</v>
      </c>
      <c r="D66" s="66" t="s">
        <v>4559</v>
      </c>
      <c r="E66" s="36"/>
      <c r="F66" s="36"/>
      <c r="G66" s="36"/>
      <c r="H66" s="36"/>
      <c r="I66" s="66"/>
      <c r="J66" s="66"/>
      <c r="K66" s="66"/>
      <c r="L66" s="66"/>
    </row>
    <row r="67" spans="2:12" ht="15" customHeight="1" x14ac:dyDescent="0.25">
      <c r="B67" s="35"/>
      <c r="C67" s="66" t="s">
        <v>4504</v>
      </c>
      <c r="D67" s="66" t="s">
        <v>4560</v>
      </c>
      <c r="E67" s="36"/>
      <c r="F67" s="36"/>
      <c r="G67" s="36"/>
      <c r="H67" s="36"/>
      <c r="I67" s="66"/>
      <c r="J67" s="66"/>
      <c r="K67" s="66"/>
      <c r="L67" s="66"/>
    </row>
    <row r="68" spans="2:12" ht="15" customHeight="1" x14ac:dyDescent="0.25">
      <c r="B68" s="35"/>
      <c r="C68" s="66" t="s">
        <v>4456</v>
      </c>
      <c r="D68" s="66" t="s">
        <v>4561</v>
      </c>
      <c r="E68" s="36"/>
      <c r="F68" s="36"/>
      <c r="G68" s="36"/>
      <c r="H68" s="36"/>
      <c r="I68" s="66"/>
      <c r="J68" s="66"/>
      <c r="K68" s="66"/>
      <c r="L68" s="66"/>
    </row>
    <row r="69" spans="2:12" ht="15" hidden="1" customHeight="1" x14ac:dyDescent="0.25">
      <c r="B69" s="35"/>
      <c r="C69" s="66" t="s">
        <v>4500</v>
      </c>
      <c r="D69" s="66" t="s">
        <v>4580</v>
      </c>
      <c r="E69" s="36"/>
      <c r="F69" s="36"/>
      <c r="G69" s="36"/>
      <c r="H69" s="36"/>
      <c r="I69" s="66"/>
      <c r="J69" s="66"/>
      <c r="K69" s="66"/>
      <c r="L69" s="66"/>
    </row>
    <row r="70" spans="2:12" ht="15" customHeight="1" x14ac:dyDescent="0.25">
      <c r="B70" s="35"/>
      <c r="C70" s="36"/>
      <c r="D70" s="36"/>
      <c r="E70" s="36"/>
      <c r="F70" s="36"/>
      <c r="G70" s="36"/>
      <c r="H70" s="36"/>
      <c r="I70" s="66"/>
      <c r="J70" s="66"/>
      <c r="K70" s="66"/>
      <c r="L70" s="66"/>
    </row>
    <row r="71" spans="2:12" x14ac:dyDescent="0.25">
      <c r="C71" s="66"/>
      <c r="D71" s="66"/>
      <c r="E71" s="66"/>
      <c r="F71" s="66"/>
      <c r="G71" s="66"/>
      <c r="H71" s="66"/>
      <c r="I71" s="66"/>
      <c r="J71" s="66"/>
      <c r="K71" s="66"/>
      <c r="L71" s="66"/>
    </row>
    <row r="72" spans="2:12" x14ac:dyDescent="0.25">
      <c r="C72" s="66"/>
      <c r="D72" s="66"/>
      <c r="E72" s="66"/>
      <c r="F72" s="66"/>
      <c r="G72" s="66"/>
      <c r="H72" s="66"/>
      <c r="I72" s="66"/>
      <c r="J72" s="66"/>
      <c r="K72" s="66"/>
      <c r="L72" s="66"/>
    </row>
    <row r="73" spans="2:12" x14ac:dyDescent="0.25">
      <c r="C73" s="66"/>
      <c r="D73" s="66"/>
      <c r="E73" s="66"/>
      <c r="F73" s="66"/>
      <c r="G73" s="66"/>
      <c r="H73" s="66"/>
      <c r="I73" s="66"/>
      <c r="J73" s="66"/>
      <c r="K73" s="66"/>
      <c r="L73" s="66"/>
    </row>
    <row r="74" spans="2:12" x14ac:dyDescent="0.25">
      <c r="C74" s="66"/>
      <c r="D74" s="66"/>
      <c r="E74" s="66"/>
      <c r="F74" s="66"/>
      <c r="G74" s="66"/>
      <c r="H74" s="66"/>
      <c r="I74" s="66"/>
      <c r="J74" s="66"/>
      <c r="K74" s="66"/>
      <c r="L74" s="66"/>
    </row>
    <row r="75" spans="2:12" x14ac:dyDescent="0.25">
      <c r="C75" s="66"/>
      <c r="D75" s="66"/>
      <c r="E75" s="66"/>
      <c r="F75" s="66"/>
      <c r="G75" s="66"/>
      <c r="H75" s="66"/>
      <c r="I75" s="66"/>
      <c r="J75" s="66"/>
      <c r="K75" s="66"/>
      <c r="L75" s="66"/>
    </row>
  </sheetData>
  <mergeCells count="1">
    <mergeCell ref="C11:I12"/>
  </mergeCells>
  <pageMargins left="0.7" right="0.7" top="0.75" bottom="0.75" header="0.3" footer="0.3"/>
  <pageSetup scale="4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pageSetUpPr fitToPage="1"/>
  </sheetPr>
  <dimension ref="A1:H82"/>
  <sheetViews>
    <sheetView showGridLines="0" topLeftCell="A9" zoomScale="80" zoomScaleNormal="80" zoomScaleSheetLayoutView="70" workbookViewId="0">
      <selection activeCell="J30" sqref="J30"/>
    </sheetView>
  </sheetViews>
  <sheetFormatPr defaultRowHeight="15" x14ac:dyDescent="0.25"/>
  <cols>
    <col min="1" max="1" width="1.85546875" customWidth="1"/>
    <col min="2" max="2" width="7.5703125" customWidth="1"/>
    <col min="3" max="3" width="28.42578125" style="5" customWidth="1"/>
    <col min="4" max="8" width="28.42578125" customWidth="1"/>
    <col min="9" max="9" width="3.28515625" customWidth="1"/>
    <col min="10" max="17" width="16.42578125" customWidth="1"/>
  </cols>
  <sheetData>
    <row r="1" spans="2:8" s="5" customFormat="1" x14ac:dyDescent="0.25"/>
    <row r="2" spans="2:8" s="5" customFormat="1" ht="28.5" x14ac:dyDescent="0.45">
      <c r="B2" s="26" t="s">
        <v>4568</v>
      </c>
    </row>
    <row r="3" spans="2:8" s="5" customFormat="1" ht="13.9" customHeight="1" x14ac:dyDescent="0.25">
      <c r="B3" s="5" t="s">
        <v>4585</v>
      </c>
    </row>
    <row r="4" spans="2:8" s="5" customFormat="1" ht="14.25" customHeight="1" x14ac:dyDescent="0.25">
      <c r="B4" s="37"/>
      <c r="C4" s="37"/>
      <c r="D4" s="37"/>
      <c r="E4" s="37"/>
      <c r="F4" s="37"/>
      <c r="G4" s="37"/>
      <c r="H4" s="37"/>
    </row>
    <row r="5" spans="2:8" s="72" customFormat="1" ht="16.5" customHeight="1" x14ac:dyDescent="0.25">
      <c r="B5" s="6" t="s">
        <v>4596</v>
      </c>
      <c r="C5" s="6"/>
      <c r="D5" s="73"/>
      <c r="E5" s="73"/>
      <c r="F5" s="73"/>
      <c r="G5" s="73"/>
      <c r="H5" s="73"/>
    </row>
    <row r="6" spans="2:8" ht="141" customHeight="1" x14ac:dyDescent="0.25">
      <c r="B6" s="98" t="s">
        <v>4599</v>
      </c>
      <c r="C6" s="99"/>
      <c r="D6" s="99"/>
      <c r="E6" s="99"/>
      <c r="F6" s="100"/>
    </row>
    <row r="7" spans="2:8" s="5" customFormat="1" ht="15" customHeight="1" x14ac:dyDescent="0.25">
      <c r="B7" s="6" t="s">
        <v>4522</v>
      </c>
    </row>
    <row r="8" spans="2:8" s="5" customFormat="1" ht="15" customHeight="1" x14ac:dyDescent="0.25">
      <c r="B8" s="25"/>
      <c r="C8" s="61" t="s">
        <v>4566</v>
      </c>
      <c r="D8" s="62" t="s">
        <v>4520</v>
      </c>
      <c r="E8" s="61" t="s">
        <v>4567</v>
      </c>
      <c r="F8" s="62" t="s">
        <v>4521</v>
      </c>
    </row>
    <row r="9" spans="2:8" s="5" customFormat="1" ht="15" customHeight="1" x14ac:dyDescent="0.25">
      <c r="B9" s="14" t="s">
        <v>4489</v>
      </c>
      <c r="C9" s="63">
        <f>COUNTA('Approved CPZ List'!$B$3:$B$116)</f>
        <v>114</v>
      </c>
      <c r="D9" s="63">
        <f>'Approved CPZ List'!$E$118</f>
        <v>1201.0945950767266</v>
      </c>
      <c r="E9" s="63">
        <f>COUNTIFS('Approved CPZ List'!$J:$J,"&gt;="&amp;1)</f>
        <v>87</v>
      </c>
      <c r="F9" s="63">
        <f>'Approved CPZ List'!$K$118</f>
        <v>524.02476515151511</v>
      </c>
    </row>
    <row r="10" spans="2:8" s="5" customFormat="1" ht="15" customHeight="1" x14ac:dyDescent="0.25"/>
    <row r="11" spans="2:8" ht="15" customHeight="1" x14ac:dyDescent="0.25">
      <c r="B11" s="6" t="s">
        <v>4565</v>
      </c>
      <c r="C11"/>
    </row>
    <row r="12" spans="2:8" ht="15" customHeight="1" x14ac:dyDescent="0.25">
      <c r="B12" s="25"/>
      <c r="C12" s="61" t="s">
        <v>4489</v>
      </c>
      <c r="D12" s="61" t="s">
        <v>4490</v>
      </c>
      <c r="E12" s="61" t="s">
        <v>4470</v>
      </c>
      <c r="F12" s="61" t="s">
        <v>4491</v>
      </c>
      <c r="G12" s="61" t="s">
        <v>4493</v>
      </c>
      <c r="H12" s="62" t="s">
        <v>4492</v>
      </c>
    </row>
    <row r="13" spans="2:8" ht="15" customHeight="1" x14ac:dyDescent="0.25">
      <c r="B13" s="14" t="s">
        <v>4489</v>
      </c>
      <c r="C13" s="63">
        <f>SUM(D13:H13)</f>
        <v>535.56351515151528</v>
      </c>
      <c r="D13" s="63">
        <f>SUMIFS('08W Project List'!$E:$E,'08W Project List'!$S:$S,D$12)</f>
        <v>368.52662878787891</v>
      </c>
      <c r="E13" s="63">
        <f>SUMIFS('08W Project List'!$E:$E,'08W Project List'!$S:$S,E$12)</f>
        <v>93.97654545454543</v>
      </c>
      <c r="F13" s="63">
        <f>SUMIFS('08W Project List'!$E:$E,'08W Project List'!$S:$S,F$12)</f>
        <v>8.9008333333333347</v>
      </c>
      <c r="G13" s="63">
        <f>SUMIFS('08W Project List'!$E:$E,'08W Project List'!$S:$S,G$12)</f>
        <v>64.159507575757573</v>
      </c>
      <c r="H13" s="63">
        <f>SUMIFS('08W Project List'!$E:$E,'08W Project List'!$S:$S,H$12)</f>
        <v>0</v>
      </c>
    </row>
    <row r="14" spans="2:8" ht="15" customHeight="1" x14ac:dyDescent="0.25">
      <c r="C14"/>
    </row>
    <row r="15" spans="2:8" ht="15" customHeight="1" x14ac:dyDescent="0.25">
      <c r="B15" s="6" t="s">
        <v>4563</v>
      </c>
      <c r="E15" s="36"/>
    </row>
    <row r="16" spans="2:8" ht="15" customHeight="1" x14ac:dyDescent="0.25">
      <c r="B16" s="25"/>
      <c r="C16" s="61" t="s">
        <v>4489</v>
      </c>
      <c r="D16" s="61" t="s">
        <v>4497</v>
      </c>
      <c r="E16" s="62" t="s">
        <v>4498</v>
      </c>
    </row>
    <row r="17" spans="2:7" ht="15" customHeight="1" x14ac:dyDescent="0.25">
      <c r="B17" s="14" t="s">
        <v>4489</v>
      </c>
      <c r="C17" s="63">
        <f>SUM(D17:E17)</f>
        <v>535.56351515151516</v>
      </c>
      <c r="D17" s="63">
        <f>SUMIFS('08W Project List'!$E:$E,'08W Project List'!$C:$C,"&gt;="&amp;13)</f>
        <v>309.56313636363643</v>
      </c>
      <c r="E17" s="63">
        <f>SUMIFS('08W Project List'!$E:$E,'08W Project List'!$C:$C,"&lt;"&amp;13)</f>
        <v>226.00037878787876</v>
      </c>
    </row>
    <row r="18" spans="2:7" ht="15" customHeight="1" x14ac:dyDescent="0.25">
      <c r="C18"/>
    </row>
    <row r="19" spans="2:7" ht="15" customHeight="1" x14ac:dyDescent="0.25">
      <c r="B19" s="6" t="s">
        <v>4564</v>
      </c>
      <c r="C19"/>
    </row>
    <row r="20" spans="2:7" ht="15" customHeight="1" x14ac:dyDescent="0.25">
      <c r="B20" s="25"/>
      <c r="C20" s="61" t="s">
        <v>4489</v>
      </c>
      <c r="D20" s="61" t="s">
        <v>4488</v>
      </c>
      <c r="E20" s="61" t="s">
        <v>4487</v>
      </c>
      <c r="F20" s="61" t="s">
        <v>4486</v>
      </c>
      <c r="G20" s="62" t="s">
        <v>4466</v>
      </c>
    </row>
    <row r="21" spans="2:7" ht="15" customHeight="1" x14ac:dyDescent="0.25">
      <c r="B21" s="14" t="s">
        <v>4489</v>
      </c>
      <c r="C21" s="63">
        <f>SUM(D21:G21)</f>
        <v>317.3775378787879</v>
      </c>
      <c r="D21" s="63">
        <f>SUMIFS('08W Project List'!N:N,'08W Project List'!$C:$C,"&gt;="&amp;13)/5280</f>
        <v>194.74996212121212</v>
      </c>
      <c r="E21" s="63">
        <f>SUMIFS('08W Project List'!O:O,'08W Project List'!$C:$C,"&gt;="&amp;13)/5280</f>
        <v>111.98094696969696</v>
      </c>
      <c r="F21" s="63">
        <f>SUMIFS('08W Project List'!P:P,'08W Project List'!$C:$C,"&gt;="&amp;13)/5280</f>
        <v>8.6365909090909092</v>
      </c>
      <c r="G21" s="63">
        <f>SUMIFS('08W Project List'!Q:Q,'08W Project List'!$C:$C,"&gt;="&amp;13)/5280</f>
        <v>2.010037878787879</v>
      </c>
    </row>
    <row r="22" spans="2:7" s="5" customFormat="1" ht="15" customHeight="1" x14ac:dyDescent="0.25">
      <c r="B22" s="35"/>
      <c r="C22" s="36"/>
      <c r="D22" s="36"/>
      <c r="E22" s="36"/>
      <c r="F22" s="36"/>
      <c r="G22" s="36"/>
    </row>
    <row r="23" spans="2:7" s="5" customFormat="1" ht="15" customHeight="1" x14ac:dyDescent="0.25">
      <c r="B23" s="35"/>
      <c r="C23" s="36"/>
      <c r="D23" s="36"/>
      <c r="E23" s="36"/>
      <c r="F23" s="36"/>
      <c r="G23" s="36"/>
    </row>
    <row r="24" spans="2:7" s="5" customFormat="1" ht="15" customHeight="1" x14ac:dyDescent="0.25">
      <c r="B24" s="35"/>
      <c r="C24" s="36"/>
      <c r="D24" s="36"/>
      <c r="E24" s="36"/>
      <c r="F24" s="36"/>
      <c r="G24" s="36"/>
    </row>
    <row r="25" spans="2:7" s="5" customFormat="1" ht="15" customHeight="1" x14ac:dyDescent="0.25">
      <c r="F25" s="36"/>
      <c r="G25" s="36"/>
    </row>
    <row r="26" spans="2:7" s="5" customFormat="1" ht="15" customHeight="1" x14ac:dyDescent="0.25">
      <c r="F26" s="36"/>
      <c r="G26" s="36"/>
    </row>
    <row r="27" spans="2:7" s="5" customFormat="1" ht="15" customHeight="1" x14ac:dyDescent="0.25">
      <c r="F27" s="36"/>
      <c r="G27" s="36"/>
    </row>
    <row r="28" spans="2:7" s="5" customFormat="1" ht="15" customHeight="1" x14ac:dyDescent="0.25">
      <c r="B28" s="35"/>
      <c r="C28" s="36"/>
      <c r="D28" s="36"/>
      <c r="E28" s="36"/>
      <c r="F28" s="36"/>
      <c r="G28" s="36"/>
    </row>
    <row r="29" spans="2:7" s="5" customFormat="1" ht="15" customHeight="1" x14ac:dyDescent="0.25">
      <c r="B29" s="35"/>
      <c r="C29" s="36"/>
      <c r="D29" s="36"/>
      <c r="E29" s="36"/>
      <c r="F29" s="36"/>
      <c r="G29" s="36"/>
    </row>
    <row r="30" spans="2:7" s="5" customFormat="1" ht="15" customHeight="1" x14ac:dyDescent="0.25">
      <c r="B30" s="35"/>
      <c r="C30" s="36"/>
      <c r="D30" s="36"/>
      <c r="E30" s="36"/>
      <c r="F30" s="36"/>
      <c r="G30" s="36"/>
    </row>
    <row r="31" spans="2:7" s="5" customFormat="1" ht="15" customHeight="1" x14ac:dyDescent="0.25">
      <c r="B31" s="35"/>
      <c r="C31" s="36"/>
      <c r="D31" s="36"/>
      <c r="E31" s="36"/>
      <c r="F31" s="36"/>
      <c r="G31" s="36"/>
    </row>
    <row r="32" spans="2:7" s="5" customFormat="1" ht="15" customHeight="1" x14ac:dyDescent="0.25">
      <c r="B32" s="35"/>
      <c r="C32" s="36"/>
      <c r="D32" s="36"/>
      <c r="E32" s="36"/>
      <c r="F32" s="36"/>
      <c r="G32" s="36"/>
    </row>
    <row r="33" spans="2:7" s="5" customFormat="1" ht="15" customHeight="1" x14ac:dyDescent="0.25">
      <c r="B33" s="35"/>
      <c r="C33" s="36"/>
      <c r="D33" s="36"/>
      <c r="E33" s="36"/>
      <c r="F33" s="36"/>
      <c r="G33" s="36"/>
    </row>
    <row r="34" spans="2:7" s="5" customFormat="1" ht="15" customHeight="1" x14ac:dyDescent="0.25">
      <c r="B34" s="35"/>
      <c r="C34" s="36"/>
      <c r="D34" s="36"/>
      <c r="E34" s="36"/>
      <c r="F34" s="36"/>
      <c r="G34" s="36"/>
    </row>
    <row r="35" spans="2:7" s="5" customFormat="1" ht="15" customHeight="1" x14ac:dyDescent="0.25">
      <c r="B35" s="35"/>
      <c r="C35" s="36"/>
      <c r="D35" s="36"/>
      <c r="E35" s="36"/>
      <c r="F35" s="36"/>
      <c r="G35" s="36"/>
    </row>
    <row r="36" spans="2:7" s="5" customFormat="1" ht="15" customHeight="1" x14ac:dyDescent="0.25">
      <c r="B36" s="35"/>
      <c r="C36" s="36"/>
      <c r="D36" s="36"/>
      <c r="E36" s="36"/>
      <c r="F36" s="36"/>
      <c r="G36" s="36"/>
    </row>
    <row r="37" spans="2:7" s="5" customFormat="1" ht="15" customHeight="1" x14ac:dyDescent="0.25">
      <c r="B37" s="35"/>
      <c r="C37" s="36"/>
      <c r="D37" s="36"/>
      <c r="E37" s="36"/>
      <c r="F37" s="36"/>
      <c r="G37" s="36"/>
    </row>
    <row r="38" spans="2:7" s="5" customFormat="1" ht="15" customHeight="1" x14ac:dyDescent="0.25">
      <c r="B38" s="35"/>
      <c r="C38" s="36"/>
      <c r="D38" s="36"/>
      <c r="E38" s="36"/>
      <c r="F38" s="36"/>
      <c r="G38" s="36"/>
    </row>
    <row r="39" spans="2:7" s="5" customFormat="1" ht="15" customHeight="1" x14ac:dyDescent="0.25">
      <c r="B39" s="35"/>
      <c r="C39" s="36"/>
      <c r="D39" s="36"/>
      <c r="E39" s="36"/>
      <c r="F39" s="36"/>
      <c r="G39" s="36"/>
    </row>
    <row r="40" spans="2:7" s="5" customFormat="1" ht="15" customHeight="1" x14ac:dyDescent="0.25">
      <c r="B40" s="35"/>
      <c r="C40" s="36"/>
      <c r="D40" s="36"/>
      <c r="E40" s="36"/>
      <c r="F40" s="36"/>
      <c r="G40" s="36"/>
    </row>
    <row r="41" spans="2:7" s="5" customFormat="1" ht="15" customHeight="1" x14ac:dyDescent="0.25">
      <c r="B41" s="35"/>
      <c r="C41" s="36"/>
      <c r="D41" s="36"/>
      <c r="E41" s="36"/>
      <c r="F41" s="36"/>
      <c r="G41" s="36"/>
    </row>
    <row r="42" spans="2:7" s="5" customFormat="1" ht="15" customHeight="1" x14ac:dyDescent="0.25">
      <c r="B42" s="35"/>
      <c r="C42" s="36"/>
      <c r="D42" s="36"/>
      <c r="E42" s="36"/>
      <c r="F42" s="36"/>
      <c r="G42" s="36"/>
    </row>
    <row r="43" spans="2:7" s="5" customFormat="1" ht="15" customHeight="1" x14ac:dyDescent="0.25">
      <c r="B43" s="35"/>
      <c r="C43" s="36"/>
      <c r="D43" s="36"/>
      <c r="E43" s="36"/>
      <c r="F43" s="36"/>
      <c r="G43" s="36"/>
    </row>
    <row r="44" spans="2:7" s="5" customFormat="1" ht="15" customHeight="1" x14ac:dyDescent="0.25">
      <c r="B44" s="35"/>
      <c r="C44" s="36"/>
      <c r="D44" s="36"/>
      <c r="E44" s="36"/>
      <c r="F44" s="36"/>
      <c r="G44" s="36"/>
    </row>
    <row r="45" spans="2:7" s="5" customFormat="1" ht="15" customHeight="1" x14ac:dyDescent="0.25">
      <c r="B45" s="35"/>
      <c r="C45" s="36"/>
      <c r="D45" s="36"/>
      <c r="E45" s="36"/>
      <c r="F45" s="36"/>
      <c r="G45" s="36"/>
    </row>
    <row r="46" spans="2:7" s="5" customFormat="1" ht="15" customHeight="1" x14ac:dyDescent="0.25">
      <c r="B46" s="35"/>
      <c r="C46" s="36"/>
      <c r="D46" s="36"/>
      <c r="E46" s="36"/>
      <c r="F46" s="36"/>
      <c r="G46" s="36"/>
    </row>
    <row r="47" spans="2:7" s="5" customFormat="1" ht="15" customHeight="1" x14ac:dyDescent="0.25">
      <c r="B47" s="35"/>
      <c r="C47" s="36"/>
      <c r="D47" s="36"/>
      <c r="E47" s="36"/>
      <c r="F47" s="36"/>
      <c r="G47" s="36"/>
    </row>
    <row r="81" spans="1:1" x14ac:dyDescent="0.25">
      <c r="A81" s="64">
        <v>8762</v>
      </c>
    </row>
    <row r="82" spans="1:1" x14ac:dyDescent="0.25">
      <c r="A82" s="64">
        <v>15000</v>
      </c>
    </row>
  </sheetData>
  <mergeCells count="1">
    <mergeCell ref="B6:F6"/>
  </mergeCells>
  <pageMargins left="0.7" right="0.7" top="0.75" bottom="0.75" header="0.3" footer="0.3"/>
  <pageSetup scale="4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87F3-2D3C-42A9-B300-E1C053BC0C7F}">
  <dimension ref="A1:R361"/>
  <sheetViews>
    <sheetView showGridLines="0" view="pageBreakPreview" zoomScale="60" zoomScaleNormal="70" workbookViewId="0">
      <pane ySplit="2" topLeftCell="A45" activePane="bottomLeft" state="frozen"/>
      <selection pane="bottomLeft" activeCell="A2" sqref="A2:R2"/>
    </sheetView>
  </sheetViews>
  <sheetFormatPr defaultColWidth="12.5703125" defaultRowHeight="12.75" outlineLevelRow="1" outlineLevelCol="1" x14ac:dyDescent="0.2"/>
  <cols>
    <col min="1" max="1" width="9.7109375" style="40" customWidth="1"/>
    <col min="2" max="2" width="34.28515625" style="40" bestFit="1" customWidth="1"/>
    <col min="3" max="3" width="12.5703125" style="40"/>
    <col min="4" max="4" width="29" style="40" bestFit="1" customWidth="1"/>
    <col min="5" max="5" width="27.5703125" style="41" customWidth="1"/>
    <col min="6" max="6" width="12.5703125" style="42" hidden="1" customWidth="1" outlineLevel="1"/>
    <col min="7" max="7" width="25" style="41" bestFit="1" customWidth="1" collapsed="1"/>
    <col min="8" max="8" width="25" style="41" customWidth="1"/>
    <col min="9" max="9" width="30.85546875" style="42" bestFit="1" customWidth="1"/>
    <col min="10" max="10" width="21.7109375" style="42" customWidth="1"/>
    <col min="11" max="11" width="22" style="42" customWidth="1"/>
    <col min="12" max="16" width="15.85546875" style="42" customWidth="1"/>
    <col min="17" max="17" width="27.7109375" style="40" customWidth="1"/>
    <col min="18" max="18" width="15.28515625" style="55" bestFit="1" customWidth="1"/>
    <col min="19" max="16384" width="12.5703125" style="40"/>
  </cols>
  <sheetData>
    <row r="1" spans="1:18" ht="76.5" hidden="1" outlineLevel="1" x14ac:dyDescent="0.2">
      <c r="A1" s="40" t="str">
        <f>INDEX('Workbook Description'!$D$32:$D$49,MATCH(A$2,'Workbook Description'!$C$32:$C$49,0))</f>
        <v>Unique ID for each Circuit Protection Zone.</v>
      </c>
      <c r="B1" s="40" t="str">
        <f>INDEX('Workbook Description'!$D$32:$D$49,MATCH(B$2,'Workbook Description'!$C$32:$C$49,0))</f>
        <v>Unique name for each Circuit Protection Zone.</v>
      </c>
      <c r="C1" s="40" t="str">
        <f>INDEX('Workbook Description'!$D$32:$D$49,MATCH(C$2,'Workbook Description'!$C$32:$C$49,0))</f>
        <v>Unique ID for each circuit.</v>
      </c>
      <c r="D1" s="40" t="str">
        <f>INDEX('Workbook Description'!$D$32:$D$49,MATCH(D$2,'Workbook Description'!$C$32:$C$49,0))</f>
        <v>Unique name for each circuit.</v>
      </c>
      <c r="E1" s="41" t="str">
        <f>INDEX('Workbook Description'!$D$32:$D$49,MATCH(E$2,'Workbook Description'!$C$32:$C$49,0))</f>
        <v>Total miles in each .</v>
      </c>
      <c r="F1" s="42" t="str">
        <f>INDEX('Workbook Description'!$D$32:$D$49,MATCH(F$2,'Workbook Description'!$C$32:$C$49,0))</f>
        <v>Number of 100mx100m pixels in each CPZ. As the risk model has the risk score at this 100mx100m pixel level</v>
      </c>
      <c r="G1" s="43" t="str">
        <f>INDEX('Workbook Description'!$D$32:$D$49,MATCH(G$2,'Workbook Description'!$C$32:$C$49,0))</f>
        <v>Average - Multi Attribute Value Framework (MAVF) risk score per pixel; used to rank the CPZs from riskiest to least risky. The MAVF developed via regulatory proceedings</v>
      </c>
      <c r="H1" s="43" t="str">
        <f>INDEX('Workbook Description'!$D$32:$D$49,MATCH(H$2,'Workbook Description'!$C$32:$C$49,0))</f>
        <v>Total risk associated with each CPZ, per the 2021 approved conductor risk model.</v>
      </c>
      <c r="I1" s="44" t="str">
        <f>INDEX('Workbook Description'!$D$32:$D$49,MATCH(I$2,'Workbook Description'!$C$32:$C$49,0))</f>
        <v>Rank of CPZs based on the average risk score (mean_mavf_core_risk).</v>
      </c>
      <c r="J1" s="44" t="str">
        <f>INDEX('Workbook Description'!$D$32:$D$49,MATCH(J$2,'Workbook Description'!$C$32:$C$49,0))</f>
        <v>Number of active projects / jobs within the CPZ.</v>
      </c>
      <c r="K1" s="44" t="str">
        <f>INDEX('Workbook Description'!$D$32:$D$49,MATCH(K$2,'Workbook Description'!$C$32:$C$49,0))</f>
        <v>Number of miles being hardened within each CPZ, as of the latest revision.</v>
      </c>
      <c r="L1" s="44" t="str">
        <f>INDEX('Workbook Description'!$D$32:$D$49,MATCH(L$2,'Workbook Description'!$C$32:$C$49,0))</f>
        <v>Number of miles in the scoping phase.</v>
      </c>
      <c r="M1" s="44" t="str">
        <f>INDEX('Workbook Description'!$D$32:$D$49,MATCH(M$2,'Workbook Description'!$C$32:$C$49,0))</f>
        <v>Number of miles in the estimating phase.</v>
      </c>
      <c r="N1" s="44" t="str">
        <f>INDEX('Workbook Description'!$D$32:$D$49,MATCH(N$2,'Workbook Description'!$C$32:$C$49,0))</f>
        <v>Number of miles in the decency clearing phase.</v>
      </c>
      <c r="O1" s="44" t="str">
        <f>INDEX('Workbook Description'!$D$32:$D$49,MATCH(O$2,'Workbook Description'!$C$32:$C$49,0))</f>
        <v>Number of miles in the construction phase.</v>
      </c>
      <c r="P1" s="44" t="str">
        <f>INDEX('Workbook Description'!$D$32:$D$49,MATCH(P$2,'Workbook Description'!$C$32:$C$49,0))</f>
        <v>Number of miles in the close-out phase.</v>
      </c>
      <c r="Q1" s="44" t="str">
        <f>INDEX('Workbook Description'!$D$32:$D$49,MATCH(Q$2,'Workbook Description'!$C$32:$C$49,0))</f>
        <v>Justification for approval of work in the CPZ by WGC.</v>
      </c>
      <c r="R1" s="44" t="str">
        <f>INDEX('Workbook Description'!$D$32:$D$49,MATCH(R$2,'Workbook Description'!$C$32:$C$49,0))</f>
        <v>Date work was approved for scoping by the WGC.</v>
      </c>
    </row>
    <row r="2" spans="1:18" s="1" customFormat="1" ht="31.5" collapsed="1" x14ac:dyDescent="0.25">
      <c r="A2" s="59" t="s">
        <v>0</v>
      </c>
      <c r="B2" s="59" t="s">
        <v>1</v>
      </c>
      <c r="C2" s="59" t="s">
        <v>2</v>
      </c>
      <c r="D2" s="59" t="s">
        <v>3</v>
      </c>
      <c r="E2" s="60" t="s">
        <v>4</v>
      </c>
      <c r="F2" s="59" t="s">
        <v>5</v>
      </c>
      <c r="G2" s="60" t="s">
        <v>6</v>
      </c>
      <c r="H2" s="60" t="s">
        <v>7</v>
      </c>
      <c r="I2" s="59" t="s">
        <v>8</v>
      </c>
      <c r="J2" s="59" t="s">
        <v>4499</v>
      </c>
      <c r="K2" s="59" t="s">
        <v>4519</v>
      </c>
      <c r="L2" s="59" t="s">
        <v>4490</v>
      </c>
      <c r="M2" s="59" t="s">
        <v>4470</v>
      </c>
      <c r="N2" s="59" t="s">
        <v>4491</v>
      </c>
      <c r="O2" s="59" t="s">
        <v>4493</v>
      </c>
      <c r="P2" s="59" t="s">
        <v>4492</v>
      </c>
      <c r="Q2" s="59" t="s">
        <v>4500</v>
      </c>
      <c r="R2" s="59" t="s">
        <v>4494</v>
      </c>
    </row>
    <row r="3" spans="1:18" ht="15.75" x14ac:dyDescent="0.25">
      <c r="A3" s="45">
        <v>10544</v>
      </c>
      <c r="B3" s="46" t="s">
        <v>2757</v>
      </c>
      <c r="C3" s="46">
        <v>103521103</v>
      </c>
      <c r="D3" s="46" t="s">
        <v>2752</v>
      </c>
      <c r="E3" s="22">
        <v>2.2596452793510937E-2</v>
      </c>
      <c r="F3" s="47">
        <v>1</v>
      </c>
      <c r="G3" s="23">
        <v>3.1638837520079499</v>
      </c>
      <c r="H3" s="24">
        <f t="shared" ref="H3:H34" si="0">IFERROR(G3*F3,0)</f>
        <v>3.1638837520079499</v>
      </c>
      <c r="I3" s="48">
        <v>1</v>
      </c>
      <c r="J3" s="48">
        <f>COUNTIFS('08W Project List'!$G:$G,$B3)</f>
        <v>0</v>
      </c>
      <c r="K3" s="47">
        <f>SUMIFS('08W Project List'!$E:$E,'08W Project List'!$G:$G,$B3)</f>
        <v>0</v>
      </c>
      <c r="L3" s="47">
        <f>SUMIFS('08W Project List'!$E:$E,'08W Project List'!$G:$G,$B3,'08W Project List'!$S:$S,L$2)</f>
        <v>0</v>
      </c>
      <c r="M3" s="47">
        <f>SUMIFS('08W Project List'!$E:$E,'08W Project List'!$G:$G,$B3,'08W Project List'!$S:$S,M$2)</f>
        <v>0</v>
      </c>
      <c r="N3" s="47">
        <f>SUMIFS('08W Project List'!$E:$E,'08W Project List'!$G:$G,$B3,'08W Project List'!$S:$S,N$2)</f>
        <v>0</v>
      </c>
      <c r="O3" s="47">
        <f>SUMIFS('08W Project List'!$E:$E,'08W Project List'!$G:$G,$B3,'08W Project List'!$S:$S,O$2)</f>
        <v>0</v>
      </c>
      <c r="P3" s="47">
        <f>SUMIFS('08W Project List'!$E:$E,'08W Project List'!$G:$G,$B3,'08W Project List'!$S:$S,P$2)</f>
        <v>0</v>
      </c>
      <c r="Q3" s="40" t="s">
        <v>4472</v>
      </c>
      <c r="R3" s="49">
        <v>44148</v>
      </c>
    </row>
    <row r="4" spans="1:18" ht="15.75" x14ac:dyDescent="0.25">
      <c r="A4" s="45">
        <v>11024</v>
      </c>
      <c r="B4" s="46" t="s">
        <v>553</v>
      </c>
      <c r="C4" s="46">
        <v>48011144</v>
      </c>
      <c r="D4" s="46" t="s">
        <v>554</v>
      </c>
      <c r="E4" s="22">
        <v>1.4759375649881914E-2</v>
      </c>
      <c r="F4" s="47">
        <v>1</v>
      </c>
      <c r="G4" s="23">
        <v>1.8786400180821601</v>
      </c>
      <c r="H4" s="24">
        <f t="shared" si="0"/>
        <v>1.8786400180821601</v>
      </c>
      <c r="I4" s="48">
        <v>2</v>
      </c>
      <c r="J4" s="48">
        <f>COUNTIFS('08W Project List'!$G:$G,$B4)</f>
        <v>0</v>
      </c>
      <c r="K4" s="47">
        <f>SUMIFS('08W Project List'!$E:$E,'08W Project List'!$G:$G,$B4)</f>
        <v>0</v>
      </c>
      <c r="L4" s="47">
        <f>SUMIFS('08W Project List'!$E:$E,'08W Project List'!$G:$G,$B4,'08W Project List'!$S:$S,L$2)</f>
        <v>0</v>
      </c>
      <c r="M4" s="47">
        <f>SUMIFS('08W Project List'!$E:$E,'08W Project List'!$G:$G,$B4,'08W Project List'!$S:$S,M$2)</f>
        <v>0</v>
      </c>
      <c r="N4" s="47">
        <f>SUMIFS('08W Project List'!$E:$E,'08W Project List'!$G:$G,$B4,'08W Project List'!$S:$S,N$2)</f>
        <v>0</v>
      </c>
      <c r="O4" s="47">
        <f>SUMIFS('08W Project List'!$E:$E,'08W Project List'!$G:$G,$B4,'08W Project List'!$S:$S,O$2)</f>
        <v>0</v>
      </c>
      <c r="P4" s="47">
        <f>SUMIFS('08W Project List'!$E:$E,'08W Project List'!$G:$G,$B4,'08W Project List'!$S:$S,P$2)</f>
        <v>0</v>
      </c>
      <c r="Q4" s="40" t="s">
        <v>4472</v>
      </c>
      <c r="R4" s="49">
        <v>44148</v>
      </c>
    </row>
    <row r="5" spans="1:18" ht="15.75" x14ac:dyDescent="0.25">
      <c r="A5" s="45">
        <v>9665</v>
      </c>
      <c r="B5" s="46" t="s">
        <v>2176</v>
      </c>
      <c r="C5" s="46">
        <v>254452101</v>
      </c>
      <c r="D5" s="46" t="s">
        <v>2167</v>
      </c>
      <c r="E5" s="22">
        <v>9.3940298887737098E-2</v>
      </c>
      <c r="F5" s="47">
        <v>1</v>
      </c>
      <c r="G5" s="23">
        <v>1.6923678635751001</v>
      </c>
      <c r="H5" s="24">
        <f t="shared" si="0"/>
        <v>1.6923678635751001</v>
      </c>
      <c r="I5" s="48">
        <v>3</v>
      </c>
      <c r="J5" s="48">
        <f>COUNTIFS('08W Project List'!$G:$G,$B5)</f>
        <v>0</v>
      </c>
      <c r="K5" s="47">
        <f>SUMIFS('08W Project List'!$E:$E,'08W Project List'!$G:$G,$B5)</f>
        <v>0</v>
      </c>
      <c r="L5" s="47">
        <f>SUMIFS('08W Project List'!$E:$E,'08W Project List'!$G:$G,$B5,'08W Project List'!$S:$S,L$2)</f>
        <v>0</v>
      </c>
      <c r="M5" s="47">
        <f>SUMIFS('08W Project List'!$E:$E,'08W Project List'!$G:$G,$B5,'08W Project List'!$S:$S,M$2)</f>
        <v>0</v>
      </c>
      <c r="N5" s="47">
        <f>SUMIFS('08W Project List'!$E:$E,'08W Project List'!$G:$G,$B5,'08W Project List'!$S:$S,N$2)</f>
        <v>0</v>
      </c>
      <c r="O5" s="47">
        <f>SUMIFS('08W Project List'!$E:$E,'08W Project List'!$G:$G,$B5,'08W Project List'!$S:$S,O$2)</f>
        <v>0</v>
      </c>
      <c r="P5" s="47">
        <f>SUMIFS('08W Project List'!$E:$E,'08W Project List'!$G:$G,$B5,'08W Project List'!$S:$S,P$2)</f>
        <v>0</v>
      </c>
      <c r="Q5" s="40" t="s">
        <v>4472</v>
      </c>
      <c r="R5" s="49">
        <v>44148</v>
      </c>
    </row>
    <row r="6" spans="1:18" ht="15.75" x14ac:dyDescent="0.25">
      <c r="A6" s="45">
        <v>9783</v>
      </c>
      <c r="B6" s="46" t="s">
        <v>3712</v>
      </c>
      <c r="C6" s="46">
        <v>252062111</v>
      </c>
      <c r="D6" s="46" t="s">
        <v>3711</v>
      </c>
      <c r="E6" s="22">
        <v>1.5140099741906526E-2</v>
      </c>
      <c r="F6" s="47">
        <v>1</v>
      </c>
      <c r="G6" s="23">
        <v>1.4424600118701301</v>
      </c>
      <c r="H6" s="24">
        <f t="shared" si="0"/>
        <v>1.4424600118701301</v>
      </c>
      <c r="I6" s="48">
        <v>4</v>
      </c>
      <c r="J6" s="48">
        <f>COUNTIFS('08W Project List'!$G:$G,$B6)</f>
        <v>0</v>
      </c>
      <c r="K6" s="47">
        <f>SUMIFS('08W Project List'!$E:$E,'08W Project List'!$G:$G,$B6)</f>
        <v>0</v>
      </c>
      <c r="L6" s="47">
        <f>SUMIFS('08W Project List'!$E:$E,'08W Project List'!$G:$G,$B6,'08W Project List'!$S:$S,L$2)</f>
        <v>0</v>
      </c>
      <c r="M6" s="47">
        <f>SUMIFS('08W Project List'!$E:$E,'08W Project List'!$G:$G,$B6,'08W Project List'!$S:$S,M$2)</f>
        <v>0</v>
      </c>
      <c r="N6" s="47">
        <f>SUMIFS('08W Project List'!$E:$E,'08W Project List'!$G:$G,$B6,'08W Project List'!$S:$S,N$2)</f>
        <v>0</v>
      </c>
      <c r="O6" s="47">
        <f>SUMIFS('08W Project List'!$E:$E,'08W Project List'!$G:$G,$B6,'08W Project List'!$S:$S,O$2)</f>
        <v>0</v>
      </c>
      <c r="P6" s="47">
        <f>SUMIFS('08W Project List'!$E:$E,'08W Project List'!$G:$G,$B6,'08W Project List'!$S:$S,P$2)</f>
        <v>0</v>
      </c>
      <c r="Q6" s="40" t="s">
        <v>4472</v>
      </c>
      <c r="R6" s="49">
        <v>44148</v>
      </c>
    </row>
    <row r="7" spans="1:18" ht="15.75" x14ac:dyDescent="0.25">
      <c r="A7" s="45">
        <v>10354</v>
      </c>
      <c r="B7" s="46" t="s">
        <v>2291</v>
      </c>
      <c r="C7" s="46">
        <v>43141103</v>
      </c>
      <c r="D7" s="46" t="s">
        <v>2290</v>
      </c>
      <c r="E7" s="22">
        <v>5.2974899478799381E-2</v>
      </c>
      <c r="F7" s="47">
        <v>4</v>
      </c>
      <c r="G7" s="23">
        <v>1.30064582640474</v>
      </c>
      <c r="H7" s="24">
        <f t="shared" si="0"/>
        <v>5.2025833056189601</v>
      </c>
      <c r="I7" s="48">
        <v>5</v>
      </c>
      <c r="J7" s="48">
        <f>COUNTIFS('08W Project List'!$G:$G,$B7)</f>
        <v>0</v>
      </c>
      <c r="K7" s="47">
        <f>SUMIFS('08W Project List'!$E:$E,'08W Project List'!$G:$G,$B7)</f>
        <v>0</v>
      </c>
      <c r="L7" s="47">
        <f>SUMIFS('08W Project List'!$E:$E,'08W Project List'!$G:$G,$B7,'08W Project List'!$S:$S,L$2)</f>
        <v>0</v>
      </c>
      <c r="M7" s="47">
        <f>SUMIFS('08W Project List'!$E:$E,'08W Project List'!$G:$G,$B7,'08W Project List'!$S:$S,M$2)</f>
        <v>0</v>
      </c>
      <c r="N7" s="47">
        <f>SUMIFS('08W Project List'!$E:$E,'08W Project List'!$G:$G,$B7,'08W Project List'!$S:$S,N$2)</f>
        <v>0</v>
      </c>
      <c r="O7" s="47">
        <f>SUMIFS('08W Project List'!$E:$E,'08W Project List'!$G:$G,$B7,'08W Project List'!$S:$S,O$2)</f>
        <v>0</v>
      </c>
      <c r="P7" s="47">
        <f>SUMIFS('08W Project List'!$E:$E,'08W Project List'!$G:$G,$B7,'08W Project List'!$S:$S,P$2)</f>
        <v>0</v>
      </c>
      <c r="Q7" s="40" t="s">
        <v>4472</v>
      </c>
      <c r="R7" s="49">
        <v>44148</v>
      </c>
    </row>
    <row r="8" spans="1:18" ht="15.75" x14ac:dyDescent="0.25">
      <c r="A8" s="45">
        <v>10600</v>
      </c>
      <c r="B8" s="46" t="s">
        <v>4121</v>
      </c>
      <c r="C8" s="46">
        <v>42871101</v>
      </c>
      <c r="D8" s="46" t="s">
        <v>4114</v>
      </c>
      <c r="E8" s="22">
        <v>1.1132767118567868</v>
      </c>
      <c r="F8" s="47">
        <v>3</v>
      </c>
      <c r="G8" s="23">
        <v>1.25585214828787</v>
      </c>
      <c r="H8" s="24">
        <f t="shared" si="0"/>
        <v>3.7675564448636099</v>
      </c>
      <c r="I8" s="48">
        <v>6</v>
      </c>
      <c r="J8" s="48">
        <f>COUNTIFS('08W Project List'!$G:$G,$B8)</f>
        <v>1</v>
      </c>
      <c r="K8" s="47">
        <f>SUMIFS('08W Project List'!$E:$E,'08W Project List'!$G:$G,$B8)</f>
        <v>1.1054545454545455</v>
      </c>
      <c r="L8" s="47">
        <f>SUMIFS('08W Project List'!$E:$E,'08W Project List'!$G:$G,$B8,'08W Project List'!$S:$S,L$2)</f>
        <v>1.1054545454545455</v>
      </c>
      <c r="M8" s="47">
        <f>SUMIFS('08W Project List'!$E:$E,'08W Project List'!$G:$G,$B8,'08W Project List'!$S:$S,M$2)</f>
        <v>0</v>
      </c>
      <c r="N8" s="47">
        <f>SUMIFS('08W Project List'!$E:$E,'08W Project List'!$G:$G,$B8,'08W Project List'!$S:$S,N$2)</f>
        <v>0</v>
      </c>
      <c r="O8" s="47">
        <f>SUMIFS('08W Project List'!$E:$E,'08W Project List'!$G:$G,$B8,'08W Project List'!$S:$S,O$2)</f>
        <v>0</v>
      </c>
      <c r="P8" s="47">
        <f>SUMIFS('08W Project List'!$E:$E,'08W Project List'!$G:$G,$B8,'08W Project List'!$S:$S,P$2)</f>
        <v>0</v>
      </c>
      <c r="Q8" s="40" t="s">
        <v>4476</v>
      </c>
      <c r="R8" s="49">
        <v>44148</v>
      </c>
    </row>
    <row r="9" spans="1:18" ht="15.75" x14ac:dyDescent="0.25">
      <c r="A9" s="45">
        <v>8894</v>
      </c>
      <c r="B9" s="46" t="s">
        <v>1931</v>
      </c>
      <c r="C9" s="46">
        <v>103451101</v>
      </c>
      <c r="D9" s="46" t="s">
        <v>1932</v>
      </c>
      <c r="E9" s="22">
        <v>7.4478152973437544</v>
      </c>
      <c r="F9" s="47">
        <v>39</v>
      </c>
      <c r="G9" s="23">
        <v>1.2523945921845401</v>
      </c>
      <c r="H9" s="24">
        <f t="shared" si="0"/>
        <v>48.843389095197061</v>
      </c>
      <c r="I9" s="48">
        <v>7</v>
      </c>
      <c r="J9" s="48">
        <f>COUNTIFS('08W Project List'!$G:$G,$B9)</f>
        <v>6</v>
      </c>
      <c r="K9" s="47">
        <f>SUMIFS('08W Project List'!$E:$E,'08W Project List'!$G:$G,$B9)</f>
        <v>9.1077651515151512</v>
      </c>
      <c r="L9" s="47">
        <f>SUMIFS('08W Project List'!$E:$E,'08W Project List'!$G:$G,$B9,'08W Project List'!$S:$S,L$2)</f>
        <v>9.1077651515151512</v>
      </c>
      <c r="M9" s="47">
        <f>SUMIFS('08W Project List'!$E:$E,'08W Project List'!$G:$G,$B9,'08W Project List'!$S:$S,M$2)</f>
        <v>0</v>
      </c>
      <c r="N9" s="47">
        <f>SUMIFS('08W Project List'!$E:$E,'08W Project List'!$G:$G,$B9,'08W Project List'!$S:$S,N$2)</f>
        <v>0</v>
      </c>
      <c r="O9" s="47">
        <f>SUMIFS('08W Project List'!$E:$E,'08W Project List'!$G:$G,$B9,'08W Project List'!$S:$S,O$2)</f>
        <v>0</v>
      </c>
      <c r="P9" s="47">
        <f>SUMIFS('08W Project List'!$E:$E,'08W Project List'!$G:$G,$B9,'08W Project List'!$S:$S,P$2)</f>
        <v>0</v>
      </c>
      <c r="Q9" s="40" t="s">
        <v>4476</v>
      </c>
      <c r="R9" s="49">
        <v>44148</v>
      </c>
    </row>
    <row r="10" spans="1:18" ht="15.75" x14ac:dyDescent="0.25">
      <c r="A10" s="45">
        <v>6776</v>
      </c>
      <c r="B10" s="46" t="s">
        <v>2283</v>
      </c>
      <c r="C10" s="46">
        <v>43141102</v>
      </c>
      <c r="D10" s="46" t="s">
        <v>2282</v>
      </c>
      <c r="E10" s="22">
        <v>4.7057750984646365</v>
      </c>
      <c r="F10" s="47">
        <v>53</v>
      </c>
      <c r="G10" s="23">
        <v>0.91632033534261803</v>
      </c>
      <c r="H10" s="24">
        <f t="shared" si="0"/>
        <v>48.564977773158759</v>
      </c>
      <c r="I10" s="48">
        <v>8</v>
      </c>
      <c r="J10" s="48">
        <f>COUNTIFS('08W Project List'!$G:$G,$B10)</f>
        <v>7</v>
      </c>
      <c r="K10" s="47">
        <f>SUMIFS('08W Project List'!$E:$E,'08W Project List'!$G:$G,$B10)</f>
        <v>6.8034090909090903</v>
      </c>
      <c r="L10" s="47">
        <f>SUMIFS('08W Project List'!$E:$E,'08W Project List'!$G:$G,$B10,'08W Project List'!$S:$S,L$2)</f>
        <v>6.8034090909090903</v>
      </c>
      <c r="M10" s="47">
        <f>SUMIFS('08W Project List'!$E:$E,'08W Project List'!$G:$G,$B10,'08W Project List'!$S:$S,M$2)</f>
        <v>0</v>
      </c>
      <c r="N10" s="47">
        <f>SUMIFS('08W Project List'!$E:$E,'08W Project List'!$G:$G,$B10,'08W Project List'!$S:$S,N$2)</f>
        <v>0</v>
      </c>
      <c r="O10" s="47">
        <f>SUMIFS('08W Project List'!$E:$E,'08W Project List'!$G:$G,$B10,'08W Project List'!$S:$S,O$2)</f>
        <v>0</v>
      </c>
      <c r="P10" s="47">
        <f>SUMIFS('08W Project List'!$E:$E,'08W Project List'!$G:$G,$B10,'08W Project List'!$S:$S,P$2)</f>
        <v>0</v>
      </c>
      <c r="Q10" s="40" t="s">
        <v>4476</v>
      </c>
      <c r="R10" s="49">
        <v>44148</v>
      </c>
    </row>
    <row r="11" spans="1:18" ht="15.75" x14ac:dyDescent="0.25">
      <c r="A11" s="45">
        <v>2373</v>
      </c>
      <c r="B11" s="46" t="s">
        <v>1954</v>
      </c>
      <c r="C11" s="46">
        <v>43311102</v>
      </c>
      <c r="D11" s="46" t="s">
        <v>1944</v>
      </c>
      <c r="E11" s="22">
        <v>6.2704015389340588</v>
      </c>
      <c r="F11" s="47">
        <v>59</v>
      </c>
      <c r="G11" s="23">
        <v>0.87628507791960997</v>
      </c>
      <c r="H11" s="24">
        <f t="shared" si="0"/>
        <v>51.700819597256988</v>
      </c>
      <c r="I11" s="48">
        <v>9</v>
      </c>
      <c r="J11" s="48">
        <f>COUNTIFS('08W Project List'!$G:$G,$B11)</f>
        <v>3</v>
      </c>
      <c r="K11" s="47">
        <f>SUMIFS('08W Project List'!$E:$E,'08W Project List'!$G:$G,$B11)</f>
        <v>2.5314318181818183</v>
      </c>
      <c r="L11" s="47">
        <f>SUMIFS('08W Project List'!$E:$E,'08W Project List'!$G:$G,$B11,'08W Project List'!$S:$S,L$2)</f>
        <v>0.57613636363636367</v>
      </c>
      <c r="M11" s="47">
        <f>SUMIFS('08W Project List'!$E:$E,'08W Project List'!$G:$G,$B11,'08W Project List'!$S:$S,M$2)</f>
        <v>1.9552954545454546</v>
      </c>
      <c r="N11" s="47">
        <f>SUMIFS('08W Project List'!$E:$E,'08W Project List'!$G:$G,$B11,'08W Project List'!$S:$S,N$2)</f>
        <v>0</v>
      </c>
      <c r="O11" s="47">
        <f>SUMIFS('08W Project List'!$E:$E,'08W Project List'!$G:$G,$B11,'08W Project List'!$S:$S,O$2)</f>
        <v>0</v>
      </c>
      <c r="P11" s="47">
        <f>SUMIFS('08W Project List'!$E:$E,'08W Project List'!$G:$G,$B11,'08W Project List'!$S:$S,P$2)</f>
        <v>0</v>
      </c>
      <c r="Q11" s="40" t="s">
        <v>4476</v>
      </c>
      <c r="R11" s="49">
        <v>44148</v>
      </c>
    </row>
    <row r="12" spans="1:18" ht="15.75" x14ac:dyDescent="0.25">
      <c r="A12" s="45">
        <v>5527</v>
      </c>
      <c r="B12" s="46" t="s">
        <v>2184</v>
      </c>
      <c r="C12" s="46">
        <v>254452102</v>
      </c>
      <c r="D12" s="46" t="s">
        <v>2182</v>
      </c>
      <c r="E12" s="22">
        <v>0.71280745282256674</v>
      </c>
      <c r="F12" s="47">
        <v>14</v>
      </c>
      <c r="G12" s="23">
        <v>0.77248403992745995</v>
      </c>
      <c r="H12" s="24">
        <f t="shared" si="0"/>
        <v>10.814776558984439</v>
      </c>
      <c r="I12" s="48">
        <v>10</v>
      </c>
      <c r="J12" s="48">
        <f>COUNTIFS('08W Project List'!$G:$G,$B12)</f>
        <v>1</v>
      </c>
      <c r="K12" s="47">
        <f>SUMIFS('08W Project List'!$E:$E,'08W Project List'!$G:$G,$B12)</f>
        <v>0.71000000000000008</v>
      </c>
      <c r="L12" s="47">
        <f>SUMIFS('08W Project List'!$E:$E,'08W Project List'!$G:$G,$B12,'08W Project List'!$S:$S,L$2)</f>
        <v>0</v>
      </c>
      <c r="M12" s="47">
        <f>SUMIFS('08W Project List'!$E:$E,'08W Project List'!$G:$G,$B12,'08W Project List'!$S:$S,M$2)</f>
        <v>0.71000000000000008</v>
      </c>
      <c r="N12" s="47">
        <f>SUMIFS('08W Project List'!$E:$E,'08W Project List'!$G:$G,$B12,'08W Project List'!$S:$S,N$2)</f>
        <v>0</v>
      </c>
      <c r="O12" s="47">
        <f>SUMIFS('08W Project List'!$E:$E,'08W Project List'!$G:$G,$B12,'08W Project List'!$S:$S,O$2)</f>
        <v>0</v>
      </c>
      <c r="P12" s="47">
        <f>SUMIFS('08W Project List'!$E:$E,'08W Project List'!$G:$G,$B12,'08W Project List'!$S:$S,P$2)</f>
        <v>0</v>
      </c>
      <c r="Q12" s="40" t="s">
        <v>4476</v>
      </c>
      <c r="R12" s="49">
        <v>44148</v>
      </c>
    </row>
    <row r="13" spans="1:18" ht="15.75" x14ac:dyDescent="0.25">
      <c r="A13" s="45">
        <v>7968</v>
      </c>
      <c r="B13" s="46" t="s">
        <v>456</v>
      </c>
      <c r="C13" s="46">
        <v>102211101</v>
      </c>
      <c r="D13" s="46" t="s">
        <v>457</v>
      </c>
      <c r="E13" s="22">
        <v>4.8007878256915042</v>
      </c>
      <c r="F13" s="47">
        <v>13</v>
      </c>
      <c r="G13" s="23">
        <v>0.73491290778294305</v>
      </c>
      <c r="H13" s="24">
        <f t="shared" si="0"/>
        <v>9.5538678011782601</v>
      </c>
      <c r="I13" s="48">
        <v>11</v>
      </c>
      <c r="J13" s="48">
        <f>COUNTIFS('08W Project List'!$G:$G,$B13)</f>
        <v>3</v>
      </c>
      <c r="K13" s="47">
        <f>SUMIFS('08W Project List'!$E:$E,'08W Project List'!$G:$G,$B13)</f>
        <v>5.4104166666666664</v>
      </c>
      <c r="L13" s="47">
        <f>SUMIFS('08W Project List'!$E:$E,'08W Project List'!$G:$G,$B13,'08W Project List'!$S:$S,L$2)</f>
        <v>0</v>
      </c>
      <c r="M13" s="47">
        <f>SUMIFS('08W Project List'!$E:$E,'08W Project List'!$G:$G,$B13,'08W Project List'!$S:$S,M$2)</f>
        <v>5.4104166666666664</v>
      </c>
      <c r="N13" s="47">
        <f>SUMIFS('08W Project List'!$E:$E,'08W Project List'!$G:$G,$B13,'08W Project List'!$S:$S,N$2)</f>
        <v>0</v>
      </c>
      <c r="O13" s="47">
        <f>SUMIFS('08W Project List'!$E:$E,'08W Project List'!$G:$G,$B13,'08W Project List'!$S:$S,O$2)</f>
        <v>0</v>
      </c>
      <c r="P13" s="47">
        <f>SUMIFS('08W Project List'!$E:$E,'08W Project List'!$G:$G,$B13,'08W Project List'!$S:$S,P$2)</f>
        <v>0</v>
      </c>
      <c r="Q13" s="40" t="s">
        <v>4476</v>
      </c>
      <c r="R13" s="49">
        <v>44148</v>
      </c>
    </row>
    <row r="14" spans="1:18" ht="15.75" x14ac:dyDescent="0.25">
      <c r="A14" s="45">
        <v>10918</v>
      </c>
      <c r="B14" s="46" t="s">
        <v>1015</v>
      </c>
      <c r="C14" s="46">
        <v>152582109</v>
      </c>
      <c r="D14" s="46" t="s">
        <v>1014</v>
      </c>
      <c r="E14" s="22">
        <v>9.8165810318409569E-2</v>
      </c>
      <c r="F14" s="47">
        <v>3</v>
      </c>
      <c r="G14" s="23">
        <v>0.73150515373203895</v>
      </c>
      <c r="H14" s="24">
        <f t="shared" si="0"/>
        <v>2.1945154611961168</v>
      </c>
      <c r="I14" s="48">
        <v>12</v>
      </c>
      <c r="J14" s="48">
        <f>COUNTIFS('08W Project List'!$G:$G,$B14)</f>
        <v>0</v>
      </c>
      <c r="K14" s="47">
        <f>SUMIFS('08W Project List'!$E:$E,'08W Project List'!$G:$G,$B14)</f>
        <v>0</v>
      </c>
      <c r="L14" s="47">
        <f>SUMIFS('08W Project List'!$E:$E,'08W Project List'!$G:$G,$B14,'08W Project List'!$S:$S,L$2)</f>
        <v>0</v>
      </c>
      <c r="M14" s="47">
        <f>SUMIFS('08W Project List'!$E:$E,'08W Project List'!$G:$G,$B14,'08W Project List'!$S:$S,M$2)</f>
        <v>0</v>
      </c>
      <c r="N14" s="47">
        <f>SUMIFS('08W Project List'!$E:$E,'08W Project List'!$G:$G,$B14,'08W Project List'!$S:$S,N$2)</f>
        <v>0</v>
      </c>
      <c r="O14" s="47">
        <f>SUMIFS('08W Project List'!$E:$E,'08W Project List'!$G:$G,$B14,'08W Project List'!$S:$S,O$2)</f>
        <v>0</v>
      </c>
      <c r="P14" s="47">
        <f>SUMIFS('08W Project List'!$E:$E,'08W Project List'!$G:$G,$B14,'08W Project List'!$S:$S,P$2)</f>
        <v>0</v>
      </c>
      <c r="Q14" s="40" t="s">
        <v>4472</v>
      </c>
      <c r="R14" s="49">
        <v>44148</v>
      </c>
    </row>
    <row r="15" spans="1:18" ht="15.75" x14ac:dyDescent="0.25">
      <c r="A15" s="45">
        <v>6966</v>
      </c>
      <c r="B15" s="46" t="s">
        <v>2288</v>
      </c>
      <c r="C15" s="46">
        <v>43141102</v>
      </c>
      <c r="D15" s="46" t="s">
        <v>2282</v>
      </c>
      <c r="E15" s="22">
        <v>0.46739193296237602</v>
      </c>
      <c r="F15" s="47">
        <v>12</v>
      </c>
      <c r="G15" s="23">
        <v>0.72480622708457398</v>
      </c>
      <c r="H15" s="24">
        <f t="shared" si="0"/>
        <v>8.6976747250148883</v>
      </c>
      <c r="I15" s="48">
        <v>13</v>
      </c>
      <c r="J15" s="48">
        <f>COUNTIFS('08W Project List'!$G:$G,$B15)</f>
        <v>0</v>
      </c>
      <c r="K15" s="47">
        <f>SUMIFS('08W Project List'!$E:$E,'08W Project List'!$G:$G,$B15)</f>
        <v>0</v>
      </c>
      <c r="L15" s="47">
        <f>SUMIFS('08W Project List'!$E:$E,'08W Project List'!$G:$G,$B15,'08W Project List'!$S:$S,L$2)</f>
        <v>0</v>
      </c>
      <c r="M15" s="47">
        <f>SUMIFS('08W Project List'!$E:$E,'08W Project List'!$G:$G,$B15,'08W Project List'!$S:$S,M$2)</f>
        <v>0</v>
      </c>
      <c r="N15" s="47">
        <f>SUMIFS('08W Project List'!$E:$E,'08W Project List'!$G:$G,$B15,'08W Project List'!$S:$S,N$2)</f>
        <v>0</v>
      </c>
      <c r="O15" s="47">
        <f>SUMIFS('08W Project List'!$E:$E,'08W Project List'!$G:$G,$B15,'08W Project List'!$S:$S,O$2)</f>
        <v>0</v>
      </c>
      <c r="P15" s="47">
        <f>SUMIFS('08W Project List'!$E:$E,'08W Project List'!$G:$G,$B15,'08W Project List'!$S:$S,P$2)</f>
        <v>0</v>
      </c>
      <c r="Q15" s="40" t="s">
        <v>4472</v>
      </c>
      <c r="R15" s="49">
        <v>44148</v>
      </c>
    </row>
    <row r="16" spans="1:18" ht="15.75" x14ac:dyDescent="0.25">
      <c r="A16" s="45">
        <v>3511</v>
      </c>
      <c r="B16" s="46" t="s">
        <v>2289</v>
      </c>
      <c r="C16" s="46">
        <v>43141103</v>
      </c>
      <c r="D16" s="46" t="s">
        <v>2290</v>
      </c>
      <c r="E16" s="22">
        <v>27.732817672521005</v>
      </c>
      <c r="F16" s="47">
        <v>212</v>
      </c>
      <c r="G16" s="23">
        <v>0.71617523524972704</v>
      </c>
      <c r="H16" s="24">
        <f t="shared" si="0"/>
        <v>151.82914987294214</v>
      </c>
      <c r="I16" s="48">
        <v>14</v>
      </c>
      <c r="J16" s="48">
        <f>COUNTIFS('08W Project List'!$G:$G,$B16)</f>
        <v>18</v>
      </c>
      <c r="K16" s="47">
        <f>SUMIFS('08W Project List'!$E:$E,'08W Project List'!$G:$G,$B16)</f>
        <v>23.724507575757578</v>
      </c>
      <c r="L16" s="47">
        <f>SUMIFS('08W Project List'!$E:$E,'08W Project List'!$G:$G,$B16,'08W Project List'!$S:$S,L$2)</f>
        <v>23.724507575757578</v>
      </c>
      <c r="M16" s="47">
        <f>SUMIFS('08W Project List'!$E:$E,'08W Project List'!$G:$G,$B16,'08W Project List'!$S:$S,M$2)</f>
        <v>0</v>
      </c>
      <c r="N16" s="47">
        <f>SUMIFS('08W Project List'!$E:$E,'08W Project List'!$G:$G,$B16,'08W Project List'!$S:$S,N$2)</f>
        <v>0</v>
      </c>
      <c r="O16" s="47">
        <f>SUMIFS('08W Project List'!$E:$E,'08W Project List'!$G:$G,$B16,'08W Project List'!$S:$S,O$2)</f>
        <v>0</v>
      </c>
      <c r="P16" s="47">
        <f>SUMIFS('08W Project List'!$E:$E,'08W Project List'!$G:$G,$B16,'08W Project List'!$S:$S,P$2)</f>
        <v>0</v>
      </c>
      <c r="Q16" s="40" t="s">
        <v>4476</v>
      </c>
      <c r="R16" s="49">
        <v>44148</v>
      </c>
    </row>
    <row r="17" spans="1:18" ht="15.75" x14ac:dyDescent="0.25">
      <c r="A17" s="45">
        <v>9537</v>
      </c>
      <c r="B17" s="46" t="s">
        <v>3167</v>
      </c>
      <c r="C17" s="46">
        <v>253642104</v>
      </c>
      <c r="D17" s="46" t="s">
        <v>3166</v>
      </c>
      <c r="E17" s="22">
        <v>5.3534418701324551</v>
      </c>
      <c r="F17" s="47">
        <v>38</v>
      </c>
      <c r="G17" s="23">
        <v>0.70422889156035196</v>
      </c>
      <c r="H17" s="24">
        <f t="shared" si="0"/>
        <v>26.760697879293375</v>
      </c>
      <c r="I17" s="48">
        <v>15</v>
      </c>
      <c r="J17" s="48">
        <f>COUNTIFS('08W Project List'!$G:$G,$B17)</f>
        <v>0</v>
      </c>
      <c r="K17" s="47">
        <f>SUMIFS('08W Project List'!$E:$E,'08W Project List'!$G:$G,$B17)</f>
        <v>0</v>
      </c>
      <c r="L17" s="47">
        <f>SUMIFS('08W Project List'!$E:$E,'08W Project List'!$G:$G,$B17,'08W Project List'!$S:$S,L$2)</f>
        <v>0</v>
      </c>
      <c r="M17" s="47">
        <f>SUMIFS('08W Project List'!$E:$E,'08W Project List'!$G:$G,$B17,'08W Project List'!$S:$S,M$2)</f>
        <v>0</v>
      </c>
      <c r="N17" s="47">
        <f>SUMIFS('08W Project List'!$E:$E,'08W Project List'!$G:$G,$B17,'08W Project List'!$S:$S,N$2)</f>
        <v>0</v>
      </c>
      <c r="O17" s="47">
        <f>SUMIFS('08W Project List'!$E:$E,'08W Project List'!$G:$G,$B17,'08W Project List'!$S:$S,O$2)</f>
        <v>0</v>
      </c>
      <c r="P17" s="47">
        <f>SUMIFS('08W Project List'!$E:$E,'08W Project List'!$G:$G,$B17,'08W Project List'!$S:$S,P$2)</f>
        <v>0</v>
      </c>
      <c r="Q17" s="40" t="s">
        <v>4472</v>
      </c>
      <c r="R17" s="49">
        <v>44148</v>
      </c>
    </row>
    <row r="18" spans="1:18" ht="15.75" x14ac:dyDescent="0.25">
      <c r="A18" s="45">
        <v>10827</v>
      </c>
      <c r="B18" s="46" t="s">
        <v>1858</v>
      </c>
      <c r="C18" s="46">
        <v>252691104</v>
      </c>
      <c r="D18" s="46" t="s">
        <v>1857</v>
      </c>
      <c r="E18" s="22">
        <v>0.23386258574899998</v>
      </c>
      <c r="F18" s="47">
        <v>4</v>
      </c>
      <c r="G18" s="23">
        <v>0.68656364316537899</v>
      </c>
      <c r="H18" s="24">
        <f t="shared" si="0"/>
        <v>2.746254572661516</v>
      </c>
      <c r="I18" s="48">
        <v>16</v>
      </c>
      <c r="J18" s="48">
        <f>COUNTIFS('08W Project List'!$G:$G,$B18)</f>
        <v>0</v>
      </c>
      <c r="K18" s="47">
        <f>SUMIFS('08W Project List'!$E:$E,'08W Project List'!$G:$G,$B18)</f>
        <v>0</v>
      </c>
      <c r="L18" s="47">
        <f>SUMIFS('08W Project List'!$E:$E,'08W Project List'!$G:$G,$B18,'08W Project List'!$S:$S,L$2)</f>
        <v>0</v>
      </c>
      <c r="M18" s="47">
        <f>SUMIFS('08W Project List'!$E:$E,'08W Project List'!$G:$G,$B18,'08W Project List'!$S:$S,M$2)</f>
        <v>0</v>
      </c>
      <c r="N18" s="47">
        <f>SUMIFS('08W Project List'!$E:$E,'08W Project List'!$G:$G,$B18,'08W Project List'!$S:$S,N$2)</f>
        <v>0</v>
      </c>
      <c r="O18" s="47">
        <f>SUMIFS('08W Project List'!$E:$E,'08W Project List'!$G:$G,$B18,'08W Project List'!$S:$S,O$2)</f>
        <v>0</v>
      </c>
      <c r="P18" s="47">
        <f>SUMIFS('08W Project List'!$E:$E,'08W Project List'!$G:$G,$B18,'08W Project List'!$S:$S,P$2)</f>
        <v>0</v>
      </c>
      <c r="Q18" s="40" t="s">
        <v>4472</v>
      </c>
      <c r="R18" s="49">
        <v>44148</v>
      </c>
    </row>
    <row r="19" spans="1:18" ht="15.75" x14ac:dyDescent="0.25">
      <c r="A19" s="45">
        <v>10242</v>
      </c>
      <c r="B19" s="46" t="s">
        <v>1272</v>
      </c>
      <c r="C19" s="46">
        <v>102781101</v>
      </c>
      <c r="D19" s="46" t="s">
        <v>1263</v>
      </c>
      <c r="E19" s="22">
        <v>8.4234939683886262E-2</v>
      </c>
      <c r="F19" s="47">
        <v>1</v>
      </c>
      <c r="G19" s="23">
        <v>0.67079456910850799</v>
      </c>
      <c r="H19" s="24">
        <f t="shared" si="0"/>
        <v>0.67079456910850799</v>
      </c>
      <c r="I19" s="48">
        <v>17</v>
      </c>
      <c r="J19" s="48">
        <f>COUNTIFS('08W Project List'!$G:$G,$B19)</f>
        <v>0</v>
      </c>
      <c r="K19" s="47">
        <f>SUMIFS('08W Project List'!$E:$E,'08W Project List'!$G:$G,$B19)</f>
        <v>0</v>
      </c>
      <c r="L19" s="47">
        <f>SUMIFS('08W Project List'!$E:$E,'08W Project List'!$G:$G,$B19,'08W Project List'!$S:$S,L$2)</f>
        <v>0</v>
      </c>
      <c r="M19" s="47">
        <f>SUMIFS('08W Project List'!$E:$E,'08W Project List'!$G:$G,$B19,'08W Project List'!$S:$S,M$2)</f>
        <v>0</v>
      </c>
      <c r="N19" s="47">
        <f>SUMIFS('08W Project List'!$E:$E,'08W Project List'!$G:$G,$B19,'08W Project List'!$S:$S,N$2)</f>
        <v>0</v>
      </c>
      <c r="O19" s="47">
        <f>SUMIFS('08W Project List'!$E:$E,'08W Project List'!$G:$G,$B19,'08W Project List'!$S:$S,O$2)</f>
        <v>0</v>
      </c>
      <c r="P19" s="47">
        <f>SUMIFS('08W Project List'!$E:$E,'08W Project List'!$G:$G,$B19,'08W Project List'!$S:$S,P$2)</f>
        <v>0</v>
      </c>
      <c r="Q19" s="40" t="s">
        <v>4472</v>
      </c>
      <c r="R19" s="49">
        <v>44148</v>
      </c>
    </row>
    <row r="20" spans="1:18" ht="15.75" x14ac:dyDescent="0.25">
      <c r="A20" s="45">
        <v>5791</v>
      </c>
      <c r="B20" s="46" t="s">
        <v>4059</v>
      </c>
      <c r="C20" s="46">
        <v>14652106</v>
      </c>
      <c r="D20" s="46" t="s">
        <v>4060</v>
      </c>
      <c r="E20" s="22">
        <v>3.6652030733285454</v>
      </c>
      <c r="F20" s="47">
        <v>30</v>
      </c>
      <c r="G20" s="23">
        <v>0.65331191648807796</v>
      </c>
      <c r="H20" s="24">
        <f t="shared" si="0"/>
        <v>19.599357494642337</v>
      </c>
      <c r="I20" s="48">
        <v>18</v>
      </c>
      <c r="J20" s="48">
        <f>COUNTIFS('08W Project List'!$G:$G,$B20)</f>
        <v>3</v>
      </c>
      <c r="K20" s="47">
        <f>SUMIFS('08W Project List'!$E:$E,'08W Project List'!$G:$G,$B20)</f>
        <v>3.6399999999999997</v>
      </c>
      <c r="L20" s="47">
        <f>SUMIFS('08W Project List'!$E:$E,'08W Project List'!$G:$G,$B20,'08W Project List'!$S:$S,L$2)</f>
        <v>3.6399999999999997</v>
      </c>
      <c r="M20" s="47">
        <f>SUMIFS('08W Project List'!$E:$E,'08W Project List'!$G:$G,$B20,'08W Project List'!$S:$S,M$2)</f>
        <v>0</v>
      </c>
      <c r="N20" s="47">
        <f>SUMIFS('08W Project List'!$E:$E,'08W Project List'!$G:$G,$B20,'08W Project List'!$S:$S,N$2)</f>
        <v>0</v>
      </c>
      <c r="O20" s="47">
        <f>SUMIFS('08W Project List'!$E:$E,'08W Project List'!$G:$G,$B20,'08W Project List'!$S:$S,O$2)</f>
        <v>0</v>
      </c>
      <c r="P20" s="47">
        <f>SUMIFS('08W Project List'!$E:$E,'08W Project List'!$G:$G,$B20,'08W Project List'!$S:$S,P$2)</f>
        <v>0</v>
      </c>
      <c r="Q20" s="40" t="s">
        <v>4476</v>
      </c>
      <c r="R20" s="49">
        <v>44148</v>
      </c>
    </row>
    <row r="21" spans="1:18" ht="15.75" x14ac:dyDescent="0.25">
      <c r="A21" s="45">
        <v>10735</v>
      </c>
      <c r="B21" s="46" t="s">
        <v>1695</v>
      </c>
      <c r="C21" s="46">
        <v>43211101</v>
      </c>
      <c r="D21" s="46" t="s">
        <v>1685</v>
      </c>
      <c r="E21" s="22">
        <v>0.22763423364316471</v>
      </c>
      <c r="F21" s="47">
        <v>3</v>
      </c>
      <c r="G21" s="23">
        <v>0.64187331574842599</v>
      </c>
      <c r="H21" s="24">
        <f t="shared" si="0"/>
        <v>1.925619947245278</v>
      </c>
      <c r="I21" s="48">
        <v>19</v>
      </c>
      <c r="J21" s="48">
        <f>COUNTIFS('08W Project List'!$G:$G,$B21)</f>
        <v>0</v>
      </c>
      <c r="K21" s="47">
        <f>SUMIFS('08W Project List'!$E:$E,'08W Project List'!$G:$G,$B21)</f>
        <v>0</v>
      </c>
      <c r="L21" s="47">
        <f>SUMIFS('08W Project List'!$E:$E,'08W Project List'!$G:$G,$B21,'08W Project List'!$S:$S,L$2)</f>
        <v>0</v>
      </c>
      <c r="M21" s="47">
        <f>SUMIFS('08W Project List'!$E:$E,'08W Project List'!$G:$G,$B21,'08W Project List'!$S:$S,M$2)</f>
        <v>0</v>
      </c>
      <c r="N21" s="47">
        <f>SUMIFS('08W Project List'!$E:$E,'08W Project List'!$G:$G,$B21,'08W Project List'!$S:$S,N$2)</f>
        <v>0</v>
      </c>
      <c r="O21" s="47">
        <f>SUMIFS('08W Project List'!$E:$E,'08W Project List'!$G:$G,$B21,'08W Project List'!$S:$S,O$2)</f>
        <v>0</v>
      </c>
      <c r="P21" s="47">
        <f>SUMIFS('08W Project List'!$E:$E,'08W Project List'!$G:$G,$B21,'08W Project List'!$S:$S,P$2)</f>
        <v>0</v>
      </c>
      <c r="Q21" s="40" t="s">
        <v>4472</v>
      </c>
      <c r="R21" s="49">
        <v>44148</v>
      </c>
    </row>
    <row r="22" spans="1:18" ht="15.75" x14ac:dyDescent="0.25">
      <c r="A22" s="45">
        <v>10532</v>
      </c>
      <c r="B22" s="46" t="s">
        <v>4122</v>
      </c>
      <c r="C22" s="46">
        <v>63591101</v>
      </c>
      <c r="D22" s="46" t="s">
        <v>4123</v>
      </c>
      <c r="E22" s="22">
        <v>0.78765605361673718</v>
      </c>
      <c r="F22" s="47">
        <v>11</v>
      </c>
      <c r="G22" s="23">
        <v>0.62028997572283695</v>
      </c>
      <c r="H22" s="24">
        <f t="shared" si="0"/>
        <v>6.8231897329512066</v>
      </c>
      <c r="I22" s="48">
        <v>20</v>
      </c>
      <c r="J22" s="48">
        <f>COUNTIFS('08W Project List'!$G:$G,$B22)</f>
        <v>1</v>
      </c>
      <c r="K22" s="47">
        <f>SUMIFS('08W Project List'!$E:$E,'08W Project List'!$G:$G,$B22)</f>
        <v>0.39810606060606063</v>
      </c>
      <c r="L22" s="47">
        <f>SUMIFS('08W Project List'!$E:$E,'08W Project List'!$G:$G,$B22,'08W Project List'!$S:$S,L$2)</f>
        <v>0</v>
      </c>
      <c r="M22" s="47">
        <f>SUMIFS('08W Project List'!$E:$E,'08W Project List'!$G:$G,$B22,'08W Project List'!$S:$S,M$2)</f>
        <v>0.39810606060606063</v>
      </c>
      <c r="N22" s="47">
        <f>SUMIFS('08W Project List'!$E:$E,'08W Project List'!$G:$G,$B22,'08W Project List'!$S:$S,N$2)</f>
        <v>0</v>
      </c>
      <c r="O22" s="47">
        <f>SUMIFS('08W Project List'!$E:$E,'08W Project List'!$G:$G,$B22,'08W Project List'!$S:$S,O$2)</f>
        <v>0</v>
      </c>
      <c r="P22" s="47">
        <f>SUMIFS('08W Project List'!$E:$E,'08W Project List'!$G:$G,$B22,'08W Project List'!$S:$S,P$2)</f>
        <v>0</v>
      </c>
      <c r="Q22" s="40" t="s">
        <v>4472</v>
      </c>
      <c r="R22" s="49">
        <v>44148</v>
      </c>
    </row>
    <row r="23" spans="1:18" ht="15.75" x14ac:dyDescent="0.25">
      <c r="A23" s="45">
        <v>10277</v>
      </c>
      <c r="B23" s="46" t="s">
        <v>1940</v>
      </c>
      <c r="C23" s="46">
        <v>14452104</v>
      </c>
      <c r="D23" s="46" t="s">
        <v>1941</v>
      </c>
      <c r="E23" s="22">
        <v>5.7542231349130013</v>
      </c>
      <c r="F23" s="47">
        <v>30</v>
      </c>
      <c r="G23" s="23">
        <v>0.61453569663879104</v>
      </c>
      <c r="H23" s="24">
        <f t="shared" si="0"/>
        <v>18.436070899163731</v>
      </c>
      <c r="I23" s="48">
        <v>21</v>
      </c>
      <c r="J23" s="48">
        <f>COUNTIFS('08W Project List'!$G:$G,$B23)</f>
        <v>2</v>
      </c>
      <c r="K23" s="47">
        <f>SUMIFS('08W Project List'!$E:$E,'08W Project List'!$G:$G,$B23)</f>
        <v>5.4399999999999995</v>
      </c>
      <c r="L23" s="47">
        <f>SUMIFS('08W Project List'!$E:$E,'08W Project List'!$G:$G,$B23,'08W Project List'!$S:$S,L$2)</f>
        <v>5.4399999999999995</v>
      </c>
      <c r="M23" s="47">
        <f>SUMIFS('08W Project List'!$E:$E,'08W Project List'!$G:$G,$B23,'08W Project List'!$S:$S,M$2)</f>
        <v>0</v>
      </c>
      <c r="N23" s="47">
        <f>SUMIFS('08W Project List'!$E:$E,'08W Project List'!$G:$G,$B23,'08W Project List'!$S:$S,N$2)</f>
        <v>0</v>
      </c>
      <c r="O23" s="47">
        <f>SUMIFS('08W Project List'!$E:$E,'08W Project List'!$G:$G,$B23,'08W Project List'!$S:$S,O$2)</f>
        <v>0</v>
      </c>
      <c r="P23" s="47">
        <f>SUMIFS('08W Project List'!$E:$E,'08W Project List'!$G:$G,$B23,'08W Project List'!$S:$S,P$2)</f>
        <v>0</v>
      </c>
      <c r="Q23" s="40" t="s">
        <v>4472</v>
      </c>
      <c r="R23" s="49">
        <v>44148</v>
      </c>
    </row>
    <row r="24" spans="1:18" ht="15.75" x14ac:dyDescent="0.25">
      <c r="A24" s="45">
        <v>8742</v>
      </c>
      <c r="B24" s="46" t="s">
        <v>852</v>
      </c>
      <c r="C24" s="46">
        <v>254432104</v>
      </c>
      <c r="D24" s="46" t="s">
        <v>842</v>
      </c>
      <c r="E24" s="22">
        <v>2.4276836459869919</v>
      </c>
      <c r="F24" s="47">
        <v>27</v>
      </c>
      <c r="G24" s="23">
        <v>0.59573443681964799</v>
      </c>
      <c r="H24" s="24">
        <f t="shared" si="0"/>
        <v>16.084829794130496</v>
      </c>
      <c r="I24" s="48">
        <v>22</v>
      </c>
      <c r="J24" s="48">
        <f>COUNTIFS('08W Project List'!$G:$G,$B24)</f>
        <v>4</v>
      </c>
      <c r="K24" s="47">
        <f>SUMIFS('08W Project List'!$E:$E,'08W Project List'!$G:$G,$B24)</f>
        <v>8.2815151515151513</v>
      </c>
      <c r="L24" s="47">
        <f>SUMIFS('08W Project List'!$E:$E,'08W Project List'!$G:$G,$B24,'08W Project List'!$S:$S,L$2)</f>
        <v>0</v>
      </c>
      <c r="M24" s="47">
        <f>SUMIFS('08W Project List'!$E:$E,'08W Project List'!$G:$G,$B24,'08W Project List'!$S:$S,M$2)</f>
        <v>8.2815151515151513</v>
      </c>
      <c r="N24" s="47">
        <f>SUMIFS('08W Project List'!$E:$E,'08W Project List'!$G:$G,$B24,'08W Project List'!$S:$S,N$2)</f>
        <v>0</v>
      </c>
      <c r="O24" s="47">
        <f>SUMIFS('08W Project List'!$E:$E,'08W Project List'!$G:$G,$B24,'08W Project List'!$S:$S,O$2)</f>
        <v>0</v>
      </c>
      <c r="P24" s="47">
        <f>SUMIFS('08W Project List'!$E:$E,'08W Project List'!$G:$G,$B24,'08W Project List'!$S:$S,P$2)</f>
        <v>0</v>
      </c>
      <c r="Q24" s="40" t="s">
        <v>4472</v>
      </c>
      <c r="R24" s="49">
        <v>44148</v>
      </c>
    </row>
    <row r="25" spans="1:18" ht="15.75" x14ac:dyDescent="0.25">
      <c r="A25" s="45">
        <v>8905</v>
      </c>
      <c r="B25" s="46" t="s">
        <v>2267</v>
      </c>
      <c r="C25" s="46">
        <v>43141101</v>
      </c>
      <c r="D25" s="46" t="s">
        <v>2268</v>
      </c>
      <c r="E25" s="22">
        <v>1.0658524089295898</v>
      </c>
      <c r="F25" s="47">
        <v>12</v>
      </c>
      <c r="G25" s="23">
        <v>0.58091932138282898</v>
      </c>
      <c r="H25" s="24">
        <f t="shared" si="0"/>
        <v>6.9710318565939478</v>
      </c>
      <c r="I25" s="48">
        <v>23</v>
      </c>
      <c r="J25" s="48">
        <f>COUNTIFS('08W Project List'!$G:$G,$B25)</f>
        <v>2</v>
      </c>
      <c r="K25" s="47">
        <f>SUMIFS('08W Project List'!$E:$E,'08W Project List'!$G:$G,$B25)</f>
        <v>1.33</v>
      </c>
      <c r="L25" s="47">
        <f>SUMIFS('08W Project List'!$E:$E,'08W Project List'!$G:$G,$B25,'08W Project List'!$S:$S,L$2)</f>
        <v>1.33</v>
      </c>
      <c r="M25" s="47">
        <f>SUMIFS('08W Project List'!$E:$E,'08W Project List'!$G:$G,$B25,'08W Project List'!$S:$S,M$2)</f>
        <v>0</v>
      </c>
      <c r="N25" s="47">
        <f>SUMIFS('08W Project List'!$E:$E,'08W Project List'!$G:$G,$B25,'08W Project List'!$S:$S,N$2)</f>
        <v>0</v>
      </c>
      <c r="O25" s="47">
        <f>SUMIFS('08W Project List'!$E:$E,'08W Project List'!$G:$G,$B25,'08W Project List'!$S:$S,O$2)</f>
        <v>0</v>
      </c>
      <c r="P25" s="47">
        <f>SUMIFS('08W Project List'!$E:$E,'08W Project List'!$G:$G,$B25,'08W Project List'!$S:$S,P$2)</f>
        <v>0</v>
      </c>
      <c r="Q25" s="40" t="s">
        <v>4472</v>
      </c>
      <c r="R25" s="49">
        <v>44148</v>
      </c>
    </row>
    <row r="26" spans="1:18" ht="15.75" x14ac:dyDescent="0.25">
      <c r="A26" s="45">
        <v>10515</v>
      </c>
      <c r="B26" s="46" t="s">
        <v>3904</v>
      </c>
      <c r="C26" s="46">
        <v>43201102</v>
      </c>
      <c r="D26" s="46" t="s">
        <v>3897</v>
      </c>
      <c r="E26" s="22">
        <v>2.7273763425775078E-2</v>
      </c>
      <c r="F26" s="47">
        <v>1</v>
      </c>
      <c r="G26" s="23">
        <v>0.56399839973022203</v>
      </c>
      <c r="H26" s="24">
        <f t="shared" si="0"/>
        <v>0.56399839973022203</v>
      </c>
      <c r="I26" s="48">
        <v>24</v>
      </c>
      <c r="J26" s="48">
        <f>COUNTIFS('08W Project List'!$G:$G,$B26)</f>
        <v>0</v>
      </c>
      <c r="K26" s="47">
        <f>SUMIFS('08W Project List'!$E:$E,'08W Project List'!$G:$G,$B26)</f>
        <v>0</v>
      </c>
      <c r="L26" s="47">
        <f>SUMIFS('08W Project List'!$E:$E,'08W Project List'!$G:$G,$B26,'08W Project List'!$S:$S,L$2)</f>
        <v>0</v>
      </c>
      <c r="M26" s="47">
        <f>SUMIFS('08W Project List'!$E:$E,'08W Project List'!$G:$G,$B26,'08W Project List'!$S:$S,M$2)</f>
        <v>0</v>
      </c>
      <c r="N26" s="47">
        <f>SUMIFS('08W Project List'!$E:$E,'08W Project List'!$G:$G,$B26,'08W Project List'!$S:$S,N$2)</f>
        <v>0</v>
      </c>
      <c r="O26" s="47">
        <f>SUMIFS('08W Project List'!$E:$E,'08W Project List'!$G:$G,$B26,'08W Project List'!$S:$S,O$2)</f>
        <v>0</v>
      </c>
      <c r="P26" s="47">
        <f>SUMIFS('08W Project List'!$E:$E,'08W Project List'!$G:$G,$B26,'08W Project List'!$S:$S,P$2)</f>
        <v>0</v>
      </c>
      <c r="Q26" s="40" t="s">
        <v>4472</v>
      </c>
      <c r="R26" s="49">
        <v>44148</v>
      </c>
    </row>
    <row r="27" spans="1:18" ht="15.75" x14ac:dyDescent="0.25">
      <c r="A27" s="45">
        <v>10181</v>
      </c>
      <c r="B27" s="46" t="s">
        <v>2927</v>
      </c>
      <c r="C27" s="46">
        <v>63642108</v>
      </c>
      <c r="D27" s="46" t="s">
        <v>2928</v>
      </c>
      <c r="E27" s="22">
        <v>0.36709268441861903</v>
      </c>
      <c r="F27" s="47">
        <v>4</v>
      </c>
      <c r="G27" s="23">
        <v>0.55275579482224202</v>
      </c>
      <c r="H27" s="24">
        <f t="shared" si="0"/>
        <v>2.2110231792889681</v>
      </c>
      <c r="I27" s="48">
        <v>25</v>
      </c>
      <c r="J27" s="48">
        <f>COUNTIFS('08W Project List'!$G:$G,$B27)</f>
        <v>0</v>
      </c>
      <c r="K27" s="47">
        <f>SUMIFS('08W Project List'!$E:$E,'08W Project List'!$G:$G,$B27)</f>
        <v>0</v>
      </c>
      <c r="L27" s="47">
        <f>SUMIFS('08W Project List'!$E:$E,'08W Project List'!$G:$G,$B27,'08W Project List'!$S:$S,L$2)</f>
        <v>0</v>
      </c>
      <c r="M27" s="47">
        <f>SUMIFS('08W Project List'!$E:$E,'08W Project List'!$G:$G,$B27,'08W Project List'!$S:$S,M$2)</f>
        <v>0</v>
      </c>
      <c r="N27" s="47">
        <f>SUMIFS('08W Project List'!$E:$E,'08W Project List'!$G:$G,$B27,'08W Project List'!$S:$S,N$2)</f>
        <v>0</v>
      </c>
      <c r="O27" s="47">
        <f>SUMIFS('08W Project List'!$E:$E,'08W Project List'!$G:$G,$B27,'08W Project List'!$S:$S,O$2)</f>
        <v>0</v>
      </c>
      <c r="P27" s="47">
        <f>SUMIFS('08W Project List'!$E:$E,'08W Project List'!$G:$G,$B27,'08W Project List'!$S:$S,P$2)</f>
        <v>0</v>
      </c>
      <c r="Q27" s="40" t="s">
        <v>4472</v>
      </c>
      <c r="R27" s="49">
        <v>44148</v>
      </c>
    </row>
    <row r="28" spans="1:18" ht="15.75" x14ac:dyDescent="0.25">
      <c r="A28" s="45">
        <v>7688</v>
      </c>
      <c r="B28" s="46" t="s">
        <v>2923</v>
      </c>
      <c r="C28" s="46">
        <v>63642106</v>
      </c>
      <c r="D28" s="46" t="s">
        <v>2924</v>
      </c>
      <c r="E28" s="22">
        <v>0.2849900016145836</v>
      </c>
      <c r="F28" s="47">
        <v>4</v>
      </c>
      <c r="G28" s="23">
        <v>0.55242642055856805</v>
      </c>
      <c r="H28" s="24">
        <f t="shared" si="0"/>
        <v>2.2097056822342722</v>
      </c>
      <c r="I28" s="48">
        <v>26</v>
      </c>
      <c r="J28" s="48">
        <f>COUNTIFS('08W Project List'!$G:$G,$B28)</f>
        <v>0</v>
      </c>
      <c r="K28" s="47">
        <f>SUMIFS('08W Project List'!$E:$E,'08W Project List'!$G:$G,$B28)</f>
        <v>0</v>
      </c>
      <c r="L28" s="47">
        <f>SUMIFS('08W Project List'!$E:$E,'08W Project List'!$G:$G,$B28,'08W Project List'!$S:$S,L$2)</f>
        <v>0</v>
      </c>
      <c r="M28" s="47">
        <f>SUMIFS('08W Project List'!$E:$E,'08W Project List'!$G:$G,$B28,'08W Project List'!$S:$S,M$2)</f>
        <v>0</v>
      </c>
      <c r="N28" s="47">
        <f>SUMIFS('08W Project List'!$E:$E,'08W Project List'!$G:$G,$B28,'08W Project List'!$S:$S,N$2)</f>
        <v>0</v>
      </c>
      <c r="O28" s="47">
        <f>SUMIFS('08W Project List'!$E:$E,'08W Project List'!$G:$G,$B28,'08W Project List'!$S:$S,O$2)</f>
        <v>0</v>
      </c>
      <c r="P28" s="47">
        <f>SUMIFS('08W Project List'!$E:$E,'08W Project List'!$G:$G,$B28,'08W Project List'!$S:$S,P$2)</f>
        <v>0</v>
      </c>
      <c r="Q28" s="40" t="s">
        <v>4472</v>
      </c>
      <c r="R28" s="49">
        <v>44148</v>
      </c>
    </row>
    <row r="29" spans="1:18" ht="15.75" x14ac:dyDescent="0.25">
      <c r="A29" s="45">
        <v>7743</v>
      </c>
      <c r="B29" s="46" t="s">
        <v>1773</v>
      </c>
      <c r="C29" s="46">
        <v>43361102</v>
      </c>
      <c r="D29" s="46" t="s">
        <v>1771</v>
      </c>
      <c r="E29" s="22">
        <v>14.222439399760409</v>
      </c>
      <c r="F29" s="47">
        <v>51</v>
      </c>
      <c r="G29" s="23">
        <v>0.54870131115374099</v>
      </c>
      <c r="H29" s="24">
        <f t="shared" si="0"/>
        <v>27.983766868840789</v>
      </c>
      <c r="I29" s="48">
        <v>27</v>
      </c>
      <c r="J29" s="48">
        <f>COUNTIFS('08W Project List'!$G:$G,$B29)</f>
        <v>13</v>
      </c>
      <c r="K29" s="47">
        <f>SUMIFS('08W Project List'!$E:$E,'08W Project List'!$G:$G,$B29)</f>
        <v>17.3</v>
      </c>
      <c r="L29" s="47">
        <f>SUMIFS('08W Project List'!$E:$E,'08W Project List'!$G:$G,$B29,'08W Project List'!$S:$S,L$2)</f>
        <v>17.3</v>
      </c>
      <c r="M29" s="47">
        <f>SUMIFS('08W Project List'!$E:$E,'08W Project List'!$G:$G,$B29,'08W Project List'!$S:$S,M$2)</f>
        <v>0</v>
      </c>
      <c r="N29" s="47">
        <f>SUMIFS('08W Project List'!$E:$E,'08W Project List'!$G:$G,$B29,'08W Project List'!$S:$S,N$2)</f>
        <v>0</v>
      </c>
      <c r="O29" s="47">
        <f>SUMIFS('08W Project List'!$E:$E,'08W Project List'!$G:$G,$B29,'08W Project List'!$S:$S,O$2)</f>
        <v>0</v>
      </c>
      <c r="P29" s="47">
        <f>SUMIFS('08W Project List'!$E:$E,'08W Project List'!$G:$G,$B29,'08W Project List'!$S:$S,P$2)</f>
        <v>0</v>
      </c>
      <c r="Q29" s="40" t="s">
        <v>4472</v>
      </c>
      <c r="R29" s="49">
        <v>44148</v>
      </c>
    </row>
    <row r="30" spans="1:18" ht="15.75" x14ac:dyDescent="0.25">
      <c r="A30" s="45">
        <v>6480</v>
      </c>
      <c r="B30" s="46" t="s">
        <v>4013</v>
      </c>
      <c r="C30" s="46">
        <v>14662112</v>
      </c>
      <c r="D30" s="46" t="s">
        <v>4014</v>
      </c>
      <c r="E30" s="22">
        <v>0.39173532509524611</v>
      </c>
      <c r="F30" s="47">
        <v>9</v>
      </c>
      <c r="G30" s="23">
        <v>0.53730609592801504</v>
      </c>
      <c r="H30" s="24">
        <f t="shared" si="0"/>
        <v>4.8357548633521352</v>
      </c>
      <c r="I30" s="48">
        <v>28</v>
      </c>
      <c r="J30" s="48">
        <f>COUNTIFS('08W Project List'!$G:$G,$B30)</f>
        <v>0</v>
      </c>
      <c r="K30" s="47">
        <f>SUMIFS('08W Project List'!$E:$E,'08W Project List'!$G:$G,$B30)</f>
        <v>0</v>
      </c>
      <c r="L30" s="47">
        <f>SUMIFS('08W Project List'!$E:$E,'08W Project List'!$G:$G,$B30,'08W Project List'!$S:$S,L$2)</f>
        <v>0</v>
      </c>
      <c r="M30" s="47">
        <f>SUMIFS('08W Project List'!$E:$E,'08W Project List'!$G:$G,$B30,'08W Project List'!$S:$S,M$2)</f>
        <v>0</v>
      </c>
      <c r="N30" s="47">
        <f>SUMIFS('08W Project List'!$E:$E,'08W Project List'!$G:$G,$B30,'08W Project List'!$S:$S,N$2)</f>
        <v>0</v>
      </c>
      <c r="O30" s="47">
        <f>SUMIFS('08W Project List'!$E:$E,'08W Project List'!$G:$G,$B30,'08W Project List'!$S:$S,O$2)</f>
        <v>0</v>
      </c>
      <c r="P30" s="47">
        <f>SUMIFS('08W Project List'!$E:$E,'08W Project List'!$G:$G,$B30,'08W Project List'!$S:$S,P$2)</f>
        <v>0</v>
      </c>
      <c r="Q30" s="40" t="s">
        <v>4472</v>
      </c>
      <c r="R30" s="49">
        <v>44148</v>
      </c>
    </row>
    <row r="31" spans="1:18" ht="15.75" x14ac:dyDescent="0.25">
      <c r="A31" s="45">
        <v>10043</v>
      </c>
      <c r="B31" s="46" t="s">
        <v>4436</v>
      </c>
      <c r="C31" s="46">
        <v>102911109</v>
      </c>
      <c r="D31" s="46" t="s">
        <v>4433</v>
      </c>
      <c r="E31" s="22">
        <v>1.3417394071275264</v>
      </c>
      <c r="F31" s="47">
        <v>15</v>
      </c>
      <c r="G31" s="23">
        <v>0.52987304798146795</v>
      </c>
      <c r="H31" s="24">
        <f t="shared" si="0"/>
        <v>7.9480957197220192</v>
      </c>
      <c r="I31" s="48">
        <v>29</v>
      </c>
      <c r="J31" s="48">
        <f>COUNTIFS('08W Project List'!$G:$G,$B31)</f>
        <v>2</v>
      </c>
      <c r="K31" s="47">
        <f>SUMIFS('08W Project List'!$E:$E,'08W Project List'!$G:$G,$B31)</f>
        <v>1.3018939393939395</v>
      </c>
      <c r="L31" s="47">
        <f>SUMIFS('08W Project List'!$E:$E,'08W Project List'!$G:$G,$B31,'08W Project List'!$S:$S,L$2)</f>
        <v>1.3018939393939395</v>
      </c>
      <c r="M31" s="47">
        <f>SUMIFS('08W Project List'!$E:$E,'08W Project List'!$G:$G,$B31,'08W Project List'!$S:$S,M$2)</f>
        <v>0</v>
      </c>
      <c r="N31" s="47">
        <f>SUMIFS('08W Project List'!$E:$E,'08W Project List'!$G:$G,$B31,'08W Project List'!$S:$S,N$2)</f>
        <v>0</v>
      </c>
      <c r="O31" s="47">
        <f>SUMIFS('08W Project List'!$E:$E,'08W Project List'!$G:$G,$B31,'08W Project List'!$S:$S,O$2)</f>
        <v>0</v>
      </c>
      <c r="P31" s="47">
        <f>SUMIFS('08W Project List'!$E:$E,'08W Project List'!$G:$G,$B31,'08W Project List'!$S:$S,P$2)</f>
        <v>0</v>
      </c>
      <c r="Q31" s="40" t="s">
        <v>4472</v>
      </c>
      <c r="R31" s="49">
        <v>44148</v>
      </c>
    </row>
    <row r="32" spans="1:18" ht="15.75" x14ac:dyDescent="0.25">
      <c r="A32" s="45">
        <v>10052</v>
      </c>
      <c r="B32" s="46" t="s">
        <v>3164</v>
      </c>
      <c r="C32" s="46">
        <v>253642103</v>
      </c>
      <c r="D32" s="46" t="s">
        <v>3163</v>
      </c>
      <c r="E32" s="22">
        <v>2.3287273015274268</v>
      </c>
      <c r="F32" s="47">
        <v>10</v>
      </c>
      <c r="G32" s="23">
        <v>0.51619382712091899</v>
      </c>
      <c r="H32" s="24">
        <f t="shared" si="0"/>
        <v>5.1619382712091895</v>
      </c>
      <c r="I32" s="48">
        <v>30</v>
      </c>
      <c r="J32" s="48">
        <f>COUNTIFS('08W Project List'!$G:$G,$B32)</f>
        <v>0</v>
      </c>
      <c r="K32" s="47">
        <f>SUMIFS('08W Project List'!$E:$E,'08W Project List'!$G:$G,$B32)</f>
        <v>0</v>
      </c>
      <c r="L32" s="47">
        <f>SUMIFS('08W Project List'!$E:$E,'08W Project List'!$G:$G,$B32,'08W Project List'!$S:$S,L$2)</f>
        <v>0</v>
      </c>
      <c r="M32" s="47">
        <f>SUMIFS('08W Project List'!$E:$E,'08W Project List'!$G:$G,$B32,'08W Project List'!$S:$S,M$2)</f>
        <v>0</v>
      </c>
      <c r="N32" s="47">
        <f>SUMIFS('08W Project List'!$E:$E,'08W Project List'!$G:$G,$B32,'08W Project List'!$S:$S,N$2)</f>
        <v>0</v>
      </c>
      <c r="O32" s="47">
        <f>SUMIFS('08W Project List'!$E:$E,'08W Project List'!$G:$G,$B32,'08W Project List'!$S:$S,O$2)</f>
        <v>0</v>
      </c>
      <c r="P32" s="47">
        <f>SUMIFS('08W Project List'!$E:$E,'08W Project List'!$G:$G,$B32,'08W Project List'!$S:$S,P$2)</f>
        <v>0</v>
      </c>
      <c r="Q32" s="40" t="s">
        <v>4472</v>
      </c>
      <c r="R32" s="49">
        <v>44148</v>
      </c>
    </row>
    <row r="33" spans="1:18" ht="15.75" x14ac:dyDescent="0.25">
      <c r="A33" s="45">
        <v>10924</v>
      </c>
      <c r="B33" s="46" t="s">
        <v>558</v>
      </c>
      <c r="C33" s="46">
        <v>48011146</v>
      </c>
      <c r="D33" s="46" t="s">
        <v>559</v>
      </c>
      <c r="E33" s="22">
        <v>8.5246135669098198E-3</v>
      </c>
      <c r="F33" s="47">
        <v>1</v>
      </c>
      <c r="G33" s="23">
        <v>0.50979496602816499</v>
      </c>
      <c r="H33" s="24">
        <f t="shared" si="0"/>
        <v>0.50979496602816499</v>
      </c>
      <c r="I33" s="48">
        <v>31</v>
      </c>
      <c r="J33" s="48">
        <f>COUNTIFS('08W Project List'!$G:$G,$B33)</f>
        <v>0</v>
      </c>
      <c r="K33" s="47">
        <f>SUMIFS('08W Project List'!$E:$E,'08W Project List'!$G:$G,$B33)</f>
        <v>0</v>
      </c>
      <c r="L33" s="47">
        <f>SUMIFS('08W Project List'!$E:$E,'08W Project List'!$G:$G,$B33,'08W Project List'!$S:$S,L$2)</f>
        <v>0</v>
      </c>
      <c r="M33" s="47">
        <f>SUMIFS('08W Project List'!$E:$E,'08W Project List'!$G:$G,$B33,'08W Project List'!$S:$S,M$2)</f>
        <v>0</v>
      </c>
      <c r="N33" s="47">
        <f>SUMIFS('08W Project List'!$E:$E,'08W Project List'!$G:$G,$B33,'08W Project List'!$S:$S,N$2)</f>
        <v>0</v>
      </c>
      <c r="O33" s="47">
        <f>SUMIFS('08W Project List'!$E:$E,'08W Project List'!$G:$G,$B33,'08W Project List'!$S:$S,O$2)</f>
        <v>0</v>
      </c>
      <c r="P33" s="47">
        <f>SUMIFS('08W Project List'!$E:$E,'08W Project List'!$G:$G,$B33,'08W Project List'!$S:$S,P$2)</f>
        <v>0</v>
      </c>
      <c r="Q33" s="40" t="s">
        <v>4472</v>
      </c>
      <c r="R33" s="49">
        <v>44148</v>
      </c>
    </row>
    <row r="34" spans="1:18" ht="15.75" x14ac:dyDescent="0.25">
      <c r="A34" s="45">
        <v>11090</v>
      </c>
      <c r="B34" s="46" t="s">
        <v>560</v>
      </c>
      <c r="C34" s="46">
        <v>48011146</v>
      </c>
      <c r="D34" s="46" t="s">
        <v>559</v>
      </c>
      <c r="E34" s="22">
        <v>1.1291677467289185E-2</v>
      </c>
      <c r="F34" s="47">
        <v>1</v>
      </c>
      <c r="G34" s="23">
        <v>0.50979496602816499</v>
      </c>
      <c r="H34" s="24">
        <f t="shared" si="0"/>
        <v>0.50979496602816499</v>
      </c>
      <c r="I34" s="48">
        <v>32</v>
      </c>
      <c r="J34" s="48">
        <f>COUNTIFS('08W Project List'!$G:$G,$B34)</f>
        <v>0</v>
      </c>
      <c r="K34" s="47">
        <f>SUMIFS('08W Project List'!$E:$E,'08W Project List'!$G:$G,$B34)</f>
        <v>0</v>
      </c>
      <c r="L34" s="47">
        <f>SUMIFS('08W Project List'!$E:$E,'08W Project List'!$G:$G,$B34,'08W Project List'!$S:$S,L$2)</f>
        <v>0</v>
      </c>
      <c r="M34" s="47">
        <f>SUMIFS('08W Project List'!$E:$E,'08W Project List'!$G:$G,$B34,'08W Project List'!$S:$S,M$2)</f>
        <v>0</v>
      </c>
      <c r="N34" s="47">
        <f>SUMIFS('08W Project List'!$E:$E,'08W Project List'!$G:$G,$B34,'08W Project List'!$S:$S,N$2)</f>
        <v>0</v>
      </c>
      <c r="O34" s="47">
        <f>SUMIFS('08W Project List'!$E:$E,'08W Project List'!$G:$G,$B34,'08W Project List'!$S:$S,O$2)</f>
        <v>0</v>
      </c>
      <c r="P34" s="47">
        <f>SUMIFS('08W Project List'!$E:$E,'08W Project List'!$G:$G,$B34,'08W Project List'!$S:$S,P$2)</f>
        <v>0</v>
      </c>
      <c r="Q34" s="40" t="s">
        <v>4472</v>
      </c>
      <c r="R34" s="49">
        <v>44148</v>
      </c>
    </row>
    <row r="35" spans="1:18" ht="15.75" x14ac:dyDescent="0.25">
      <c r="A35" s="45">
        <v>4828</v>
      </c>
      <c r="B35" s="46" t="s">
        <v>970</v>
      </c>
      <c r="C35" s="46">
        <v>102251101</v>
      </c>
      <c r="D35" s="46" t="s">
        <v>969</v>
      </c>
      <c r="E35" s="22">
        <v>0.89694034829589175</v>
      </c>
      <c r="F35" s="47">
        <v>6</v>
      </c>
      <c r="G35" s="23">
        <v>0.50290707501140297</v>
      </c>
      <c r="H35" s="24">
        <f t="shared" ref="H35:H66" si="1">IFERROR(G35*F35,0)</f>
        <v>3.017442450068418</v>
      </c>
      <c r="I35" s="48">
        <v>33</v>
      </c>
      <c r="J35" s="48">
        <f>COUNTIFS('08W Project List'!$G:$G,$B35)</f>
        <v>0</v>
      </c>
      <c r="K35" s="47">
        <f>SUMIFS('08W Project List'!$E:$E,'08W Project List'!$G:$G,$B35)</f>
        <v>0</v>
      </c>
      <c r="L35" s="47">
        <f>SUMIFS('08W Project List'!$E:$E,'08W Project List'!$G:$G,$B35,'08W Project List'!$S:$S,L$2)</f>
        <v>0</v>
      </c>
      <c r="M35" s="47">
        <f>SUMIFS('08W Project List'!$E:$E,'08W Project List'!$G:$G,$B35,'08W Project List'!$S:$S,M$2)</f>
        <v>0</v>
      </c>
      <c r="N35" s="47">
        <f>SUMIFS('08W Project List'!$E:$E,'08W Project List'!$G:$G,$B35,'08W Project List'!$S:$S,N$2)</f>
        <v>0</v>
      </c>
      <c r="O35" s="47">
        <f>SUMIFS('08W Project List'!$E:$E,'08W Project List'!$G:$G,$B35,'08W Project List'!$S:$S,O$2)</f>
        <v>0</v>
      </c>
      <c r="P35" s="47">
        <f>SUMIFS('08W Project List'!$E:$E,'08W Project List'!$G:$G,$B35,'08W Project List'!$S:$S,P$2)</f>
        <v>0</v>
      </c>
      <c r="Q35" s="40" t="s">
        <v>4472</v>
      </c>
      <c r="R35" s="49">
        <v>44148</v>
      </c>
    </row>
    <row r="36" spans="1:18" ht="15.75" x14ac:dyDescent="0.25">
      <c r="A36" s="45">
        <v>9923</v>
      </c>
      <c r="B36" s="46" t="s">
        <v>815</v>
      </c>
      <c r="C36" s="46">
        <v>42821102</v>
      </c>
      <c r="D36" s="46" t="s">
        <v>808</v>
      </c>
      <c r="E36" s="22">
        <v>2.7328786085891298E-2</v>
      </c>
      <c r="F36" s="47">
        <v>1</v>
      </c>
      <c r="G36" s="23">
        <v>0.48427403528289198</v>
      </c>
      <c r="H36" s="24">
        <f t="shared" si="1"/>
        <v>0.48427403528289198</v>
      </c>
      <c r="I36" s="48">
        <v>34</v>
      </c>
      <c r="J36" s="48">
        <f>COUNTIFS('08W Project List'!$G:$G,$B36)</f>
        <v>0</v>
      </c>
      <c r="K36" s="47">
        <f>SUMIFS('08W Project List'!$E:$E,'08W Project List'!$G:$G,$B36)</f>
        <v>0</v>
      </c>
      <c r="L36" s="47">
        <f>SUMIFS('08W Project List'!$E:$E,'08W Project List'!$G:$G,$B36,'08W Project List'!$S:$S,L$2)</f>
        <v>0</v>
      </c>
      <c r="M36" s="47">
        <f>SUMIFS('08W Project List'!$E:$E,'08W Project List'!$G:$G,$B36,'08W Project List'!$S:$S,M$2)</f>
        <v>0</v>
      </c>
      <c r="N36" s="47">
        <f>SUMIFS('08W Project List'!$E:$E,'08W Project List'!$G:$G,$B36,'08W Project List'!$S:$S,N$2)</f>
        <v>0</v>
      </c>
      <c r="O36" s="47">
        <f>SUMIFS('08W Project List'!$E:$E,'08W Project List'!$G:$G,$B36,'08W Project List'!$S:$S,O$2)</f>
        <v>0</v>
      </c>
      <c r="P36" s="47">
        <f>SUMIFS('08W Project List'!$E:$E,'08W Project List'!$G:$G,$B36,'08W Project List'!$S:$S,P$2)</f>
        <v>0</v>
      </c>
      <c r="Q36" s="40" t="s">
        <v>4472</v>
      </c>
      <c r="R36" s="49">
        <v>44148</v>
      </c>
    </row>
    <row r="37" spans="1:18" ht="15.75" x14ac:dyDescent="0.25">
      <c r="A37" s="45">
        <v>8034</v>
      </c>
      <c r="B37" s="46" t="s">
        <v>2191</v>
      </c>
      <c r="C37" s="46">
        <v>254452102</v>
      </c>
      <c r="D37" s="46" t="s">
        <v>2182</v>
      </c>
      <c r="E37" s="22">
        <v>5.253888981142623</v>
      </c>
      <c r="F37" s="47">
        <v>31</v>
      </c>
      <c r="G37" s="23">
        <v>0.47165130693121798</v>
      </c>
      <c r="H37" s="24">
        <f t="shared" si="1"/>
        <v>14.621190514867758</v>
      </c>
      <c r="I37" s="48">
        <v>35</v>
      </c>
      <c r="J37" s="48">
        <f>COUNTIFS('08W Project List'!$G:$G,$B37)</f>
        <v>2</v>
      </c>
      <c r="K37" s="47">
        <f>SUMIFS('08W Project List'!$E:$E,'08W Project List'!$G:$G,$B37)</f>
        <v>5.2083333333333339</v>
      </c>
      <c r="L37" s="47">
        <f>SUMIFS('08W Project List'!$E:$E,'08W Project List'!$G:$G,$B37,'08W Project List'!$S:$S,L$2)</f>
        <v>0</v>
      </c>
      <c r="M37" s="47">
        <f>SUMIFS('08W Project List'!$E:$E,'08W Project List'!$G:$G,$B37,'08W Project List'!$S:$S,M$2)</f>
        <v>5.2083333333333339</v>
      </c>
      <c r="N37" s="47">
        <f>SUMIFS('08W Project List'!$E:$E,'08W Project List'!$G:$G,$B37,'08W Project List'!$S:$S,N$2)</f>
        <v>0</v>
      </c>
      <c r="O37" s="47">
        <f>SUMIFS('08W Project List'!$E:$E,'08W Project List'!$G:$G,$B37,'08W Project List'!$S:$S,O$2)</f>
        <v>0</v>
      </c>
      <c r="P37" s="47">
        <f>SUMIFS('08W Project List'!$E:$E,'08W Project List'!$G:$G,$B37,'08W Project List'!$S:$S,P$2)</f>
        <v>0</v>
      </c>
      <c r="Q37" s="40" t="s">
        <v>4472</v>
      </c>
      <c r="R37" s="49">
        <v>44148</v>
      </c>
    </row>
    <row r="38" spans="1:18" ht="15.75" x14ac:dyDescent="0.25">
      <c r="A38" s="45">
        <v>7873</v>
      </c>
      <c r="B38" s="46" t="s">
        <v>2179</v>
      </c>
      <c r="C38" s="46">
        <v>254452101</v>
      </c>
      <c r="D38" s="46" t="s">
        <v>2167</v>
      </c>
      <c r="E38" s="22">
        <v>4.602897171829671</v>
      </c>
      <c r="F38" s="47">
        <v>40</v>
      </c>
      <c r="G38" s="23">
        <v>0.47121698573295401</v>
      </c>
      <c r="H38" s="24">
        <f t="shared" si="1"/>
        <v>18.84867942931816</v>
      </c>
      <c r="I38" s="48">
        <v>36</v>
      </c>
      <c r="J38" s="48">
        <f>COUNTIFS('08W Project List'!$G:$G,$B38)</f>
        <v>3</v>
      </c>
      <c r="K38" s="47">
        <f>SUMIFS('08W Project List'!$E:$E,'08W Project List'!$G:$G,$B38)</f>
        <v>4.5636363636363635</v>
      </c>
      <c r="L38" s="47">
        <f>SUMIFS('08W Project List'!$E:$E,'08W Project List'!$G:$G,$B38,'08W Project List'!$S:$S,L$2)</f>
        <v>0</v>
      </c>
      <c r="M38" s="47">
        <f>SUMIFS('08W Project List'!$E:$E,'08W Project List'!$G:$G,$B38,'08W Project List'!$S:$S,M$2)</f>
        <v>4.5636363636363635</v>
      </c>
      <c r="N38" s="47">
        <f>SUMIFS('08W Project List'!$E:$E,'08W Project List'!$G:$G,$B38,'08W Project List'!$S:$S,N$2)</f>
        <v>0</v>
      </c>
      <c r="O38" s="47">
        <f>SUMIFS('08W Project List'!$E:$E,'08W Project List'!$G:$G,$B38,'08W Project List'!$S:$S,O$2)</f>
        <v>0</v>
      </c>
      <c r="P38" s="47">
        <f>SUMIFS('08W Project List'!$E:$E,'08W Project List'!$G:$G,$B38,'08W Project List'!$S:$S,P$2)</f>
        <v>0</v>
      </c>
      <c r="Q38" s="40" t="s">
        <v>4472</v>
      </c>
      <c r="R38" s="49">
        <v>44148</v>
      </c>
    </row>
    <row r="39" spans="1:18" ht="15.75" x14ac:dyDescent="0.25">
      <c r="A39" s="45">
        <v>4526</v>
      </c>
      <c r="B39" s="46" t="s">
        <v>4125</v>
      </c>
      <c r="C39" s="46">
        <v>63591105</v>
      </c>
      <c r="D39" s="46" t="s">
        <v>4126</v>
      </c>
      <c r="E39" s="22">
        <v>23.165292462931696</v>
      </c>
      <c r="F39" s="47">
        <v>464</v>
      </c>
      <c r="G39" s="23">
        <v>0.46771973449419602</v>
      </c>
      <c r="H39" s="24">
        <f t="shared" si="1"/>
        <v>217.02195680530696</v>
      </c>
      <c r="I39" s="48">
        <v>37</v>
      </c>
      <c r="J39" s="48">
        <f>COUNTIFS('08W Project List'!$G:$G,$B39)</f>
        <v>1</v>
      </c>
      <c r="K39" s="47">
        <f>SUMIFS('08W Project List'!$E:$E,'08W Project List'!$G:$G,$B39)</f>
        <v>32.72</v>
      </c>
      <c r="L39" s="47">
        <f>SUMIFS('08W Project List'!$E:$E,'08W Project List'!$G:$G,$B39,'08W Project List'!$S:$S,L$2)</f>
        <v>32.72</v>
      </c>
      <c r="M39" s="47">
        <f>SUMIFS('08W Project List'!$E:$E,'08W Project List'!$G:$G,$B39,'08W Project List'!$S:$S,M$2)</f>
        <v>0</v>
      </c>
      <c r="N39" s="47">
        <f>SUMIFS('08W Project List'!$E:$E,'08W Project List'!$G:$G,$B39,'08W Project List'!$S:$S,N$2)</f>
        <v>0</v>
      </c>
      <c r="O39" s="47">
        <f>SUMIFS('08W Project List'!$E:$E,'08W Project List'!$G:$G,$B39,'08W Project List'!$S:$S,O$2)</f>
        <v>0</v>
      </c>
      <c r="P39" s="47">
        <f>SUMIFS('08W Project List'!$E:$E,'08W Project List'!$G:$G,$B39,'08W Project List'!$S:$S,P$2)</f>
        <v>0</v>
      </c>
      <c r="Q39" s="40" t="s">
        <v>4472</v>
      </c>
      <c r="R39" s="49">
        <v>44148</v>
      </c>
    </row>
    <row r="40" spans="1:18" ht="15.75" x14ac:dyDescent="0.25">
      <c r="A40" s="45">
        <v>2215</v>
      </c>
      <c r="B40" s="46" t="s">
        <v>2273</v>
      </c>
      <c r="C40" s="46">
        <v>43141101</v>
      </c>
      <c r="D40" s="46" t="s">
        <v>2268</v>
      </c>
      <c r="E40" s="22">
        <v>0.85339726114313852</v>
      </c>
      <c r="F40" s="47">
        <v>14</v>
      </c>
      <c r="G40" s="23">
        <v>0.46768709582264301</v>
      </c>
      <c r="H40" s="24">
        <f t="shared" si="1"/>
        <v>6.5476193415170023</v>
      </c>
      <c r="I40" s="48">
        <v>38</v>
      </c>
      <c r="J40" s="48">
        <f>COUNTIFS('08W Project List'!$G:$G,$B40)</f>
        <v>1</v>
      </c>
      <c r="K40" s="47">
        <f>SUMIFS('08W Project List'!$E:$E,'08W Project List'!$G:$G,$B40)</f>
        <v>0.85435606060606062</v>
      </c>
      <c r="L40" s="47">
        <f>SUMIFS('08W Project List'!$E:$E,'08W Project List'!$G:$G,$B40,'08W Project List'!$S:$S,L$2)</f>
        <v>0</v>
      </c>
      <c r="M40" s="47">
        <f>SUMIFS('08W Project List'!$E:$E,'08W Project List'!$G:$G,$B40,'08W Project List'!$S:$S,M$2)</f>
        <v>0.85435606060606062</v>
      </c>
      <c r="N40" s="47">
        <f>SUMIFS('08W Project List'!$E:$E,'08W Project List'!$G:$G,$B40,'08W Project List'!$S:$S,N$2)</f>
        <v>0</v>
      </c>
      <c r="O40" s="47">
        <f>SUMIFS('08W Project List'!$E:$E,'08W Project List'!$G:$G,$B40,'08W Project List'!$S:$S,O$2)</f>
        <v>0</v>
      </c>
      <c r="P40" s="47">
        <f>SUMIFS('08W Project List'!$E:$E,'08W Project List'!$G:$G,$B40,'08W Project List'!$S:$S,P$2)</f>
        <v>0</v>
      </c>
      <c r="Q40" s="40" t="s">
        <v>4472</v>
      </c>
      <c r="R40" s="49">
        <v>44148</v>
      </c>
    </row>
    <row r="41" spans="1:18" ht="15.75" x14ac:dyDescent="0.25">
      <c r="A41" s="45">
        <v>9655</v>
      </c>
      <c r="B41" s="46" t="s">
        <v>4217</v>
      </c>
      <c r="C41" s="46">
        <v>102541101</v>
      </c>
      <c r="D41" s="46" t="s">
        <v>4213</v>
      </c>
      <c r="E41" s="22">
        <v>3.4766045747279302</v>
      </c>
      <c r="F41" s="47">
        <v>28</v>
      </c>
      <c r="G41" s="23">
        <v>0.464330779966248</v>
      </c>
      <c r="H41" s="24">
        <f t="shared" si="1"/>
        <v>13.001261839054944</v>
      </c>
      <c r="I41" s="48">
        <v>39</v>
      </c>
      <c r="J41" s="48">
        <f>COUNTIFS('08W Project List'!$G:$G,$B41)</f>
        <v>1</v>
      </c>
      <c r="K41" s="47">
        <f>SUMIFS('08W Project List'!$E:$E,'08W Project List'!$G:$G,$B41)</f>
        <v>3.4609848484848484</v>
      </c>
      <c r="L41" s="47">
        <f>SUMIFS('08W Project List'!$E:$E,'08W Project List'!$G:$G,$B41,'08W Project List'!$S:$S,L$2)</f>
        <v>0</v>
      </c>
      <c r="M41" s="47">
        <f>SUMIFS('08W Project List'!$E:$E,'08W Project List'!$G:$G,$B41,'08W Project List'!$S:$S,M$2)</f>
        <v>3.4609848484848484</v>
      </c>
      <c r="N41" s="47">
        <f>SUMIFS('08W Project List'!$E:$E,'08W Project List'!$G:$G,$B41,'08W Project List'!$S:$S,N$2)</f>
        <v>0</v>
      </c>
      <c r="O41" s="47">
        <f>SUMIFS('08W Project List'!$E:$E,'08W Project List'!$G:$G,$B41,'08W Project List'!$S:$S,O$2)</f>
        <v>0</v>
      </c>
      <c r="P41" s="47">
        <f>SUMIFS('08W Project List'!$E:$E,'08W Project List'!$G:$G,$B41,'08W Project List'!$S:$S,P$2)</f>
        <v>0</v>
      </c>
      <c r="Q41" s="40" t="s">
        <v>4472</v>
      </c>
      <c r="R41" s="49">
        <v>44148</v>
      </c>
    </row>
    <row r="42" spans="1:18" ht="15.75" x14ac:dyDescent="0.25">
      <c r="A42" s="45">
        <v>10699</v>
      </c>
      <c r="B42" s="46" t="s">
        <v>3961</v>
      </c>
      <c r="C42" s="46">
        <v>14241101</v>
      </c>
      <c r="D42" s="46" t="s">
        <v>3962</v>
      </c>
      <c r="E42" s="22">
        <v>1.3144919787045928E-2</v>
      </c>
      <c r="F42" s="47">
        <v>2</v>
      </c>
      <c r="G42" s="23">
        <v>0.46103068930447999</v>
      </c>
      <c r="H42" s="24">
        <f t="shared" si="1"/>
        <v>0.92206137860895998</v>
      </c>
      <c r="I42" s="48">
        <v>40</v>
      </c>
      <c r="J42" s="48">
        <f>COUNTIFS('08W Project List'!$G:$G,$B42)</f>
        <v>0</v>
      </c>
      <c r="K42" s="47">
        <f>SUMIFS('08W Project List'!$E:$E,'08W Project List'!$G:$G,$B42)</f>
        <v>0</v>
      </c>
      <c r="L42" s="47">
        <f>SUMIFS('08W Project List'!$E:$E,'08W Project List'!$G:$G,$B42,'08W Project List'!$S:$S,L$2)</f>
        <v>0</v>
      </c>
      <c r="M42" s="47">
        <f>SUMIFS('08W Project List'!$E:$E,'08W Project List'!$G:$G,$B42,'08W Project List'!$S:$S,M$2)</f>
        <v>0</v>
      </c>
      <c r="N42" s="47">
        <f>SUMIFS('08W Project List'!$E:$E,'08W Project List'!$G:$G,$B42,'08W Project List'!$S:$S,N$2)</f>
        <v>0</v>
      </c>
      <c r="O42" s="47">
        <f>SUMIFS('08W Project List'!$E:$E,'08W Project List'!$G:$G,$B42,'08W Project List'!$S:$S,O$2)</f>
        <v>0</v>
      </c>
      <c r="P42" s="47">
        <f>SUMIFS('08W Project List'!$E:$E,'08W Project List'!$G:$G,$B42,'08W Project List'!$S:$S,P$2)</f>
        <v>0</v>
      </c>
      <c r="Q42" s="40" t="s">
        <v>4472</v>
      </c>
      <c r="R42" s="49">
        <v>44148</v>
      </c>
    </row>
    <row r="43" spans="1:18" ht="15.75" x14ac:dyDescent="0.25">
      <c r="A43" s="45">
        <v>7414</v>
      </c>
      <c r="B43" s="46" t="s">
        <v>3217</v>
      </c>
      <c r="C43" s="46">
        <v>63681102</v>
      </c>
      <c r="D43" s="46" t="s">
        <v>3218</v>
      </c>
      <c r="E43" s="22">
        <v>0.63713158826654448</v>
      </c>
      <c r="F43" s="47">
        <v>38</v>
      </c>
      <c r="G43" s="23">
        <v>0.45556538757167098</v>
      </c>
      <c r="H43" s="24">
        <f t="shared" si="1"/>
        <v>17.311484727723496</v>
      </c>
      <c r="I43" s="48">
        <v>41</v>
      </c>
      <c r="J43" s="48">
        <f>COUNTIFS('08W Project List'!$G:$G,$B43)</f>
        <v>1</v>
      </c>
      <c r="K43" s="47">
        <f>SUMIFS('08W Project List'!$E:$E,'08W Project List'!$G:$G,$B43)</f>
        <v>0.52</v>
      </c>
      <c r="L43" s="47">
        <f>SUMIFS('08W Project List'!$E:$E,'08W Project List'!$G:$G,$B43,'08W Project List'!$S:$S,L$2)</f>
        <v>0</v>
      </c>
      <c r="M43" s="47">
        <f>SUMIFS('08W Project List'!$E:$E,'08W Project List'!$G:$G,$B43,'08W Project List'!$S:$S,M$2)</f>
        <v>0.52</v>
      </c>
      <c r="N43" s="47">
        <f>SUMIFS('08W Project List'!$E:$E,'08W Project List'!$G:$G,$B43,'08W Project List'!$S:$S,N$2)</f>
        <v>0</v>
      </c>
      <c r="O43" s="47">
        <f>SUMIFS('08W Project List'!$E:$E,'08W Project List'!$G:$G,$B43,'08W Project List'!$S:$S,O$2)</f>
        <v>0</v>
      </c>
      <c r="P43" s="47">
        <f>SUMIFS('08W Project List'!$E:$E,'08W Project List'!$G:$G,$B43,'08W Project List'!$S:$S,P$2)</f>
        <v>0</v>
      </c>
      <c r="Q43" s="40" t="s">
        <v>4472</v>
      </c>
      <c r="R43" s="49">
        <v>44148</v>
      </c>
    </row>
    <row r="44" spans="1:18" ht="15.75" x14ac:dyDescent="0.25">
      <c r="A44" s="45">
        <v>4076</v>
      </c>
      <c r="B44" s="46" t="s">
        <v>4129</v>
      </c>
      <c r="C44" s="46">
        <v>63601104</v>
      </c>
      <c r="D44" s="46" t="s">
        <v>4130</v>
      </c>
      <c r="E44" s="22">
        <v>14.660160930794284</v>
      </c>
      <c r="F44" s="47">
        <v>140</v>
      </c>
      <c r="G44" s="23">
        <v>0.446418209036824</v>
      </c>
      <c r="H44" s="24">
        <f t="shared" si="1"/>
        <v>62.498549265155361</v>
      </c>
      <c r="I44" s="48">
        <v>42</v>
      </c>
      <c r="J44" s="48">
        <f>COUNTIFS('08W Project List'!$G:$G,$B44)</f>
        <v>11</v>
      </c>
      <c r="K44" s="47">
        <f>SUMIFS('08W Project List'!$E:$E,'08W Project List'!$G:$G,$B44)</f>
        <v>14.58</v>
      </c>
      <c r="L44" s="47">
        <f>SUMIFS('08W Project List'!$E:$E,'08W Project List'!$G:$G,$B44,'08W Project List'!$S:$S,L$2)</f>
        <v>14.58</v>
      </c>
      <c r="M44" s="47">
        <f>SUMIFS('08W Project List'!$E:$E,'08W Project List'!$G:$G,$B44,'08W Project List'!$S:$S,M$2)</f>
        <v>0</v>
      </c>
      <c r="N44" s="47">
        <f>SUMIFS('08W Project List'!$E:$E,'08W Project List'!$G:$G,$B44,'08W Project List'!$S:$S,N$2)</f>
        <v>0</v>
      </c>
      <c r="O44" s="47">
        <f>SUMIFS('08W Project List'!$E:$E,'08W Project List'!$G:$G,$B44,'08W Project List'!$S:$S,O$2)</f>
        <v>0</v>
      </c>
      <c r="P44" s="47">
        <f>SUMIFS('08W Project List'!$E:$E,'08W Project List'!$G:$G,$B44,'08W Project List'!$S:$S,P$2)</f>
        <v>0</v>
      </c>
      <c r="Q44" s="40" t="s">
        <v>4472</v>
      </c>
      <c r="R44" s="49">
        <v>44148</v>
      </c>
    </row>
    <row r="45" spans="1:18" ht="15.75" x14ac:dyDescent="0.25">
      <c r="A45" s="45">
        <v>7056</v>
      </c>
      <c r="B45" s="46" t="s">
        <v>3174</v>
      </c>
      <c r="C45" s="46">
        <v>42281105</v>
      </c>
      <c r="D45" s="46" t="s">
        <v>3172</v>
      </c>
      <c r="E45" s="22">
        <v>1.6450859394185147</v>
      </c>
      <c r="F45" s="47">
        <v>101</v>
      </c>
      <c r="G45" s="23">
        <v>0.44261938296418202</v>
      </c>
      <c r="H45" s="24">
        <f t="shared" si="1"/>
        <v>44.704557679382383</v>
      </c>
      <c r="I45" s="48">
        <v>43</v>
      </c>
      <c r="J45" s="48">
        <f>COUNTIFS('08W Project List'!$G:$G,$B45)</f>
        <v>2</v>
      </c>
      <c r="K45" s="47">
        <f>SUMIFS('08W Project List'!$E:$E,'08W Project List'!$G:$G,$B45)</f>
        <v>1.8342803030303032</v>
      </c>
      <c r="L45" s="47">
        <f>SUMIFS('08W Project List'!$E:$E,'08W Project List'!$G:$G,$B45,'08W Project List'!$S:$S,L$2)</f>
        <v>1.8342803030303032</v>
      </c>
      <c r="M45" s="47">
        <f>SUMIFS('08W Project List'!$E:$E,'08W Project List'!$G:$G,$B45,'08W Project List'!$S:$S,M$2)</f>
        <v>0</v>
      </c>
      <c r="N45" s="47">
        <f>SUMIFS('08W Project List'!$E:$E,'08W Project List'!$G:$G,$B45,'08W Project List'!$S:$S,N$2)</f>
        <v>0</v>
      </c>
      <c r="O45" s="47">
        <f>SUMIFS('08W Project List'!$E:$E,'08W Project List'!$G:$G,$B45,'08W Project List'!$S:$S,O$2)</f>
        <v>0</v>
      </c>
      <c r="P45" s="47">
        <f>SUMIFS('08W Project List'!$E:$E,'08W Project List'!$G:$G,$B45,'08W Project List'!$S:$S,P$2)</f>
        <v>0</v>
      </c>
      <c r="Q45" s="40" t="s">
        <v>4472</v>
      </c>
      <c r="R45" s="49">
        <v>44148</v>
      </c>
    </row>
    <row r="46" spans="1:18" ht="15.75" x14ac:dyDescent="0.25">
      <c r="A46" s="45">
        <v>10934</v>
      </c>
      <c r="B46" s="46" t="s">
        <v>3155</v>
      </c>
      <c r="C46" s="46">
        <v>82931101</v>
      </c>
      <c r="D46" s="46" t="s">
        <v>3142</v>
      </c>
      <c r="E46" s="22">
        <v>1.278683794748701E-2</v>
      </c>
      <c r="F46" s="47">
        <v>1</v>
      </c>
      <c r="G46" s="23">
        <v>0.44217529210690198</v>
      </c>
      <c r="H46" s="24">
        <f t="shared" si="1"/>
        <v>0.44217529210690198</v>
      </c>
      <c r="I46" s="48">
        <v>44</v>
      </c>
      <c r="J46" s="48">
        <f>COUNTIFS('08W Project List'!$G:$G,$B46)</f>
        <v>0</v>
      </c>
      <c r="K46" s="47">
        <f>SUMIFS('08W Project List'!$E:$E,'08W Project List'!$G:$G,$B46)</f>
        <v>0</v>
      </c>
      <c r="L46" s="47">
        <f>SUMIFS('08W Project List'!$E:$E,'08W Project List'!$G:$G,$B46,'08W Project List'!$S:$S,L$2)</f>
        <v>0</v>
      </c>
      <c r="M46" s="47">
        <f>SUMIFS('08W Project List'!$E:$E,'08W Project List'!$G:$G,$B46,'08W Project List'!$S:$S,M$2)</f>
        <v>0</v>
      </c>
      <c r="N46" s="47">
        <f>SUMIFS('08W Project List'!$E:$E,'08W Project List'!$G:$G,$B46,'08W Project List'!$S:$S,N$2)</f>
        <v>0</v>
      </c>
      <c r="O46" s="47">
        <f>SUMIFS('08W Project List'!$E:$E,'08W Project List'!$G:$G,$B46,'08W Project List'!$S:$S,O$2)</f>
        <v>0</v>
      </c>
      <c r="P46" s="47">
        <f>SUMIFS('08W Project List'!$E:$E,'08W Project List'!$G:$G,$B46,'08W Project List'!$S:$S,P$2)</f>
        <v>0</v>
      </c>
      <c r="Q46" s="40" t="s">
        <v>4472</v>
      </c>
      <c r="R46" s="49">
        <v>44148</v>
      </c>
    </row>
    <row r="47" spans="1:18" ht="15.75" x14ac:dyDescent="0.25">
      <c r="A47" s="45">
        <v>5032</v>
      </c>
      <c r="B47" s="46" t="s">
        <v>2519</v>
      </c>
      <c r="C47" s="46">
        <v>152282101</v>
      </c>
      <c r="D47" s="46" t="s">
        <v>2510</v>
      </c>
      <c r="E47" s="22">
        <v>5.7103623206985512</v>
      </c>
      <c r="F47" s="47">
        <v>58</v>
      </c>
      <c r="G47" s="23">
        <v>0.43529892279356203</v>
      </c>
      <c r="H47" s="24">
        <f t="shared" si="1"/>
        <v>25.247337522026598</v>
      </c>
      <c r="I47" s="48">
        <v>45</v>
      </c>
      <c r="J47" s="48">
        <f>COUNTIFS('08W Project List'!$G:$G,$B47)</f>
        <v>3</v>
      </c>
      <c r="K47" s="47">
        <f>SUMIFS('08W Project List'!$E:$E,'08W Project List'!$G:$G,$B47)</f>
        <v>5.95</v>
      </c>
      <c r="L47" s="47">
        <f>SUMIFS('08W Project List'!$E:$E,'08W Project List'!$G:$G,$B47,'08W Project List'!$S:$S,L$2)</f>
        <v>5.95</v>
      </c>
      <c r="M47" s="47">
        <f>SUMIFS('08W Project List'!$E:$E,'08W Project List'!$G:$G,$B47,'08W Project List'!$S:$S,M$2)</f>
        <v>0</v>
      </c>
      <c r="N47" s="47">
        <f>SUMIFS('08W Project List'!$E:$E,'08W Project List'!$G:$G,$B47,'08W Project List'!$S:$S,N$2)</f>
        <v>0</v>
      </c>
      <c r="O47" s="47">
        <f>SUMIFS('08W Project List'!$E:$E,'08W Project List'!$G:$G,$B47,'08W Project List'!$S:$S,O$2)</f>
        <v>0</v>
      </c>
      <c r="P47" s="47">
        <f>SUMIFS('08W Project List'!$E:$E,'08W Project List'!$G:$G,$B47,'08W Project List'!$S:$S,P$2)</f>
        <v>0</v>
      </c>
      <c r="Q47" s="40" t="s">
        <v>4472</v>
      </c>
      <c r="R47" s="49">
        <v>44148</v>
      </c>
    </row>
    <row r="48" spans="1:18" ht="15.75" x14ac:dyDescent="0.25">
      <c r="A48" s="45">
        <v>9729</v>
      </c>
      <c r="B48" s="46" t="s">
        <v>368</v>
      </c>
      <c r="C48" s="46">
        <v>14592105</v>
      </c>
      <c r="D48" s="46" t="s">
        <v>366</v>
      </c>
      <c r="E48" s="22">
        <v>0.48214322010473337</v>
      </c>
      <c r="F48" s="47">
        <v>6</v>
      </c>
      <c r="G48" s="23">
        <v>0.43170197145985001</v>
      </c>
      <c r="H48" s="24">
        <f t="shared" si="1"/>
        <v>2.5902118287591001</v>
      </c>
      <c r="I48" s="48">
        <v>46</v>
      </c>
      <c r="J48" s="48">
        <f>COUNTIFS('08W Project List'!$G:$G,$B48)</f>
        <v>0</v>
      </c>
      <c r="K48" s="47">
        <f>SUMIFS('08W Project List'!$E:$E,'08W Project List'!$G:$G,$B48)</f>
        <v>0</v>
      </c>
      <c r="L48" s="47">
        <f>SUMIFS('08W Project List'!$E:$E,'08W Project List'!$G:$G,$B48,'08W Project List'!$S:$S,L$2)</f>
        <v>0</v>
      </c>
      <c r="M48" s="47">
        <f>SUMIFS('08W Project List'!$E:$E,'08W Project List'!$G:$G,$B48,'08W Project List'!$S:$S,M$2)</f>
        <v>0</v>
      </c>
      <c r="N48" s="47">
        <f>SUMIFS('08W Project List'!$E:$E,'08W Project List'!$G:$G,$B48,'08W Project List'!$S:$S,N$2)</f>
        <v>0</v>
      </c>
      <c r="O48" s="47">
        <f>SUMIFS('08W Project List'!$E:$E,'08W Project List'!$G:$G,$B48,'08W Project List'!$S:$S,O$2)</f>
        <v>0</v>
      </c>
      <c r="P48" s="47">
        <f>SUMIFS('08W Project List'!$E:$E,'08W Project List'!$G:$G,$B48,'08W Project List'!$S:$S,P$2)</f>
        <v>0</v>
      </c>
      <c r="Q48" s="40" t="s">
        <v>4472</v>
      </c>
      <c r="R48" s="49">
        <v>44148</v>
      </c>
    </row>
    <row r="49" spans="1:18" ht="15.75" x14ac:dyDescent="0.25">
      <c r="A49" s="45">
        <v>6662</v>
      </c>
      <c r="B49" s="46" t="s">
        <v>2568</v>
      </c>
      <c r="C49" s="46">
        <v>14052101</v>
      </c>
      <c r="D49" s="46" t="s">
        <v>2569</v>
      </c>
      <c r="E49" s="22">
        <v>1.7629499169490179</v>
      </c>
      <c r="F49" s="47">
        <v>23</v>
      </c>
      <c r="G49" s="23">
        <v>0.42859050973238</v>
      </c>
      <c r="H49" s="24">
        <f t="shared" si="1"/>
        <v>9.8575817238447403</v>
      </c>
      <c r="I49" s="48">
        <v>47</v>
      </c>
      <c r="J49" s="48">
        <f>COUNTIFS('08W Project List'!$G:$G,$B49)</f>
        <v>0</v>
      </c>
      <c r="K49" s="47">
        <f>SUMIFS('08W Project List'!$E:$E,'08W Project List'!$G:$G,$B49)</f>
        <v>0</v>
      </c>
      <c r="L49" s="47">
        <f>SUMIFS('08W Project List'!$E:$E,'08W Project List'!$G:$G,$B49,'08W Project List'!$S:$S,L$2)</f>
        <v>0</v>
      </c>
      <c r="M49" s="47">
        <f>SUMIFS('08W Project List'!$E:$E,'08W Project List'!$G:$G,$B49,'08W Project List'!$S:$S,M$2)</f>
        <v>0</v>
      </c>
      <c r="N49" s="47">
        <f>SUMIFS('08W Project List'!$E:$E,'08W Project List'!$G:$G,$B49,'08W Project List'!$S:$S,N$2)</f>
        <v>0</v>
      </c>
      <c r="O49" s="47">
        <f>SUMIFS('08W Project List'!$E:$E,'08W Project List'!$G:$G,$B49,'08W Project List'!$S:$S,O$2)</f>
        <v>0</v>
      </c>
      <c r="P49" s="47">
        <f>SUMIFS('08W Project List'!$E:$E,'08W Project List'!$G:$G,$B49,'08W Project List'!$S:$S,P$2)</f>
        <v>0</v>
      </c>
      <c r="Q49" s="40" t="s">
        <v>4472</v>
      </c>
      <c r="R49" s="49">
        <v>44148</v>
      </c>
    </row>
    <row r="50" spans="1:18" ht="15.75" x14ac:dyDescent="0.25">
      <c r="A50" s="45">
        <v>1690</v>
      </c>
      <c r="B50" s="46" t="s">
        <v>1052</v>
      </c>
      <c r="C50" s="46">
        <v>103351104</v>
      </c>
      <c r="D50" s="46" t="s">
        <v>1049</v>
      </c>
      <c r="E50" s="22">
        <v>18.604901027151772</v>
      </c>
      <c r="F50" s="47">
        <v>357</v>
      </c>
      <c r="G50" s="23">
        <v>0.42525580561623999</v>
      </c>
      <c r="H50" s="24">
        <f t="shared" si="1"/>
        <v>151.81632260499768</v>
      </c>
      <c r="I50" s="48">
        <v>48</v>
      </c>
      <c r="J50" s="48">
        <f>COUNTIFS('08W Project List'!$G:$G,$B50)</f>
        <v>7</v>
      </c>
      <c r="K50" s="47">
        <f>SUMIFS('08W Project List'!$E:$E,'08W Project List'!$G:$G,$B50)</f>
        <v>14.640037878787879</v>
      </c>
      <c r="L50" s="47">
        <f>SUMIFS('08W Project List'!$E:$E,'08W Project List'!$G:$G,$B50,'08W Project List'!$S:$S,L$2)</f>
        <v>14.640037878787879</v>
      </c>
      <c r="M50" s="47">
        <f>SUMIFS('08W Project List'!$E:$E,'08W Project List'!$G:$G,$B50,'08W Project List'!$S:$S,M$2)</f>
        <v>0</v>
      </c>
      <c r="N50" s="47">
        <f>SUMIFS('08W Project List'!$E:$E,'08W Project List'!$G:$G,$B50,'08W Project List'!$S:$S,N$2)</f>
        <v>0</v>
      </c>
      <c r="O50" s="47">
        <f>SUMIFS('08W Project List'!$E:$E,'08W Project List'!$G:$G,$B50,'08W Project List'!$S:$S,O$2)</f>
        <v>0</v>
      </c>
      <c r="P50" s="47">
        <f>SUMIFS('08W Project List'!$E:$E,'08W Project List'!$G:$G,$B50,'08W Project List'!$S:$S,P$2)</f>
        <v>0</v>
      </c>
      <c r="Q50" s="40" t="s">
        <v>4472</v>
      </c>
      <c r="R50" s="49">
        <v>44148</v>
      </c>
    </row>
    <row r="51" spans="1:18" ht="15.75" x14ac:dyDescent="0.25">
      <c r="A51" s="45">
        <v>193</v>
      </c>
      <c r="B51" s="46" t="s">
        <v>2754</v>
      </c>
      <c r="C51" s="46">
        <v>103521103</v>
      </c>
      <c r="D51" s="46" t="s">
        <v>2752</v>
      </c>
      <c r="E51" s="22">
        <v>57.142938485843821</v>
      </c>
      <c r="F51" s="47">
        <v>641</v>
      </c>
      <c r="G51" s="23">
        <v>0.42184524936932599</v>
      </c>
      <c r="H51" s="24">
        <f t="shared" si="1"/>
        <v>270.40280484573793</v>
      </c>
      <c r="I51" s="48">
        <v>49</v>
      </c>
      <c r="J51" s="48">
        <f>COUNTIFS('08W Project List'!$G:$G,$B51)</f>
        <v>41</v>
      </c>
      <c r="K51" s="47">
        <f>SUMIFS('08W Project List'!$E:$E,'08W Project List'!$G:$G,$B51)</f>
        <v>62.375568181818174</v>
      </c>
      <c r="L51" s="47">
        <f>SUMIFS('08W Project List'!$E:$E,'08W Project List'!$G:$G,$B51,'08W Project List'!$S:$S,L$2)</f>
        <v>62.375568181818174</v>
      </c>
      <c r="M51" s="47">
        <f>SUMIFS('08W Project List'!$E:$E,'08W Project List'!$G:$G,$B51,'08W Project List'!$S:$S,M$2)</f>
        <v>0</v>
      </c>
      <c r="N51" s="47">
        <f>SUMIFS('08W Project List'!$E:$E,'08W Project List'!$G:$G,$B51,'08W Project List'!$S:$S,N$2)</f>
        <v>0</v>
      </c>
      <c r="O51" s="47">
        <f>SUMIFS('08W Project List'!$E:$E,'08W Project List'!$G:$G,$B51,'08W Project List'!$S:$S,O$2)</f>
        <v>0</v>
      </c>
      <c r="P51" s="47">
        <f>SUMIFS('08W Project List'!$E:$E,'08W Project List'!$G:$G,$B51,'08W Project List'!$S:$S,P$2)</f>
        <v>0</v>
      </c>
      <c r="Q51" s="40" t="s">
        <v>4472</v>
      </c>
      <c r="R51" s="49">
        <v>44148</v>
      </c>
    </row>
    <row r="52" spans="1:18" ht="15.75" x14ac:dyDescent="0.25">
      <c r="A52" s="45">
        <v>7274</v>
      </c>
      <c r="B52" s="46" t="s">
        <v>2187</v>
      </c>
      <c r="C52" s="46">
        <v>254452102</v>
      </c>
      <c r="D52" s="46" t="s">
        <v>2182</v>
      </c>
      <c r="E52" s="22">
        <v>4.2727186258042078</v>
      </c>
      <c r="F52" s="47">
        <v>38</v>
      </c>
      <c r="G52" s="23">
        <v>0.42049921099677401</v>
      </c>
      <c r="H52" s="24">
        <f t="shared" si="1"/>
        <v>15.978970017877412</v>
      </c>
      <c r="I52" s="48">
        <v>50</v>
      </c>
      <c r="J52" s="48">
        <f>COUNTIFS('08W Project List'!$G:$G,$B52)</f>
        <v>3</v>
      </c>
      <c r="K52" s="47">
        <f>SUMIFS('08W Project List'!$E:$E,'08W Project List'!$G:$G,$B52)</f>
        <v>8.59</v>
      </c>
      <c r="L52" s="47">
        <f>SUMIFS('08W Project List'!$E:$E,'08W Project List'!$G:$G,$B52,'08W Project List'!$S:$S,L$2)</f>
        <v>8.59</v>
      </c>
      <c r="M52" s="47">
        <f>SUMIFS('08W Project List'!$E:$E,'08W Project List'!$G:$G,$B52,'08W Project List'!$S:$S,M$2)</f>
        <v>0</v>
      </c>
      <c r="N52" s="47">
        <f>SUMIFS('08W Project List'!$E:$E,'08W Project List'!$G:$G,$B52,'08W Project List'!$S:$S,N$2)</f>
        <v>0</v>
      </c>
      <c r="O52" s="47">
        <f>SUMIFS('08W Project List'!$E:$E,'08W Project List'!$G:$G,$B52,'08W Project List'!$S:$S,O$2)</f>
        <v>0</v>
      </c>
      <c r="P52" s="47">
        <f>SUMIFS('08W Project List'!$E:$E,'08W Project List'!$G:$G,$B52,'08W Project List'!$S:$S,P$2)</f>
        <v>0</v>
      </c>
      <c r="Q52" s="40" t="s">
        <v>4472</v>
      </c>
      <c r="R52" s="49">
        <v>44148</v>
      </c>
    </row>
    <row r="53" spans="1:18" ht="15.75" x14ac:dyDescent="0.25">
      <c r="A53" s="45">
        <v>10024</v>
      </c>
      <c r="B53" s="46" t="s">
        <v>793</v>
      </c>
      <c r="C53" s="46">
        <v>42141101</v>
      </c>
      <c r="D53" s="46" t="s">
        <v>789</v>
      </c>
      <c r="E53" s="22">
        <v>0.29834191773944063</v>
      </c>
      <c r="F53" s="47">
        <v>10</v>
      </c>
      <c r="G53" s="23">
        <v>0.41958685145153501</v>
      </c>
      <c r="H53" s="24">
        <f t="shared" si="1"/>
        <v>4.1958685145153503</v>
      </c>
      <c r="I53" s="48">
        <v>51</v>
      </c>
      <c r="J53" s="48">
        <f>COUNTIFS('08W Project List'!$G:$G,$B53)</f>
        <v>0</v>
      </c>
      <c r="K53" s="47">
        <f>SUMIFS('08W Project List'!$E:$E,'08W Project List'!$G:$G,$B53)</f>
        <v>0</v>
      </c>
      <c r="L53" s="47">
        <f>SUMIFS('08W Project List'!$E:$E,'08W Project List'!$G:$G,$B53,'08W Project List'!$S:$S,L$2)</f>
        <v>0</v>
      </c>
      <c r="M53" s="47">
        <f>SUMIFS('08W Project List'!$E:$E,'08W Project List'!$G:$G,$B53,'08W Project List'!$S:$S,M$2)</f>
        <v>0</v>
      </c>
      <c r="N53" s="47">
        <f>SUMIFS('08W Project List'!$E:$E,'08W Project List'!$G:$G,$B53,'08W Project List'!$S:$S,N$2)</f>
        <v>0</v>
      </c>
      <c r="O53" s="47">
        <f>SUMIFS('08W Project List'!$E:$E,'08W Project List'!$G:$G,$B53,'08W Project List'!$S:$S,O$2)</f>
        <v>0</v>
      </c>
      <c r="P53" s="47">
        <f>SUMIFS('08W Project List'!$E:$E,'08W Project List'!$G:$G,$B53,'08W Project List'!$S:$S,P$2)</f>
        <v>0</v>
      </c>
      <c r="Q53" s="40" t="s">
        <v>4472</v>
      </c>
      <c r="R53" s="49">
        <v>44148</v>
      </c>
    </row>
    <row r="54" spans="1:18" ht="15.75" x14ac:dyDescent="0.25">
      <c r="A54" s="45">
        <v>7141</v>
      </c>
      <c r="B54" s="46" t="s">
        <v>4292</v>
      </c>
      <c r="C54" s="46">
        <v>103611101</v>
      </c>
      <c r="D54" s="46" t="s">
        <v>4293</v>
      </c>
      <c r="E54" s="22">
        <v>7.8322668071100061</v>
      </c>
      <c r="F54" s="47">
        <v>31</v>
      </c>
      <c r="G54" s="23">
        <v>0.41882815342111002</v>
      </c>
      <c r="H54" s="24">
        <f t="shared" si="1"/>
        <v>12.983672756054411</v>
      </c>
      <c r="I54" s="48">
        <v>52</v>
      </c>
      <c r="J54" s="48">
        <f>COUNTIFS('08W Project List'!$G:$G,$B54)</f>
        <v>5</v>
      </c>
      <c r="K54" s="47">
        <f>SUMIFS('08W Project List'!$E:$E,'08W Project List'!$G:$G,$B54)</f>
        <v>8.09</v>
      </c>
      <c r="L54" s="47">
        <f>SUMIFS('08W Project List'!$E:$E,'08W Project List'!$G:$G,$B54,'08W Project List'!$S:$S,L$2)</f>
        <v>8.09</v>
      </c>
      <c r="M54" s="47">
        <f>SUMIFS('08W Project List'!$E:$E,'08W Project List'!$G:$G,$B54,'08W Project List'!$S:$S,M$2)</f>
        <v>0</v>
      </c>
      <c r="N54" s="47">
        <f>SUMIFS('08W Project List'!$E:$E,'08W Project List'!$G:$G,$B54,'08W Project List'!$S:$S,N$2)</f>
        <v>0</v>
      </c>
      <c r="O54" s="47">
        <f>SUMIFS('08W Project List'!$E:$E,'08W Project List'!$G:$G,$B54,'08W Project List'!$S:$S,O$2)</f>
        <v>0</v>
      </c>
      <c r="P54" s="47">
        <f>SUMIFS('08W Project List'!$E:$E,'08W Project List'!$G:$G,$B54,'08W Project List'!$S:$S,P$2)</f>
        <v>0</v>
      </c>
      <c r="Q54" s="40" t="s">
        <v>4472</v>
      </c>
      <c r="R54" s="49">
        <v>44148</v>
      </c>
    </row>
    <row r="55" spans="1:18" ht="15.75" x14ac:dyDescent="0.25">
      <c r="A55" s="45">
        <v>7033</v>
      </c>
      <c r="B55" s="46" t="s">
        <v>4127</v>
      </c>
      <c r="C55" s="46">
        <v>63591105</v>
      </c>
      <c r="D55" s="46" t="s">
        <v>4126</v>
      </c>
      <c r="E55" s="22">
        <v>0.75146626684492235</v>
      </c>
      <c r="F55" s="47">
        <v>21</v>
      </c>
      <c r="G55" s="23">
        <v>0.41414771704982301</v>
      </c>
      <c r="H55" s="24">
        <f t="shared" si="1"/>
        <v>8.6971020580462834</v>
      </c>
      <c r="I55" s="48">
        <v>53</v>
      </c>
      <c r="J55" s="48">
        <f>COUNTIFS('08W Project List'!$G:$G,$B55)</f>
        <v>1</v>
      </c>
      <c r="K55" s="47">
        <f>SUMIFS('08W Project List'!$E:$E,'08W Project List'!$G:$G,$B55)</f>
        <v>0.75</v>
      </c>
      <c r="L55" s="47">
        <f>SUMIFS('08W Project List'!$E:$E,'08W Project List'!$G:$G,$B55,'08W Project List'!$S:$S,L$2)</f>
        <v>0.75</v>
      </c>
      <c r="M55" s="47">
        <f>SUMIFS('08W Project List'!$E:$E,'08W Project List'!$G:$G,$B55,'08W Project List'!$S:$S,M$2)</f>
        <v>0</v>
      </c>
      <c r="N55" s="47">
        <f>SUMIFS('08W Project List'!$E:$E,'08W Project List'!$G:$G,$B55,'08W Project List'!$S:$S,N$2)</f>
        <v>0</v>
      </c>
      <c r="O55" s="47">
        <f>SUMIFS('08W Project List'!$E:$E,'08W Project List'!$G:$G,$B55,'08W Project List'!$S:$S,O$2)</f>
        <v>0</v>
      </c>
      <c r="P55" s="47">
        <f>SUMIFS('08W Project List'!$E:$E,'08W Project List'!$G:$G,$B55,'08W Project List'!$S:$S,P$2)</f>
        <v>0</v>
      </c>
      <c r="Q55" s="40" t="s">
        <v>4472</v>
      </c>
      <c r="R55" s="49">
        <v>44148</v>
      </c>
    </row>
    <row r="56" spans="1:18" ht="15.75" x14ac:dyDescent="0.25">
      <c r="A56" s="45">
        <v>9936</v>
      </c>
      <c r="B56" s="46" t="s">
        <v>2734</v>
      </c>
      <c r="C56" s="46">
        <v>163541101</v>
      </c>
      <c r="D56" s="46" t="s">
        <v>2726</v>
      </c>
      <c r="E56" s="22">
        <v>2.8841288480634493</v>
      </c>
      <c r="F56" s="47">
        <v>29</v>
      </c>
      <c r="G56" s="23">
        <v>0.40712355224880997</v>
      </c>
      <c r="H56" s="24">
        <f t="shared" si="1"/>
        <v>11.806583015215489</v>
      </c>
      <c r="I56" s="48">
        <v>54</v>
      </c>
      <c r="J56" s="48">
        <f>COUNTIFS('08W Project List'!$G:$G,$B56)</f>
        <v>1</v>
      </c>
      <c r="K56" s="47">
        <f>SUMIFS('08W Project List'!$E:$E,'08W Project List'!$G:$G,$B56)</f>
        <v>2.88</v>
      </c>
      <c r="L56" s="47">
        <f>SUMIFS('08W Project List'!$E:$E,'08W Project List'!$G:$G,$B56,'08W Project List'!$S:$S,L$2)</f>
        <v>2.88</v>
      </c>
      <c r="M56" s="47">
        <f>SUMIFS('08W Project List'!$E:$E,'08W Project List'!$G:$G,$B56,'08W Project List'!$S:$S,M$2)</f>
        <v>0</v>
      </c>
      <c r="N56" s="47">
        <f>SUMIFS('08W Project List'!$E:$E,'08W Project List'!$G:$G,$B56,'08W Project List'!$S:$S,N$2)</f>
        <v>0</v>
      </c>
      <c r="O56" s="47">
        <f>SUMIFS('08W Project List'!$E:$E,'08W Project List'!$G:$G,$B56,'08W Project List'!$S:$S,O$2)</f>
        <v>0</v>
      </c>
      <c r="P56" s="47">
        <f>SUMIFS('08W Project List'!$E:$E,'08W Project List'!$G:$G,$B56,'08W Project List'!$S:$S,P$2)</f>
        <v>0</v>
      </c>
      <c r="Q56" s="40" t="s">
        <v>4472</v>
      </c>
      <c r="R56" s="49">
        <v>44148</v>
      </c>
    </row>
    <row r="57" spans="1:18" ht="15.75" x14ac:dyDescent="0.25">
      <c r="A57" s="45">
        <v>10113</v>
      </c>
      <c r="B57" s="46" t="s">
        <v>527</v>
      </c>
      <c r="C57" s="46">
        <v>42711101</v>
      </c>
      <c r="D57" s="46" t="s">
        <v>517</v>
      </c>
      <c r="E57" s="22">
        <v>0.1377690270528148</v>
      </c>
      <c r="F57" s="47">
        <v>9</v>
      </c>
      <c r="G57" s="23">
        <v>0.40561207556531598</v>
      </c>
      <c r="H57" s="24">
        <f t="shared" si="1"/>
        <v>3.6505086800878437</v>
      </c>
      <c r="I57" s="48">
        <v>55</v>
      </c>
      <c r="J57" s="48">
        <f>COUNTIFS('08W Project List'!$G:$G,$B57)</f>
        <v>0</v>
      </c>
      <c r="K57" s="47">
        <f>SUMIFS('08W Project List'!$E:$E,'08W Project List'!$G:$G,$B57)</f>
        <v>0</v>
      </c>
      <c r="L57" s="47">
        <f>SUMIFS('08W Project List'!$E:$E,'08W Project List'!$G:$G,$B57,'08W Project List'!$S:$S,L$2)</f>
        <v>0</v>
      </c>
      <c r="M57" s="47">
        <f>SUMIFS('08W Project List'!$E:$E,'08W Project List'!$G:$G,$B57,'08W Project List'!$S:$S,M$2)</f>
        <v>0</v>
      </c>
      <c r="N57" s="47">
        <f>SUMIFS('08W Project List'!$E:$E,'08W Project List'!$G:$G,$B57,'08W Project List'!$S:$S,N$2)</f>
        <v>0</v>
      </c>
      <c r="O57" s="47">
        <f>SUMIFS('08W Project List'!$E:$E,'08W Project List'!$G:$G,$B57,'08W Project List'!$S:$S,O$2)</f>
        <v>0</v>
      </c>
      <c r="P57" s="47">
        <f>SUMIFS('08W Project List'!$E:$E,'08W Project List'!$G:$G,$B57,'08W Project List'!$S:$S,P$2)</f>
        <v>0</v>
      </c>
      <c r="Q57" s="40" t="s">
        <v>4472</v>
      </c>
      <c r="R57" s="49">
        <v>44148</v>
      </c>
    </row>
    <row r="58" spans="1:18" ht="15.75" x14ac:dyDescent="0.25">
      <c r="A58" s="45">
        <v>3943</v>
      </c>
      <c r="B58" s="46" t="s">
        <v>2521</v>
      </c>
      <c r="C58" s="46">
        <v>152282101</v>
      </c>
      <c r="D58" s="46" t="s">
        <v>2510</v>
      </c>
      <c r="E58" s="22">
        <v>24.994124755822622</v>
      </c>
      <c r="F58" s="47">
        <v>262</v>
      </c>
      <c r="G58" s="23">
        <v>0.38665329351740901</v>
      </c>
      <c r="H58" s="24">
        <f t="shared" si="1"/>
        <v>101.30316290156117</v>
      </c>
      <c r="I58" s="48">
        <v>68</v>
      </c>
      <c r="J58" s="48">
        <f>COUNTIFS('08W Project List'!$G:$G,$B58)</f>
        <v>1</v>
      </c>
      <c r="K58" s="47">
        <f>SUMIFS('08W Project List'!$E:$E,'08W Project List'!$G:$G,$B58)</f>
        <v>0.43999999999999995</v>
      </c>
      <c r="L58" s="47">
        <f>SUMIFS('08W Project List'!$E:$E,'08W Project List'!$G:$G,$B58,'08W Project List'!$S:$S,L$2)</f>
        <v>0.43999999999999995</v>
      </c>
      <c r="M58" s="47">
        <f>SUMIFS('08W Project List'!$E:$E,'08W Project List'!$G:$G,$B58,'08W Project List'!$S:$S,M$2)</f>
        <v>0</v>
      </c>
      <c r="N58" s="47">
        <f>SUMIFS('08W Project List'!$E:$E,'08W Project List'!$G:$G,$B58,'08W Project List'!$S:$S,N$2)</f>
        <v>0</v>
      </c>
      <c r="O58" s="47">
        <f>SUMIFS('08W Project List'!$E:$E,'08W Project List'!$G:$G,$B58,'08W Project List'!$S:$S,O$2)</f>
        <v>0</v>
      </c>
      <c r="P58" s="47">
        <f>SUMIFS('08W Project List'!$E:$E,'08W Project List'!$G:$G,$B58,'08W Project List'!$S:$S,P$2)</f>
        <v>0</v>
      </c>
      <c r="Q58" s="40" t="s">
        <v>4480</v>
      </c>
      <c r="R58" s="49">
        <v>44183</v>
      </c>
    </row>
    <row r="59" spans="1:18" ht="15.75" x14ac:dyDescent="0.25">
      <c r="A59" s="45">
        <v>4693</v>
      </c>
      <c r="B59" s="46" t="s">
        <v>2280</v>
      </c>
      <c r="C59" s="46">
        <v>43141101</v>
      </c>
      <c r="D59" s="46" t="s">
        <v>2268</v>
      </c>
      <c r="E59" s="22">
        <v>4.7309884289804103</v>
      </c>
      <c r="F59" s="47">
        <v>146</v>
      </c>
      <c r="G59" s="23">
        <v>0.36174231478345797</v>
      </c>
      <c r="H59" s="24">
        <f t="shared" si="1"/>
        <v>52.814377958384867</v>
      </c>
      <c r="I59" s="48">
        <v>86</v>
      </c>
      <c r="J59" s="48">
        <f>COUNTIFS('08W Project List'!$G:$G,$B59)</f>
        <v>1</v>
      </c>
      <c r="K59" s="47">
        <f>SUMIFS('08W Project List'!$E:$E,'08W Project List'!$G:$G,$B59)</f>
        <v>0.5348484848484848</v>
      </c>
      <c r="L59" s="47">
        <f>SUMIFS('08W Project List'!$E:$E,'08W Project List'!$G:$G,$B59,'08W Project List'!$S:$S,L$2)</f>
        <v>0</v>
      </c>
      <c r="M59" s="47">
        <f>SUMIFS('08W Project List'!$E:$E,'08W Project List'!$G:$G,$B59,'08W Project List'!$S:$S,M$2)</f>
        <v>0.5348484848484848</v>
      </c>
      <c r="N59" s="47">
        <f>SUMIFS('08W Project List'!$E:$E,'08W Project List'!$G:$G,$B59,'08W Project List'!$S:$S,N$2)</f>
        <v>0</v>
      </c>
      <c r="O59" s="47">
        <f>SUMIFS('08W Project List'!$E:$E,'08W Project List'!$G:$G,$B59,'08W Project List'!$S:$S,O$2)</f>
        <v>0</v>
      </c>
      <c r="P59" s="47">
        <f>SUMIFS('08W Project List'!$E:$E,'08W Project List'!$G:$G,$B59,'08W Project List'!$S:$S,P$2)</f>
        <v>0</v>
      </c>
      <c r="Q59" s="40" t="s">
        <v>4478</v>
      </c>
      <c r="R59" s="49">
        <v>44148</v>
      </c>
    </row>
    <row r="60" spans="1:18" ht="15.75" x14ac:dyDescent="0.25">
      <c r="A60" s="45">
        <v>5717</v>
      </c>
      <c r="B60" s="46" t="s">
        <v>3738</v>
      </c>
      <c r="C60" s="46">
        <v>153652109</v>
      </c>
      <c r="D60" s="46" t="s">
        <v>3733</v>
      </c>
      <c r="E60" s="22">
        <v>10.84699143715407</v>
      </c>
      <c r="F60" s="47">
        <v>122</v>
      </c>
      <c r="G60" s="23">
        <v>0.27855417168515301</v>
      </c>
      <c r="H60" s="24">
        <f t="shared" si="1"/>
        <v>33.983608945588664</v>
      </c>
      <c r="I60" s="48">
        <v>159</v>
      </c>
      <c r="J60" s="48">
        <f>COUNTIFS('08W Project List'!$G:$G,$B60)</f>
        <v>5</v>
      </c>
      <c r="K60" s="47">
        <f>SUMIFS('08W Project List'!$E:$E,'08W Project List'!$G:$G,$B60)</f>
        <v>12.594128787878788</v>
      </c>
      <c r="L60" s="47">
        <f>SUMIFS('08W Project List'!$E:$E,'08W Project List'!$G:$G,$B60,'08W Project List'!$S:$S,L$2)</f>
        <v>4.3231060606060607</v>
      </c>
      <c r="M60" s="47">
        <f>SUMIFS('08W Project List'!$E:$E,'08W Project List'!$G:$G,$B60,'08W Project List'!$S:$S,M$2)</f>
        <v>8.2710227272727277</v>
      </c>
      <c r="N60" s="47">
        <f>SUMIFS('08W Project List'!$E:$E,'08W Project List'!$G:$G,$B60,'08W Project List'!$S:$S,N$2)</f>
        <v>0</v>
      </c>
      <c r="O60" s="47">
        <f>SUMIFS('08W Project List'!$E:$E,'08W Project List'!$G:$G,$B60,'08W Project List'!$S:$S,O$2)</f>
        <v>0</v>
      </c>
      <c r="P60" s="47">
        <f>SUMIFS('08W Project List'!$E:$E,'08W Project List'!$G:$G,$B60,'08W Project List'!$S:$S,P$2)</f>
        <v>0</v>
      </c>
      <c r="Q60" s="40" t="s">
        <v>4475</v>
      </c>
      <c r="R60" s="49">
        <v>44148</v>
      </c>
    </row>
    <row r="61" spans="1:18" ht="15.75" x14ac:dyDescent="0.25">
      <c r="A61" s="45">
        <v>8139</v>
      </c>
      <c r="B61" s="46" t="s">
        <v>1998</v>
      </c>
      <c r="C61" s="46">
        <v>42991105</v>
      </c>
      <c r="D61" s="46" t="s">
        <v>1994</v>
      </c>
      <c r="E61" s="22">
        <v>5.5621412430313679</v>
      </c>
      <c r="F61" s="47">
        <v>54</v>
      </c>
      <c r="G61" s="23">
        <v>0.250058744986352</v>
      </c>
      <c r="H61" s="24">
        <f t="shared" si="1"/>
        <v>13.503172229263008</v>
      </c>
      <c r="I61" s="48">
        <v>215</v>
      </c>
      <c r="J61" s="48">
        <f>COUNTIFS('08W Project List'!$G:$G,$B61)</f>
        <v>2</v>
      </c>
      <c r="K61" s="47">
        <f>SUMIFS('08W Project List'!$E:$E,'08W Project List'!$G:$G,$B61)</f>
        <v>2.7962121212121209</v>
      </c>
      <c r="L61" s="47">
        <f>SUMIFS('08W Project List'!$E:$E,'08W Project List'!$G:$G,$B61,'08W Project List'!$S:$S,L$2)</f>
        <v>2.7962121212121209</v>
      </c>
      <c r="M61" s="47">
        <f>SUMIFS('08W Project List'!$E:$E,'08W Project List'!$G:$G,$B61,'08W Project List'!$S:$S,M$2)</f>
        <v>0</v>
      </c>
      <c r="N61" s="47">
        <f>SUMIFS('08W Project List'!$E:$E,'08W Project List'!$G:$G,$B61,'08W Project List'!$S:$S,N$2)</f>
        <v>0</v>
      </c>
      <c r="O61" s="47">
        <f>SUMIFS('08W Project List'!$E:$E,'08W Project List'!$G:$G,$B61,'08W Project List'!$S:$S,O$2)</f>
        <v>0</v>
      </c>
      <c r="P61" s="47">
        <f>SUMIFS('08W Project List'!$E:$E,'08W Project List'!$G:$G,$B61,'08W Project List'!$S:$S,P$2)</f>
        <v>0</v>
      </c>
      <c r="Q61" s="40" t="s">
        <v>4478</v>
      </c>
      <c r="R61" s="49">
        <v>44148</v>
      </c>
    </row>
    <row r="62" spans="1:18" ht="15.75" x14ac:dyDescent="0.25">
      <c r="A62" s="45">
        <v>6909</v>
      </c>
      <c r="B62" s="46" t="s">
        <v>4440</v>
      </c>
      <c r="C62" s="46">
        <v>102911109</v>
      </c>
      <c r="D62" s="46" t="s">
        <v>4433</v>
      </c>
      <c r="E62" s="22">
        <v>2.6641116426263767</v>
      </c>
      <c r="F62" s="47">
        <v>49</v>
      </c>
      <c r="G62" s="23">
        <v>0.24844858215568</v>
      </c>
      <c r="H62" s="24">
        <f t="shared" si="1"/>
        <v>12.17398052562832</v>
      </c>
      <c r="I62" s="48">
        <v>218</v>
      </c>
      <c r="J62" s="48">
        <f>COUNTIFS('08W Project List'!$G:$G,$B62)</f>
        <v>1</v>
      </c>
      <c r="K62" s="47">
        <f>SUMIFS('08W Project List'!$E:$E,'08W Project List'!$G:$G,$B62)</f>
        <v>0.60738636363636367</v>
      </c>
      <c r="L62" s="47">
        <f>SUMIFS('08W Project List'!$E:$E,'08W Project List'!$G:$G,$B62,'08W Project List'!$S:$S,L$2)</f>
        <v>0.60738636363636367</v>
      </c>
      <c r="M62" s="47">
        <f>SUMIFS('08W Project List'!$E:$E,'08W Project List'!$G:$G,$B62,'08W Project List'!$S:$S,M$2)</f>
        <v>0</v>
      </c>
      <c r="N62" s="47">
        <f>SUMIFS('08W Project List'!$E:$E,'08W Project List'!$G:$G,$B62,'08W Project List'!$S:$S,N$2)</f>
        <v>0</v>
      </c>
      <c r="O62" s="47">
        <f>SUMIFS('08W Project List'!$E:$E,'08W Project List'!$G:$G,$B62,'08W Project List'!$S:$S,O$2)</f>
        <v>0</v>
      </c>
      <c r="P62" s="47">
        <f>SUMIFS('08W Project List'!$E:$E,'08W Project List'!$G:$G,$B62,'08W Project List'!$S:$S,P$2)</f>
        <v>0</v>
      </c>
      <c r="Q62" s="40" t="s">
        <v>4480</v>
      </c>
      <c r="R62" s="49">
        <v>44183</v>
      </c>
    </row>
    <row r="63" spans="1:18" ht="15.75" x14ac:dyDescent="0.25">
      <c r="A63" s="45">
        <v>2854</v>
      </c>
      <c r="B63" s="46" t="s">
        <v>3742</v>
      </c>
      <c r="C63" s="46">
        <v>153652109</v>
      </c>
      <c r="D63" s="46" t="s">
        <v>3733</v>
      </c>
      <c r="E63" s="22">
        <v>17.868682290698821</v>
      </c>
      <c r="F63" s="47">
        <v>190</v>
      </c>
      <c r="G63" s="23">
        <v>0.24281183417330601</v>
      </c>
      <c r="H63" s="24">
        <f t="shared" si="1"/>
        <v>46.134248492928144</v>
      </c>
      <c r="I63" s="48">
        <v>227</v>
      </c>
      <c r="J63" s="48">
        <f>COUNTIFS('08W Project List'!$G:$G,$B63)</f>
        <v>12</v>
      </c>
      <c r="K63" s="47">
        <f>SUMIFS('08W Project List'!$E:$E,'08W Project List'!$G:$G,$B63)</f>
        <v>17.900189393939396</v>
      </c>
      <c r="L63" s="47">
        <f>SUMIFS('08W Project List'!$E:$E,'08W Project List'!$G:$G,$B63,'08W Project List'!$S:$S,L$2)</f>
        <v>4.9785984848484848</v>
      </c>
      <c r="M63" s="47">
        <f>SUMIFS('08W Project List'!$E:$E,'08W Project List'!$G:$G,$B63,'08W Project List'!$S:$S,M$2)</f>
        <v>12.921590909090909</v>
      </c>
      <c r="N63" s="47">
        <f>SUMIFS('08W Project List'!$E:$E,'08W Project List'!$G:$G,$B63,'08W Project List'!$S:$S,N$2)</f>
        <v>0</v>
      </c>
      <c r="O63" s="47">
        <f>SUMIFS('08W Project List'!$E:$E,'08W Project List'!$G:$G,$B63,'08W Project List'!$S:$S,O$2)</f>
        <v>0</v>
      </c>
      <c r="P63" s="47">
        <f>SUMIFS('08W Project List'!$E:$E,'08W Project List'!$G:$G,$B63,'08W Project List'!$S:$S,P$2)</f>
        <v>0</v>
      </c>
      <c r="Q63" s="40" t="s">
        <v>4475</v>
      </c>
      <c r="R63" s="49">
        <v>44148</v>
      </c>
    </row>
    <row r="64" spans="1:18" ht="15.75" x14ac:dyDescent="0.25">
      <c r="A64" s="45">
        <v>1039</v>
      </c>
      <c r="B64" s="46" t="s">
        <v>3775</v>
      </c>
      <c r="C64" s="46">
        <v>43432104</v>
      </c>
      <c r="D64" s="46" t="s">
        <v>3769</v>
      </c>
      <c r="E64" s="22">
        <v>30.376151265549659</v>
      </c>
      <c r="F64" s="47">
        <v>263</v>
      </c>
      <c r="G64" s="23">
        <v>0.22346942646959</v>
      </c>
      <c r="H64" s="24">
        <f t="shared" si="1"/>
        <v>58.772459161502169</v>
      </c>
      <c r="I64" s="48">
        <v>279</v>
      </c>
      <c r="J64" s="48">
        <f>COUNTIFS('08W Project List'!$G:$G,$B64)</f>
        <v>5</v>
      </c>
      <c r="K64" s="47">
        <f>SUMIFS('08W Project List'!$E:$E,'08W Project List'!$G:$G,$B64)</f>
        <v>6.1621212121212121</v>
      </c>
      <c r="L64" s="47">
        <f>SUMIFS('08W Project List'!$E:$E,'08W Project List'!$G:$G,$B64,'08W Project List'!$S:$S,L$2)</f>
        <v>4.5946969696969697</v>
      </c>
      <c r="M64" s="47">
        <f>SUMIFS('08W Project List'!$E:$E,'08W Project List'!$G:$G,$B64,'08W Project List'!$S:$S,M$2)</f>
        <v>1.5674242424242424</v>
      </c>
      <c r="N64" s="47">
        <f>SUMIFS('08W Project List'!$E:$E,'08W Project List'!$G:$G,$B64,'08W Project List'!$S:$S,N$2)</f>
        <v>0</v>
      </c>
      <c r="O64" s="47">
        <f>SUMIFS('08W Project List'!$E:$E,'08W Project List'!$G:$G,$B64,'08W Project List'!$S:$S,O$2)</f>
        <v>0</v>
      </c>
      <c r="P64" s="47">
        <f>SUMIFS('08W Project List'!$E:$E,'08W Project List'!$G:$G,$B64,'08W Project List'!$S:$S,P$2)</f>
        <v>0</v>
      </c>
      <c r="Q64" s="40" t="s">
        <v>4478</v>
      </c>
      <c r="R64" s="49">
        <v>44148</v>
      </c>
    </row>
    <row r="65" spans="1:18" ht="15.75" x14ac:dyDescent="0.25">
      <c r="A65" s="45">
        <v>1293</v>
      </c>
      <c r="B65" s="46" t="s">
        <v>2272</v>
      </c>
      <c r="C65" s="46">
        <v>43141101</v>
      </c>
      <c r="D65" s="46" t="s">
        <v>2268</v>
      </c>
      <c r="E65" s="22">
        <v>18.563266053612306</v>
      </c>
      <c r="F65" s="47">
        <v>165</v>
      </c>
      <c r="G65" s="23">
        <v>0.19982547991757299</v>
      </c>
      <c r="H65" s="24">
        <f t="shared" si="1"/>
        <v>32.971204186399547</v>
      </c>
      <c r="I65" s="48">
        <v>328</v>
      </c>
      <c r="J65" s="48">
        <f>COUNTIFS('08W Project List'!$G:$G,$B65)</f>
        <v>2</v>
      </c>
      <c r="K65" s="47">
        <f>SUMIFS('08W Project List'!$E:$E,'08W Project List'!$G:$G,$B65)</f>
        <v>2.3492424242424241</v>
      </c>
      <c r="L65" s="47">
        <f>SUMIFS('08W Project List'!$E:$E,'08W Project List'!$G:$G,$B65,'08W Project List'!$S:$S,L$2)</f>
        <v>0</v>
      </c>
      <c r="M65" s="47">
        <f>SUMIFS('08W Project List'!$E:$E,'08W Project List'!$G:$G,$B65,'08W Project List'!$S:$S,M$2)</f>
        <v>2.3492424242424241</v>
      </c>
      <c r="N65" s="47">
        <f>SUMIFS('08W Project List'!$E:$E,'08W Project List'!$G:$G,$B65,'08W Project List'!$S:$S,N$2)</f>
        <v>0</v>
      </c>
      <c r="O65" s="47">
        <f>SUMIFS('08W Project List'!$E:$E,'08W Project List'!$G:$G,$B65,'08W Project List'!$S:$S,O$2)</f>
        <v>0</v>
      </c>
      <c r="P65" s="47">
        <f>SUMIFS('08W Project List'!$E:$E,'08W Project List'!$G:$G,$B65,'08W Project List'!$S:$S,P$2)</f>
        <v>0</v>
      </c>
      <c r="Q65" s="40" t="s">
        <v>4478</v>
      </c>
      <c r="R65" s="49">
        <v>44148</v>
      </c>
    </row>
    <row r="66" spans="1:18" ht="15.75" x14ac:dyDescent="0.25">
      <c r="A66" s="45">
        <v>6545</v>
      </c>
      <c r="B66" s="46" t="s">
        <v>4086</v>
      </c>
      <c r="C66" s="46">
        <v>42301101</v>
      </c>
      <c r="D66" s="46" t="s">
        <v>4085</v>
      </c>
      <c r="E66" s="22">
        <v>4.1725552614418646</v>
      </c>
      <c r="F66" s="47">
        <v>98</v>
      </c>
      <c r="G66" s="23">
        <v>0.196860503530873</v>
      </c>
      <c r="H66" s="24">
        <f t="shared" si="1"/>
        <v>19.292329346025554</v>
      </c>
      <c r="I66" s="48">
        <v>338</v>
      </c>
      <c r="J66" s="48">
        <f>COUNTIFS('08W Project List'!$G:$G,$B66)</f>
        <v>0</v>
      </c>
      <c r="K66" s="47">
        <f>SUMIFS('08W Project List'!$E:$E,'08W Project List'!$G:$G,$B66)</f>
        <v>0</v>
      </c>
      <c r="L66" s="47">
        <f>SUMIFS('08W Project List'!$E:$E,'08W Project List'!$G:$G,$B66,'08W Project List'!$S:$S,L$2)</f>
        <v>0</v>
      </c>
      <c r="M66" s="47">
        <f>SUMIFS('08W Project List'!$E:$E,'08W Project List'!$G:$G,$B66,'08W Project List'!$S:$S,M$2)</f>
        <v>0</v>
      </c>
      <c r="N66" s="47">
        <f>SUMIFS('08W Project List'!$E:$E,'08W Project List'!$G:$G,$B66,'08W Project List'!$S:$S,N$2)</f>
        <v>0</v>
      </c>
      <c r="O66" s="47">
        <f>SUMIFS('08W Project List'!$E:$E,'08W Project List'!$G:$G,$B66,'08W Project List'!$S:$S,O$2)</f>
        <v>0</v>
      </c>
      <c r="P66" s="47">
        <f>SUMIFS('08W Project List'!$E:$E,'08W Project List'!$G:$G,$B66,'08W Project List'!$S:$S,P$2)</f>
        <v>0</v>
      </c>
      <c r="Q66" s="40" t="s">
        <v>4475</v>
      </c>
      <c r="R66" s="49">
        <v>44148</v>
      </c>
    </row>
    <row r="67" spans="1:18" ht="15.75" x14ac:dyDescent="0.25">
      <c r="A67" s="45">
        <v>8575</v>
      </c>
      <c r="B67" s="46" t="s">
        <v>1267</v>
      </c>
      <c r="C67" s="46">
        <v>102781101</v>
      </c>
      <c r="D67" s="46" t="s">
        <v>1263</v>
      </c>
      <c r="E67" s="22">
        <v>13.240185299600622</v>
      </c>
      <c r="F67" s="47">
        <v>67</v>
      </c>
      <c r="G67" s="23">
        <v>0.19610204009422499</v>
      </c>
      <c r="H67" s="24">
        <f t="shared" ref="H67:H98" si="2">IFERROR(G67*F67,0)</f>
        <v>13.138836686313075</v>
      </c>
      <c r="I67" s="48">
        <v>340</v>
      </c>
      <c r="J67" s="48">
        <f>COUNTIFS('08W Project List'!$G:$G,$B67)</f>
        <v>1</v>
      </c>
      <c r="K67" s="47">
        <f>SUMIFS('08W Project List'!$E:$E,'08W Project List'!$G:$G,$B67)</f>
        <v>7.9</v>
      </c>
      <c r="L67" s="47">
        <f>SUMIFS('08W Project List'!$E:$E,'08W Project List'!$G:$G,$B67,'08W Project List'!$S:$S,L$2)</f>
        <v>7.9</v>
      </c>
      <c r="M67" s="47">
        <f>SUMIFS('08W Project List'!$E:$E,'08W Project List'!$G:$G,$B67,'08W Project List'!$S:$S,M$2)</f>
        <v>0</v>
      </c>
      <c r="N67" s="47">
        <f>SUMIFS('08W Project List'!$E:$E,'08W Project List'!$G:$G,$B67,'08W Project List'!$S:$S,N$2)</f>
        <v>0</v>
      </c>
      <c r="O67" s="47">
        <f>SUMIFS('08W Project List'!$E:$E,'08W Project List'!$G:$G,$B67,'08W Project List'!$S:$S,O$2)</f>
        <v>0</v>
      </c>
      <c r="P67" s="47">
        <f>SUMIFS('08W Project List'!$E:$E,'08W Project List'!$G:$G,$B67,'08W Project List'!$S:$S,P$2)</f>
        <v>0</v>
      </c>
      <c r="Q67" s="40" t="s">
        <v>4482</v>
      </c>
      <c r="R67" s="49">
        <v>44148</v>
      </c>
    </row>
    <row r="68" spans="1:18" ht="15.75" x14ac:dyDescent="0.25">
      <c r="A68" s="45">
        <v>8166</v>
      </c>
      <c r="B68" s="46" t="s">
        <v>198</v>
      </c>
      <c r="C68" s="46">
        <v>103191101</v>
      </c>
      <c r="D68" s="46" t="s">
        <v>187</v>
      </c>
      <c r="E68" s="22">
        <v>18.756098402348542</v>
      </c>
      <c r="F68" s="47">
        <v>171</v>
      </c>
      <c r="G68" s="23">
        <v>0.193781171135916</v>
      </c>
      <c r="H68" s="24">
        <f t="shared" si="2"/>
        <v>33.136580264241637</v>
      </c>
      <c r="I68" s="48">
        <v>355</v>
      </c>
      <c r="J68" s="48">
        <f>COUNTIFS('08W Project List'!$G:$G,$B68)</f>
        <v>1</v>
      </c>
      <c r="K68" s="47">
        <f>SUMIFS('08W Project List'!$E:$E,'08W Project List'!$G:$G,$B68)</f>
        <v>0.85</v>
      </c>
      <c r="L68" s="47">
        <f>SUMIFS('08W Project List'!$E:$E,'08W Project List'!$G:$G,$B68,'08W Project List'!$S:$S,L$2)</f>
        <v>0.85</v>
      </c>
      <c r="M68" s="47">
        <f>SUMIFS('08W Project List'!$E:$E,'08W Project List'!$G:$G,$B68,'08W Project List'!$S:$S,M$2)</f>
        <v>0</v>
      </c>
      <c r="N68" s="47">
        <f>SUMIFS('08W Project List'!$E:$E,'08W Project List'!$G:$G,$B68,'08W Project List'!$S:$S,N$2)</f>
        <v>0</v>
      </c>
      <c r="O68" s="47">
        <f>SUMIFS('08W Project List'!$E:$E,'08W Project List'!$G:$G,$B68,'08W Project List'!$S:$S,O$2)</f>
        <v>0</v>
      </c>
      <c r="P68" s="47">
        <f>SUMIFS('08W Project List'!$E:$E,'08W Project List'!$G:$G,$B68,'08W Project List'!$S:$S,P$2)</f>
        <v>0</v>
      </c>
      <c r="Q68" s="40" t="s">
        <v>4480</v>
      </c>
      <c r="R68" s="49">
        <v>44183</v>
      </c>
    </row>
    <row r="69" spans="1:18" ht="15.75" x14ac:dyDescent="0.25">
      <c r="A69" s="45">
        <v>449</v>
      </c>
      <c r="B69" s="46" t="s">
        <v>777</v>
      </c>
      <c r="C69" s="46">
        <v>12022212</v>
      </c>
      <c r="D69" s="46" t="s">
        <v>772</v>
      </c>
      <c r="E69" s="22">
        <v>19.399195081280546</v>
      </c>
      <c r="F69" s="47">
        <v>174</v>
      </c>
      <c r="G69" s="23">
        <v>0.18754525481800599</v>
      </c>
      <c r="H69" s="24">
        <f t="shared" si="2"/>
        <v>32.632874338333039</v>
      </c>
      <c r="I69" s="48">
        <v>377</v>
      </c>
      <c r="J69" s="48">
        <f>COUNTIFS('08W Project List'!$G:$G,$B69)</f>
        <v>2</v>
      </c>
      <c r="K69" s="47">
        <f>SUMIFS('08W Project List'!$E:$E,'08W Project List'!$G:$G,$B69)</f>
        <v>2.8185606060606059</v>
      </c>
      <c r="L69" s="47">
        <f>SUMIFS('08W Project List'!$E:$E,'08W Project List'!$G:$G,$B69,'08W Project List'!$S:$S,L$2)</f>
        <v>0</v>
      </c>
      <c r="M69" s="47">
        <f>SUMIFS('08W Project List'!$E:$E,'08W Project List'!$G:$G,$B69,'08W Project List'!$S:$S,M$2)</f>
        <v>2.8185606060606059</v>
      </c>
      <c r="N69" s="47">
        <f>SUMIFS('08W Project List'!$E:$E,'08W Project List'!$G:$G,$B69,'08W Project List'!$S:$S,N$2)</f>
        <v>0</v>
      </c>
      <c r="O69" s="47">
        <f>SUMIFS('08W Project List'!$E:$E,'08W Project List'!$G:$G,$B69,'08W Project List'!$S:$S,O$2)</f>
        <v>0</v>
      </c>
      <c r="P69" s="47">
        <f>SUMIFS('08W Project List'!$E:$E,'08W Project List'!$G:$G,$B69,'08W Project List'!$S:$S,P$2)</f>
        <v>0</v>
      </c>
      <c r="Q69" s="40" t="s">
        <v>4478</v>
      </c>
      <c r="R69" s="49">
        <v>44148</v>
      </c>
    </row>
    <row r="70" spans="1:18" ht="15.75" x14ac:dyDescent="0.25">
      <c r="A70" s="45">
        <v>2810</v>
      </c>
      <c r="B70" s="46" t="s">
        <v>2590</v>
      </c>
      <c r="C70" s="46">
        <v>254421101</v>
      </c>
      <c r="D70" s="46" t="s">
        <v>2591</v>
      </c>
      <c r="E70" s="22">
        <v>44.088589532269609</v>
      </c>
      <c r="F70" s="47">
        <v>435</v>
      </c>
      <c r="G70" s="23">
        <v>0.174369116723151</v>
      </c>
      <c r="H70" s="24">
        <f t="shared" si="2"/>
        <v>75.850565774570683</v>
      </c>
      <c r="I70" s="48">
        <v>421</v>
      </c>
      <c r="J70" s="48">
        <f>COUNTIFS('08W Project List'!$G:$G,$B70)</f>
        <v>1</v>
      </c>
      <c r="K70" s="47">
        <f>SUMIFS('08W Project List'!$E:$E,'08W Project List'!$G:$G,$B70)</f>
        <v>2.62</v>
      </c>
      <c r="L70" s="47">
        <f>SUMIFS('08W Project List'!$E:$E,'08W Project List'!$G:$G,$B70,'08W Project List'!$S:$S,L$2)</f>
        <v>2.62</v>
      </c>
      <c r="M70" s="47">
        <f>SUMIFS('08W Project List'!$E:$E,'08W Project List'!$G:$G,$B70,'08W Project List'!$S:$S,M$2)</f>
        <v>0</v>
      </c>
      <c r="N70" s="47">
        <f>SUMIFS('08W Project List'!$E:$E,'08W Project List'!$G:$G,$B70,'08W Project List'!$S:$S,N$2)</f>
        <v>0</v>
      </c>
      <c r="O70" s="47">
        <f>SUMIFS('08W Project List'!$E:$E,'08W Project List'!$G:$G,$B70,'08W Project List'!$S:$S,O$2)</f>
        <v>0</v>
      </c>
      <c r="P70" s="47">
        <f>SUMIFS('08W Project List'!$E:$E,'08W Project List'!$G:$G,$B70,'08W Project List'!$S:$S,P$2)</f>
        <v>0</v>
      </c>
      <c r="Q70" s="40" t="s">
        <v>4481</v>
      </c>
      <c r="R70" s="49">
        <v>44183</v>
      </c>
    </row>
    <row r="71" spans="1:18" ht="15.75" x14ac:dyDescent="0.25">
      <c r="A71" s="45">
        <v>50</v>
      </c>
      <c r="B71" s="46" t="s">
        <v>2172</v>
      </c>
      <c r="C71" s="46">
        <v>254452101</v>
      </c>
      <c r="D71" s="46" t="s">
        <v>2167</v>
      </c>
      <c r="E71" s="22">
        <v>17.463498213538905</v>
      </c>
      <c r="F71" s="47">
        <v>146</v>
      </c>
      <c r="G71" s="23">
        <v>0.172855942744846</v>
      </c>
      <c r="H71" s="24">
        <f t="shared" si="2"/>
        <v>25.236967640747515</v>
      </c>
      <c r="I71" s="48">
        <v>428</v>
      </c>
      <c r="J71" s="48">
        <f>COUNTIFS('08W Project List'!$G:$G,$B71)</f>
        <v>1</v>
      </c>
      <c r="K71" s="47">
        <f>SUMIFS('08W Project List'!$E:$E,'08W Project List'!$G:$G,$B71)</f>
        <v>0.99</v>
      </c>
      <c r="L71" s="47">
        <f>SUMIFS('08W Project List'!$E:$E,'08W Project List'!$G:$G,$B71,'08W Project List'!$S:$S,L$2)</f>
        <v>0.99</v>
      </c>
      <c r="M71" s="47">
        <f>SUMIFS('08W Project List'!$E:$E,'08W Project List'!$G:$G,$B71,'08W Project List'!$S:$S,M$2)</f>
        <v>0</v>
      </c>
      <c r="N71" s="47">
        <f>SUMIFS('08W Project List'!$E:$E,'08W Project List'!$G:$G,$B71,'08W Project List'!$S:$S,N$2)</f>
        <v>0</v>
      </c>
      <c r="O71" s="47">
        <f>SUMIFS('08W Project List'!$E:$E,'08W Project List'!$G:$G,$B71,'08W Project List'!$S:$S,O$2)</f>
        <v>0</v>
      </c>
      <c r="P71" s="47">
        <f>SUMIFS('08W Project List'!$E:$E,'08W Project List'!$G:$G,$B71,'08W Project List'!$S:$S,P$2)</f>
        <v>0</v>
      </c>
      <c r="Q71" s="40" t="s">
        <v>4481</v>
      </c>
      <c r="R71" s="49">
        <v>44183</v>
      </c>
    </row>
    <row r="72" spans="1:18" ht="15.75" x14ac:dyDescent="0.25">
      <c r="A72" s="45">
        <v>652</v>
      </c>
      <c r="B72" s="46" t="s">
        <v>2274</v>
      </c>
      <c r="C72" s="46">
        <v>43141101</v>
      </c>
      <c r="D72" s="46" t="s">
        <v>2268</v>
      </c>
      <c r="E72" s="22">
        <v>10.699357953170976</v>
      </c>
      <c r="F72" s="47">
        <v>110</v>
      </c>
      <c r="G72" s="23">
        <v>0.16029749815409</v>
      </c>
      <c r="H72" s="24">
        <f t="shared" si="2"/>
        <v>17.632724796949901</v>
      </c>
      <c r="I72" s="48">
        <v>468</v>
      </c>
      <c r="J72" s="48">
        <f>COUNTIFS('08W Project List'!$G:$G,$B72)</f>
        <v>11</v>
      </c>
      <c r="K72" s="47">
        <f>SUMIFS('08W Project List'!$E:$E,'08W Project List'!$G:$G,$B72)</f>
        <v>14.525454545454544</v>
      </c>
      <c r="L72" s="47">
        <f>SUMIFS('08W Project List'!$E:$E,'08W Project List'!$G:$G,$B72,'08W Project List'!$S:$S,L$2)</f>
        <v>14.525454545454544</v>
      </c>
      <c r="M72" s="47">
        <f>SUMIFS('08W Project List'!$E:$E,'08W Project List'!$G:$G,$B72,'08W Project List'!$S:$S,M$2)</f>
        <v>0</v>
      </c>
      <c r="N72" s="47">
        <f>SUMIFS('08W Project List'!$E:$E,'08W Project List'!$G:$G,$B72,'08W Project List'!$S:$S,N$2)</f>
        <v>0</v>
      </c>
      <c r="O72" s="47">
        <f>SUMIFS('08W Project List'!$E:$E,'08W Project List'!$G:$G,$B72,'08W Project List'!$S:$S,O$2)</f>
        <v>0</v>
      </c>
      <c r="P72" s="47">
        <f>SUMIFS('08W Project List'!$E:$E,'08W Project List'!$G:$G,$B72,'08W Project List'!$S:$S,P$2)</f>
        <v>0</v>
      </c>
      <c r="Q72" s="40" t="s">
        <v>4478</v>
      </c>
      <c r="R72" s="49">
        <v>44148</v>
      </c>
    </row>
    <row r="73" spans="1:18" ht="15.75" x14ac:dyDescent="0.25">
      <c r="A73" s="45">
        <v>932</v>
      </c>
      <c r="B73" s="46" t="s">
        <v>2275</v>
      </c>
      <c r="C73" s="46">
        <v>43141101</v>
      </c>
      <c r="D73" s="46" t="s">
        <v>2268</v>
      </c>
      <c r="E73" s="22">
        <v>27.408190713785519</v>
      </c>
      <c r="F73" s="47">
        <v>298</v>
      </c>
      <c r="G73" s="23">
        <v>0.15935492646737101</v>
      </c>
      <c r="H73" s="24">
        <f t="shared" si="2"/>
        <v>47.487768087276564</v>
      </c>
      <c r="I73" s="48">
        <v>474</v>
      </c>
      <c r="J73" s="48">
        <f>COUNTIFS('08W Project List'!$G:$G,$B73)</f>
        <v>32</v>
      </c>
      <c r="K73" s="47">
        <f>SUMIFS('08W Project List'!$E:$E,'08W Project List'!$G:$G,$B73)</f>
        <v>26.764393939393937</v>
      </c>
      <c r="L73" s="47">
        <f>SUMIFS('08W Project List'!$E:$E,'08W Project List'!$G:$G,$B73,'08W Project List'!$S:$S,L$2)</f>
        <v>26.764393939393937</v>
      </c>
      <c r="M73" s="47">
        <f>SUMIFS('08W Project List'!$E:$E,'08W Project List'!$G:$G,$B73,'08W Project List'!$S:$S,M$2)</f>
        <v>0</v>
      </c>
      <c r="N73" s="47">
        <f>SUMIFS('08W Project List'!$E:$E,'08W Project List'!$G:$G,$B73,'08W Project List'!$S:$S,N$2)</f>
        <v>0</v>
      </c>
      <c r="O73" s="47">
        <f>SUMIFS('08W Project List'!$E:$E,'08W Project List'!$G:$G,$B73,'08W Project List'!$S:$S,O$2)</f>
        <v>0</v>
      </c>
      <c r="P73" s="47">
        <f>SUMIFS('08W Project List'!$E:$E,'08W Project List'!$G:$G,$B73,'08W Project List'!$S:$S,P$2)</f>
        <v>0</v>
      </c>
      <c r="Q73" s="40" t="s">
        <v>4478</v>
      </c>
      <c r="R73" s="49">
        <v>44148</v>
      </c>
    </row>
    <row r="74" spans="1:18" ht="15.75" x14ac:dyDescent="0.25">
      <c r="A74" s="45">
        <v>5391</v>
      </c>
      <c r="B74" s="46" t="s">
        <v>1302</v>
      </c>
      <c r="C74" s="46">
        <v>42751113</v>
      </c>
      <c r="D74" s="46" t="s">
        <v>1300</v>
      </c>
      <c r="E74" s="22">
        <v>5.4964920301106721</v>
      </c>
      <c r="F74" s="47">
        <v>49</v>
      </c>
      <c r="G74" s="23">
        <v>0.15750404075906799</v>
      </c>
      <c r="H74" s="24">
        <f t="shared" si="2"/>
        <v>7.7176979971943318</v>
      </c>
      <c r="I74" s="48">
        <v>481</v>
      </c>
      <c r="J74" s="48">
        <f>COUNTIFS('08W Project List'!$G:$G,$B74)</f>
        <v>1</v>
      </c>
      <c r="K74" s="47">
        <f>SUMIFS('08W Project List'!$E:$E,'08W Project List'!$G:$G,$B74)</f>
        <v>4.4858333333333338</v>
      </c>
      <c r="L74" s="47">
        <f>SUMIFS('08W Project List'!$E:$E,'08W Project List'!$G:$G,$B74,'08W Project List'!$S:$S,L$2)</f>
        <v>0</v>
      </c>
      <c r="M74" s="47">
        <f>SUMIFS('08W Project List'!$E:$E,'08W Project List'!$G:$G,$B74,'08W Project List'!$S:$S,M$2)</f>
        <v>0</v>
      </c>
      <c r="N74" s="47">
        <f>SUMIFS('08W Project List'!$E:$E,'08W Project List'!$G:$G,$B74,'08W Project List'!$S:$S,N$2)</f>
        <v>0</v>
      </c>
      <c r="O74" s="47">
        <f>SUMIFS('08W Project List'!$E:$E,'08W Project List'!$G:$G,$B74,'08W Project List'!$S:$S,O$2)</f>
        <v>4.4858333333333338</v>
      </c>
      <c r="P74" s="47">
        <f>SUMIFS('08W Project List'!$E:$E,'08W Project List'!$G:$G,$B74,'08W Project List'!$S:$S,P$2)</f>
        <v>0</v>
      </c>
      <c r="Q74" s="40" t="s">
        <v>4471</v>
      </c>
      <c r="R74" s="49">
        <v>44166</v>
      </c>
    </row>
    <row r="75" spans="1:18" ht="15.75" x14ac:dyDescent="0.25">
      <c r="A75" s="45">
        <v>5806</v>
      </c>
      <c r="B75" s="46" t="s">
        <v>855</v>
      </c>
      <c r="C75" s="46">
        <v>152471101</v>
      </c>
      <c r="D75" s="46" t="s">
        <v>856</v>
      </c>
      <c r="E75" s="22">
        <v>9.1336080573515233</v>
      </c>
      <c r="F75" s="47">
        <v>76</v>
      </c>
      <c r="G75" s="23">
        <v>0.129220133563656</v>
      </c>
      <c r="H75" s="24">
        <f t="shared" si="2"/>
        <v>9.8207301508378553</v>
      </c>
      <c r="I75" s="48">
        <v>606</v>
      </c>
      <c r="J75" s="48">
        <f>COUNTIFS('08W Project List'!$G:$G,$B75)</f>
        <v>5</v>
      </c>
      <c r="K75" s="47">
        <f>SUMIFS('08W Project List'!$E:$E,'08W Project List'!$G:$G,$B75)</f>
        <v>5.6499999999999995</v>
      </c>
      <c r="L75" s="47">
        <f>SUMIFS('08W Project List'!$E:$E,'08W Project List'!$G:$G,$B75,'08W Project List'!$S:$S,L$2)</f>
        <v>5.6499999999999995</v>
      </c>
      <c r="M75" s="47">
        <f>SUMIFS('08W Project List'!$E:$E,'08W Project List'!$G:$G,$B75,'08W Project List'!$S:$S,M$2)</f>
        <v>0</v>
      </c>
      <c r="N75" s="47">
        <f>SUMIFS('08W Project List'!$E:$E,'08W Project List'!$G:$G,$B75,'08W Project List'!$S:$S,N$2)</f>
        <v>0</v>
      </c>
      <c r="O75" s="47">
        <f>SUMIFS('08W Project List'!$E:$E,'08W Project List'!$G:$G,$B75,'08W Project List'!$S:$S,O$2)</f>
        <v>0</v>
      </c>
      <c r="P75" s="47">
        <f>SUMIFS('08W Project List'!$E:$E,'08W Project List'!$G:$G,$B75,'08W Project List'!$S:$S,P$2)</f>
        <v>0</v>
      </c>
      <c r="Q75" s="40" t="s">
        <v>4475</v>
      </c>
      <c r="R75" s="49">
        <v>44148</v>
      </c>
    </row>
    <row r="76" spans="1:18" ht="15.75" x14ac:dyDescent="0.25">
      <c r="A76" s="45">
        <v>3234</v>
      </c>
      <c r="B76" s="46" t="s">
        <v>1466</v>
      </c>
      <c r="C76" s="46">
        <v>42561107</v>
      </c>
      <c r="D76" s="46" t="s">
        <v>1465</v>
      </c>
      <c r="E76" s="22">
        <v>17.438579305421875</v>
      </c>
      <c r="F76" s="47">
        <v>169</v>
      </c>
      <c r="G76" s="23">
        <v>0.12169286942318699</v>
      </c>
      <c r="H76" s="24">
        <f t="shared" si="2"/>
        <v>20.566094932518602</v>
      </c>
      <c r="I76" s="48">
        <v>637</v>
      </c>
      <c r="J76" s="48">
        <f>COUNTIFS('08W Project List'!$G:$G,$B76)</f>
        <v>5</v>
      </c>
      <c r="K76" s="47">
        <f>SUMIFS('08W Project List'!$E:$E,'08W Project List'!$G:$G,$B76)</f>
        <v>4.0149621212121218</v>
      </c>
      <c r="L76" s="47">
        <f>SUMIFS('08W Project List'!$E:$E,'08W Project List'!$G:$G,$B76,'08W Project List'!$S:$S,L$2)</f>
        <v>2.3577651515151516</v>
      </c>
      <c r="M76" s="47">
        <f>SUMIFS('08W Project List'!$E:$E,'08W Project List'!$G:$G,$B76,'08W Project List'!$S:$S,M$2)</f>
        <v>1.6571969696969697</v>
      </c>
      <c r="N76" s="47">
        <f>SUMIFS('08W Project List'!$E:$E,'08W Project List'!$G:$G,$B76,'08W Project List'!$S:$S,N$2)</f>
        <v>0</v>
      </c>
      <c r="O76" s="47">
        <f>SUMIFS('08W Project List'!$E:$E,'08W Project List'!$G:$G,$B76,'08W Project List'!$S:$S,O$2)</f>
        <v>0</v>
      </c>
      <c r="P76" s="47">
        <f>SUMIFS('08W Project List'!$E:$E,'08W Project List'!$G:$G,$B76,'08W Project List'!$S:$S,P$2)</f>
        <v>0</v>
      </c>
      <c r="Q76" s="40" t="s">
        <v>4478</v>
      </c>
      <c r="R76" s="49">
        <v>44148</v>
      </c>
    </row>
    <row r="77" spans="1:18" ht="15.75" x14ac:dyDescent="0.25">
      <c r="A77" s="45">
        <v>8080</v>
      </c>
      <c r="B77" s="46" t="s">
        <v>3753</v>
      </c>
      <c r="C77" s="46">
        <v>43432102</v>
      </c>
      <c r="D77" s="46" t="s">
        <v>3750</v>
      </c>
      <c r="E77" s="22">
        <v>15.221711484448974</v>
      </c>
      <c r="F77" s="47">
        <v>125</v>
      </c>
      <c r="G77" s="23">
        <v>0.116999203574136</v>
      </c>
      <c r="H77" s="24">
        <f t="shared" si="2"/>
        <v>14.624900446767001</v>
      </c>
      <c r="I77" s="48">
        <v>663</v>
      </c>
      <c r="J77" s="48">
        <f>COUNTIFS('08W Project List'!$G:$G,$B77)</f>
        <v>2</v>
      </c>
      <c r="K77" s="47">
        <f>SUMIFS('08W Project List'!$E:$E,'08W Project List'!$G:$G,$B77)</f>
        <v>3.5445075757575757</v>
      </c>
      <c r="L77" s="47">
        <f>SUMIFS('08W Project List'!$E:$E,'08W Project List'!$G:$G,$B77,'08W Project List'!$S:$S,L$2)</f>
        <v>0</v>
      </c>
      <c r="M77" s="47">
        <f>SUMIFS('08W Project List'!$E:$E,'08W Project List'!$G:$G,$B77,'08W Project List'!$S:$S,M$2)</f>
        <v>3.5445075757575757</v>
      </c>
      <c r="N77" s="47">
        <f>SUMIFS('08W Project List'!$E:$E,'08W Project List'!$G:$G,$B77,'08W Project List'!$S:$S,N$2)</f>
        <v>0</v>
      </c>
      <c r="O77" s="47">
        <f>SUMIFS('08W Project List'!$E:$E,'08W Project List'!$G:$G,$B77,'08W Project List'!$S:$S,O$2)</f>
        <v>0</v>
      </c>
      <c r="P77" s="47">
        <f>SUMIFS('08W Project List'!$E:$E,'08W Project List'!$G:$G,$B77,'08W Project List'!$S:$S,P$2)</f>
        <v>0</v>
      </c>
      <c r="Q77" s="40" t="s">
        <v>4478</v>
      </c>
      <c r="R77" s="49">
        <v>44148</v>
      </c>
    </row>
    <row r="78" spans="1:18" ht="15.75" x14ac:dyDescent="0.25">
      <c r="A78" s="45">
        <v>772</v>
      </c>
      <c r="B78" s="46" t="s">
        <v>1069</v>
      </c>
      <c r="C78" s="46">
        <v>152261105</v>
      </c>
      <c r="D78" s="46" t="s">
        <v>1067</v>
      </c>
      <c r="E78" s="22">
        <v>37.481591001677998</v>
      </c>
      <c r="F78" s="47">
        <v>417</v>
      </c>
      <c r="G78" s="23">
        <v>0.11620531280481999</v>
      </c>
      <c r="H78" s="24">
        <f t="shared" si="2"/>
        <v>48.457615439609938</v>
      </c>
      <c r="I78" s="48">
        <v>666</v>
      </c>
      <c r="J78" s="48">
        <f>COUNTIFS('08W Project List'!$G:$G,$B78)</f>
        <v>1</v>
      </c>
      <c r="K78" s="47">
        <f>SUMIFS('08W Project List'!$E:$E,'08W Project List'!$G:$G,$B78)</f>
        <v>1.633901515151515</v>
      </c>
      <c r="L78" s="47">
        <f>SUMIFS('08W Project List'!$E:$E,'08W Project List'!$G:$G,$B78,'08W Project List'!$S:$S,L$2)</f>
        <v>1.633901515151515</v>
      </c>
      <c r="M78" s="47">
        <f>SUMIFS('08W Project List'!$E:$E,'08W Project List'!$G:$G,$B78,'08W Project List'!$S:$S,M$2)</f>
        <v>0</v>
      </c>
      <c r="N78" s="47">
        <f>SUMIFS('08W Project List'!$E:$E,'08W Project List'!$G:$G,$B78,'08W Project List'!$S:$S,N$2)</f>
        <v>0</v>
      </c>
      <c r="O78" s="47">
        <f>SUMIFS('08W Project List'!$E:$E,'08W Project List'!$G:$G,$B78,'08W Project List'!$S:$S,O$2)</f>
        <v>0</v>
      </c>
      <c r="P78" s="47">
        <f>SUMIFS('08W Project List'!$E:$E,'08W Project List'!$G:$G,$B78,'08W Project List'!$S:$S,P$2)</f>
        <v>0</v>
      </c>
      <c r="Q78" s="40" t="s">
        <v>4475</v>
      </c>
      <c r="R78" s="49">
        <v>44148</v>
      </c>
    </row>
    <row r="79" spans="1:18" ht="15.75" x14ac:dyDescent="0.25">
      <c r="A79" s="45">
        <v>2133</v>
      </c>
      <c r="B79" s="46" t="s">
        <v>1409</v>
      </c>
      <c r="C79" s="46">
        <v>163451701</v>
      </c>
      <c r="D79" s="46" t="s">
        <v>1408</v>
      </c>
      <c r="E79" s="22">
        <v>15.260541400482287</v>
      </c>
      <c r="F79" s="47">
        <v>152</v>
      </c>
      <c r="G79" s="23">
        <v>0.10759584344398899</v>
      </c>
      <c r="H79" s="24">
        <f t="shared" si="2"/>
        <v>16.354568203486327</v>
      </c>
      <c r="I79" s="48">
        <v>721</v>
      </c>
      <c r="J79" s="48">
        <f>COUNTIFS('08W Project List'!$G:$G,$B79)</f>
        <v>1</v>
      </c>
      <c r="K79" s="47">
        <f>SUMIFS('08W Project List'!$E:$E,'08W Project List'!$G:$G,$B79)</f>
        <v>0.59</v>
      </c>
      <c r="L79" s="47">
        <f>SUMIFS('08W Project List'!$E:$E,'08W Project List'!$G:$G,$B79,'08W Project List'!$S:$S,L$2)</f>
        <v>0</v>
      </c>
      <c r="M79" s="47">
        <f>SUMIFS('08W Project List'!$E:$E,'08W Project List'!$G:$G,$B79,'08W Project List'!$S:$S,M$2)</f>
        <v>0.59</v>
      </c>
      <c r="N79" s="47">
        <f>SUMIFS('08W Project List'!$E:$E,'08W Project List'!$G:$G,$B79,'08W Project List'!$S:$S,N$2)</f>
        <v>0</v>
      </c>
      <c r="O79" s="47">
        <f>SUMIFS('08W Project List'!$E:$E,'08W Project List'!$G:$G,$B79,'08W Project List'!$S:$S,O$2)</f>
        <v>0</v>
      </c>
      <c r="P79" s="47">
        <f>SUMIFS('08W Project List'!$E:$E,'08W Project List'!$G:$G,$B79,'08W Project List'!$S:$S,P$2)</f>
        <v>0</v>
      </c>
      <c r="Q79" s="40" t="s">
        <v>4475</v>
      </c>
      <c r="R79" s="49">
        <v>44148</v>
      </c>
    </row>
    <row r="80" spans="1:18" ht="15.75" x14ac:dyDescent="0.25">
      <c r="A80" s="45">
        <v>837</v>
      </c>
      <c r="B80" s="46" t="s">
        <v>1087</v>
      </c>
      <c r="C80" s="46">
        <v>152261107</v>
      </c>
      <c r="D80" s="46" t="s">
        <v>1086</v>
      </c>
      <c r="E80" s="22">
        <v>44.191450064789123</v>
      </c>
      <c r="F80" s="47">
        <v>541</v>
      </c>
      <c r="G80" s="23">
        <v>9.2281016567475796E-2</v>
      </c>
      <c r="H80" s="24">
        <f t="shared" si="2"/>
        <v>49.924029963004408</v>
      </c>
      <c r="I80" s="48">
        <v>811</v>
      </c>
      <c r="J80" s="48">
        <f>COUNTIFS('08W Project List'!$G:$G,$B80)</f>
        <v>3</v>
      </c>
      <c r="K80" s="47">
        <f>SUMIFS('08W Project List'!$E:$E,'08W Project List'!$G:$G,$B80)</f>
        <v>8.4649621212121211</v>
      </c>
      <c r="L80" s="47">
        <f>SUMIFS('08W Project List'!$E:$E,'08W Project List'!$G:$G,$B80,'08W Project List'!$S:$S,L$2)</f>
        <v>6.0975378787878789</v>
      </c>
      <c r="M80" s="47">
        <f>SUMIFS('08W Project List'!$E:$E,'08W Project List'!$G:$G,$B80,'08W Project List'!$S:$S,M$2)</f>
        <v>2.3674242424242422</v>
      </c>
      <c r="N80" s="47">
        <f>SUMIFS('08W Project List'!$E:$E,'08W Project List'!$G:$G,$B80,'08W Project List'!$S:$S,N$2)</f>
        <v>0</v>
      </c>
      <c r="O80" s="47">
        <f>SUMIFS('08W Project List'!$E:$E,'08W Project List'!$G:$G,$B80,'08W Project List'!$S:$S,O$2)</f>
        <v>0</v>
      </c>
      <c r="P80" s="47">
        <f>SUMIFS('08W Project List'!$E:$E,'08W Project List'!$G:$G,$B80,'08W Project List'!$S:$S,P$2)</f>
        <v>0</v>
      </c>
      <c r="Q80" s="40" t="s">
        <v>4467</v>
      </c>
      <c r="R80" s="49">
        <v>44176</v>
      </c>
    </row>
    <row r="81" spans="1:18" ht="15.75" x14ac:dyDescent="0.25">
      <c r="A81" s="45">
        <v>3279</v>
      </c>
      <c r="B81" s="46" t="s">
        <v>2594</v>
      </c>
      <c r="C81" s="46">
        <v>254421101</v>
      </c>
      <c r="D81" s="46" t="s">
        <v>2591</v>
      </c>
      <c r="E81" s="22">
        <v>2.3149015280017342</v>
      </c>
      <c r="F81" s="47">
        <v>47</v>
      </c>
      <c r="G81" s="23">
        <v>8.6582663262820603E-2</v>
      </c>
      <c r="H81" s="24">
        <f t="shared" si="2"/>
        <v>4.0693851733525683</v>
      </c>
      <c r="I81" s="48">
        <v>847</v>
      </c>
      <c r="J81" s="48">
        <f>COUNTIFS('08W Project List'!$G:$G,$B81)</f>
        <v>1</v>
      </c>
      <c r="K81" s="47">
        <f>SUMIFS('08W Project List'!$E:$E,'08W Project List'!$G:$G,$B81)</f>
        <v>5.2083333333333336E-2</v>
      </c>
      <c r="L81" s="47">
        <f>SUMIFS('08W Project List'!$E:$E,'08W Project List'!$G:$G,$B81,'08W Project List'!$S:$S,L$2)</f>
        <v>0</v>
      </c>
      <c r="M81" s="47">
        <f>SUMIFS('08W Project List'!$E:$E,'08W Project List'!$G:$G,$B81,'08W Project List'!$S:$S,M$2)</f>
        <v>5.2083333333333336E-2</v>
      </c>
      <c r="N81" s="47">
        <f>SUMIFS('08W Project List'!$E:$E,'08W Project List'!$G:$G,$B81,'08W Project List'!$S:$S,N$2)</f>
        <v>0</v>
      </c>
      <c r="O81" s="47">
        <f>SUMIFS('08W Project List'!$E:$E,'08W Project List'!$G:$G,$B81,'08W Project List'!$S:$S,O$2)</f>
        <v>0</v>
      </c>
      <c r="P81" s="47">
        <f>SUMIFS('08W Project List'!$E:$E,'08W Project List'!$G:$G,$B81,'08W Project List'!$S:$S,P$2)</f>
        <v>0</v>
      </c>
      <c r="Q81" s="40" t="s">
        <v>4480</v>
      </c>
      <c r="R81" s="49">
        <v>44183</v>
      </c>
    </row>
    <row r="82" spans="1:18" ht="15.75" x14ac:dyDescent="0.25">
      <c r="A82" s="45">
        <v>7502</v>
      </c>
      <c r="B82" s="46" t="s">
        <v>1308</v>
      </c>
      <c r="C82" s="46">
        <v>42751113</v>
      </c>
      <c r="D82" s="46" t="s">
        <v>1300</v>
      </c>
      <c r="E82" s="22">
        <v>22.674903809589495</v>
      </c>
      <c r="F82" s="47">
        <v>139</v>
      </c>
      <c r="G82" s="23">
        <v>7.3927379298794102E-2</v>
      </c>
      <c r="H82" s="24">
        <f t="shared" si="2"/>
        <v>10.27590572253238</v>
      </c>
      <c r="I82" s="48">
        <v>945</v>
      </c>
      <c r="J82" s="48">
        <f>COUNTIFS('08W Project List'!$G:$G,$B82)</f>
        <v>1</v>
      </c>
      <c r="K82" s="47">
        <f>SUMIFS('08W Project List'!$E:$E,'08W Project List'!$G:$G,$B82)</f>
        <v>4.03</v>
      </c>
      <c r="L82" s="47">
        <f>SUMIFS('08W Project List'!$E:$E,'08W Project List'!$G:$G,$B82,'08W Project List'!$S:$S,L$2)</f>
        <v>4.03</v>
      </c>
      <c r="M82" s="47">
        <f>SUMIFS('08W Project List'!$E:$E,'08W Project List'!$G:$G,$B82,'08W Project List'!$S:$S,M$2)</f>
        <v>0</v>
      </c>
      <c r="N82" s="47">
        <f>SUMIFS('08W Project List'!$E:$E,'08W Project List'!$G:$G,$B82,'08W Project List'!$S:$S,N$2)</f>
        <v>0</v>
      </c>
      <c r="O82" s="47">
        <f>SUMIFS('08W Project List'!$E:$E,'08W Project List'!$G:$G,$B82,'08W Project List'!$S:$S,O$2)</f>
        <v>0</v>
      </c>
      <c r="P82" s="47">
        <f>SUMIFS('08W Project List'!$E:$E,'08W Project List'!$G:$G,$B82,'08W Project List'!$S:$S,P$2)</f>
        <v>0</v>
      </c>
      <c r="Q82" s="40" t="s">
        <v>4482</v>
      </c>
      <c r="R82" s="49">
        <v>44148</v>
      </c>
    </row>
    <row r="83" spans="1:18" ht="15.75" x14ac:dyDescent="0.25">
      <c r="A83" s="45">
        <v>2673</v>
      </c>
      <c r="B83" s="46" t="s">
        <v>3198</v>
      </c>
      <c r="C83" s="46">
        <v>43292102</v>
      </c>
      <c r="D83" s="46" t="s">
        <v>3193</v>
      </c>
      <c r="E83" s="22">
        <v>19.340684586360659</v>
      </c>
      <c r="F83" s="47">
        <v>180</v>
      </c>
      <c r="G83" s="23">
        <v>7.3389170128912898E-2</v>
      </c>
      <c r="H83" s="24">
        <f t="shared" si="2"/>
        <v>13.210050623204321</v>
      </c>
      <c r="I83" s="48">
        <v>951</v>
      </c>
      <c r="J83" s="48">
        <f>COUNTIFS('08W Project List'!$G:$G,$B83)</f>
        <v>3</v>
      </c>
      <c r="K83" s="47">
        <f>SUMIFS('08W Project List'!$E:$E,'08W Project List'!$G:$G,$B83)</f>
        <v>3.3378787878787879</v>
      </c>
      <c r="L83" s="47">
        <f>SUMIFS('08W Project List'!$E:$E,'08W Project List'!$G:$G,$B83,'08W Project List'!$S:$S,L$2)</f>
        <v>3.3378787878787879</v>
      </c>
      <c r="M83" s="47">
        <f>SUMIFS('08W Project List'!$E:$E,'08W Project List'!$G:$G,$B83,'08W Project List'!$S:$S,M$2)</f>
        <v>0</v>
      </c>
      <c r="N83" s="47">
        <f>SUMIFS('08W Project List'!$E:$E,'08W Project List'!$G:$G,$B83,'08W Project List'!$S:$S,N$2)</f>
        <v>0</v>
      </c>
      <c r="O83" s="47">
        <f>SUMIFS('08W Project List'!$E:$E,'08W Project List'!$G:$G,$B83,'08W Project List'!$S:$S,O$2)</f>
        <v>0</v>
      </c>
      <c r="P83" s="47">
        <f>SUMIFS('08W Project List'!$E:$E,'08W Project List'!$G:$G,$B83,'08W Project List'!$S:$S,P$2)</f>
        <v>0</v>
      </c>
      <c r="Q83" s="40" t="s">
        <v>4467</v>
      </c>
      <c r="R83" s="49">
        <v>44176</v>
      </c>
    </row>
    <row r="84" spans="1:18" ht="15.75" x14ac:dyDescent="0.25">
      <c r="A84" s="45">
        <v>4175</v>
      </c>
      <c r="B84" s="46" t="s">
        <v>2197</v>
      </c>
      <c r="C84" s="46">
        <v>163011101</v>
      </c>
      <c r="D84" s="46" t="s">
        <v>2193</v>
      </c>
      <c r="E84" s="22">
        <v>5.8789709088814037</v>
      </c>
      <c r="F84" s="47">
        <v>171</v>
      </c>
      <c r="G84" s="23">
        <v>6.7405287952027507E-2</v>
      </c>
      <c r="H84" s="24">
        <f t="shared" si="2"/>
        <v>11.526304239796703</v>
      </c>
      <c r="I84" s="48">
        <v>999</v>
      </c>
      <c r="J84" s="48">
        <f>COUNTIFS('08W Project List'!$G:$G,$B84)</f>
        <v>3</v>
      </c>
      <c r="K84" s="47">
        <f>SUMIFS('08W Project List'!$E:$E,'08W Project List'!$G:$G,$B84)</f>
        <v>0.87000000000000011</v>
      </c>
      <c r="L84" s="47">
        <f>SUMIFS('08W Project List'!$E:$E,'08W Project List'!$G:$G,$B84,'08W Project List'!$S:$S,L$2)</f>
        <v>0.87000000000000011</v>
      </c>
      <c r="M84" s="47">
        <f>SUMIFS('08W Project List'!$E:$E,'08W Project List'!$G:$G,$B84,'08W Project List'!$S:$S,M$2)</f>
        <v>0</v>
      </c>
      <c r="N84" s="47">
        <f>SUMIFS('08W Project List'!$E:$E,'08W Project List'!$G:$G,$B84,'08W Project List'!$S:$S,N$2)</f>
        <v>0</v>
      </c>
      <c r="O84" s="47">
        <f>SUMIFS('08W Project List'!$E:$E,'08W Project List'!$G:$G,$B84,'08W Project List'!$S:$S,O$2)</f>
        <v>0</v>
      </c>
      <c r="P84" s="47">
        <f>SUMIFS('08W Project List'!$E:$E,'08W Project List'!$G:$G,$B84,'08W Project List'!$S:$S,P$2)</f>
        <v>0</v>
      </c>
      <c r="Q84" s="40" t="s">
        <v>4480</v>
      </c>
      <c r="R84" s="49">
        <v>44183</v>
      </c>
    </row>
    <row r="85" spans="1:18" ht="15.75" x14ac:dyDescent="0.25">
      <c r="A85" s="45">
        <v>4743</v>
      </c>
      <c r="B85" s="46" t="s">
        <v>4413</v>
      </c>
      <c r="C85" s="46">
        <v>102911103</v>
      </c>
      <c r="D85" s="46" t="s">
        <v>4411</v>
      </c>
      <c r="E85" s="22">
        <v>27.217261193432378</v>
      </c>
      <c r="F85" s="47">
        <v>249</v>
      </c>
      <c r="G85" s="23">
        <v>5.0062463217611201E-2</v>
      </c>
      <c r="H85" s="24">
        <f t="shared" si="2"/>
        <v>12.465553341185188</v>
      </c>
      <c r="I85" s="48">
        <v>1176</v>
      </c>
      <c r="J85" s="48">
        <f>COUNTIFS('08W Project List'!$G:$G,$B85)</f>
        <v>3</v>
      </c>
      <c r="K85" s="47">
        <f>SUMIFS('08W Project List'!$E:$E,'08W Project List'!$G:$G,$B85)</f>
        <v>16.52</v>
      </c>
      <c r="L85" s="47">
        <f>SUMIFS('08W Project List'!$E:$E,'08W Project List'!$G:$G,$B85,'08W Project List'!$S:$S,L$2)</f>
        <v>0</v>
      </c>
      <c r="M85" s="47">
        <f>SUMIFS('08W Project List'!$E:$E,'08W Project List'!$G:$G,$B85,'08W Project List'!$S:$S,M$2)</f>
        <v>13.969999999999999</v>
      </c>
      <c r="N85" s="47">
        <f>SUMIFS('08W Project List'!$E:$E,'08W Project List'!$G:$G,$B85,'08W Project List'!$S:$S,N$2)</f>
        <v>0</v>
      </c>
      <c r="O85" s="47">
        <f>SUMIFS('08W Project List'!$E:$E,'08W Project List'!$G:$G,$B85,'08W Project List'!$S:$S,O$2)</f>
        <v>2.5499999999999998</v>
      </c>
      <c r="P85" s="47">
        <f>SUMIFS('08W Project List'!$E:$E,'08W Project List'!$G:$G,$B85,'08W Project List'!$S:$S,P$2)</f>
        <v>0</v>
      </c>
      <c r="Q85" s="40" t="s">
        <v>4484</v>
      </c>
      <c r="R85" s="49">
        <v>44148</v>
      </c>
    </row>
    <row r="86" spans="1:18" ht="15.75" x14ac:dyDescent="0.25">
      <c r="A86" s="45">
        <v>3633</v>
      </c>
      <c r="B86" s="46" t="s">
        <v>314</v>
      </c>
      <c r="C86" s="46">
        <v>103751102</v>
      </c>
      <c r="D86" s="46" t="s">
        <v>315</v>
      </c>
      <c r="E86" s="22">
        <v>21.29644667592169</v>
      </c>
      <c r="F86" s="47">
        <v>177</v>
      </c>
      <c r="G86" s="23">
        <v>4.0960539586240102E-2</v>
      </c>
      <c r="H86" s="24">
        <f t="shared" si="2"/>
        <v>7.2500155067644982</v>
      </c>
      <c r="I86" s="48">
        <v>1288</v>
      </c>
      <c r="J86" s="48">
        <f>COUNTIFS('08W Project List'!$G:$G,$B86)</f>
        <v>5</v>
      </c>
      <c r="K86" s="47">
        <f>SUMIFS('08W Project List'!$E:$E,'08W Project List'!$G:$G,$B86)</f>
        <v>9.1599999999999984</v>
      </c>
      <c r="L86" s="47">
        <f>SUMIFS('08W Project List'!$E:$E,'08W Project List'!$G:$G,$B86,'08W Project List'!$S:$S,L$2)</f>
        <v>0</v>
      </c>
      <c r="M86" s="47">
        <f>SUMIFS('08W Project List'!$E:$E,'08W Project List'!$G:$G,$B86,'08W Project List'!$S:$S,M$2)</f>
        <v>9.1599999999999984</v>
      </c>
      <c r="N86" s="47">
        <f>SUMIFS('08W Project List'!$E:$E,'08W Project List'!$G:$G,$B86,'08W Project List'!$S:$S,N$2)</f>
        <v>0</v>
      </c>
      <c r="O86" s="47">
        <f>SUMIFS('08W Project List'!$E:$E,'08W Project List'!$G:$G,$B86,'08W Project List'!$S:$S,O$2)</f>
        <v>0</v>
      </c>
      <c r="P86" s="47">
        <f>SUMIFS('08W Project List'!$E:$E,'08W Project List'!$G:$G,$B86,'08W Project List'!$S:$S,P$2)</f>
        <v>0</v>
      </c>
      <c r="Q86" s="40" t="s">
        <v>4484</v>
      </c>
      <c r="R86" s="49">
        <v>44148</v>
      </c>
    </row>
    <row r="87" spans="1:18" ht="15.75" x14ac:dyDescent="0.25">
      <c r="A87" s="45">
        <v>4946</v>
      </c>
      <c r="B87" s="46" t="s">
        <v>4415</v>
      </c>
      <c r="C87" s="46">
        <v>102911103</v>
      </c>
      <c r="D87" s="46" t="s">
        <v>4411</v>
      </c>
      <c r="E87" s="22">
        <v>23.781496395420383</v>
      </c>
      <c r="F87" s="47">
        <v>217</v>
      </c>
      <c r="G87" s="23">
        <v>4.0282231617335601E-2</v>
      </c>
      <c r="H87" s="24">
        <f t="shared" si="2"/>
        <v>8.7412442609618246</v>
      </c>
      <c r="I87" s="48">
        <v>1299</v>
      </c>
      <c r="J87" s="48">
        <f>COUNTIFS('08W Project List'!$G:$G,$B87)</f>
        <v>2</v>
      </c>
      <c r="K87" s="47">
        <f>SUMIFS('08W Project List'!$E:$E,'08W Project List'!$G:$G,$B87)</f>
        <v>4.21</v>
      </c>
      <c r="L87" s="47">
        <f>SUMIFS('08W Project List'!$E:$E,'08W Project List'!$G:$G,$B87,'08W Project List'!$S:$S,L$2)</f>
        <v>0</v>
      </c>
      <c r="M87" s="47">
        <f>SUMIFS('08W Project List'!$E:$E,'08W Project List'!$G:$G,$B87,'08W Project List'!$S:$S,M$2)</f>
        <v>0</v>
      </c>
      <c r="N87" s="47">
        <f>SUMIFS('08W Project List'!$E:$E,'08W Project List'!$G:$G,$B87,'08W Project List'!$S:$S,N$2)</f>
        <v>0</v>
      </c>
      <c r="O87" s="47">
        <f>SUMIFS('08W Project List'!$E:$E,'08W Project List'!$G:$G,$B87,'08W Project List'!$S:$S,O$2)</f>
        <v>4.21</v>
      </c>
      <c r="P87" s="47">
        <f>SUMIFS('08W Project List'!$E:$E,'08W Project List'!$G:$G,$B87,'08W Project List'!$S:$S,P$2)</f>
        <v>0</v>
      </c>
      <c r="Q87" s="40" t="s">
        <v>4483</v>
      </c>
      <c r="R87" s="49">
        <v>44148</v>
      </c>
    </row>
    <row r="88" spans="1:18" ht="15.75" x14ac:dyDescent="0.25">
      <c r="A88" s="45">
        <v>3640</v>
      </c>
      <c r="B88" s="46" t="s">
        <v>1438</v>
      </c>
      <c r="C88" s="46">
        <v>163451702</v>
      </c>
      <c r="D88" s="46" t="s">
        <v>1414</v>
      </c>
      <c r="E88" s="22">
        <v>1.4613805826632567</v>
      </c>
      <c r="F88" s="47">
        <v>47</v>
      </c>
      <c r="G88" s="23">
        <v>3.92339229972457E-2</v>
      </c>
      <c r="H88" s="24">
        <f t="shared" si="2"/>
        <v>1.8439943808705479</v>
      </c>
      <c r="I88" s="48">
        <v>1316</v>
      </c>
      <c r="J88" s="48">
        <f>COUNTIFS('08W Project List'!$G:$G,$B88)</f>
        <v>1</v>
      </c>
      <c r="K88" s="47">
        <f>SUMIFS('08W Project List'!$E:$E,'08W Project List'!$G:$G,$B88)</f>
        <v>1.2738636363636364</v>
      </c>
      <c r="L88" s="47">
        <f>SUMIFS('08W Project List'!$E:$E,'08W Project List'!$G:$G,$B88,'08W Project List'!$S:$S,L$2)</f>
        <v>0</v>
      </c>
      <c r="M88" s="47">
        <f>SUMIFS('08W Project List'!$E:$E,'08W Project List'!$G:$G,$B88,'08W Project List'!$S:$S,M$2)</f>
        <v>0</v>
      </c>
      <c r="N88" s="47">
        <f>SUMIFS('08W Project List'!$E:$E,'08W Project List'!$G:$G,$B88,'08W Project List'!$S:$S,N$2)</f>
        <v>1.2738636363636364</v>
      </c>
      <c r="O88" s="47">
        <f>SUMIFS('08W Project List'!$E:$E,'08W Project List'!$G:$G,$B88,'08W Project List'!$S:$S,O$2)</f>
        <v>0</v>
      </c>
      <c r="P88" s="47">
        <f>SUMIFS('08W Project List'!$E:$E,'08W Project List'!$G:$G,$B88,'08W Project List'!$S:$S,P$2)</f>
        <v>0</v>
      </c>
      <c r="Q88" s="40" t="s">
        <v>4479</v>
      </c>
      <c r="R88" s="49">
        <v>44183</v>
      </c>
    </row>
    <row r="89" spans="1:18" ht="15.75" x14ac:dyDescent="0.25">
      <c r="A89" s="45">
        <v>88</v>
      </c>
      <c r="B89" s="46" t="s">
        <v>3788</v>
      </c>
      <c r="C89" s="46">
        <v>43432105</v>
      </c>
      <c r="D89" s="46" t="s">
        <v>3779</v>
      </c>
      <c r="E89" s="22">
        <v>17.173684235426602</v>
      </c>
      <c r="F89" s="47">
        <v>151</v>
      </c>
      <c r="G89" s="23">
        <v>3.5763149066580402E-2</v>
      </c>
      <c r="H89" s="24">
        <f t="shared" si="2"/>
        <v>5.4002355090536405</v>
      </c>
      <c r="I89" s="48">
        <v>1361</v>
      </c>
      <c r="J89" s="48">
        <f>COUNTIFS('08W Project List'!$G:$G,$B89)</f>
        <v>1</v>
      </c>
      <c r="K89" s="47">
        <f>SUMIFS('08W Project List'!$E:$E,'08W Project List'!$G:$G,$B89)</f>
        <v>1.2676136363636363</v>
      </c>
      <c r="L89" s="47">
        <f>SUMIFS('08W Project List'!$E:$E,'08W Project List'!$G:$G,$B89,'08W Project List'!$S:$S,L$2)</f>
        <v>0</v>
      </c>
      <c r="M89" s="47">
        <f>SUMIFS('08W Project List'!$E:$E,'08W Project List'!$G:$G,$B89,'08W Project List'!$S:$S,M$2)</f>
        <v>0</v>
      </c>
      <c r="N89" s="47">
        <f>SUMIFS('08W Project List'!$E:$E,'08W Project List'!$G:$G,$B89,'08W Project List'!$S:$S,N$2)</f>
        <v>0</v>
      </c>
      <c r="O89" s="47">
        <f>SUMIFS('08W Project List'!$E:$E,'08W Project List'!$G:$G,$B89,'08W Project List'!$S:$S,O$2)</f>
        <v>1.2676136363636363</v>
      </c>
      <c r="P89" s="47">
        <f>SUMIFS('08W Project List'!$E:$E,'08W Project List'!$G:$G,$B89,'08W Project List'!$S:$S,P$2)</f>
        <v>0</v>
      </c>
      <c r="Q89" s="40" t="s">
        <v>4471</v>
      </c>
      <c r="R89" s="49">
        <v>44166</v>
      </c>
    </row>
    <row r="90" spans="1:18" ht="15.75" x14ac:dyDescent="0.25">
      <c r="A90" s="45">
        <v>2335</v>
      </c>
      <c r="B90" s="46" t="s">
        <v>3124</v>
      </c>
      <c r="C90" s="46">
        <v>153082106</v>
      </c>
      <c r="D90" s="46" t="s">
        <v>3118</v>
      </c>
      <c r="E90" s="22">
        <v>67.365649554006211</v>
      </c>
      <c r="F90" s="47">
        <v>745</v>
      </c>
      <c r="G90" s="23">
        <v>3.5528767571262998E-2</v>
      </c>
      <c r="H90" s="24">
        <f t="shared" si="2"/>
        <v>26.468931840590933</v>
      </c>
      <c r="I90" s="48">
        <v>1363</v>
      </c>
      <c r="J90" s="48">
        <f>COUNTIFS('08W Project List'!$G:$G,$B90)</f>
        <v>3</v>
      </c>
      <c r="K90" s="47">
        <f>SUMIFS('08W Project List'!$E:$E,'08W Project List'!$G:$G,$B90)</f>
        <v>1.1299999999999999</v>
      </c>
      <c r="L90" s="47">
        <f>SUMIFS('08W Project List'!$E:$E,'08W Project List'!$G:$G,$B90,'08W Project List'!$S:$S,L$2)</f>
        <v>1.1299999999999999</v>
      </c>
      <c r="M90" s="47">
        <f>SUMIFS('08W Project List'!$E:$E,'08W Project List'!$G:$G,$B90,'08W Project List'!$S:$S,M$2)</f>
        <v>0</v>
      </c>
      <c r="N90" s="47">
        <f>SUMIFS('08W Project List'!$E:$E,'08W Project List'!$G:$G,$B90,'08W Project List'!$S:$S,N$2)</f>
        <v>0</v>
      </c>
      <c r="O90" s="47">
        <f>SUMIFS('08W Project List'!$E:$E,'08W Project List'!$G:$G,$B90,'08W Project List'!$S:$S,O$2)</f>
        <v>0</v>
      </c>
      <c r="P90" s="47">
        <f>SUMIFS('08W Project List'!$E:$E,'08W Project List'!$G:$G,$B90,'08W Project List'!$S:$S,P$2)</f>
        <v>0</v>
      </c>
      <c r="Q90" s="40" t="s">
        <v>4480</v>
      </c>
      <c r="R90" s="49">
        <v>44183</v>
      </c>
    </row>
    <row r="91" spans="1:18" ht="15.75" x14ac:dyDescent="0.25">
      <c r="A91" s="45">
        <v>3154</v>
      </c>
      <c r="B91" s="46" t="s">
        <v>531</v>
      </c>
      <c r="C91" s="46">
        <v>42711102</v>
      </c>
      <c r="D91" s="46" t="s">
        <v>529</v>
      </c>
      <c r="E91" s="22">
        <v>11.216001152655066</v>
      </c>
      <c r="F91" s="47">
        <v>178</v>
      </c>
      <c r="G91" s="23">
        <v>2.9372789353864E-2</v>
      </c>
      <c r="H91" s="24">
        <f t="shared" si="2"/>
        <v>5.2283565049877918</v>
      </c>
      <c r="I91" s="48">
        <v>1477</v>
      </c>
      <c r="J91" s="48">
        <f>COUNTIFS('08W Project List'!$G:$G,$B91)</f>
        <v>0</v>
      </c>
      <c r="K91" s="47">
        <f>SUMIFS('08W Project List'!$E:$E,'08W Project List'!$G:$G,$B91)</f>
        <v>0</v>
      </c>
      <c r="L91" s="47">
        <f>SUMIFS('08W Project List'!$E:$E,'08W Project List'!$G:$G,$B91,'08W Project List'!$S:$S,L$2)</f>
        <v>0</v>
      </c>
      <c r="M91" s="47">
        <f>SUMIFS('08W Project List'!$E:$E,'08W Project List'!$G:$G,$B91,'08W Project List'!$S:$S,M$2)</f>
        <v>0</v>
      </c>
      <c r="N91" s="47">
        <f>SUMIFS('08W Project List'!$E:$E,'08W Project List'!$G:$G,$B91,'08W Project List'!$S:$S,N$2)</f>
        <v>0</v>
      </c>
      <c r="O91" s="47">
        <f>SUMIFS('08W Project List'!$E:$E,'08W Project List'!$G:$G,$B91,'08W Project List'!$S:$S,O$2)</f>
        <v>0</v>
      </c>
      <c r="P91" s="47">
        <f>SUMIFS('08W Project List'!$E:$E,'08W Project List'!$G:$G,$B91,'08W Project List'!$S:$S,P$2)</f>
        <v>0</v>
      </c>
      <c r="Q91" s="40" t="s">
        <v>4480</v>
      </c>
      <c r="R91" s="49">
        <v>44183</v>
      </c>
    </row>
    <row r="92" spans="1:18" ht="15.75" x14ac:dyDescent="0.25">
      <c r="A92" s="45">
        <v>249</v>
      </c>
      <c r="B92" s="46" t="s">
        <v>3330</v>
      </c>
      <c r="C92" s="46">
        <v>43321103</v>
      </c>
      <c r="D92" s="46" t="s">
        <v>3325</v>
      </c>
      <c r="E92" s="22">
        <v>2.4432880788637288</v>
      </c>
      <c r="F92" s="47">
        <v>41</v>
      </c>
      <c r="G92" s="23">
        <v>1.6460837920562299E-2</v>
      </c>
      <c r="H92" s="24">
        <f t="shared" si="2"/>
        <v>0.67489435474305426</v>
      </c>
      <c r="I92" s="48">
        <v>1755</v>
      </c>
      <c r="J92" s="48">
        <f>COUNTIFS('08W Project List'!$G:$G,$B92)</f>
        <v>1</v>
      </c>
      <c r="K92" s="47">
        <f>SUMIFS('08W Project List'!$E:$E,'08W Project List'!$G:$G,$B92)</f>
        <v>1.5</v>
      </c>
      <c r="L92" s="47">
        <f>SUMIFS('08W Project List'!$E:$E,'08W Project List'!$G:$G,$B92,'08W Project List'!$S:$S,L$2)</f>
        <v>0</v>
      </c>
      <c r="M92" s="47">
        <f>SUMIFS('08W Project List'!$E:$E,'08W Project List'!$G:$G,$B92,'08W Project List'!$S:$S,M$2)</f>
        <v>0</v>
      </c>
      <c r="N92" s="47">
        <f>SUMIFS('08W Project List'!$E:$E,'08W Project List'!$G:$G,$B92,'08W Project List'!$S:$S,N$2)</f>
        <v>1.5</v>
      </c>
      <c r="O92" s="47">
        <f>SUMIFS('08W Project List'!$E:$E,'08W Project List'!$G:$G,$B92,'08W Project List'!$S:$S,O$2)</f>
        <v>0</v>
      </c>
      <c r="P92" s="47">
        <f>SUMIFS('08W Project List'!$E:$E,'08W Project List'!$G:$G,$B92,'08W Project List'!$S:$S,P$2)</f>
        <v>0</v>
      </c>
      <c r="Q92" s="40" t="s">
        <v>4479</v>
      </c>
      <c r="R92" s="49">
        <v>44183</v>
      </c>
    </row>
    <row r="93" spans="1:18" ht="15.75" x14ac:dyDescent="0.25">
      <c r="A93" s="45">
        <v>3447</v>
      </c>
      <c r="B93" s="46" t="s">
        <v>4414</v>
      </c>
      <c r="C93" s="46">
        <v>102911103</v>
      </c>
      <c r="D93" s="46" t="s">
        <v>4411</v>
      </c>
      <c r="E93" s="22">
        <v>22.416802532658608</v>
      </c>
      <c r="F93" s="47">
        <v>259</v>
      </c>
      <c r="G93" s="23">
        <v>1.28139578906702E-2</v>
      </c>
      <c r="H93" s="24">
        <f t="shared" si="2"/>
        <v>3.3188150936835816</v>
      </c>
      <c r="I93" s="48">
        <v>1849</v>
      </c>
      <c r="J93" s="48">
        <f>COUNTIFS('08W Project List'!$G:$G,$B93)</f>
        <v>22</v>
      </c>
      <c r="K93" s="47">
        <f>SUMIFS('08W Project List'!$E:$E,'08W Project List'!$G:$G,$B93)</f>
        <v>7.8534469696969689</v>
      </c>
      <c r="L93" s="47">
        <f>SUMIFS('08W Project List'!$E:$E,'08W Project List'!$G:$G,$B93,'08W Project List'!$S:$S,L$2)</f>
        <v>0.4134469696969697</v>
      </c>
      <c r="M93" s="47">
        <f>SUMIFS('08W Project List'!$E:$E,'08W Project List'!$G:$G,$B93,'08W Project List'!$S:$S,M$2)</f>
        <v>2.8099999999999996</v>
      </c>
      <c r="N93" s="47">
        <f>SUMIFS('08W Project List'!$E:$E,'08W Project List'!$G:$G,$B93,'08W Project List'!$S:$S,N$2)</f>
        <v>0</v>
      </c>
      <c r="O93" s="47">
        <f>SUMIFS('08W Project List'!$E:$E,'08W Project List'!$G:$G,$B93,'08W Project List'!$S:$S,O$2)</f>
        <v>4.6300000000000008</v>
      </c>
      <c r="P93" s="47">
        <f>SUMIFS('08W Project List'!$E:$E,'08W Project List'!$G:$G,$B93,'08W Project List'!$S:$S,P$2)</f>
        <v>0</v>
      </c>
      <c r="Q93" s="40" t="s">
        <v>4483</v>
      </c>
      <c r="R93" s="49">
        <v>44148</v>
      </c>
    </row>
    <row r="94" spans="1:18" ht="15.75" x14ac:dyDescent="0.25">
      <c r="A94" s="45">
        <v>1135</v>
      </c>
      <c r="B94" s="46" t="s">
        <v>2100</v>
      </c>
      <c r="C94" s="46">
        <v>82021106</v>
      </c>
      <c r="D94" s="46" t="s">
        <v>2094</v>
      </c>
      <c r="E94" s="22">
        <v>19.353556626695898</v>
      </c>
      <c r="F94" s="47">
        <v>213</v>
      </c>
      <c r="G94" s="23">
        <v>1.2498918349547E-2</v>
      </c>
      <c r="H94" s="24">
        <f t="shared" si="2"/>
        <v>2.6622696084535109</v>
      </c>
      <c r="I94" s="48">
        <v>1864</v>
      </c>
      <c r="J94" s="48">
        <f>COUNTIFS('08W Project List'!$G:$G,$B94)</f>
        <v>1</v>
      </c>
      <c r="K94" s="47">
        <f>SUMIFS('08W Project List'!$E:$E,'08W Project List'!$G:$G,$B94)</f>
        <v>0.84905303030303025</v>
      </c>
      <c r="L94" s="47">
        <f>SUMIFS('08W Project List'!$E:$E,'08W Project List'!$G:$G,$B94,'08W Project List'!$S:$S,L$2)</f>
        <v>0</v>
      </c>
      <c r="M94" s="47">
        <f>SUMIFS('08W Project List'!$E:$E,'08W Project List'!$G:$G,$B94,'08W Project List'!$S:$S,M$2)</f>
        <v>0</v>
      </c>
      <c r="N94" s="47">
        <f>SUMIFS('08W Project List'!$E:$E,'08W Project List'!$G:$G,$B94,'08W Project List'!$S:$S,N$2)</f>
        <v>0.84905303030303025</v>
      </c>
      <c r="O94" s="47">
        <f>SUMIFS('08W Project List'!$E:$E,'08W Project List'!$G:$G,$B94,'08W Project List'!$S:$S,O$2)</f>
        <v>0</v>
      </c>
      <c r="P94" s="47">
        <f>SUMIFS('08W Project List'!$E:$E,'08W Project List'!$G:$G,$B94,'08W Project List'!$S:$S,P$2)</f>
        <v>0</v>
      </c>
      <c r="Q94" s="40" t="s">
        <v>4471</v>
      </c>
      <c r="R94" s="49">
        <v>44166</v>
      </c>
    </row>
    <row r="95" spans="1:18" ht="15.75" x14ac:dyDescent="0.25">
      <c r="A95" s="45">
        <v>10</v>
      </c>
      <c r="B95" s="46" t="s">
        <v>1948</v>
      </c>
      <c r="C95" s="46">
        <v>43311102</v>
      </c>
      <c r="D95" s="46" t="s">
        <v>1944</v>
      </c>
      <c r="E95" s="22">
        <v>9.7315112335888756</v>
      </c>
      <c r="F95" s="47">
        <v>124</v>
      </c>
      <c r="G95" s="23">
        <v>9.0594735712638506E-3</v>
      </c>
      <c r="H95" s="24">
        <f t="shared" si="2"/>
        <v>1.1233747228367175</v>
      </c>
      <c r="I95" s="48">
        <v>1999</v>
      </c>
      <c r="J95" s="48">
        <f>COUNTIFS('08W Project List'!$G:$G,$B95)</f>
        <v>1</v>
      </c>
      <c r="K95" s="47">
        <f>SUMIFS('08W Project List'!$E:$E,'08W Project List'!$G:$G,$B95)</f>
        <v>1.0645833333333334</v>
      </c>
      <c r="L95" s="47">
        <f>SUMIFS('08W Project List'!$E:$E,'08W Project List'!$G:$G,$B95,'08W Project List'!$S:$S,L$2)</f>
        <v>0</v>
      </c>
      <c r="M95" s="47">
        <f>SUMIFS('08W Project List'!$E:$E,'08W Project List'!$G:$G,$B95,'08W Project List'!$S:$S,M$2)</f>
        <v>0</v>
      </c>
      <c r="N95" s="47">
        <f>SUMIFS('08W Project List'!$E:$E,'08W Project List'!$G:$G,$B95,'08W Project List'!$S:$S,N$2)</f>
        <v>0</v>
      </c>
      <c r="O95" s="47">
        <f>SUMIFS('08W Project List'!$E:$E,'08W Project List'!$G:$G,$B95,'08W Project List'!$S:$S,O$2)</f>
        <v>1.0645833333333334</v>
      </c>
      <c r="P95" s="47">
        <f>SUMIFS('08W Project List'!$E:$E,'08W Project List'!$G:$G,$B95,'08W Project List'!$S:$S,P$2)</f>
        <v>0</v>
      </c>
      <c r="Q95" s="40" t="s">
        <v>4471</v>
      </c>
      <c r="R95" s="49">
        <v>44166</v>
      </c>
    </row>
    <row r="96" spans="1:18" ht="15.75" x14ac:dyDescent="0.25">
      <c r="A96" s="45">
        <v>7254</v>
      </c>
      <c r="B96" s="46" t="s">
        <v>25</v>
      </c>
      <c r="C96" s="46">
        <v>152101101</v>
      </c>
      <c r="D96" s="46" t="s">
        <v>19</v>
      </c>
      <c r="E96" s="22">
        <v>4.1490947932397697</v>
      </c>
      <c r="F96" s="47">
        <v>49</v>
      </c>
      <c r="G96" s="23">
        <v>8.8541015381864707E-3</v>
      </c>
      <c r="H96" s="24">
        <f t="shared" si="2"/>
        <v>0.43385097537113704</v>
      </c>
      <c r="I96" s="48">
        <v>2010</v>
      </c>
      <c r="J96" s="48">
        <f>COUNTIFS('08W Project List'!$G:$G,$B96)</f>
        <v>4</v>
      </c>
      <c r="K96" s="47">
        <f>SUMIFS('08W Project List'!$E:$E,'08W Project List'!$G:$G,$B96)</f>
        <v>1.7400000000000002</v>
      </c>
      <c r="L96" s="47">
        <f>SUMIFS('08W Project List'!$E:$E,'08W Project List'!$G:$G,$B96,'08W Project List'!$S:$S,L$2)</f>
        <v>1.7400000000000002</v>
      </c>
      <c r="M96" s="47">
        <f>SUMIFS('08W Project List'!$E:$E,'08W Project List'!$G:$G,$B96,'08W Project List'!$S:$S,M$2)</f>
        <v>0</v>
      </c>
      <c r="N96" s="47">
        <f>SUMIFS('08W Project List'!$E:$E,'08W Project List'!$G:$G,$B96,'08W Project List'!$S:$S,N$2)</f>
        <v>0</v>
      </c>
      <c r="O96" s="47">
        <f>SUMIFS('08W Project List'!$E:$E,'08W Project List'!$G:$G,$B96,'08W Project List'!$S:$S,O$2)</f>
        <v>0</v>
      </c>
      <c r="P96" s="47">
        <f>SUMIFS('08W Project List'!$E:$E,'08W Project List'!$G:$G,$B96,'08W Project List'!$S:$S,P$2)</f>
        <v>0</v>
      </c>
      <c r="Q96" s="40" t="s">
        <v>4480</v>
      </c>
      <c r="R96" s="49">
        <v>44183</v>
      </c>
    </row>
    <row r="97" spans="1:18" ht="15.75" x14ac:dyDescent="0.25">
      <c r="A97" s="45">
        <v>797</v>
      </c>
      <c r="B97" s="46" t="s">
        <v>1122</v>
      </c>
      <c r="C97" s="46">
        <v>43071101</v>
      </c>
      <c r="D97" s="46" t="s">
        <v>1113</v>
      </c>
      <c r="E97" s="22">
        <v>3.1203148217925047</v>
      </c>
      <c r="F97" s="47">
        <v>191</v>
      </c>
      <c r="G97" s="23">
        <v>7.9930108646246497E-3</v>
      </c>
      <c r="H97" s="24">
        <f t="shared" si="2"/>
        <v>1.5266650751433082</v>
      </c>
      <c r="I97" s="48">
        <v>2048</v>
      </c>
      <c r="J97" s="48">
        <f>COUNTIFS('08W Project List'!$G:$G,$B97)</f>
        <v>3</v>
      </c>
      <c r="K97" s="47">
        <f>SUMIFS('08W Project List'!$E:$E,'08W Project List'!$G:$G,$B97)</f>
        <v>2.0113636363636362</v>
      </c>
      <c r="L97" s="47">
        <f>SUMIFS('08W Project List'!$E:$E,'08W Project List'!$G:$G,$B97,'08W Project List'!$S:$S,L$2)</f>
        <v>2.0113636363636362</v>
      </c>
      <c r="M97" s="47">
        <f>SUMIFS('08W Project List'!$E:$E,'08W Project List'!$G:$G,$B97,'08W Project List'!$S:$S,M$2)</f>
        <v>0</v>
      </c>
      <c r="N97" s="47">
        <f>SUMIFS('08W Project List'!$E:$E,'08W Project List'!$G:$G,$B97,'08W Project List'!$S:$S,N$2)</f>
        <v>0</v>
      </c>
      <c r="O97" s="47">
        <f>SUMIFS('08W Project List'!$E:$E,'08W Project List'!$G:$G,$B97,'08W Project List'!$S:$S,O$2)</f>
        <v>0</v>
      </c>
      <c r="P97" s="47">
        <f>SUMIFS('08W Project List'!$E:$E,'08W Project List'!$G:$G,$B97,'08W Project List'!$S:$S,P$2)</f>
        <v>0</v>
      </c>
      <c r="Q97" s="40" t="s">
        <v>4480</v>
      </c>
      <c r="R97" s="49">
        <v>44183</v>
      </c>
    </row>
    <row r="98" spans="1:18" ht="15.75" x14ac:dyDescent="0.25">
      <c r="A98" s="45">
        <v>1984</v>
      </c>
      <c r="B98" s="46" t="s">
        <v>1643</v>
      </c>
      <c r="C98" s="46">
        <v>24101103</v>
      </c>
      <c r="D98" s="46" t="s">
        <v>1637</v>
      </c>
      <c r="E98" s="22">
        <v>15.567907158765507</v>
      </c>
      <c r="F98" s="47">
        <v>150</v>
      </c>
      <c r="G98" s="23">
        <v>7.8448213061737201E-3</v>
      </c>
      <c r="H98" s="24">
        <f t="shared" si="2"/>
        <v>1.176723195926058</v>
      </c>
      <c r="I98" s="48">
        <v>2055</v>
      </c>
      <c r="J98" s="48">
        <f>COUNTIFS('08W Project List'!$G:$G,$B98)</f>
        <v>2</v>
      </c>
      <c r="K98" s="47">
        <f>SUMIFS('08W Project List'!$E:$E,'08W Project List'!$G:$G,$B98)</f>
        <v>5.42</v>
      </c>
      <c r="L98" s="47">
        <f>SUMIFS('08W Project List'!$E:$E,'08W Project List'!$G:$G,$B98,'08W Project List'!$S:$S,L$2)</f>
        <v>5.42</v>
      </c>
      <c r="M98" s="47">
        <f>SUMIFS('08W Project List'!$E:$E,'08W Project List'!$G:$G,$B98,'08W Project List'!$S:$S,M$2)</f>
        <v>0</v>
      </c>
      <c r="N98" s="47">
        <f>SUMIFS('08W Project List'!$E:$E,'08W Project List'!$G:$G,$B98,'08W Project List'!$S:$S,N$2)</f>
        <v>0</v>
      </c>
      <c r="O98" s="47">
        <f>SUMIFS('08W Project List'!$E:$E,'08W Project List'!$G:$G,$B98,'08W Project List'!$S:$S,O$2)</f>
        <v>0</v>
      </c>
      <c r="P98" s="47">
        <f>SUMIFS('08W Project List'!$E:$E,'08W Project List'!$G:$G,$B98,'08W Project List'!$S:$S,P$2)</f>
        <v>0</v>
      </c>
      <c r="Q98" s="40" t="s">
        <v>4483</v>
      </c>
      <c r="R98" s="49">
        <v>44148</v>
      </c>
    </row>
    <row r="99" spans="1:18" ht="15.75" x14ac:dyDescent="0.25">
      <c r="A99" s="45">
        <v>4884</v>
      </c>
      <c r="B99" s="46" t="s">
        <v>3116</v>
      </c>
      <c r="C99" s="46">
        <v>153081112</v>
      </c>
      <c r="D99" s="46" t="s">
        <v>3114</v>
      </c>
      <c r="E99" s="22">
        <v>8.512969057158422</v>
      </c>
      <c r="F99" s="47">
        <v>117</v>
      </c>
      <c r="G99" s="23">
        <v>6.5148067200905997E-3</v>
      </c>
      <c r="H99" s="24">
        <f t="shared" ref="H99:H115" si="3">IFERROR(G99*F99,0)</f>
        <v>0.76223238625060019</v>
      </c>
      <c r="I99" s="48">
        <v>2123</v>
      </c>
      <c r="J99" s="48">
        <f>COUNTIFS('08W Project List'!$G:$G,$B99)</f>
        <v>2</v>
      </c>
      <c r="K99" s="47">
        <f>SUMIFS('08W Project List'!$E:$E,'08W Project List'!$G:$G,$B99)</f>
        <v>0.38</v>
      </c>
      <c r="L99" s="47">
        <f>SUMIFS('08W Project List'!$E:$E,'08W Project List'!$G:$G,$B99,'08W Project List'!$S:$S,L$2)</f>
        <v>0.38</v>
      </c>
      <c r="M99" s="47">
        <f>SUMIFS('08W Project List'!$E:$E,'08W Project List'!$G:$G,$B99,'08W Project List'!$S:$S,M$2)</f>
        <v>0</v>
      </c>
      <c r="N99" s="47">
        <f>SUMIFS('08W Project List'!$E:$E,'08W Project List'!$G:$G,$B99,'08W Project List'!$S:$S,N$2)</f>
        <v>0</v>
      </c>
      <c r="O99" s="47">
        <f>SUMIFS('08W Project List'!$E:$E,'08W Project List'!$G:$G,$B99,'08W Project List'!$S:$S,O$2)</f>
        <v>0</v>
      </c>
      <c r="P99" s="47">
        <f>SUMIFS('08W Project List'!$E:$E,'08W Project List'!$G:$G,$B99,'08W Project List'!$S:$S,P$2)</f>
        <v>0</v>
      </c>
      <c r="Q99" s="40" t="s">
        <v>4480</v>
      </c>
      <c r="R99" s="49">
        <v>44183</v>
      </c>
    </row>
    <row r="100" spans="1:18" ht="15.75" x14ac:dyDescent="0.25">
      <c r="A100" s="45">
        <v>3076</v>
      </c>
      <c r="B100" s="46" t="s">
        <v>3117</v>
      </c>
      <c r="C100" s="46">
        <v>153082106</v>
      </c>
      <c r="D100" s="46" t="s">
        <v>3118</v>
      </c>
      <c r="E100" s="22">
        <v>49.498871370804096</v>
      </c>
      <c r="F100" s="47">
        <v>462</v>
      </c>
      <c r="G100" s="23">
        <v>6.4469162005552604E-3</v>
      </c>
      <c r="H100" s="24">
        <f t="shared" si="3"/>
        <v>2.9784752846565303</v>
      </c>
      <c r="I100" s="48">
        <v>2131</v>
      </c>
      <c r="J100" s="48">
        <f>COUNTIFS('08W Project List'!$G:$G,$B100)</f>
        <v>1</v>
      </c>
      <c r="K100" s="47">
        <f>SUMIFS('08W Project List'!$E:$E,'08W Project List'!$G:$G,$B100)</f>
        <v>0.7</v>
      </c>
      <c r="L100" s="47">
        <f>SUMIFS('08W Project List'!$E:$E,'08W Project List'!$G:$G,$B100,'08W Project List'!$S:$S,L$2)</f>
        <v>0.7</v>
      </c>
      <c r="M100" s="47">
        <f>SUMIFS('08W Project List'!$E:$E,'08W Project List'!$G:$G,$B100,'08W Project List'!$S:$S,M$2)</f>
        <v>0</v>
      </c>
      <c r="N100" s="47">
        <f>SUMIFS('08W Project List'!$E:$E,'08W Project List'!$G:$G,$B100,'08W Project List'!$S:$S,N$2)</f>
        <v>0</v>
      </c>
      <c r="O100" s="47">
        <f>SUMIFS('08W Project List'!$E:$E,'08W Project List'!$G:$G,$B100,'08W Project List'!$S:$S,O$2)</f>
        <v>0</v>
      </c>
      <c r="P100" s="47">
        <f>SUMIFS('08W Project List'!$E:$E,'08W Project List'!$G:$G,$B100,'08W Project List'!$S:$S,P$2)</f>
        <v>0</v>
      </c>
      <c r="Q100" s="40" t="s">
        <v>4481</v>
      </c>
      <c r="R100" s="49">
        <v>44183</v>
      </c>
    </row>
    <row r="101" spans="1:18" ht="15.75" x14ac:dyDescent="0.25">
      <c r="A101" s="45">
        <v>8349</v>
      </c>
      <c r="B101" s="46" t="s">
        <v>453</v>
      </c>
      <c r="C101" s="46">
        <v>152481110</v>
      </c>
      <c r="D101" s="46" t="s">
        <v>447</v>
      </c>
      <c r="E101" s="22">
        <v>3.4177472988151649E-3</v>
      </c>
      <c r="F101" s="47">
        <v>26</v>
      </c>
      <c r="G101" s="23">
        <v>6.4174244736114302E-3</v>
      </c>
      <c r="H101" s="24">
        <f t="shared" si="3"/>
        <v>0.1668530363138972</v>
      </c>
      <c r="I101" s="48">
        <v>2134</v>
      </c>
      <c r="J101" s="48">
        <f>COUNTIFS('08W Project List'!$G:$G,$B101)</f>
        <v>1</v>
      </c>
      <c r="K101" s="47">
        <f>SUMIFS('08W Project List'!$E:$E,'08W Project List'!$G:$G,$B101)</f>
        <v>5.587121212121212E-2</v>
      </c>
      <c r="L101" s="47">
        <f>SUMIFS('08W Project List'!$E:$E,'08W Project List'!$G:$G,$B101,'08W Project List'!$S:$S,L$2)</f>
        <v>5.587121212121212E-2</v>
      </c>
      <c r="M101" s="47">
        <f>SUMIFS('08W Project List'!$E:$E,'08W Project List'!$G:$G,$B101,'08W Project List'!$S:$S,M$2)</f>
        <v>0</v>
      </c>
      <c r="N101" s="47">
        <f>SUMIFS('08W Project List'!$E:$E,'08W Project List'!$G:$G,$B101,'08W Project List'!$S:$S,N$2)</f>
        <v>0</v>
      </c>
      <c r="O101" s="47">
        <f>SUMIFS('08W Project List'!$E:$E,'08W Project List'!$G:$G,$B101,'08W Project List'!$S:$S,O$2)</f>
        <v>0</v>
      </c>
      <c r="P101" s="47">
        <f>SUMIFS('08W Project List'!$E:$E,'08W Project List'!$G:$G,$B101,'08W Project List'!$S:$S,P$2)</f>
        <v>0</v>
      </c>
      <c r="Q101" s="40" t="s">
        <v>4480</v>
      </c>
      <c r="R101" s="49">
        <v>44183</v>
      </c>
    </row>
    <row r="102" spans="1:18" ht="15.75" x14ac:dyDescent="0.25">
      <c r="A102" s="45">
        <v>2120</v>
      </c>
      <c r="B102" s="46" t="s">
        <v>397</v>
      </c>
      <c r="C102" s="46">
        <v>152481103</v>
      </c>
      <c r="D102" s="46" t="s">
        <v>392</v>
      </c>
      <c r="E102" s="22">
        <v>17.747259940771038</v>
      </c>
      <c r="F102" s="47">
        <v>201</v>
      </c>
      <c r="G102" s="23">
        <v>6.2036144330445001E-3</v>
      </c>
      <c r="H102" s="24">
        <f t="shared" si="3"/>
        <v>1.2469265010419446</v>
      </c>
      <c r="I102" s="48">
        <v>2144</v>
      </c>
      <c r="J102" s="48">
        <f>COUNTIFS('08W Project List'!$G:$G,$B102)</f>
        <v>5</v>
      </c>
      <c r="K102" s="47">
        <f>SUMIFS('08W Project List'!$E:$E,'08W Project List'!$G:$G,$B102)</f>
        <v>9.1785227272727266</v>
      </c>
      <c r="L102" s="47">
        <f>SUMIFS('08W Project List'!$E:$E,'08W Project List'!$G:$G,$B102,'08W Project List'!$S:$S,L$2)</f>
        <v>0</v>
      </c>
      <c r="M102" s="47">
        <f>SUMIFS('08W Project List'!$E:$E,'08W Project List'!$G:$G,$B102,'08W Project List'!$S:$S,M$2)</f>
        <v>0</v>
      </c>
      <c r="N102" s="47">
        <f>SUMIFS('08W Project List'!$E:$E,'08W Project List'!$G:$G,$B102,'08W Project List'!$S:$S,N$2)</f>
        <v>0</v>
      </c>
      <c r="O102" s="47">
        <f>SUMIFS('08W Project List'!$E:$E,'08W Project List'!$G:$G,$B102,'08W Project List'!$S:$S,O$2)</f>
        <v>9.1785227272727266</v>
      </c>
      <c r="P102" s="47">
        <f>SUMIFS('08W Project List'!$E:$E,'08W Project List'!$G:$G,$B102,'08W Project List'!$S:$S,P$2)</f>
        <v>0</v>
      </c>
      <c r="Q102" s="40" t="s">
        <v>4471</v>
      </c>
      <c r="R102" s="49">
        <v>44166</v>
      </c>
    </row>
    <row r="103" spans="1:18" ht="15.75" x14ac:dyDescent="0.25">
      <c r="A103" s="45">
        <v>6388</v>
      </c>
      <c r="B103" s="46" t="s">
        <v>1640</v>
      </c>
      <c r="C103" s="46">
        <v>24101103</v>
      </c>
      <c r="D103" s="46" t="s">
        <v>1637</v>
      </c>
      <c r="E103" s="22">
        <v>6.6682886137888744</v>
      </c>
      <c r="F103" s="47">
        <v>79</v>
      </c>
      <c r="G103" s="23">
        <v>5.4078483106597096E-3</v>
      </c>
      <c r="H103" s="24">
        <f t="shared" si="3"/>
        <v>0.42722001654211705</v>
      </c>
      <c r="I103" s="48">
        <v>2186</v>
      </c>
      <c r="J103" s="48">
        <f>COUNTIFS('08W Project List'!$G:$G,$B103)</f>
        <v>1</v>
      </c>
      <c r="K103" s="47">
        <f>SUMIFS('08W Project List'!$E:$E,'08W Project List'!$G:$G,$B103)</f>
        <v>0.95</v>
      </c>
      <c r="L103" s="47">
        <f>SUMIFS('08W Project List'!$E:$E,'08W Project List'!$G:$G,$B103,'08W Project List'!$S:$S,L$2)</f>
        <v>0.95</v>
      </c>
      <c r="M103" s="47">
        <f>SUMIFS('08W Project List'!$E:$E,'08W Project List'!$G:$G,$B103,'08W Project List'!$S:$S,M$2)</f>
        <v>0</v>
      </c>
      <c r="N103" s="47">
        <f>SUMIFS('08W Project List'!$E:$E,'08W Project List'!$G:$G,$B103,'08W Project List'!$S:$S,N$2)</f>
        <v>0</v>
      </c>
      <c r="O103" s="47">
        <f>SUMIFS('08W Project List'!$E:$E,'08W Project List'!$G:$G,$B103,'08W Project List'!$S:$S,O$2)</f>
        <v>0</v>
      </c>
      <c r="P103" s="47">
        <f>SUMIFS('08W Project List'!$E:$E,'08W Project List'!$G:$G,$B103,'08W Project List'!$S:$S,P$2)</f>
        <v>0</v>
      </c>
      <c r="Q103" s="40" t="s">
        <v>4484</v>
      </c>
      <c r="R103" s="49">
        <v>44148</v>
      </c>
    </row>
    <row r="104" spans="1:18" ht="15.75" x14ac:dyDescent="0.25">
      <c r="A104" s="45">
        <v>1451</v>
      </c>
      <c r="B104" s="46" t="s">
        <v>2334</v>
      </c>
      <c r="C104" s="46">
        <v>163661701</v>
      </c>
      <c r="D104" s="46" t="s">
        <v>2328</v>
      </c>
      <c r="E104" s="22">
        <v>11.858056951620696</v>
      </c>
      <c r="F104" s="47">
        <v>132</v>
      </c>
      <c r="G104" s="23">
        <v>3.81675019092722E-3</v>
      </c>
      <c r="H104" s="24">
        <f t="shared" si="3"/>
        <v>0.50381102520239307</v>
      </c>
      <c r="I104" s="48">
        <v>2267</v>
      </c>
      <c r="J104" s="48">
        <f>COUNTIFS('08W Project List'!$G:$G,$B104)</f>
        <v>3</v>
      </c>
      <c r="K104" s="47">
        <f>SUMIFS('08W Project List'!$E:$E,'08W Project List'!$G:$G,$B104)</f>
        <v>4.6400378787878793</v>
      </c>
      <c r="L104" s="47">
        <f>SUMIFS('08W Project List'!$E:$E,'08W Project List'!$G:$G,$B104,'08W Project List'!$S:$S,L$2)</f>
        <v>0</v>
      </c>
      <c r="M104" s="47">
        <f>SUMIFS('08W Project List'!$E:$E,'08W Project List'!$G:$G,$B104,'08W Project List'!$S:$S,M$2)</f>
        <v>0</v>
      </c>
      <c r="N104" s="47">
        <f>SUMIFS('08W Project List'!$E:$E,'08W Project List'!$G:$G,$B104,'08W Project List'!$S:$S,N$2)</f>
        <v>1.5867424242424242</v>
      </c>
      <c r="O104" s="47">
        <f>SUMIFS('08W Project List'!$E:$E,'08W Project List'!$G:$G,$B104,'08W Project List'!$S:$S,O$2)</f>
        <v>3.0532954545454549</v>
      </c>
      <c r="P104" s="47">
        <f>SUMIFS('08W Project List'!$E:$E,'08W Project List'!$G:$G,$B104,'08W Project List'!$S:$S,P$2)</f>
        <v>0</v>
      </c>
      <c r="Q104" s="40" t="s">
        <v>4471</v>
      </c>
      <c r="R104" s="49">
        <v>44166</v>
      </c>
    </row>
    <row r="105" spans="1:18" ht="15.75" x14ac:dyDescent="0.25">
      <c r="A105" s="45">
        <v>1371</v>
      </c>
      <c r="B105" s="46" t="s">
        <v>3052</v>
      </c>
      <c r="C105" s="46">
        <v>163751102</v>
      </c>
      <c r="D105" s="46" t="s">
        <v>3053</v>
      </c>
      <c r="E105" s="22">
        <v>17.259798184577253</v>
      </c>
      <c r="F105" s="47">
        <v>218</v>
      </c>
      <c r="G105" s="23">
        <v>3.75710143625059E-3</v>
      </c>
      <c r="H105" s="24">
        <f t="shared" si="3"/>
        <v>0.81904811310262859</v>
      </c>
      <c r="I105" s="48">
        <v>2271</v>
      </c>
      <c r="J105" s="48">
        <f>COUNTIFS('08W Project List'!$G:$G,$B105)</f>
        <v>3</v>
      </c>
      <c r="K105" s="47">
        <f>SUMIFS('08W Project List'!$E:$E,'08W Project List'!$G:$G,$B105)</f>
        <v>4.3155681818181817</v>
      </c>
      <c r="L105" s="47">
        <f>SUMIFS('08W Project List'!$E:$E,'08W Project List'!$G:$G,$B105,'08W Project List'!$S:$S,L$2)</f>
        <v>0</v>
      </c>
      <c r="M105" s="47">
        <f>SUMIFS('08W Project List'!$E:$E,'08W Project List'!$G:$G,$B105,'08W Project List'!$S:$S,M$2)</f>
        <v>0</v>
      </c>
      <c r="N105" s="47">
        <f>SUMIFS('08W Project List'!$E:$E,'08W Project List'!$G:$G,$B105,'08W Project List'!$S:$S,N$2)</f>
        <v>0</v>
      </c>
      <c r="O105" s="47">
        <f>SUMIFS('08W Project List'!$E:$E,'08W Project List'!$G:$G,$B105,'08W Project List'!$S:$S,O$2)</f>
        <v>4.3155681818181817</v>
      </c>
      <c r="P105" s="47">
        <f>SUMIFS('08W Project List'!$E:$E,'08W Project List'!$G:$G,$B105,'08W Project List'!$S:$S,P$2)</f>
        <v>0</v>
      </c>
      <c r="Q105" s="40" t="s">
        <v>4471</v>
      </c>
      <c r="R105" s="49">
        <v>44166</v>
      </c>
    </row>
    <row r="106" spans="1:18" ht="15.75" x14ac:dyDescent="0.25">
      <c r="A106" s="45">
        <v>1742</v>
      </c>
      <c r="B106" s="46" t="s">
        <v>2335</v>
      </c>
      <c r="C106" s="46">
        <v>163661701</v>
      </c>
      <c r="D106" s="46" t="s">
        <v>2328</v>
      </c>
      <c r="E106" s="22">
        <v>16.249408441667743</v>
      </c>
      <c r="F106" s="47">
        <v>187</v>
      </c>
      <c r="G106" s="23">
        <v>2.9900681309674498E-3</v>
      </c>
      <c r="H106" s="24">
        <f t="shared" si="3"/>
        <v>0.55914274049091306</v>
      </c>
      <c r="I106" s="48">
        <v>2353</v>
      </c>
      <c r="J106" s="48">
        <f>COUNTIFS('08W Project List'!$G:$G,$B106)</f>
        <v>6</v>
      </c>
      <c r="K106" s="47">
        <f>SUMIFS('08W Project List'!$E:$E,'08W Project List'!$G:$G,$B106)</f>
        <v>10.970568181818182</v>
      </c>
      <c r="L106" s="47">
        <f>SUMIFS('08W Project List'!$E:$E,'08W Project List'!$G:$G,$B106,'08W Project List'!$S:$S,L$2)</f>
        <v>0</v>
      </c>
      <c r="M106" s="47">
        <f>SUMIFS('08W Project List'!$E:$E,'08W Project List'!$G:$G,$B106,'08W Project List'!$S:$S,M$2)</f>
        <v>0</v>
      </c>
      <c r="N106" s="47">
        <f>SUMIFS('08W Project List'!$E:$E,'08W Project List'!$G:$G,$B106,'08W Project List'!$S:$S,N$2)</f>
        <v>0</v>
      </c>
      <c r="O106" s="47">
        <f>SUMIFS('08W Project List'!$E:$E,'08W Project List'!$G:$G,$B106,'08W Project List'!$S:$S,O$2)</f>
        <v>10.970568181818182</v>
      </c>
      <c r="P106" s="47">
        <f>SUMIFS('08W Project List'!$E:$E,'08W Project List'!$G:$G,$B106,'08W Project List'!$S:$S,P$2)</f>
        <v>0</v>
      </c>
      <c r="Q106" s="40" t="s">
        <v>4471</v>
      </c>
      <c r="R106" s="49">
        <v>44166</v>
      </c>
    </row>
    <row r="107" spans="1:18" ht="15.75" x14ac:dyDescent="0.25">
      <c r="A107" s="45">
        <v>2714</v>
      </c>
      <c r="B107" s="46" t="s">
        <v>2347</v>
      </c>
      <c r="C107" s="46">
        <v>163661702</v>
      </c>
      <c r="D107" s="46" t="s">
        <v>2337</v>
      </c>
      <c r="E107" s="22">
        <v>9.0549841860287135</v>
      </c>
      <c r="F107" s="47">
        <v>110</v>
      </c>
      <c r="G107" s="23">
        <v>2.81608190566733E-3</v>
      </c>
      <c r="H107" s="24">
        <f t="shared" si="3"/>
        <v>0.30976900962340631</v>
      </c>
      <c r="I107" s="48">
        <v>2369</v>
      </c>
      <c r="J107" s="48">
        <f>COUNTIFS('08W Project List'!$G:$G,$B107)</f>
        <v>2</v>
      </c>
      <c r="K107" s="47">
        <f>SUMIFS('08W Project List'!$E:$E,'08W Project List'!$G:$G,$B107)</f>
        <v>2.4207575757575759</v>
      </c>
      <c r="L107" s="47">
        <f>SUMIFS('08W Project List'!$E:$E,'08W Project List'!$G:$G,$B107,'08W Project List'!$S:$S,L$2)</f>
        <v>0</v>
      </c>
      <c r="M107" s="47">
        <f>SUMIFS('08W Project List'!$E:$E,'08W Project List'!$G:$G,$B107,'08W Project List'!$S:$S,M$2)</f>
        <v>0</v>
      </c>
      <c r="N107" s="47">
        <f>SUMIFS('08W Project List'!$E:$E,'08W Project List'!$G:$G,$B107,'08W Project List'!$S:$S,N$2)</f>
        <v>0</v>
      </c>
      <c r="O107" s="47">
        <f>SUMIFS('08W Project List'!$E:$E,'08W Project List'!$G:$G,$B107,'08W Project List'!$S:$S,O$2)</f>
        <v>2.4207575757575759</v>
      </c>
      <c r="P107" s="47">
        <f>SUMIFS('08W Project List'!$E:$E,'08W Project List'!$G:$G,$B107,'08W Project List'!$S:$S,P$2)</f>
        <v>0</v>
      </c>
      <c r="Q107" s="40" t="s">
        <v>4471</v>
      </c>
      <c r="R107" s="49">
        <v>44166</v>
      </c>
    </row>
    <row r="108" spans="1:18" ht="15.75" x14ac:dyDescent="0.25">
      <c r="A108" s="45">
        <v>5291</v>
      </c>
      <c r="B108" s="46" t="s">
        <v>2345</v>
      </c>
      <c r="C108" s="46">
        <v>163661702</v>
      </c>
      <c r="D108" s="46" t="s">
        <v>2337</v>
      </c>
      <c r="E108" s="22">
        <v>19.731845806481232</v>
      </c>
      <c r="F108" s="47">
        <v>231</v>
      </c>
      <c r="G108" s="23">
        <v>2.5097893645901698E-3</v>
      </c>
      <c r="H108" s="24">
        <f t="shared" si="3"/>
        <v>0.57976134322032924</v>
      </c>
      <c r="I108" s="48">
        <v>2411</v>
      </c>
      <c r="J108" s="48">
        <f>COUNTIFS('08W Project List'!$G:$G,$B108)</f>
        <v>1</v>
      </c>
      <c r="K108" s="47">
        <f>SUMIFS('08W Project List'!$E:$E,'08W Project List'!$G:$G,$B108)</f>
        <v>1.175189393939394</v>
      </c>
      <c r="L108" s="47">
        <f>SUMIFS('08W Project List'!$E:$E,'08W Project List'!$G:$G,$B108,'08W Project List'!$S:$S,L$2)</f>
        <v>0</v>
      </c>
      <c r="M108" s="47">
        <f>SUMIFS('08W Project List'!$E:$E,'08W Project List'!$G:$G,$B108,'08W Project List'!$S:$S,M$2)</f>
        <v>0</v>
      </c>
      <c r="N108" s="47">
        <f>SUMIFS('08W Project List'!$E:$E,'08W Project List'!$G:$G,$B108,'08W Project List'!$S:$S,N$2)</f>
        <v>0</v>
      </c>
      <c r="O108" s="47">
        <f>SUMIFS('08W Project List'!$E:$E,'08W Project List'!$G:$G,$B108,'08W Project List'!$S:$S,O$2)</f>
        <v>1.175189393939394</v>
      </c>
      <c r="P108" s="47">
        <f>SUMIFS('08W Project List'!$E:$E,'08W Project List'!$G:$G,$B108,'08W Project List'!$S:$S,P$2)</f>
        <v>0</v>
      </c>
      <c r="Q108" s="40" t="s">
        <v>4471</v>
      </c>
      <c r="R108" s="49">
        <v>44166</v>
      </c>
    </row>
    <row r="109" spans="1:18" ht="15.75" x14ac:dyDescent="0.25">
      <c r="A109" s="45">
        <v>3039</v>
      </c>
      <c r="B109" s="46" t="s">
        <v>283</v>
      </c>
      <c r="C109" s="46">
        <v>82841101</v>
      </c>
      <c r="D109" s="46" t="s">
        <v>284</v>
      </c>
      <c r="E109" s="22">
        <v>14.421118969241455</v>
      </c>
      <c r="F109" s="47">
        <v>181</v>
      </c>
      <c r="G109" s="23">
        <v>2.1701787445815302E-3</v>
      </c>
      <c r="H109" s="24">
        <f t="shared" si="3"/>
        <v>0.39280235276925696</v>
      </c>
      <c r="I109" s="48">
        <v>2456</v>
      </c>
      <c r="J109" s="48">
        <f>COUNTIFS('08W Project List'!$G:$G,$B109)</f>
        <v>1</v>
      </c>
      <c r="K109" s="47">
        <f>SUMIFS('08W Project List'!$E:$E,'08W Project List'!$G:$G,$B109)</f>
        <v>1.4732954545454546</v>
      </c>
      <c r="L109" s="47">
        <f>SUMIFS('08W Project List'!$E:$E,'08W Project List'!$G:$G,$B109,'08W Project List'!$S:$S,L$2)</f>
        <v>0</v>
      </c>
      <c r="M109" s="47">
        <f>SUMIFS('08W Project List'!$E:$E,'08W Project List'!$G:$G,$B109,'08W Project List'!$S:$S,M$2)</f>
        <v>0</v>
      </c>
      <c r="N109" s="47">
        <f>SUMIFS('08W Project List'!$E:$E,'08W Project List'!$G:$G,$B109,'08W Project List'!$S:$S,N$2)</f>
        <v>0</v>
      </c>
      <c r="O109" s="47">
        <f>SUMIFS('08W Project List'!$E:$E,'08W Project List'!$G:$G,$B109,'08W Project List'!$S:$S,O$2)</f>
        <v>1.4732954545454546</v>
      </c>
      <c r="P109" s="47">
        <f>SUMIFS('08W Project List'!$E:$E,'08W Project List'!$G:$G,$B109,'08W Project List'!$S:$S,P$2)</f>
        <v>0</v>
      </c>
      <c r="Q109" s="40" t="s">
        <v>4477</v>
      </c>
      <c r="R109" s="49">
        <v>44183</v>
      </c>
    </row>
    <row r="110" spans="1:18" ht="15.75" x14ac:dyDescent="0.25">
      <c r="A110" s="45">
        <v>5206</v>
      </c>
      <c r="B110" s="46" t="s">
        <v>621</v>
      </c>
      <c r="C110" s="46">
        <v>83622106</v>
      </c>
      <c r="D110" s="46" t="s">
        <v>611</v>
      </c>
      <c r="E110" s="22">
        <v>15.07341914252194</v>
      </c>
      <c r="F110" s="47">
        <v>185</v>
      </c>
      <c r="G110" s="23">
        <v>2.1264631273294498E-3</v>
      </c>
      <c r="H110" s="24">
        <f t="shared" si="3"/>
        <v>0.3933956785559482</v>
      </c>
      <c r="I110" s="48">
        <v>2464</v>
      </c>
      <c r="J110" s="48">
        <f>COUNTIFS('08W Project List'!$G:$G,$B110)</f>
        <v>1</v>
      </c>
      <c r="K110" s="47">
        <f>SUMIFS('08W Project List'!$E:$E,'08W Project List'!$G:$G,$B110)</f>
        <v>1.0392045454545455</v>
      </c>
      <c r="L110" s="47">
        <f>SUMIFS('08W Project List'!$E:$E,'08W Project List'!$G:$G,$B110,'08W Project List'!$S:$S,L$2)</f>
        <v>0</v>
      </c>
      <c r="M110" s="47">
        <f>SUMIFS('08W Project List'!$E:$E,'08W Project List'!$G:$G,$B110,'08W Project List'!$S:$S,M$2)</f>
        <v>0</v>
      </c>
      <c r="N110" s="47">
        <f>SUMIFS('08W Project List'!$E:$E,'08W Project List'!$G:$G,$B110,'08W Project List'!$S:$S,N$2)</f>
        <v>0</v>
      </c>
      <c r="O110" s="47">
        <f>SUMIFS('08W Project List'!$E:$E,'08W Project List'!$G:$G,$B110,'08W Project List'!$S:$S,O$2)</f>
        <v>1.0392045454545455</v>
      </c>
      <c r="P110" s="47">
        <f>SUMIFS('08W Project List'!$E:$E,'08W Project List'!$G:$G,$B110,'08W Project List'!$S:$S,P$2)</f>
        <v>0</v>
      </c>
      <c r="Q110" s="40" t="s">
        <v>4471</v>
      </c>
      <c r="R110" s="49">
        <v>44166</v>
      </c>
    </row>
    <row r="111" spans="1:18" ht="15.75" x14ac:dyDescent="0.25">
      <c r="A111" s="45">
        <v>4477</v>
      </c>
      <c r="B111" s="46" t="s">
        <v>2340</v>
      </c>
      <c r="C111" s="46">
        <v>163661702</v>
      </c>
      <c r="D111" s="46" t="s">
        <v>2337</v>
      </c>
      <c r="E111" s="22">
        <v>10.941613656884462</v>
      </c>
      <c r="F111" s="47">
        <v>132</v>
      </c>
      <c r="G111" s="23">
        <v>7.4696229192908604E-4</v>
      </c>
      <c r="H111" s="24">
        <f t="shared" si="3"/>
        <v>9.8599022534639355E-2</v>
      </c>
      <c r="I111" s="48">
        <v>2678</v>
      </c>
      <c r="J111" s="48">
        <f>COUNTIFS('08W Project List'!$G:$G,$B111)</f>
        <v>2</v>
      </c>
      <c r="K111" s="47">
        <f>SUMIFS('08W Project List'!$E:$E,'08W Project List'!$G:$G,$B111)</f>
        <v>2.6581060606060603</v>
      </c>
      <c r="L111" s="47">
        <f>SUMIFS('08W Project List'!$E:$E,'08W Project List'!$G:$G,$B111,'08W Project List'!$S:$S,L$2)</f>
        <v>0</v>
      </c>
      <c r="M111" s="47">
        <f>SUMIFS('08W Project List'!$E:$E,'08W Project List'!$G:$G,$B111,'08W Project List'!$S:$S,M$2)</f>
        <v>0</v>
      </c>
      <c r="N111" s="47">
        <f>SUMIFS('08W Project List'!$E:$E,'08W Project List'!$G:$G,$B111,'08W Project List'!$S:$S,N$2)</f>
        <v>0</v>
      </c>
      <c r="O111" s="47">
        <f>SUMIFS('08W Project List'!$E:$E,'08W Project List'!$G:$G,$B111,'08W Project List'!$S:$S,O$2)</f>
        <v>2.6581060606060603</v>
      </c>
      <c r="P111" s="47">
        <f>SUMIFS('08W Project List'!$E:$E,'08W Project List'!$G:$G,$B111,'08W Project List'!$S:$S,P$2)</f>
        <v>0</v>
      </c>
      <c r="Q111" s="40" t="s">
        <v>4471</v>
      </c>
      <c r="R111" s="49">
        <v>44166</v>
      </c>
    </row>
    <row r="112" spans="1:18" ht="15.75" x14ac:dyDescent="0.25">
      <c r="A112" s="45">
        <v>380</v>
      </c>
      <c r="B112" s="46" t="s">
        <v>3912</v>
      </c>
      <c r="C112" s="46">
        <v>162821702</v>
      </c>
      <c r="D112" s="46" t="s">
        <v>3913</v>
      </c>
      <c r="E112" s="22">
        <v>8.3796776309891232</v>
      </c>
      <c r="F112" s="47">
        <v>118</v>
      </c>
      <c r="G112" s="23">
        <v>5.89849702634652E-4</v>
      </c>
      <c r="H112" s="24">
        <f t="shared" si="3"/>
        <v>6.9602264910888931E-2</v>
      </c>
      <c r="I112" s="48">
        <v>2712</v>
      </c>
      <c r="J112" s="48">
        <f>COUNTIFS('08W Project List'!$G:$G,$B112)</f>
        <v>1</v>
      </c>
      <c r="K112" s="47">
        <f>SUMIFS('08W Project List'!$E:$E,'08W Project List'!$G:$G,$B112)</f>
        <v>1.9111742424242424</v>
      </c>
      <c r="L112" s="47">
        <f>SUMIFS('08W Project List'!$E:$E,'08W Project List'!$G:$G,$B112,'08W Project List'!$S:$S,L$2)</f>
        <v>0</v>
      </c>
      <c r="M112" s="47">
        <f>SUMIFS('08W Project List'!$E:$E,'08W Project List'!$G:$G,$B112,'08W Project List'!$S:$S,M$2)</f>
        <v>0</v>
      </c>
      <c r="N112" s="47">
        <f>SUMIFS('08W Project List'!$E:$E,'08W Project List'!$G:$G,$B112,'08W Project List'!$S:$S,N$2)</f>
        <v>1.9111742424242424</v>
      </c>
      <c r="O112" s="47">
        <f>SUMIFS('08W Project List'!$E:$E,'08W Project List'!$G:$G,$B112,'08W Project List'!$S:$S,O$2)</f>
        <v>0</v>
      </c>
      <c r="P112" s="47">
        <f>SUMIFS('08W Project List'!$E:$E,'08W Project List'!$G:$G,$B112,'08W Project List'!$S:$S,P$2)</f>
        <v>0</v>
      </c>
      <c r="Q112" s="40" t="s">
        <v>4477</v>
      </c>
      <c r="R112" s="49">
        <v>44183</v>
      </c>
    </row>
    <row r="113" spans="1:18" ht="15.75" x14ac:dyDescent="0.25">
      <c r="A113" s="45">
        <v>6409</v>
      </c>
      <c r="B113" s="46" t="s">
        <v>2349</v>
      </c>
      <c r="C113" s="46">
        <v>163661702</v>
      </c>
      <c r="D113" s="46" t="s">
        <v>2337</v>
      </c>
      <c r="E113" s="22">
        <v>1.4878815160173089</v>
      </c>
      <c r="F113" s="47">
        <v>21</v>
      </c>
      <c r="G113" s="23">
        <v>4.9227907387652998E-4</v>
      </c>
      <c r="H113" s="24">
        <f t="shared" si="3"/>
        <v>1.0337860551407129E-2</v>
      </c>
      <c r="I113" s="48">
        <v>2737</v>
      </c>
      <c r="J113" s="48">
        <f>COUNTIFS('08W Project List'!$G:$G,$B113)</f>
        <v>1</v>
      </c>
      <c r="K113" s="47">
        <f>SUMIFS('08W Project List'!$E:$E,'08W Project List'!$G:$G,$B113)</f>
        <v>1.1681818181818182</v>
      </c>
      <c r="L113" s="47">
        <f>SUMIFS('08W Project List'!$E:$E,'08W Project List'!$G:$G,$B113,'08W Project List'!$S:$S,L$2)</f>
        <v>0</v>
      </c>
      <c r="M113" s="47">
        <f>SUMIFS('08W Project List'!$E:$E,'08W Project List'!$G:$G,$B113,'08W Project List'!$S:$S,M$2)</f>
        <v>0</v>
      </c>
      <c r="N113" s="47">
        <f>SUMIFS('08W Project List'!$E:$E,'08W Project List'!$G:$G,$B113,'08W Project List'!$S:$S,N$2)</f>
        <v>0</v>
      </c>
      <c r="O113" s="47">
        <f>SUMIFS('08W Project List'!$E:$E,'08W Project List'!$G:$G,$B113,'08W Project List'!$S:$S,O$2)</f>
        <v>1.1681818181818182</v>
      </c>
      <c r="P113" s="47">
        <f>SUMIFS('08W Project List'!$E:$E,'08W Project List'!$G:$G,$B113,'08W Project List'!$S:$S,P$2)</f>
        <v>0</v>
      </c>
      <c r="Q113" s="40" t="s">
        <v>4471</v>
      </c>
      <c r="R113" s="49">
        <v>44166</v>
      </c>
    </row>
    <row r="114" spans="1:18" ht="15.75" x14ac:dyDescent="0.25">
      <c r="A114" s="45">
        <v>9855</v>
      </c>
      <c r="B114" s="46" t="s">
        <v>1146</v>
      </c>
      <c r="C114" s="46">
        <v>254061102</v>
      </c>
      <c r="D114" s="46" t="s">
        <v>1141</v>
      </c>
      <c r="E114" s="22">
        <v>2.6028618167108015</v>
      </c>
      <c r="F114" s="47">
        <v>5</v>
      </c>
      <c r="G114" s="23">
        <v>4.9090289303488702E-4</v>
      </c>
      <c r="H114" s="24">
        <f t="shared" si="3"/>
        <v>2.4545144651744351E-3</v>
      </c>
      <c r="I114" s="48">
        <v>2738</v>
      </c>
      <c r="J114" s="48">
        <f>COUNTIFS('08W Project List'!$G:$G,$B114)</f>
        <v>1</v>
      </c>
      <c r="K114" s="47">
        <f>SUMIFS('08W Project List'!$E:$E,'08W Project List'!$G:$G,$B114)</f>
        <v>2.6</v>
      </c>
      <c r="L114" s="47">
        <f>SUMIFS('08W Project List'!$E:$E,'08W Project List'!$G:$G,$B114,'08W Project List'!$S:$S,L$2)</f>
        <v>2.6</v>
      </c>
      <c r="M114" s="47">
        <f>SUMIFS('08W Project List'!$E:$E,'08W Project List'!$G:$G,$B114,'08W Project List'!$S:$S,M$2)</f>
        <v>0</v>
      </c>
      <c r="N114" s="47">
        <f>SUMIFS('08W Project List'!$E:$E,'08W Project List'!$G:$G,$B114,'08W Project List'!$S:$S,N$2)</f>
        <v>0</v>
      </c>
      <c r="O114" s="47">
        <f>SUMIFS('08W Project List'!$E:$E,'08W Project List'!$G:$G,$B114,'08W Project List'!$S:$S,O$2)</f>
        <v>0</v>
      </c>
      <c r="P114" s="47">
        <f>SUMIFS('08W Project List'!$E:$E,'08W Project List'!$G:$G,$B114,'08W Project List'!$S:$S,P$2)</f>
        <v>0</v>
      </c>
      <c r="Q114" s="40" t="s">
        <v>4481</v>
      </c>
      <c r="R114" s="49">
        <v>44183</v>
      </c>
    </row>
    <row r="115" spans="1:18" ht="15.75" x14ac:dyDescent="0.25">
      <c r="A115" s="45">
        <v>2096</v>
      </c>
      <c r="B115" s="46" t="s">
        <v>530</v>
      </c>
      <c r="C115" s="46">
        <v>42711102</v>
      </c>
      <c r="D115" s="46" t="s">
        <v>529</v>
      </c>
      <c r="E115" s="22">
        <v>0.42401803587081976</v>
      </c>
      <c r="F115" s="47">
        <v>20</v>
      </c>
      <c r="G115" s="23">
        <v>8.7069947023114492E-6</v>
      </c>
      <c r="H115" s="24">
        <f t="shared" si="3"/>
        <v>1.74139894046229E-4</v>
      </c>
      <c r="I115" s="48">
        <v>3098</v>
      </c>
      <c r="J115" s="48">
        <f>COUNTIFS('08W Project List'!$G:$G,$B115)</f>
        <v>1</v>
      </c>
      <c r="K115" s="47">
        <f>SUMIFS('08W Project List'!$E:$E,'08W Project List'!$G:$G,$B115)</f>
        <v>0.18</v>
      </c>
      <c r="L115" s="47">
        <f>SUMIFS('08W Project List'!$E:$E,'08W Project List'!$G:$G,$B115,'08W Project List'!$S:$S,L$2)</f>
        <v>0.18</v>
      </c>
      <c r="M115" s="47">
        <f>SUMIFS('08W Project List'!$E:$E,'08W Project List'!$G:$G,$B115,'08W Project List'!$S:$S,M$2)</f>
        <v>0</v>
      </c>
      <c r="N115" s="47">
        <f>SUMIFS('08W Project List'!$E:$E,'08W Project List'!$G:$G,$B115,'08W Project List'!$S:$S,N$2)</f>
        <v>0</v>
      </c>
      <c r="O115" s="47">
        <f>SUMIFS('08W Project List'!$E:$E,'08W Project List'!$G:$G,$B115,'08W Project List'!$S:$S,O$2)</f>
        <v>0</v>
      </c>
      <c r="P115" s="47">
        <f>SUMIFS('08W Project List'!$E:$E,'08W Project List'!$G:$G,$B115,'08W Project List'!$S:$S,P$2)</f>
        <v>0</v>
      </c>
      <c r="Q115" s="40" t="s">
        <v>4480</v>
      </c>
      <c r="R115" s="49">
        <v>44183</v>
      </c>
    </row>
    <row r="116" spans="1:18" ht="15.75" x14ac:dyDescent="0.25">
      <c r="A116" s="45">
        <v>3773</v>
      </c>
      <c r="B116" s="46" t="s">
        <v>3333</v>
      </c>
      <c r="C116" s="46">
        <v>43321104</v>
      </c>
      <c r="D116" s="46" t="s">
        <v>3332</v>
      </c>
      <c r="E116" s="22">
        <v>0.56024436794739585</v>
      </c>
      <c r="F116" s="47">
        <v>34</v>
      </c>
      <c r="G116" s="23">
        <v>4.3927841937991199E-6</v>
      </c>
      <c r="H116" s="24">
        <f t="shared" ref="H116" si="4">IFERROR(G116*F116,0)</f>
        <v>1.4935466258917009E-4</v>
      </c>
      <c r="I116" s="48">
        <v>3302</v>
      </c>
      <c r="J116" s="48">
        <f>COUNTIFS('08W Project List'!$G:$G,$B116)</f>
        <v>1</v>
      </c>
      <c r="K116" s="47">
        <f>SUMIFS('08W Project List'!$E:$E,'08W Project List'!$G:$G,$B116)</f>
        <v>1.78</v>
      </c>
      <c r="L116" s="47">
        <f>SUMIFS('08W Project List'!$E:$E,'08W Project List'!$G:$G,$B116,'08W Project List'!$S:$S,L$2)</f>
        <v>0</v>
      </c>
      <c r="M116" s="47">
        <f>SUMIFS('08W Project List'!$E:$E,'08W Project List'!$G:$G,$B116,'08W Project List'!$S:$S,M$2)</f>
        <v>0</v>
      </c>
      <c r="N116" s="47">
        <f>SUMIFS('08W Project List'!$E:$E,'08W Project List'!$G:$G,$B116,'08W Project List'!$S:$S,N$2)</f>
        <v>1.78</v>
      </c>
      <c r="O116" s="47">
        <f>SUMIFS('08W Project List'!$E:$E,'08W Project List'!$G:$G,$B116,'08W Project List'!$S:$S,O$2)</f>
        <v>0</v>
      </c>
      <c r="P116" s="47">
        <f>SUMIFS('08W Project List'!$E:$E,'08W Project List'!$G:$G,$B116,'08W Project List'!$S:$S,P$2)</f>
        <v>0</v>
      </c>
      <c r="Q116" s="40" t="s">
        <v>4479</v>
      </c>
      <c r="R116" s="49">
        <v>44183</v>
      </c>
    </row>
    <row r="117" spans="1:18" ht="15.75" x14ac:dyDescent="0.25">
      <c r="A117" s="46" t="s">
        <v>4501</v>
      </c>
      <c r="B117" s="46" t="s">
        <v>4473</v>
      </c>
      <c r="C117" s="46" t="s">
        <v>4501</v>
      </c>
      <c r="D117" s="46" t="s">
        <v>4473</v>
      </c>
      <c r="E117" s="22">
        <v>31.8</v>
      </c>
      <c r="F117" s="47">
        <v>34</v>
      </c>
      <c r="G117" s="23"/>
      <c r="H117" s="24"/>
      <c r="I117" s="47"/>
      <c r="J117" s="48"/>
      <c r="K117" s="47">
        <f>SUMIFS('08W Project List'!$E:$E,'08W Project List'!$G:$G,$B117)</f>
        <v>31.8</v>
      </c>
      <c r="L117" s="47">
        <f>SUMIFS('08W Project List'!$E:$E,'08W Project List'!$G:$G,$B117,'08W Project List'!$S:$S,L$2)</f>
        <v>31.8</v>
      </c>
      <c r="M117" s="47">
        <f>SUMIFS('08W Project List'!$E:$E,'08W Project List'!$G:$G,$B117,'08W Project List'!$S:$S,M$2)</f>
        <v>0</v>
      </c>
      <c r="N117" s="47">
        <f>SUMIFS('08W Project List'!$E:$E,'08W Project List'!$G:$G,$B117,'08W Project List'!$S:$S,N$2)</f>
        <v>0</v>
      </c>
      <c r="O117" s="47">
        <f>SUMIFS('08W Project List'!$E:$E,'08W Project List'!$G:$G,$B117,'08W Project List'!$S:$S,O$2)</f>
        <v>0</v>
      </c>
      <c r="P117" s="47">
        <f>SUMIFS('08W Project List'!$E:$E,'08W Project List'!$G:$G,$B117,'08W Project List'!$S:$S,P$2)</f>
        <v>0</v>
      </c>
      <c r="Q117" s="40" t="s">
        <v>4474</v>
      </c>
      <c r="R117" s="49">
        <v>44176</v>
      </c>
    </row>
    <row r="118" spans="1:18" ht="15.75" x14ac:dyDescent="0.25">
      <c r="A118" s="50"/>
      <c r="B118" s="50"/>
      <c r="C118" s="50"/>
      <c r="D118" s="30" t="s">
        <v>4512</v>
      </c>
      <c r="E118" s="29">
        <f>SUM(E3:E117)</f>
        <v>1201.0945950767266</v>
      </c>
      <c r="F118" s="51"/>
      <c r="G118" s="52"/>
      <c r="H118" s="29">
        <f>SUM(H3:H117)</f>
        <v>2328.1944215121071</v>
      </c>
      <c r="I118" s="29"/>
      <c r="J118" s="29">
        <f>SUM(J3:J117)</f>
        <v>336</v>
      </c>
      <c r="K118" s="29">
        <f>SUM(K3:K117)</f>
        <v>524.02476515151511</v>
      </c>
      <c r="L118" s="29">
        <f t="shared" ref="L118:P118" si="5">SUM(L3:L117)</f>
        <v>365.48666666666657</v>
      </c>
      <c r="M118" s="29">
        <f t="shared" si="5"/>
        <v>93.976545454545445</v>
      </c>
      <c r="N118" s="29">
        <f t="shared" si="5"/>
        <v>8.9008333333333329</v>
      </c>
      <c r="O118" s="29">
        <f t="shared" si="5"/>
        <v>55.6607196969697</v>
      </c>
      <c r="P118" s="29">
        <f t="shared" si="5"/>
        <v>0</v>
      </c>
      <c r="Q118" s="50"/>
      <c r="R118" s="53"/>
    </row>
    <row r="119" spans="1:18" ht="15" x14ac:dyDescent="0.25">
      <c r="B119" s="54"/>
    </row>
    <row r="120" spans="1:18" ht="15" x14ac:dyDescent="0.25">
      <c r="B120" s="54"/>
    </row>
    <row r="121" spans="1:18" ht="15" x14ac:dyDescent="0.25">
      <c r="B121" s="54"/>
    </row>
    <row r="122" spans="1:18" ht="15" x14ac:dyDescent="0.25">
      <c r="B122" s="54"/>
    </row>
    <row r="123" spans="1:18" ht="15" x14ac:dyDescent="0.25">
      <c r="B123" s="54"/>
    </row>
    <row r="124" spans="1:18" ht="15" x14ac:dyDescent="0.25">
      <c r="B124" s="54"/>
    </row>
    <row r="125" spans="1:18" ht="15" x14ac:dyDescent="0.25">
      <c r="B125" s="54"/>
    </row>
    <row r="126" spans="1:18" ht="15" x14ac:dyDescent="0.25">
      <c r="B126" s="54"/>
    </row>
    <row r="127" spans="1:18" ht="15" x14ac:dyDescent="0.25">
      <c r="B127" s="54"/>
    </row>
    <row r="128" spans="1:18" ht="15" x14ac:dyDescent="0.25">
      <c r="B128" s="54"/>
    </row>
    <row r="129" spans="2:2" ht="15" x14ac:dyDescent="0.25">
      <c r="B129" s="54"/>
    </row>
    <row r="130" spans="2:2" ht="15" x14ac:dyDescent="0.25">
      <c r="B130" s="54"/>
    </row>
    <row r="131" spans="2:2" ht="15" x14ac:dyDescent="0.25">
      <c r="B131" s="54"/>
    </row>
    <row r="132" spans="2:2" ht="15" x14ac:dyDescent="0.25">
      <c r="B132" s="54"/>
    </row>
    <row r="133" spans="2:2" ht="15" x14ac:dyDescent="0.25">
      <c r="B133" s="54"/>
    </row>
    <row r="134" spans="2:2" ht="15" x14ac:dyDescent="0.25">
      <c r="B134" s="54"/>
    </row>
    <row r="135" spans="2:2" ht="15" x14ac:dyDescent="0.25">
      <c r="B135" s="54"/>
    </row>
    <row r="136" spans="2:2" ht="15" x14ac:dyDescent="0.25">
      <c r="B136" s="54"/>
    </row>
    <row r="137" spans="2:2" ht="15" x14ac:dyDescent="0.25">
      <c r="B137" s="54"/>
    </row>
    <row r="138" spans="2:2" ht="15" x14ac:dyDescent="0.25">
      <c r="B138" s="54"/>
    </row>
    <row r="139" spans="2:2" ht="15" x14ac:dyDescent="0.25">
      <c r="B139" s="54"/>
    </row>
    <row r="140" spans="2:2" ht="15" x14ac:dyDescent="0.25">
      <c r="B140" s="54"/>
    </row>
    <row r="141" spans="2:2" ht="15" x14ac:dyDescent="0.25">
      <c r="B141" s="54"/>
    </row>
    <row r="142" spans="2:2" ht="15" x14ac:dyDescent="0.25">
      <c r="B142" s="54"/>
    </row>
    <row r="143" spans="2:2" ht="15" x14ac:dyDescent="0.25">
      <c r="B143" s="54"/>
    </row>
    <row r="144" spans="2:2" ht="15" x14ac:dyDescent="0.25">
      <c r="B144" s="54"/>
    </row>
    <row r="145" spans="2:2" ht="15" x14ac:dyDescent="0.25">
      <c r="B145" s="54"/>
    </row>
    <row r="146" spans="2:2" ht="15" x14ac:dyDescent="0.25">
      <c r="B146" s="54"/>
    </row>
    <row r="147" spans="2:2" ht="15" x14ac:dyDescent="0.25">
      <c r="B147" s="54"/>
    </row>
    <row r="148" spans="2:2" ht="15" x14ac:dyDescent="0.25">
      <c r="B148" s="54"/>
    </row>
    <row r="149" spans="2:2" ht="15" x14ac:dyDescent="0.25">
      <c r="B149" s="54"/>
    </row>
    <row r="150" spans="2:2" ht="15" x14ac:dyDescent="0.25">
      <c r="B150" s="54"/>
    </row>
    <row r="151" spans="2:2" ht="15" x14ac:dyDescent="0.25">
      <c r="B151" s="54"/>
    </row>
    <row r="152" spans="2:2" ht="15" x14ac:dyDescent="0.25">
      <c r="B152" s="54"/>
    </row>
    <row r="153" spans="2:2" ht="15" x14ac:dyDescent="0.25">
      <c r="B153" s="54"/>
    </row>
    <row r="154" spans="2:2" ht="15" x14ac:dyDescent="0.25">
      <c r="B154" s="54"/>
    </row>
    <row r="155" spans="2:2" ht="15" x14ac:dyDescent="0.25">
      <c r="B155" s="54"/>
    </row>
    <row r="156" spans="2:2" ht="15" x14ac:dyDescent="0.25">
      <c r="B156" s="54"/>
    </row>
    <row r="157" spans="2:2" ht="15" x14ac:dyDescent="0.25">
      <c r="B157" s="54"/>
    </row>
    <row r="158" spans="2:2" ht="15" x14ac:dyDescent="0.25">
      <c r="B158" s="54"/>
    </row>
    <row r="159" spans="2:2" ht="15" x14ac:dyDescent="0.25">
      <c r="B159" s="54"/>
    </row>
    <row r="160" spans="2:2" ht="15" x14ac:dyDescent="0.25">
      <c r="B160" s="54"/>
    </row>
    <row r="161" spans="2:2" ht="15" x14ac:dyDescent="0.25">
      <c r="B161" s="54"/>
    </row>
    <row r="162" spans="2:2" ht="15" x14ac:dyDescent="0.25">
      <c r="B162" s="54"/>
    </row>
    <row r="163" spans="2:2" ht="15" x14ac:dyDescent="0.25">
      <c r="B163" s="54"/>
    </row>
    <row r="164" spans="2:2" ht="15" x14ac:dyDescent="0.25">
      <c r="B164" s="54"/>
    </row>
    <row r="165" spans="2:2" ht="15" x14ac:dyDescent="0.25">
      <c r="B165" s="54"/>
    </row>
    <row r="166" spans="2:2" ht="15" x14ac:dyDescent="0.25">
      <c r="B166" s="54"/>
    </row>
    <row r="167" spans="2:2" ht="15" x14ac:dyDescent="0.25">
      <c r="B167" s="54"/>
    </row>
    <row r="168" spans="2:2" ht="15" x14ac:dyDescent="0.25">
      <c r="B168" s="54"/>
    </row>
    <row r="169" spans="2:2" ht="15" x14ac:dyDescent="0.25">
      <c r="B169" s="54"/>
    </row>
    <row r="170" spans="2:2" ht="15" x14ac:dyDescent="0.25">
      <c r="B170" s="54"/>
    </row>
    <row r="171" spans="2:2" ht="15" x14ac:dyDescent="0.25">
      <c r="B171" s="54"/>
    </row>
    <row r="172" spans="2:2" ht="15" x14ac:dyDescent="0.25">
      <c r="B172" s="54"/>
    </row>
    <row r="173" spans="2:2" ht="15" x14ac:dyDescent="0.25">
      <c r="B173" s="54"/>
    </row>
    <row r="174" spans="2:2" ht="15" x14ac:dyDescent="0.25">
      <c r="B174" s="54"/>
    </row>
    <row r="175" spans="2:2" ht="15" x14ac:dyDescent="0.25">
      <c r="B175" s="54"/>
    </row>
    <row r="176" spans="2:2" ht="15" x14ac:dyDescent="0.25">
      <c r="B176" s="54"/>
    </row>
    <row r="177" spans="2:2" ht="15" x14ac:dyDescent="0.25">
      <c r="B177" s="54"/>
    </row>
    <row r="178" spans="2:2" ht="15" x14ac:dyDescent="0.25">
      <c r="B178" s="54"/>
    </row>
    <row r="179" spans="2:2" ht="15" x14ac:dyDescent="0.25">
      <c r="B179" s="54"/>
    </row>
    <row r="180" spans="2:2" ht="15" x14ac:dyDescent="0.25">
      <c r="B180" s="54"/>
    </row>
    <row r="181" spans="2:2" ht="15" x14ac:dyDescent="0.25">
      <c r="B181" s="54"/>
    </row>
    <row r="182" spans="2:2" ht="15" x14ac:dyDescent="0.25">
      <c r="B182" s="54"/>
    </row>
    <row r="183" spans="2:2" ht="15" x14ac:dyDescent="0.25">
      <c r="B183" s="54"/>
    </row>
    <row r="184" spans="2:2" ht="15" x14ac:dyDescent="0.25">
      <c r="B184" s="54"/>
    </row>
    <row r="185" spans="2:2" ht="15" x14ac:dyDescent="0.25">
      <c r="B185" s="54"/>
    </row>
    <row r="186" spans="2:2" ht="15" x14ac:dyDescent="0.25">
      <c r="B186" s="54"/>
    </row>
    <row r="187" spans="2:2" ht="15" x14ac:dyDescent="0.25">
      <c r="B187" s="54"/>
    </row>
    <row r="188" spans="2:2" ht="15" x14ac:dyDescent="0.25">
      <c r="B188" s="54"/>
    </row>
    <row r="189" spans="2:2" ht="15" x14ac:dyDescent="0.25">
      <c r="B189" s="54"/>
    </row>
    <row r="190" spans="2:2" ht="15" x14ac:dyDescent="0.25">
      <c r="B190" s="54"/>
    </row>
    <row r="191" spans="2:2" ht="15" x14ac:dyDescent="0.25">
      <c r="B191" s="54"/>
    </row>
    <row r="192" spans="2:2" ht="15" x14ac:dyDescent="0.25">
      <c r="B192" s="54"/>
    </row>
    <row r="193" spans="2:2" ht="15" x14ac:dyDescent="0.25">
      <c r="B193" s="54"/>
    </row>
    <row r="194" spans="2:2" ht="15" x14ac:dyDescent="0.25">
      <c r="B194" s="54"/>
    </row>
    <row r="195" spans="2:2" ht="15" x14ac:dyDescent="0.25">
      <c r="B195" s="54"/>
    </row>
    <row r="196" spans="2:2" ht="15" x14ac:dyDescent="0.25">
      <c r="B196" s="54"/>
    </row>
    <row r="197" spans="2:2" ht="15" x14ac:dyDescent="0.25">
      <c r="B197" s="54"/>
    </row>
    <row r="198" spans="2:2" ht="15" x14ac:dyDescent="0.25">
      <c r="B198" s="54"/>
    </row>
    <row r="199" spans="2:2" ht="15" x14ac:dyDescent="0.25">
      <c r="B199" s="54"/>
    </row>
    <row r="200" spans="2:2" ht="15" x14ac:dyDescent="0.25">
      <c r="B200" s="54"/>
    </row>
    <row r="201" spans="2:2" ht="15" x14ac:dyDescent="0.25">
      <c r="B201" s="54"/>
    </row>
    <row r="202" spans="2:2" ht="15" x14ac:dyDescent="0.25">
      <c r="B202" s="54"/>
    </row>
    <row r="203" spans="2:2" ht="15" x14ac:dyDescent="0.25">
      <c r="B203" s="54"/>
    </row>
    <row r="204" spans="2:2" ht="15" x14ac:dyDescent="0.25">
      <c r="B204" s="54"/>
    </row>
    <row r="205" spans="2:2" ht="15" x14ac:dyDescent="0.25">
      <c r="B205" s="54"/>
    </row>
    <row r="206" spans="2:2" ht="15" x14ac:dyDescent="0.25">
      <c r="B206" s="54"/>
    </row>
    <row r="207" spans="2:2" ht="15" x14ac:dyDescent="0.25">
      <c r="B207" s="54"/>
    </row>
    <row r="208" spans="2:2" ht="15" x14ac:dyDescent="0.25">
      <c r="B208" s="54"/>
    </row>
    <row r="209" spans="2:2" ht="15" x14ac:dyDescent="0.25">
      <c r="B209" s="54"/>
    </row>
    <row r="210" spans="2:2" ht="15" x14ac:dyDescent="0.25">
      <c r="B210" s="54"/>
    </row>
    <row r="211" spans="2:2" ht="15" x14ac:dyDescent="0.25">
      <c r="B211" s="54"/>
    </row>
    <row r="212" spans="2:2" ht="15" x14ac:dyDescent="0.25">
      <c r="B212" s="54"/>
    </row>
    <row r="213" spans="2:2" ht="15" x14ac:dyDescent="0.25">
      <c r="B213" s="54"/>
    </row>
    <row r="214" spans="2:2" ht="15" x14ac:dyDescent="0.25">
      <c r="B214" s="54"/>
    </row>
    <row r="215" spans="2:2" ht="15" x14ac:dyDescent="0.25">
      <c r="B215" s="54"/>
    </row>
    <row r="216" spans="2:2" ht="15" x14ac:dyDescent="0.25">
      <c r="B216" s="54"/>
    </row>
    <row r="217" spans="2:2" ht="15" x14ac:dyDescent="0.25">
      <c r="B217" s="54"/>
    </row>
    <row r="218" spans="2:2" ht="15" x14ac:dyDescent="0.25">
      <c r="B218" s="54"/>
    </row>
    <row r="219" spans="2:2" ht="15" x14ac:dyDescent="0.25">
      <c r="B219" s="54"/>
    </row>
    <row r="220" spans="2:2" ht="15" x14ac:dyDescent="0.25">
      <c r="B220" s="54"/>
    </row>
    <row r="221" spans="2:2" ht="15" x14ac:dyDescent="0.25">
      <c r="B221" s="54"/>
    </row>
    <row r="222" spans="2:2" ht="15" x14ac:dyDescent="0.25">
      <c r="B222" s="54"/>
    </row>
    <row r="223" spans="2:2" ht="15" x14ac:dyDescent="0.25">
      <c r="B223" s="54"/>
    </row>
    <row r="224" spans="2:2" ht="15" x14ac:dyDescent="0.25">
      <c r="B224" s="54"/>
    </row>
    <row r="225" spans="2:2" ht="15" x14ac:dyDescent="0.25">
      <c r="B225" s="54"/>
    </row>
    <row r="226" spans="2:2" ht="15" x14ac:dyDescent="0.25">
      <c r="B226" s="54"/>
    </row>
    <row r="227" spans="2:2" ht="15" x14ac:dyDescent="0.25">
      <c r="B227" s="54"/>
    </row>
    <row r="228" spans="2:2" ht="15" x14ac:dyDescent="0.25">
      <c r="B228" s="54"/>
    </row>
    <row r="229" spans="2:2" ht="15" x14ac:dyDescent="0.25">
      <c r="B229" s="54"/>
    </row>
    <row r="230" spans="2:2" ht="15" x14ac:dyDescent="0.25">
      <c r="B230" s="54"/>
    </row>
    <row r="231" spans="2:2" ht="15" x14ac:dyDescent="0.25">
      <c r="B231" s="54"/>
    </row>
    <row r="232" spans="2:2" ht="15" x14ac:dyDescent="0.25">
      <c r="B232" s="54"/>
    </row>
    <row r="233" spans="2:2" ht="15" x14ac:dyDescent="0.25">
      <c r="B233" s="54"/>
    </row>
    <row r="234" spans="2:2" ht="15" x14ac:dyDescent="0.25">
      <c r="B234" s="54"/>
    </row>
    <row r="235" spans="2:2" ht="15" x14ac:dyDescent="0.25">
      <c r="B235" s="54"/>
    </row>
    <row r="236" spans="2:2" ht="15" x14ac:dyDescent="0.25">
      <c r="B236" s="54"/>
    </row>
    <row r="237" spans="2:2" ht="15" x14ac:dyDescent="0.25">
      <c r="B237" s="54"/>
    </row>
    <row r="238" spans="2:2" ht="15" x14ac:dyDescent="0.25">
      <c r="B238" s="54"/>
    </row>
    <row r="239" spans="2:2" ht="15" x14ac:dyDescent="0.25">
      <c r="B239" s="54"/>
    </row>
    <row r="240" spans="2:2" ht="15" x14ac:dyDescent="0.25">
      <c r="B240" s="54"/>
    </row>
    <row r="241" spans="2:2" ht="15" x14ac:dyDescent="0.25">
      <c r="B241" s="54"/>
    </row>
    <row r="242" spans="2:2" ht="15" x14ac:dyDescent="0.25">
      <c r="B242" s="54"/>
    </row>
    <row r="243" spans="2:2" ht="15" x14ac:dyDescent="0.25">
      <c r="B243" s="54"/>
    </row>
    <row r="244" spans="2:2" ht="15" x14ac:dyDescent="0.25">
      <c r="B244" s="54"/>
    </row>
    <row r="245" spans="2:2" ht="15" x14ac:dyDescent="0.25">
      <c r="B245" s="54"/>
    </row>
    <row r="246" spans="2:2" ht="15" x14ac:dyDescent="0.25">
      <c r="B246" s="54"/>
    </row>
    <row r="247" spans="2:2" ht="15" x14ac:dyDescent="0.25">
      <c r="B247" s="54"/>
    </row>
    <row r="248" spans="2:2" ht="15" x14ac:dyDescent="0.25">
      <c r="B248" s="54"/>
    </row>
    <row r="249" spans="2:2" ht="15" x14ac:dyDescent="0.25">
      <c r="B249" s="54"/>
    </row>
    <row r="250" spans="2:2" ht="15" x14ac:dyDescent="0.25">
      <c r="B250" s="54"/>
    </row>
    <row r="251" spans="2:2" ht="15" x14ac:dyDescent="0.25">
      <c r="B251" s="54"/>
    </row>
    <row r="252" spans="2:2" ht="15" x14ac:dyDescent="0.25">
      <c r="B252" s="54"/>
    </row>
    <row r="253" spans="2:2" ht="15" x14ac:dyDescent="0.25">
      <c r="B253" s="54"/>
    </row>
    <row r="254" spans="2:2" ht="15" x14ac:dyDescent="0.25">
      <c r="B254" s="54"/>
    </row>
    <row r="255" spans="2:2" ht="15" x14ac:dyDescent="0.25">
      <c r="B255" s="54"/>
    </row>
    <row r="256" spans="2:2" ht="15" x14ac:dyDescent="0.25">
      <c r="B256" s="54"/>
    </row>
    <row r="257" spans="2:2" ht="15" x14ac:dyDescent="0.25">
      <c r="B257" s="54"/>
    </row>
    <row r="258" spans="2:2" ht="15" x14ac:dyDescent="0.25">
      <c r="B258" s="54"/>
    </row>
    <row r="259" spans="2:2" ht="15" x14ac:dyDescent="0.25">
      <c r="B259" s="54"/>
    </row>
    <row r="260" spans="2:2" ht="15" x14ac:dyDescent="0.25">
      <c r="B260" s="54"/>
    </row>
    <row r="261" spans="2:2" ht="15" x14ac:dyDescent="0.25">
      <c r="B261" s="54"/>
    </row>
    <row r="262" spans="2:2" ht="15" x14ac:dyDescent="0.25">
      <c r="B262" s="54"/>
    </row>
    <row r="263" spans="2:2" ht="15" x14ac:dyDescent="0.25">
      <c r="B263" s="54"/>
    </row>
    <row r="264" spans="2:2" ht="15" x14ac:dyDescent="0.25">
      <c r="B264" s="54"/>
    </row>
    <row r="265" spans="2:2" ht="15" x14ac:dyDescent="0.25">
      <c r="B265" s="54"/>
    </row>
    <row r="266" spans="2:2" ht="15" x14ac:dyDescent="0.25">
      <c r="B266" s="54"/>
    </row>
    <row r="267" spans="2:2" ht="15" x14ac:dyDescent="0.25">
      <c r="B267" s="54"/>
    </row>
    <row r="268" spans="2:2" ht="15" x14ac:dyDescent="0.25">
      <c r="B268" s="54"/>
    </row>
    <row r="269" spans="2:2" ht="15" x14ac:dyDescent="0.25">
      <c r="B269" s="54"/>
    </row>
    <row r="270" spans="2:2" ht="15" x14ac:dyDescent="0.25">
      <c r="B270" s="54"/>
    </row>
    <row r="271" spans="2:2" ht="15" x14ac:dyDescent="0.25">
      <c r="B271" s="54"/>
    </row>
    <row r="272" spans="2:2" ht="15" x14ac:dyDescent="0.25">
      <c r="B272" s="54"/>
    </row>
    <row r="273" spans="2:2" ht="15" x14ac:dyDescent="0.25">
      <c r="B273" s="54"/>
    </row>
    <row r="274" spans="2:2" ht="15" x14ac:dyDescent="0.25">
      <c r="B274" s="54"/>
    </row>
    <row r="275" spans="2:2" ht="15" x14ac:dyDescent="0.25">
      <c r="B275" s="54"/>
    </row>
    <row r="276" spans="2:2" ht="15" x14ac:dyDescent="0.25">
      <c r="B276" s="54"/>
    </row>
    <row r="277" spans="2:2" ht="15" x14ac:dyDescent="0.25">
      <c r="B277" s="54"/>
    </row>
    <row r="278" spans="2:2" ht="15" x14ac:dyDescent="0.25">
      <c r="B278" s="54"/>
    </row>
    <row r="279" spans="2:2" ht="15" x14ac:dyDescent="0.25">
      <c r="B279" s="54"/>
    </row>
    <row r="280" spans="2:2" ht="15" x14ac:dyDescent="0.25">
      <c r="B280" s="54"/>
    </row>
    <row r="281" spans="2:2" ht="15" x14ac:dyDescent="0.25">
      <c r="B281" s="54"/>
    </row>
    <row r="282" spans="2:2" ht="15" x14ac:dyDescent="0.25">
      <c r="B282" s="54"/>
    </row>
    <row r="283" spans="2:2" ht="15" x14ac:dyDescent="0.25">
      <c r="B283" s="54"/>
    </row>
    <row r="284" spans="2:2" ht="15" x14ac:dyDescent="0.25">
      <c r="B284" s="54"/>
    </row>
    <row r="285" spans="2:2" ht="15" x14ac:dyDescent="0.25">
      <c r="B285" s="54"/>
    </row>
    <row r="286" spans="2:2" ht="15" x14ac:dyDescent="0.25">
      <c r="B286" s="54"/>
    </row>
    <row r="287" spans="2:2" ht="15" x14ac:dyDescent="0.25">
      <c r="B287" s="54"/>
    </row>
    <row r="288" spans="2:2" ht="15" x14ac:dyDescent="0.25">
      <c r="B288" s="54"/>
    </row>
    <row r="289" spans="2:2" ht="15" x14ac:dyDescent="0.25">
      <c r="B289" s="54"/>
    </row>
    <row r="290" spans="2:2" ht="15" x14ac:dyDescent="0.25">
      <c r="B290" s="54"/>
    </row>
    <row r="291" spans="2:2" ht="15" x14ac:dyDescent="0.25">
      <c r="B291" s="54"/>
    </row>
    <row r="292" spans="2:2" ht="15" x14ac:dyDescent="0.25">
      <c r="B292" s="54"/>
    </row>
    <row r="293" spans="2:2" ht="15" x14ac:dyDescent="0.25">
      <c r="B293" s="54"/>
    </row>
    <row r="294" spans="2:2" ht="15" x14ac:dyDescent="0.25">
      <c r="B294" s="54"/>
    </row>
    <row r="295" spans="2:2" ht="15" x14ac:dyDescent="0.25">
      <c r="B295" s="54"/>
    </row>
    <row r="296" spans="2:2" ht="15" x14ac:dyDescent="0.25">
      <c r="B296" s="54"/>
    </row>
    <row r="297" spans="2:2" ht="15" x14ac:dyDescent="0.25">
      <c r="B297" s="54"/>
    </row>
    <row r="298" spans="2:2" ht="15" x14ac:dyDescent="0.25">
      <c r="B298" s="54"/>
    </row>
    <row r="299" spans="2:2" ht="15" x14ac:dyDescent="0.25">
      <c r="B299" s="54"/>
    </row>
    <row r="300" spans="2:2" ht="15" x14ac:dyDescent="0.25">
      <c r="B300" s="54"/>
    </row>
    <row r="301" spans="2:2" ht="15" x14ac:dyDescent="0.25">
      <c r="B301" s="54"/>
    </row>
    <row r="302" spans="2:2" ht="15" x14ac:dyDescent="0.25">
      <c r="B302" s="54"/>
    </row>
    <row r="303" spans="2:2" ht="15" x14ac:dyDescent="0.25">
      <c r="B303" s="54"/>
    </row>
    <row r="304" spans="2:2" ht="15" x14ac:dyDescent="0.25">
      <c r="B304" s="54"/>
    </row>
    <row r="305" spans="2:2" ht="15" x14ac:dyDescent="0.25">
      <c r="B305" s="54"/>
    </row>
    <row r="306" spans="2:2" ht="15" x14ac:dyDescent="0.25">
      <c r="B306" s="54"/>
    </row>
    <row r="307" spans="2:2" ht="15" x14ac:dyDescent="0.25">
      <c r="B307" s="54"/>
    </row>
    <row r="308" spans="2:2" ht="15" x14ac:dyDescent="0.25">
      <c r="B308" s="54"/>
    </row>
    <row r="309" spans="2:2" ht="15" x14ac:dyDescent="0.25">
      <c r="B309" s="54"/>
    </row>
    <row r="310" spans="2:2" ht="15" x14ac:dyDescent="0.25">
      <c r="B310" s="54"/>
    </row>
    <row r="311" spans="2:2" ht="15" x14ac:dyDescent="0.25">
      <c r="B311" s="54"/>
    </row>
    <row r="312" spans="2:2" ht="15" x14ac:dyDescent="0.25">
      <c r="B312" s="54"/>
    </row>
    <row r="313" spans="2:2" ht="15" x14ac:dyDescent="0.25">
      <c r="B313" s="54"/>
    </row>
    <row r="314" spans="2:2" ht="15" x14ac:dyDescent="0.25">
      <c r="B314" s="54"/>
    </row>
    <row r="315" spans="2:2" ht="15" x14ac:dyDescent="0.25">
      <c r="B315" s="54"/>
    </row>
    <row r="316" spans="2:2" ht="15" x14ac:dyDescent="0.25">
      <c r="B316" s="54"/>
    </row>
    <row r="317" spans="2:2" ht="15" x14ac:dyDescent="0.25">
      <c r="B317" s="54"/>
    </row>
    <row r="318" spans="2:2" ht="15" x14ac:dyDescent="0.25">
      <c r="B318" s="54"/>
    </row>
    <row r="319" spans="2:2" ht="15" x14ac:dyDescent="0.25">
      <c r="B319" s="54"/>
    </row>
    <row r="320" spans="2:2" ht="15" x14ac:dyDescent="0.25">
      <c r="B320" s="54"/>
    </row>
    <row r="321" spans="2:2" ht="15" x14ac:dyDescent="0.25">
      <c r="B321" s="54"/>
    </row>
    <row r="322" spans="2:2" ht="15" x14ac:dyDescent="0.25">
      <c r="B322" s="54"/>
    </row>
    <row r="323" spans="2:2" ht="15" x14ac:dyDescent="0.25">
      <c r="B323" s="54"/>
    </row>
    <row r="324" spans="2:2" ht="15" x14ac:dyDescent="0.25">
      <c r="B324" s="54"/>
    </row>
    <row r="325" spans="2:2" ht="15" x14ac:dyDescent="0.25">
      <c r="B325" s="54"/>
    </row>
    <row r="326" spans="2:2" ht="15" x14ac:dyDescent="0.25">
      <c r="B326" s="54"/>
    </row>
    <row r="327" spans="2:2" ht="15" x14ac:dyDescent="0.25">
      <c r="B327" s="54"/>
    </row>
    <row r="328" spans="2:2" ht="15" x14ac:dyDescent="0.25">
      <c r="B328" s="54"/>
    </row>
    <row r="329" spans="2:2" ht="15" x14ac:dyDescent="0.25">
      <c r="B329" s="54"/>
    </row>
    <row r="330" spans="2:2" ht="15" x14ac:dyDescent="0.25">
      <c r="B330" s="54"/>
    </row>
    <row r="331" spans="2:2" ht="15" x14ac:dyDescent="0.25">
      <c r="B331" s="54"/>
    </row>
    <row r="332" spans="2:2" ht="15" x14ac:dyDescent="0.25">
      <c r="B332" s="54"/>
    </row>
    <row r="333" spans="2:2" ht="15" x14ac:dyDescent="0.25">
      <c r="B333" s="54"/>
    </row>
    <row r="334" spans="2:2" ht="15" x14ac:dyDescent="0.25">
      <c r="B334" s="54"/>
    </row>
    <row r="335" spans="2:2" ht="15" x14ac:dyDescent="0.25">
      <c r="B335" s="54"/>
    </row>
    <row r="336" spans="2:2" ht="15" x14ac:dyDescent="0.25">
      <c r="B336" s="54"/>
    </row>
    <row r="337" spans="2:2" ht="15" x14ac:dyDescent="0.25">
      <c r="B337" s="54"/>
    </row>
    <row r="338" spans="2:2" ht="15" x14ac:dyDescent="0.25">
      <c r="B338" s="54"/>
    </row>
    <row r="339" spans="2:2" ht="15" x14ac:dyDescent="0.25">
      <c r="B339" s="54"/>
    </row>
    <row r="340" spans="2:2" ht="15" x14ac:dyDescent="0.25">
      <c r="B340" s="54"/>
    </row>
    <row r="341" spans="2:2" ht="15" x14ac:dyDescent="0.25">
      <c r="B341" s="54"/>
    </row>
    <row r="342" spans="2:2" ht="15" x14ac:dyDescent="0.25">
      <c r="B342" s="54"/>
    </row>
    <row r="343" spans="2:2" ht="15" x14ac:dyDescent="0.25">
      <c r="B343" s="54"/>
    </row>
    <row r="344" spans="2:2" ht="15" x14ac:dyDescent="0.25">
      <c r="B344" s="54"/>
    </row>
    <row r="345" spans="2:2" ht="15" x14ac:dyDescent="0.25">
      <c r="B345" s="54"/>
    </row>
    <row r="346" spans="2:2" ht="15" x14ac:dyDescent="0.25">
      <c r="B346" s="54"/>
    </row>
    <row r="347" spans="2:2" ht="15" x14ac:dyDescent="0.25">
      <c r="B347" s="54"/>
    </row>
    <row r="348" spans="2:2" ht="15" x14ac:dyDescent="0.25">
      <c r="B348" s="54"/>
    </row>
    <row r="349" spans="2:2" ht="15" x14ac:dyDescent="0.25">
      <c r="B349" s="54"/>
    </row>
    <row r="350" spans="2:2" ht="15" x14ac:dyDescent="0.25">
      <c r="B350" s="54"/>
    </row>
    <row r="351" spans="2:2" ht="15" x14ac:dyDescent="0.25">
      <c r="B351" s="54"/>
    </row>
    <row r="352" spans="2:2" ht="15" x14ac:dyDescent="0.25">
      <c r="B352" s="54"/>
    </row>
    <row r="353" spans="2:2" ht="15" x14ac:dyDescent="0.25">
      <c r="B353" s="54"/>
    </row>
    <row r="354" spans="2:2" ht="15" x14ac:dyDescent="0.25">
      <c r="B354" s="54"/>
    </row>
    <row r="355" spans="2:2" ht="15" x14ac:dyDescent="0.25">
      <c r="B355" s="54"/>
    </row>
    <row r="356" spans="2:2" ht="15" x14ac:dyDescent="0.25">
      <c r="B356" s="54"/>
    </row>
    <row r="357" spans="2:2" ht="15" x14ac:dyDescent="0.25">
      <c r="B357" s="54"/>
    </row>
    <row r="358" spans="2:2" ht="15" x14ac:dyDescent="0.25">
      <c r="B358" s="54"/>
    </row>
    <row r="359" spans="2:2" ht="15" x14ac:dyDescent="0.25">
      <c r="B359" s="54"/>
    </row>
    <row r="360" spans="2:2" ht="15" x14ac:dyDescent="0.25">
      <c r="B360" s="54"/>
    </row>
    <row r="361" spans="2:2" ht="15" x14ac:dyDescent="0.25">
      <c r="B361" s="54"/>
    </row>
  </sheetData>
  <autoFilter ref="A2:R117" xr:uid="{037AD739-6D0F-4E56-8C73-644CD539D9E7}"/>
  <pageMargins left="0.75" right="0.75" top="1" bottom="1" header="0.5" footer="0.5"/>
  <pageSetup scale="34" orientation="portrait"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B1:T370"/>
  <sheetViews>
    <sheetView showGridLines="0" tabSelected="1" topLeftCell="A43" zoomScale="80" zoomScaleNormal="80" zoomScaleSheetLayoutView="70" workbookViewId="0">
      <selection activeCell="B89" sqref="B89"/>
    </sheetView>
  </sheetViews>
  <sheetFormatPr defaultColWidth="8.85546875" defaultRowHeight="15" x14ac:dyDescent="0.25"/>
  <cols>
    <col min="1" max="1" width="5.85546875" style="38" customWidth="1"/>
    <col min="2" max="2" width="12.7109375" style="38" customWidth="1"/>
    <col min="3" max="3" width="8.7109375" style="38" hidden="1" customWidth="1"/>
    <col min="4" max="4" width="12.85546875" style="38" customWidth="1"/>
    <col min="5" max="5" width="11.85546875" style="38" customWidth="1"/>
    <col min="6" max="6" width="27.140625" style="38" hidden="1" customWidth="1"/>
    <col min="7" max="7" width="28.28515625" style="38" customWidth="1"/>
    <col min="8" max="8" width="8.28515625" style="38" hidden="1" customWidth="1"/>
    <col min="9" max="9" width="12" style="38" hidden="1" customWidth="1"/>
    <col min="10" max="10" width="11" style="38" customWidth="1"/>
    <col min="11" max="11" width="11.42578125" style="38" hidden="1" customWidth="1"/>
    <col min="12" max="12" width="9.28515625" style="38" hidden="1" customWidth="1"/>
    <col min="13" max="13" width="8.42578125" style="38" customWidth="1"/>
    <col min="14" max="14" width="15.85546875" style="38" hidden="1" customWidth="1"/>
    <col min="15" max="15" width="9.85546875" style="38" hidden="1" customWidth="1"/>
    <col min="16" max="16" width="14.5703125" style="38" hidden="1" customWidth="1"/>
    <col min="17" max="17" width="14.42578125" style="38" hidden="1" customWidth="1"/>
    <col min="18" max="18" width="15.42578125" style="38" customWidth="1"/>
    <col min="19" max="19" width="15.140625" style="38" customWidth="1"/>
    <col min="20" max="20" width="27.140625" style="38" hidden="1" customWidth="1"/>
    <col min="21" max="16384" width="8.85546875" style="38"/>
  </cols>
  <sheetData>
    <row r="1" spans="2:20" ht="180" hidden="1" x14ac:dyDescent="0.25">
      <c r="B1" s="39" t="e">
        <f>INDEX('Workbook Description'!$D$51:$D$69,MATCH(B$3,'Workbook Description'!$C$51:$C$69,0))</f>
        <v>#N/A</v>
      </c>
      <c r="C1" s="39" t="str">
        <f>INDEX('Workbook Description'!$D$51:$D$69,MATCH(C$3,'Workbook Description'!$C$51:$C$69,0))</f>
        <v>Detailed view of current status.</v>
      </c>
      <c r="D1" s="65"/>
      <c r="E1" s="39" t="str">
        <f>INDEX('Workbook Description'!$D$51:$D$69,MATCH(E$3,'Workbook Description'!$C$51:$C$69,0))</f>
        <v>Number of miles anticipated to be hardened within the CPZ, based on current assumptions on the mitigation.</v>
      </c>
      <c r="F1" s="39" t="str">
        <f>INDEX('Workbook Description'!$D$51:$D$69,MATCH(F$3,'Workbook Description'!$C$51:$C$69,0))</f>
        <v>Unique name for each circuit.</v>
      </c>
      <c r="G1" s="39" t="str">
        <f>INDEX('Workbook Description'!$D$51:$D$69,MATCH(G$3,'Workbook Description'!$C$51:$C$69,0))</f>
        <v>Unique name for each Circuit Protection Zone.</v>
      </c>
      <c r="H1" s="39" t="str">
        <f>INDEX('Workbook Description'!$D$51:$D$69,MATCH(H$3,'Workbook Description'!$C$51:$C$69,0))</f>
        <v>Number of 100mx100m pixels in each CPZ.</v>
      </c>
      <c r="I1" s="39" t="str">
        <f>INDEX('Workbook Description'!$D$51:$D$69,MATCH(I$3,'Workbook Description'!$C$51:$C$69,0))</f>
        <v>Number of miles within High Fire Threat Districts (HFTD)</v>
      </c>
      <c r="J1" s="39" t="str">
        <f>INDEX('Workbook Description'!$D$51:$D$69,MATCH(J$3,'Workbook Description'!$C$51:$C$69,0))</f>
        <v xml:space="preserve">The rank of the circuit protection zone from 1-N based on the 2021 Wildfire Risk Model </v>
      </c>
      <c r="K1" s="39" t="str">
        <f>INDEX('Workbook Description'!$D$51:$D$69,MATCH(K$3,'Workbook Description'!$C$51:$C$69,0))</f>
        <v>Total risk associated with each CPZ, per the 2021 approved conductor risk model.</v>
      </c>
      <c r="L1" s="39" t="str">
        <f>INDEX('Workbook Description'!$D$51:$D$69,MATCH(L$3,'Workbook Description'!$C$51:$C$69,0))</f>
        <v>Average MAVF risk score per pixel; used to rank the CPZs from riskiest to least risky.</v>
      </c>
      <c r="M1" s="39" t="str">
        <f>INDEX('Workbook Description'!$D$51:$D$69,MATCH(M$3,'Workbook Description'!$C$51:$C$69,0))</f>
        <v>Description of HFTD tiers in the CPZ (e.g., Tier 2, Tier 3).</v>
      </c>
      <c r="N1" s="39" t="str">
        <f>INDEX('Workbook Description'!$D$51:$D$69,MATCH(N$3,'Workbook Description'!$C$51:$C$69,0))</f>
        <v>Number of feet estimated to be overhead hardened, given current scoping assumptions.</v>
      </c>
      <c r="O1" s="39" t="str">
        <f>INDEX('Workbook Description'!$D$51:$D$69,MATCH(O$3,'Workbook Description'!$C$51:$C$69,0))</f>
        <v>Number of feet estimated to be underground hardened, given current scoping assumptions.</v>
      </c>
      <c r="P1" s="39" t="str">
        <f>INDEX('Workbook Description'!$D$51:$D$69,MATCH(P$3,'Workbook Description'!$C$51:$C$69,0))</f>
        <v>Number of feet estimated to be removed, given current scoping assumptions.</v>
      </c>
      <c r="Q1" s="39" t="str">
        <f>INDEX('Workbook Description'!$D$51:$D$69,MATCH(Q$3,'Workbook Description'!$C$51:$C$69,0))</f>
        <v>Number of feet estimated to be replace with a remote grid solution, given current scoping assumptions.</v>
      </c>
      <c r="R1" s="39" t="str">
        <f>INDEX('Workbook Description'!$D$51:$D$69,MATCH(R$3,'Workbook Description'!$C$51:$C$69,0))</f>
        <v>Mitigation planned (e.g., Overhead Harden, Underground Harden, Line Removal / Remote Grid).</v>
      </c>
      <c r="S1" s="39" t="str">
        <f>INDEX('Workbook Description'!$D$51:$D$69,MATCH(S$3,'Workbook Description'!$C$51:$C$69,0))</f>
        <v>Current status of project (e.g., Scoping, Estimating, Dependencies, Construction, Close-out).</v>
      </c>
      <c r="T1" s="39" t="str">
        <f>INDEX('Workbook Description'!$D$51:$D$69,MATCH(T$3,'Workbook Description'!$C$51:$C$69,0))</f>
        <v>Justification for approval of work in the CPZ by Wildfire Risk Governance Committee (WGC).</v>
      </c>
    </row>
    <row r="2" spans="2:20" ht="12" customHeight="1" x14ac:dyDescent="0.25">
      <c r="B2" s="65"/>
      <c r="C2" s="65"/>
      <c r="D2" s="65"/>
      <c r="E2" s="65"/>
      <c r="F2" s="65"/>
      <c r="G2" s="65"/>
      <c r="H2" s="65"/>
      <c r="I2" s="65"/>
      <c r="J2" s="65"/>
      <c r="K2" s="65"/>
      <c r="L2" s="65"/>
      <c r="M2" s="65"/>
      <c r="N2" s="65"/>
      <c r="O2" s="65"/>
      <c r="P2" s="65"/>
      <c r="Q2" s="65"/>
      <c r="R2" s="65"/>
      <c r="S2" s="65"/>
      <c r="T2" s="65"/>
    </row>
    <row r="3" spans="2:20" s="56" customFormat="1" ht="48.75" customHeight="1" x14ac:dyDescent="0.25">
      <c r="B3" s="27" t="s">
        <v>4582</v>
      </c>
      <c r="C3" s="27" t="s">
        <v>4485</v>
      </c>
      <c r="D3" s="27" t="s">
        <v>4600</v>
      </c>
      <c r="E3" s="27" t="s">
        <v>4457</v>
      </c>
      <c r="F3" s="27" t="s">
        <v>4458</v>
      </c>
      <c r="G3" s="27" t="s">
        <v>4459</v>
      </c>
      <c r="H3" s="27" t="s">
        <v>4460</v>
      </c>
      <c r="I3" s="27" t="s">
        <v>4461</v>
      </c>
      <c r="J3" s="27" t="s">
        <v>4583</v>
      </c>
      <c r="K3" s="27" t="s">
        <v>4463</v>
      </c>
      <c r="L3" s="27" t="s">
        <v>4464</v>
      </c>
      <c r="M3" s="27" t="s">
        <v>4465</v>
      </c>
      <c r="N3" s="27" t="s">
        <v>4505</v>
      </c>
      <c r="O3" s="27" t="s">
        <v>4506</v>
      </c>
      <c r="P3" s="27" t="s">
        <v>4513</v>
      </c>
      <c r="Q3" s="27" t="s">
        <v>4514</v>
      </c>
      <c r="R3" s="15" t="s">
        <v>4504</v>
      </c>
      <c r="S3" s="15" t="s">
        <v>4456</v>
      </c>
      <c r="T3" s="15" t="s">
        <v>4500</v>
      </c>
    </row>
    <row r="4" spans="2:20" s="58" customFormat="1" x14ac:dyDescent="0.25">
      <c r="B4" s="70">
        <v>35223060</v>
      </c>
      <c r="C4" s="74">
        <v>9</v>
      </c>
      <c r="D4" s="74"/>
      <c r="E4" s="75">
        <v>1.7400000000000002</v>
      </c>
      <c r="F4" s="76" t="s">
        <v>19</v>
      </c>
      <c r="G4" s="74" t="s">
        <v>25</v>
      </c>
      <c r="H4" s="77">
        <v>49</v>
      </c>
      <c r="I4" s="82">
        <v>4.1490947932397697</v>
      </c>
      <c r="J4" s="74">
        <v>2010</v>
      </c>
      <c r="K4" s="75">
        <v>0.43385097537113704</v>
      </c>
      <c r="L4" s="78">
        <v>8.8541015381864707E-3</v>
      </c>
      <c r="M4" s="96" t="s">
        <v>4597</v>
      </c>
      <c r="N4" s="83">
        <v>0</v>
      </c>
      <c r="O4" s="83">
        <v>9187.2000000000007</v>
      </c>
      <c r="P4" s="83">
        <v>0</v>
      </c>
      <c r="Q4" s="83">
        <v>0</v>
      </c>
      <c r="R4" s="80" t="str">
        <f t="shared" ref="R4:R36" si="0">IF(SUM(N4:Q4)=0,"TBD",IF(AND(N4&gt;0,O4&gt;0),"Hybrid", IF(SUM(P4:Q4)&gt;0,"Remote Grid / Removal",IF(N4&gt;0,"Overhead","Underground"))))</f>
        <v>Underground</v>
      </c>
      <c r="S4" s="81" t="str">
        <f>INDEX(Mapping!$C$4:$C$24,MATCH($C4,Mapping!$D$4:$D$24,0))</f>
        <v>Scoping</v>
      </c>
      <c r="T4" s="76" t="s">
        <v>4471</v>
      </c>
    </row>
    <row r="5" spans="2:20" s="58" customFormat="1" x14ac:dyDescent="0.25">
      <c r="B5" s="70">
        <v>35234527</v>
      </c>
      <c r="C5" s="74">
        <v>9</v>
      </c>
      <c r="D5" s="74"/>
      <c r="E5" s="75"/>
      <c r="F5" s="76" t="s">
        <v>19</v>
      </c>
      <c r="G5" s="74" t="s">
        <v>25</v>
      </c>
      <c r="H5" s="77">
        <v>49</v>
      </c>
      <c r="I5" s="82">
        <v>4.1490947932397697</v>
      </c>
      <c r="J5" s="74">
        <v>2010</v>
      </c>
      <c r="K5" s="75">
        <v>0.43385097537113704</v>
      </c>
      <c r="L5" s="78">
        <v>8.8541015381864707E-3</v>
      </c>
      <c r="M5" s="96" t="s">
        <v>4597</v>
      </c>
      <c r="N5" s="83"/>
      <c r="O5" s="83"/>
      <c r="P5" s="83"/>
      <c r="Q5" s="83"/>
      <c r="R5" s="80" t="str">
        <f t="shared" si="0"/>
        <v>TBD</v>
      </c>
      <c r="S5" s="81" t="str">
        <f>INDEX(Mapping!$C$4:$C$24,MATCH($C5,Mapping!$D$4:$D$24,0))</f>
        <v>Scoping</v>
      </c>
      <c r="T5" s="76" t="s">
        <v>4471</v>
      </c>
    </row>
    <row r="6" spans="2:20" s="58" customFormat="1" x14ac:dyDescent="0.25">
      <c r="B6" s="70">
        <v>35234528</v>
      </c>
      <c r="C6" s="74">
        <v>9</v>
      </c>
      <c r="D6" s="74"/>
      <c r="E6" s="75"/>
      <c r="F6" s="76" t="s">
        <v>19</v>
      </c>
      <c r="G6" s="74" t="s">
        <v>25</v>
      </c>
      <c r="H6" s="77">
        <v>49</v>
      </c>
      <c r="I6" s="82">
        <v>4.1490947932397697</v>
      </c>
      <c r="J6" s="74">
        <v>2010</v>
      </c>
      <c r="K6" s="75">
        <v>0.43385097537113704</v>
      </c>
      <c r="L6" s="78">
        <v>8.8541015381864707E-3</v>
      </c>
      <c r="M6" s="96" t="s">
        <v>4597</v>
      </c>
      <c r="N6" s="83"/>
      <c r="O6" s="83"/>
      <c r="P6" s="83"/>
      <c r="Q6" s="83"/>
      <c r="R6" s="80" t="str">
        <f t="shared" si="0"/>
        <v>TBD</v>
      </c>
      <c r="S6" s="81" t="str">
        <f>INDEX(Mapping!$C$4:$C$24,MATCH($C6,Mapping!$D$4:$D$24,0))</f>
        <v>Scoping</v>
      </c>
      <c r="T6" s="76" t="s">
        <v>4471</v>
      </c>
    </row>
    <row r="7" spans="2:20" s="58" customFormat="1" x14ac:dyDescent="0.25">
      <c r="B7" s="70">
        <v>35234529</v>
      </c>
      <c r="C7" s="74">
        <v>9</v>
      </c>
      <c r="D7" s="74"/>
      <c r="E7" s="75"/>
      <c r="F7" s="76" t="s">
        <v>19</v>
      </c>
      <c r="G7" s="74" t="s">
        <v>25</v>
      </c>
      <c r="H7" s="77">
        <v>49</v>
      </c>
      <c r="I7" s="82">
        <v>4.1490947932397697</v>
      </c>
      <c r="J7" s="74">
        <v>2010</v>
      </c>
      <c r="K7" s="75">
        <v>0.43385097537113704</v>
      </c>
      <c r="L7" s="78">
        <v>8.8541015381864707E-3</v>
      </c>
      <c r="M7" s="96" t="s">
        <v>4597</v>
      </c>
      <c r="N7" s="83"/>
      <c r="O7" s="83"/>
      <c r="P7" s="83"/>
      <c r="Q7" s="83"/>
      <c r="R7" s="80" t="str">
        <f t="shared" si="0"/>
        <v>TBD</v>
      </c>
      <c r="S7" s="81" t="str">
        <f>INDEX(Mapping!$C$4:$C$24,MATCH($C7,Mapping!$D$4:$D$24,0))</f>
        <v>Scoping</v>
      </c>
      <c r="T7" s="76" t="s">
        <v>4471</v>
      </c>
    </row>
    <row r="8" spans="2:20" s="58" customFormat="1" x14ac:dyDescent="0.25">
      <c r="B8" s="70">
        <v>35223030</v>
      </c>
      <c r="C8" s="74">
        <v>13</v>
      </c>
      <c r="D8" s="74"/>
      <c r="E8" s="75">
        <v>0.85</v>
      </c>
      <c r="F8" s="76" t="s">
        <v>187</v>
      </c>
      <c r="G8" s="74" t="s">
        <v>198</v>
      </c>
      <c r="H8" s="77">
        <v>171</v>
      </c>
      <c r="I8" s="82">
        <v>18.756098402348542</v>
      </c>
      <c r="J8" s="74">
        <v>355</v>
      </c>
      <c r="K8" s="75">
        <v>33.136580264241637</v>
      </c>
      <c r="L8" s="78">
        <v>0.193781171135916</v>
      </c>
      <c r="M8" s="96" t="s">
        <v>4597</v>
      </c>
      <c r="N8" s="83">
        <v>0</v>
      </c>
      <c r="O8" s="83">
        <v>4488</v>
      </c>
      <c r="P8" s="83">
        <v>0</v>
      </c>
      <c r="Q8" s="83">
        <v>0</v>
      </c>
      <c r="R8" s="80" t="str">
        <f t="shared" si="0"/>
        <v>Underground</v>
      </c>
      <c r="S8" s="81" t="str">
        <f>INDEX(Mapping!$C$4:$C$24,MATCH($C8,Mapping!$D$4:$D$24,0))</f>
        <v>Scoping</v>
      </c>
      <c r="T8" s="76" t="s">
        <v>4471</v>
      </c>
    </row>
    <row r="9" spans="2:20" s="58" customFormat="1" x14ac:dyDescent="0.25">
      <c r="B9" s="70">
        <v>35052731</v>
      </c>
      <c r="C9" s="84">
        <v>19</v>
      </c>
      <c r="D9" s="84"/>
      <c r="E9" s="75">
        <v>1.4732954545454546</v>
      </c>
      <c r="F9" s="76" t="s">
        <v>284</v>
      </c>
      <c r="G9" s="74" t="s">
        <v>283</v>
      </c>
      <c r="H9" s="77">
        <v>181</v>
      </c>
      <c r="I9" s="82">
        <v>14.421118969241455</v>
      </c>
      <c r="J9" s="74">
        <v>2456</v>
      </c>
      <c r="K9" s="75">
        <v>0.39280235276925696</v>
      </c>
      <c r="L9" s="78">
        <v>2.1701787445815302E-3</v>
      </c>
      <c r="M9" s="74" t="s">
        <v>4468</v>
      </c>
      <c r="N9" s="83">
        <v>7779</v>
      </c>
      <c r="O9" s="83">
        <v>0</v>
      </c>
      <c r="P9" s="83">
        <v>0</v>
      </c>
      <c r="Q9" s="83">
        <v>0</v>
      </c>
      <c r="R9" s="80" t="str">
        <f t="shared" si="0"/>
        <v>Overhead</v>
      </c>
      <c r="S9" s="81" t="str">
        <f>INDEX(Mapping!$C$4:$C$24,MATCH($C9,Mapping!$D$4:$D$24,0))</f>
        <v>Construction</v>
      </c>
      <c r="T9" s="76" t="s">
        <v>4471</v>
      </c>
    </row>
    <row r="10" spans="2:20" s="58" customFormat="1" x14ac:dyDescent="0.25">
      <c r="B10" s="70">
        <v>35199565</v>
      </c>
      <c r="C10" s="84">
        <v>14</v>
      </c>
      <c r="D10" s="84"/>
      <c r="E10" s="75">
        <v>2.56</v>
      </c>
      <c r="F10" s="76" t="s">
        <v>315</v>
      </c>
      <c r="G10" s="74" t="s">
        <v>314</v>
      </c>
      <c r="H10" s="77">
        <v>177</v>
      </c>
      <c r="I10" s="77">
        <v>21.29644667592169</v>
      </c>
      <c r="J10" s="74">
        <v>1288</v>
      </c>
      <c r="K10" s="74">
        <v>7.2500155067644982</v>
      </c>
      <c r="L10" s="74">
        <v>4.0960539586240102E-2</v>
      </c>
      <c r="M10" s="96" t="s">
        <v>4597</v>
      </c>
      <c r="N10" s="86">
        <v>13516.800000000001</v>
      </c>
      <c r="O10" s="86">
        <v>0</v>
      </c>
      <c r="P10" s="86">
        <v>0</v>
      </c>
      <c r="Q10" s="86">
        <v>0</v>
      </c>
      <c r="R10" s="80" t="str">
        <f t="shared" si="0"/>
        <v>Overhead</v>
      </c>
      <c r="S10" s="81" t="str">
        <f>INDEX(Mapping!$C$4:$C$24,MATCH($C10,Mapping!$D$4:$D$24,0))</f>
        <v>Estimating</v>
      </c>
      <c r="T10" s="76" t="s">
        <v>4471</v>
      </c>
    </row>
    <row r="11" spans="2:20" s="58" customFormat="1" x14ac:dyDescent="0.25">
      <c r="B11" s="70">
        <v>35200051</v>
      </c>
      <c r="C11" s="84">
        <v>14</v>
      </c>
      <c r="D11" s="84"/>
      <c r="E11" s="75">
        <v>4.8</v>
      </c>
      <c r="F11" s="76" t="s">
        <v>315</v>
      </c>
      <c r="G11" s="74" t="s">
        <v>314</v>
      </c>
      <c r="H11" s="77">
        <v>177</v>
      </c>
      <c r="I11" s="77">
        <v>21.29644667592169</v>
      </c>
      <c r="J11" s="74">
        <v>1288</v>
      </c>
      <c r="K11" s="74">
        <v>7.2500155067644982</v>
      </c>
      <c r="L11" s="74">
        <v>4.0960539586240102E-2</v>
      </c>
      <c r="M11" s="96" t="s">
        <v>4597</v>
      </c>
      <c r="N11" s="86">
        <v>0</v>
      </c>
      <c r="O11" s="86">
        <v>25344</v>
      </c>
      <c r="P11" s="86">
        <v>0</v>
      </c>
      <c r="Q11" s="86">
        <v>0</v>
      </c>
      <c r="R11" s="80" t="str">
        <f t="shared" si="0"/>
        <v>Underground</v>
      </c>
      <c r="S11" s="81" t="str">
        <f>INDEX(Mapping!$C$4:$C$24,MATCH($C11,Mapping!$D$4:$D$24,0))</f>
        <v>Estimating</v>
      </c>
      <c r="T11" s="76" t="s">
        <v>4471</v>
      </c>
    </row>
    <row r="12" spans="2:20" s="58" customFormat="1" x14ac:dyDescent="0.25">
      <c r="B12" s="70">
        <v>35223343</v>
      </c>
      <c r="C12" s="84">
        <v>14</v>
      </c>
      <c r="D12" s="84"/>
      <c r="E12" s="75">
        <v>0.85</v>
      </c>
      <c r="F12" s="76" t="s">
        <v>315</v>
      </c>
      <c r="G12" s="74" t="s">
        <v>314</v>
      </c>
      <c r="H12" s="77">
        <v>177</v>
      </c>
      <c r="I12" s="77">
        <v>21.29644667592169</v>
      </c>
      <c r="J12" s="74">
        <v>1288</v>
      </c>
      <c r="K12" s="74">
        <v>7.2500155067644982</v>
      </c>
      <c r="L12" s="74">
        <v>4.0960539586240102E-2</v>
      </c>
      <c r="M12" s="84" t="s">
        <v>4468</v>
      </c>
      <c r="N12" s="86">
        <v>0</v>
      </c>
      <c r="O12" s="86">
        <v>4488</v>
      </c>
      <c r="P12" s="86">
        <v>0</v>
      </c>
      <c r="Q12" s="86">
        <v>0</v>
      </c>
      <c r="R12" s="80" t="str">
        <f t="shared" si="0"/>
        <v>Underground</v>
      </c>
      <c r="S12" s="81" t="str">
        <f>INDEX(Mapping!$C$4:$C$24,MATCH($C12,Mapping!$D$4:$D$24,0))</f>
        <v>Estimating</v>
      </c>
      <c r="T12" s="76" t="s">
        <v>4471</v>
      </c>
    </row>
    <row r="13" spans="2:20" s="58" customFormat="1" ht="15.75" customHeight="1" x14ac:dyDescent="0.25">
      <c r="B13" s="70">
        <v>35225821</v>
      </c>
      <c r="C13" s="84">
        <v>14</v>
      </c>
      <c r="D13" s="84"/>
      <c r="E13" s="75">
        <v>0.95</v>
      </c>
      <c r="F13" s="76" t="s">
        <v>315</v>
      </c>
      <c r="G13" s="74" t="s">
        <v>314</v>
      </c>
      <c r="H13" s="77">
        <v>177</v>
      </c>
      <c r="I13" s="77">
        <v>21.29644667592169</v>
      </c>
      <c r="J13" s="74">
        <v>1288</v>
      </c>
      <c r="K13" s="74">
        <v>7.2500155067644982</v>
      </c>
      <c r="L13" s="74">
        <v>4.0960539586240102E-2</v>
      </c>
      <c r="M13" s="96" t="s">
        <v>4597</v>
      </c>
      <c r="N13" s="86">
        <v>0</v>
      </c>
      <c r="O13" s="86">
        <v>5016</v>
      </c>
      <c r="P13" s="86">
        <v>0</v>
      </c>
      <c r="Q13" s="86">
        <v>0</v>
      </c>
      <c r="R13" s="80" t="str">
        <f t="shared" si="0"/>
        <v>Underground</v>
      </c>
      <c r="S13" s="81" t="str">
        <f>INDEX(Mapping!$C$4:$C$24,MATCH($C13,Mapping!$D$4:$D$24,0))</f>
        <v>Estimating</v>
      </c>
      <c r="T13" s="76" t="s">
        <v>4471</v>
      </c>
    </row>
    <row r="14" spans="2:20" s="58" customFormat="1" x14ac:dyDescent="0.25">
      <c r="B14" s="70">
        <v>35233166</v>
      </c>
      <c r="C14" s="84">
        <v>14</v>
      </c>
      <c r="D14" s="84"/>
      <c r="E14" s="75"/>
      <c r="F14" s="76" t="s">
        <v>315</v>
      </c>
      <c r="G14" s="74" t="s">
        <v>314</v>
      </c>
      <c r="H14" s="77">
        <v>177</v>
      </c>
      <c r="I14" s="77">
        <v>21.29644667592169</v>
      </c>
      <c r="J14" s="74">
        <v>1288</v>
      </c>
      <c r="K14" s="74">
        <v>7.2500155067644982</v>
      </c>
      <c r="L14" s="74">
        <v>4.0960539586240102E-2</v>
      </c>
      <c r="M14" s="96" t="s">
        <v>4597</v>
      </c>
      <c r="N14" s="86"/>
      <c r="O14" s="86"/>
      <c r="P14" s="86"/>
      <c r="Q14" s="86"/>
      <c r="R14" s="80" t="str">
        <f t="shared" si="0"/>
        <v>TBD</v>
      </c>
      <c r="S14" s="81" t="str">
        <f>INDEX(Mapping!$C$4:$C$24,MATCH($C14,Mapping!$D$4:$D$24,0))</f>
        <v>Estimating</v>
      </c>
      <c r="T14" s="76" t="s">
        <v>4471</v>
      </c>
    </row>
    <row r="15" spans="2:20" s="58" customFormat="1" x14ac:dyDescent="0.25">
      <c r="B15" s="70">
        <v>35061206</v>
      </c>
      <c r="C15" s="74">
        <v>20</v>
      </c>
      <c r="D15" s="74"/>
      <c r="E15" s="75">
        <v>1.7651515151515151</v>
      </c>
      <c r="F15" s="76" t="s">
        <v>392</v>
      </c>
      <c r="G15" s="74" t="s">
        <v>397</v>
      </c>
      <c r="H15" s="77">
        <v>201</v>
      </c>
      <c r="I15" s="82">
        <v>17.747259940771038</v>
      </c>
      <c r="J15" s="74">
        <v>2144</v>
      </c>
      <c r="K15" s="75">
        <v>1.2469265010419446</v>
      </c>
      <c r="L15" s="78">
        <v>6.2036144330445001E-3</v>
      </c>
      <c r="M15" s="74" t="s">
        <v>4468</v>
      </c>
      <c r="N15" s="83">
        <v>9320</v>
      </c>
      <c r="O15" s="83">
        <v>0</v>
      </c>
      <c r="P15" s="83">
        <v>0</v>
      </c>
      <c r="Q15" s="83">
        <v>0</v>
      </c>
      <c r="R15" s="80" t="str">
        <f t="shared" si="0"/>
        <v>Overhead</v>
      </c>
      <c r="S15" s="81" t="str">
        <f>INDEX(Mapping!$C$4:$C$24,MATCH($C15,Mapping!$D$4:$D$24,0))</f>
        <v>Construction</v>
      </c>
      <c r="T15" s="76" t="s">
        <v>4471</v>
      </c>
    </row>
    <row r="16" spans="2:20" s="58" customFormat="1" x14ac:dyDescent="0.25">
      <c r="B16" s="70">
        <v>35117443</v>
      </c>
      <c r="C16" s="74">
        <v>20</v>
      </c>
      <c r="D16" s="74">
        <v>0.4</v>
      </c>
      <c r="E16" s="75">
        <v>2.1581439393939394</v>
      </c>
      <c r="F16" s="76" t="s">
        <v>392</v>
      </c>
      <c r="G16" s="74" t="s">
        <v>397</v>
      </c>
      <c r="H16" s="77">
        <v>201</v>
      </c>
      <c r="I16" s="82">
        <v>17.747259940771038</v>
      </c>
      <c r="J16" s="74">
        <v>2144</v>
      </c>
      <c r="K16" s="75">
        <v>1.2469265010419446</v>
      </c>
      <c r="L16" s="78">
        <v>6.2036144330445001E-3</v>
      </c>
      <c r="M16" s="74" t="s">
        <v>4468</v>
      </c>
      <c r="N16" s="83">
        <v>11395</v>
      </c>
      <c r="O16" s="83">
        <v>0</v>
      </c>
      <c r="P16" s="83">
        <v>0</v>
      </c>
      <c r="Q16" s="83">
        <v>0</v>
      </c>
      <c r="R16" s="80" t="str">
        <f t="shared" si="0"/>
        <v>Overhead</v>
      </c>
      <c r="S16" s="81" t="str">
        <f>INDEX(Mapping!$C$4:$C$24,MATCH($C16,Mapping!$D$4:$D$24,0))</f>
        <v>Construction</v>
      </c>
      <c r="T16" s="76" t="s">
        <v>4471</v>
      </c>
    </row>
    <row r="17" spans="2:20" s="58" customFormat="1" x14ac:dyDescent="0.25">
      <c r="B17" s="70">
        <v>35061212</v>
      </c>
      <c r="C17" s="74">
        <v>20</v>
      </c>
      <c r="D17" s="74"/>
      <c r="E17" s="75">
        <v>1.7888257575757576</v>
      </c>
      <c r="F17" s="76" t="s">
        <v>392</v>
      </c>
      <c r="G17" s="74" t="s">
        <v>397</v>
      </c>
      <c r="H17" s="77">
        <v>201</v>
      </c>
      <c r="I17" s="82">
        <v>17.747259940771038</v>
      </c>
      <c r="J17" s="74">
        <v>2144</v>
      </c>
      <c r="K17" s="75">
        <v>1.2469265010419446</v>
      </c>
      <c r="L17" s="78">
        <v>6.2036144330445001E-3</v>
      </c>
      <c r="M17" s="74" t="s">
        <v>4468</v>
      </c>
      <c r="N17" s="83">
        <v>9445</v>
      </c>
      <c r="O17" s="83">
        <v>0</v>
      </c>
      <c r="P17" s="83">
        <v>0</v>
      </c>
      <c r="Q17" s="83">
        <v>0</v>
      </c>
      <c r="R17" s="80" t="str">
        <f t="shared" si="0"/>
        <v>Overhead</v>
      </c>
      <c r="S17" s="81" t="str">
        <f>INDEX(Mapping!$C$4:$C$24,MATCH($C17,Mapping!$D$4:$D$24,0))</f>
        <v>Construction</v>
      </c>
      <c r="T17" s="76" t="s">
        <v>4471</v>
      </c>
    </row>
    <row r="18" spans="2:20" s="58" customFormat="1" x14ac:dyDescent="0.25">
      <c r="B18" s="70">
        <v>35115151</v>
      </c>
      <c r="C18" s="74">
        <v>20</v>
      </c>
      <c r="D18" s="74">
        <v>0.77</v>
      </c>
      <c r="E18" s="75">
        <v>1.8964015151515152</v>
      </c>
      <c r="F18" s="76" t="s">
        <v>392</v>
      </c>
      <c r="G18" s="74" t="s">
        <v>397</v>
      </c>
      <c r="H18" s="77">
        <v>201</v>
      </c>
      <c r="I18" s="82">
        <v>17.747259940771038</v>
      </c>
      <c r="J18" s="74">
        <v>2144</v>
      </c>
      <c r="K18" s="75">
        <v>1.2469265010419446</v>
      </c>
      <c r="L18" s="78">
        <v>6.2036144330445001E-3</v>
      </c>
      <c r="M18" s="74" t="s">
        <v>4468</v>
      </c>
      <c r="N18" s="83">
        <v>10013</v>
      </c>
      <c r="O18" s="83">
        <v>0</v>
      </c>
      <c r="P18" s="83">
        <v>0</v>
      </c>
      <c r="Q18" s="83">
        <v>0</v>
      </c>
      <c r="R18" s="80" t="str">
        <f t="shared" si="0"/>
        <v>Overhead</v>
      </c>
      <c r="S18" s="81" t="str">
        <f>INDEX(Mapping!$C$4:$C$24,MATCH($C18,Mapping!$D$4:$D$24,0))</f>
        <v>Construction</v>
      </c>
      <c r="T18" s="76" t="s">
        <v>4471</v>
      </c>
    </row>
    <row r="19" spans="2:20" s="58" customFormat="1" x14ac:dyDescent="0.25">
      <c r="B19" s="70">
        <v>35115152</v>
      </c>
      <c r="C19" s="74">
        <v>20</v>
      </c>
      <c r="D19" s="74"/>
      <c r="E19" s="75">
        <v>1.57</v>
      </c>
      <c r="F19" s="76" t="s">
        <v>392</v>
      </c>
      <c r="G19" s="74" t="s">
        <v>397</v>
      </c>
      <c r="H19" s="77">
        <v>201</v>
      </c>
      <c r="I19" s="82">
        <v>17.747259940771038</v>
      </c>
      <c r="J19" s="74">
        <v>2144</v>
      </c>
      <c r="K19" s="75">
        <v>1.2469265010419446</v>
      </c>
      <c r="L19" s="78">
        <v>6.2036144330445001E-3</v>
      </c>
      <c r="M19" s="74" t="s">
        <v>4468</v>
      </c>
      <c r="N19" s="74">
        <v>8271</v>
      </c>
      <c r="O19" s="74">
        <v>0</v>
      </c>
      <c r="P19" s="74">
        <v>0</v>
      </c>
      <c r="Q19" s="74">
        <v>0</v>
      </c>
      <c r="R19" s="80" t="str">
        <f t="shared" si="0"/>
        <v>Overhead</v>
      </c>
      <c r="S19" s="81" t="str">
        <f>INDEX(Mapping!$C$4:$C$24,MATCH($C19,Mapping!$D$4:$D$24,0))</f>
        <v>Construction</v>
      </c>
      <c r="T19" s="76" t="s">
        <v>4471</v>
      </c>
    </row>
    <row r="20" spans="2:20" s="58" customFormat="1" x14ac:dyDescent="0.25">
      <c r="B20" s="70">
        <v>35223036</v>
      </c>
      <c r="C20" s="74">
        <v>13</v>
      </c>
      <c r="D20" s="74"/>
      <c r="E20" s="75">
        <v>5.587121212121212E-2</v>
      </c>
      <c r="F20" s="76" t="s">
        <v>447</v>
      </c>
      <c r="G20" s="74" t="s">
        <v>453</v>
      </c>
      <c r="H20" s="77">
        <v>26</v>
      </c>
      <c r="I20" s="82">
        <v>3.4177472988151649E-3</v>
      </c>
      <c r="J20" s="74">
        <v>2134</v>
      </c>
      <c r="K20" s="75">
        <v>0.1668530363138972</v>
      </c>
      <c r="L20" s="78">
        <v>6.4174244736114302E-3</v>
      </c>
      <c r="M20" s="96" t="s">
        <v>4597</v>
      </c>
      <c r="N20" s="83">
        <v>0</v>
      </c>
      <c r="O20" s="83">
        <v>295</v>
      </c>
      <c r="P20" s="83">
        <v>0</v>
      </c>
      <c r="Q20" s="83">
        <v>0</v>
      </c>
      <c r="R20" s="80" t="str">
        <f t="shared" si="0"/>
        <v>Underground</v>
      </c>
      <c r="S20" s="81" t="str">
        <f>INDEX(Mapping!$C$4:$C$24,MATCH($C20,Mapping!$D$4:$D$24,0))</f>
        <v>Scoping</v>
      </c>
      <c r="T20" s="76" t="s">
        <v>4471</v>
      </c>
    </row>
    <row r="21" spans="2:20" s="58" customFormat="1" x14ac:dyDescent="0.25">
      <c r="B21" s="70">
        <v>35217268</v>
      </c>
      <c r="C21" s="84">
        <v>14</v>
      </c>
      <c r="D21" s="84"/>
      <c r="E21" s="75">
        <v>0.25795454545454544</v>
      </c>
      <c r="F21" s="54" t="s">
        <v>457</v>
      </c>
      <c r="G21" s="84" t="s">
        <v>456</v>
      </c>
      <c r="H21" s="77">
        <v>13</v>
      </c>
      <c r="I21" s="82">
        <v>4.8007878256915042</v>
      </c>
      <c r="J21" s="74">
        <v>11</v>
      </c>
      <c r="K21" s="75">
        <v>9.5538678011782601</v>
      </c>
      <c r="L21" s="78">
        <v>0.73491290778294305</v>
      </c>
      <c r="M21" s="95" t="s">
        <v>4597</v>
      </c>
      <c r="N21" s="70">
        <v>1158</v>
      </c>
      <c r="O21" s="70">
        <v>204</v>
      </c>
      <c r="P21" s="70">
        <v>0</v>
      </c>
      <c r="Q21" s="70">
        <v>0</v>
      </c>
      <c r="R21" s="80" t="str">
        <f t="shared" si="0"/>
        <v>Hybrid</v>
      </c>
      <c r="S21" s="81" t="str">
        <f>INDEX(Mapping!$C$4:$C$24,MATCH($C21,Mapping!$D$4:$D$24,0))</f>
        <v>Estimating</v>
      </c>
      <c r="T21" s="76" t="s">
        <v>4471</v>
      </c>
    </row>
    <row r="22" spans="2:20" s="58" customFormat="1" x14ac:dyDescent="0.25">
      <c r="B22" s="70">
        <v>35224712</v>
      </c>
      <c r="C22" s="84">
        <v>14</v>
      </c>
      <c r="D22" s="84"/>
      <c r="E22" s="75">
        <v>3.2869318181818183</v>
      </c>
      <c r="F22" s="54" t="s">
        <v>457</v>
      </c>
      <c r="G22" s="84" t="s">
        <v>456</v>
      </c>
      <c r="H22" s="77">
        <v>13</v>
      </c>
      <c r="I22" s="82">
        <v>4.8007878256915042</v>
      </c>
      <c r="J22" s="74">
        <v>11</v>
      </c>
      <c r="K22" s="75">
        <v>9.5538678011782601</v>
      </c>
      <c r="L22" s="78">
        <v>0.73491290778294305</v>
      </c>
      <c r="M22" s="95" t="s">
        <v>4597</v>
      </c>
      <c r="N22" s="70">
        <v>1222</v>
      </c>
      <c r="O22" s="70">
        <v>16133</v>
      </c>
      <c r="P22" s="70">
        <v>0</v>
      </c>
      <c r="Q22" s="70">
        <v>0</v>
      </c>
      <c r="R22" s="80" t="str">
        <f t="shared" si="0"/>
        <v>Hybrid</v>
      </c>
      <c r="S22" s="81" t="str">
        <f>INDEX(Mapping!$C$4:$C$24,MATCH($C22,Mapping!$D$4:$D$24,0))</f>
        <v>Estimating</v>
      </c>
      <c r="T22" s="76" t="s">
        <v>4471</v>
      </c>
    </row>
    <row r="23" spans="2:20" s="58" customFormat="1" x14ac:dyDescent="0.25">
      <c r="B23" s="70">
        <v>35224713</v>
      </c>
      <c r="C23" s="84">
        <v>14</v>
      </c>
      <c r="D23" s="84"/>
      <c r="E23" s="75">
        <v>1.865530303030303</v>
      </c>
      <c r="F23" s="54" t="s">
        <v>457</v>
      </c>
      <c r="G23" s="84" t="s">
        <v>456</v>
      </c>
      <c r="H23" s="77">
        <v>13</v>
      </c>
      <c r="I23" s="82">
        <v>4.8007878256915042</v>
      </c>
      <c r="J23" s="74">
        <v>11</v>
      </c>
      <c r="K23" s="75">
        <v>9.5538678011782601</v>
      </c>
      <c r="L23" s="78">
        <v>0.73491290778294305</v>
      </c>
      <c r="M23" s="95" t="s">
        <v>4597</v>
      </c>
      <c r="N23" s="70">
        <v>160</v>
      </c>
      <c r="O23" s="70">
        <v>9690</v>
      </c>
      <c r="P23" s="70">
        <v>0</v>
      </c>
      <c r="Q23" s="70">
        <v>0</v>
      </c>
      <c r="R23" s="80" t="str">
        <f t="shared" si="0"/>
        <v>Hybrid</v>
      </c>
      <c r="S23" s="81" t="str">
        <f>INDEX(Mapping!$C$4:$C$24,MATCH($C23,Mapping!$D$4:$D$24,0))</f>
        <v>Estimating</v>
      </c>
      <c r="T23" s="76" t="s">
        <v>4471</v>
      </c>
    </row>
    <row r="24" spans="2:20" s="58" customFormat="1" x14ac:dyDescent="0.25">
      <c r="B24" s="70">
        <v>35223062</v>
      </c>
      <c r="C24" s="74">
        <v>10</v>
      </c>
      <c r="D24" s="74"/>
      <c r="E24" s="75">
        <v>0.18</v>
      </c>
      <c r="F24" s="76" t="s">
        <v>529</v>
      </c>
      <c r="G24" s="74" t="s">
        <v>530</v>
      </c>
      <c r="H24" s="77">
        <v>20</v>
      </c>
      <c r="I24" s="82">
        <v>0.42401803587081976</v>
      </c>
      <c r="J24" s="74">
        <v>3098</v>
      </c>
      <c r="K24" s="75">
        <v>1.74139894046229E-4</v>
      </c>
      <c r="L24" s="78">
        <v>8.7069947023114492E-6</v>
      </c>
      <c r="M24" s="74" t="s">
        <v>4469</v>
      </c>
      <c r="N24" s="83">
        <v>0</v>
      </c>
      <c r="O24" s="83">
        <v>950.4</v>
      </c>
      <c r="P24" s="83">
        <v>0</v>
      </c>
      <c r="Q24" s="83">
        <v>0</v>
      </c>
      <c r="R24" s="80" t="str">
        <f t="shared" si="0"/>
        <v>Underground</v>
      </c>
      <c r="S24" s="81" t="str">
        <f>INDEX(Mapping!$C$4:$C$24,MATCH($C24,Mapping!$D$4:$D$24,0))</f>
        <v>Scoping</v>
      </c>
      <c r="T24" s="76" t="s">
        <v>4471</v>
      </c>
    </row>
    <row r="25" spans="2:20" s="58" customFormat="1" x14ac:dyDescent="0.25">
      <c r="B25" s="70">
        <v>35114100</v>
      </c>
      <c r="C25" s="74">
        <v>20</v>
      </c>
      <c r="D25" s="74"/>
      <c r="E25" s="75">
        <v>1.0392045454545455</v>
      </c>
      <c r="F25" s="76" t="s">
        <v>611</v>
      </c>
      <c r="G25" s="74" t="s">
        <v>621</v>
      </c>
      <c r="H25" s="77">
        <v>185</v>
      </c>
      <c r="I25" s="82">
        <v>15.07341914252194</v>
      </c>
      <c r="J25" s="74">
        <v>2464</v>
      </c>
      <c r="K25" s="75">
        <v>0.3933956785559482</v>
      </c>
      <c r="L25" s="78">
        <v>2.1264631273294498E-3</v>
      </c>
      <c r="M25" s="74" t="s">
        <v>4468</v>
      </c>
      <c r="N25" s="83">
        <v>5487</v>
      </c>
      <c r="O25" s="83">
        <v>0</v>
      </c>
      <c r="P25" s="83">
        <v>0</v>
      </c>
      <c r="Q25" s="83">
        <v>0</v>
      </c>
      <c r="R25" s="80" t="str">
        <f t="shared" si="0"/>
        <v>Overhead</v>
      </c>
      <c r="S25" s="81" t="str">
        <f>INDEX(Mapping!$C$4:$C$24,MATCH($C25,Mapping!$D$4:$D$24,0))</f>
        <v>Construction</v>
      </c>
      <c r="T25" s="76" t="s">
        <v>4471</v>
      </c>
    </row>
    <row r="26" spans="2:20" s="58" customFormat="1" x14ac:dyDescent="0.25">
      <c r="B26" s="70">
        <v>35192280</v>
      </c>
      <c r="C26" s="74">
        <v>14</v>
      </c>
      <c r="D26" s="74"/>
      <c r="E26" s="75">
        <v>1.6429924242424243</v>
      </c>
      <c r="F26" s="76" t="s">
        <v>772</v>
      </c>
      <c r="G26" s="74" t="s">
        <v>777</v>
      </c>
      <c r="H26" s="77">
        <v>174</v>
      </c>
      <c r="I26" s="82">
        <v>19.399195081280546</v>
      </c>
      <c r="J26" s="74">
        <v>377</v>
      </c>
      <c r="K26" s="75">
        <v>32.632874338333039</v>
      </c>
      <c r="L26" s="78">
        <v>0.18754525481800599</v>
      </c>
      <c r="M26" s="74" t="s">
        <v>4468</v>
      </c>
      <c r="N26" s="83">
        <v>0</v>
      </c>
      <c r="O26" s="83">
        <v>8675</v>
      </c>
      <c r="P26" s="83">
        <v>0</v>
      </c>
      <c r="Q26" s="83">
        <v>0</v>
      </c>
      <c r="R26" s="80" t="str">
        <f t="shared" si="0"/>
        <v>Underground</v>
      </c>
      <c r="S26" s="81" t="str">
        <f>INDEX(Mapping!$C$4:$C$24,MATCH($C26,Mapping!$D$4:$D$24,0))</f>
        <v>Estimating</v>
      </c>
      <c r="T26" s="76" t="s">
        <v>4471</v>
      </c>
    </row>
    <row r="27" spans="2:20" s="58" customFormat="1" x14ac:dyDescent="0.25">
      <c r="B27" s="70">
        <v>35225593</v>
      </c>
      <c r="C27" s="74">
        <v>14</v>
      </c>
      <c r="D27" s="74"/>
      <c r="E27" s="75">
        <v>1.1755681818181818</v>
      </c>
      <c r="F27" s="76" t="s">
        <v>772</v>
      </c>
      <c r="G27" s="74" t="s">
        <v>777</v>
      </c>
      <c r="H27" s="77">
        <v>174</v>
      </c>
      <c r="I27" s="82">
        <v>19.399195081280546</v>
      </c>
      <c r="J27" s="74">
        <v>377</v>
      </c>
      <c r="K27" s="75">
        <v>32.632874338333039</v>
      </c>
      <c r="L27" s="78">
        <v>0.18754525481800599</v>
      </c>
      <c r="M27" s="74" t="s">
        <v>4468</v>
      </c>
      <c r="N27" s="83">
        <v>6207</v>
      </c>
      <c r="O27" s="83">
        <v>0</v>
      </c>
      <c r="P27" s="83">
        <v>0</v>
      </c>
      <c r="Q27" s="83">
        <v>0</v>
      </c>
      <c r="R27" s="80" t="str">
        <f t="shared" si="0"/>
        <v>Overhead</v>
      </c>
      <c r="S27" s="81" t="str">
        <f>INDEX(Mapping!$C$4:$C$24,MATCH($C27,Mapping!$D$4:$D$24,0))</f>
        <v>Estimating</v>
      </c>
      <c r="T27" s="76" t="s">
        <v>4471</v>
      </c>
    </row>
    <row r="28" spans="2:20" s="58" customFormat="1" x14ac:dyDescent="0.25">
      <c r="B28" s="70">
        <v>35219097</v>
      </c>
      <c r="C28" s="84">
        <v>14</v>
      </c>
      <c r="D28" s="84"/>
      <c r="E28" s="75">
        <v>2.36</v>
      </c>
      <c r="F28" s="54" t="s">
        <v>842</v>
      </c>
      <c r="G28" s="84" t="s">
        <v>852</v>
      </c>
      <c r="H28" s="77">
        <v>27</v>
      </c>
      <c r="I28" s="82">
        <v>2.4276836459869919</v>
      </c>
      <c r="J28" s="74">
        <v>22</v>
      </c>
      <c r="K28" s="75">
        <v>16.084829794130496</v>
      </c>
      <c r="L28" s="78">
        <v>0.59573443681964799</v>
      </c>
      <c r="M28" s="84" t="s">
        <v>4469</v>
      </c>
      <c r="N28" s="70">
        <v>12460.8</v>
      </c>
      <c r="O28" s="70">
        <v>0</v>
      </c>
      <c r="P28" s="70">
        <v>0</v>
      </c>
      <c r="Q28" s="70">
        <v>0</v>
      </c>
      <c r="R28" s="80" t="str">
        <f t="shared" si="0"/>
        <v>Overhead</v>
      </c>
      <c r="S28" s="81" t="str">
        <f>INDEX(Mapping!$C$4:$C$24,MATCH($C28,Mapping!$D$4:$D$24,0))</f>
        <v>Estimating</v>
      </c>
      <c r="T28" s="76" t="s">
        <v>4471</v>
      </c>
    </row>
    <row r="29" spans="2:20" s="58" customFormat="1" x14ac:dyDescent="0.25">
      <c r="B29" s="70">
        <v>35227260</v>
      </c>
      <c r="C29" s="84">
        <v>14</v>
      </c>
      <c r="D29" s="84"/>
      <c r="E29" s="75">
        <v>2.36</v>
      </c>
      <c r="F29" s="54" t="s">
        <v>842</v>
      </c>
      <c r="G29" s="84" t="s">
        <v>852</v>
      </c>
      <c r="H29" s="77">
        <v>27</v>
      </c>
      <c r="I29" s="82">
        <v>2.4276836459869919</v>
      </c>
      <c r="J29" s="74">
        <v>22</v>
      </c>
      <c r="K29" s="75">
        <v>16.084829794130496</v>
      </c>
      <c r="L29" s="78">
        <v>0.59573443681964799</v>
      </c>
      <c r="M29" s="84" t="s">
        <v>4469</v>
      </c>
      <c r="N29" s="70">
        <v>12460.8</v>
      </c>
      <c r="O29" s="70">
        <v>0</v>
      </c>
      <c r="P29" s="70">
        <v>0</v>
      </c>
      <c r="Q29" s="70">
        <v>0</v>
      </c>
      <c r="R29" s="80" t="str">
        <f t="shared" si="0"/>
        <v>Overhead</v>
      </c>
      <c r="S29" s="81" t="str">
        <f>INDEX(Mapping!$C$4:$C$24,MATCH($C29,Mapping!$D$4:$D$24,0))</f>
        <v>Estimating</v>
      </c>
      <c r="T29" s="76" t="s">
        <v>4471</v>
      </c>
    </row>
    <row r="30" spans="2:20" s="58" customFormat="1" x14ac:dyDescent="0.25">
      <c r="B30" s="70">
        <v>35227261</v>
      </c>
      <c r="C30" s="84">
        <v>14</v>
      </c>
      <c r="D30" s="84"/>
      <c r="E30" s="75">
        <v>2.16</v>
      </c>
      <c r="F30" s="54" t="s">
        <v>842</v>
      </c>
      <c r="G30" s="84" t="s">
        <v>852</v>
      </c>
      <c r="H30" s="77">
        <v>27</v>
      </c>
      <c r="I30" s="82">
        <v>2.4276836459869919</v>
      </c>
      <c r="J30" s="74">
        <v>22</v>
      </c>
      <c r="K30" s="75">
        <v>16.084829794130496</v>
      </c>
      <c r="L30" s="78">
        <v>0.59573443681964799</v>
      </c>
      <c r="M30" s="84" t="s">
        <v>4469</v>
      </c>
      <c r="N30" s="70">
        <v>11404.800000000001</v>
      </c>
      <c r="O30" s="70">
        <v>0</v>
      </c>
      <c r="P30" s="70">
        <v>0</v>
      </c>
      <c r="Q30" s="70">
        <v>0</v>
      </c>
      <c r="R30" s="80" t="str">
        <f t="shared" si="0"/>
        <v>Overhead</v>
      </c>
      <c r="S30" s="81" t="str">
        <f>INDEX(Mapping!$C$4:$C$24,MATCH($C30,Mapping!$D$4:$D$24,0))</f>
        <v>Estimating</v>
      </c>
      <c r="T30" s="76" t="s">
        <v>4471</v>
      </c>
    </row>
    <row r="31" spans="2:20" s="58" customFormat="1" x14ac:dyDescent="0.25">
      <c r="B31" s="70">
        <v>35227262</v>
      </c>
      <c r="C31" s="84">
        <v>14</v>
      </c>
      <c r="D31" s="84"/>
      <c r="E31" s="75">
        <v>1.4015151515151516</v>
      </c>
      <c r="F31" s="54" t="s">
        <v>842</v>
      </c>
      <c r="G31" s="84" t="s">
        <v>852</v>
      </c>
      <c r="H31" s="77">
        <v>27</v>
      </c>
      <c r="I31" s="82">
        <v>2.4276836459869919</v>
      </c>
      <c r="J31" s="74">
        <v>22</v>
      </c>
      <c r="K31" s="75">
        <v>16.084829794130496</v>
      </c>
      <c r="L31" s="78">
        <v>0.59573443681964799</v>
      </c>
      <c r="M31" s="84" t="s">
        <v>4469</v>
      </c>
      <c r="N31" s="70">
        <v>7400</v>
      </c>
      <c r="O31" s="70">
        <v>0</v>
      </c>
      <c r="P31" s="70">
        <v>0</v>
      </c>
      <c r="Q31" s="70">
        <v>0</v>
      </c>
      <c r="R31" s="80" t="str">
        <f t="shared" si="0"/>
        <v>Overhead</v>
      </c>
      <c r="S31" s="81" t="str">
        <f>INDEX(Mapping!$C$4:$C$24,MATCH($C31,Mapping!$D$4:$D$24,0))</f>
        <v>Estimating</v>
      </c>
      <c r="T31" s="76" t="s">
        <v>4471</v>
      </c>
    </row>
    <row r="32" spans="2:20" s="58" customFormat="1" x14ac:dyDescent="0.25">
      <c r="B32" s="70">
        <v>35054184</v>
      </c>
      <c r="C32" s="74">
        <v>10</v>
      </c>
      <c r="D32" s="74"/>
      <c r="E32" s="75">
        <v>0.91</v>
      </c>
      <c r="F32" s="76" t="s">
        <v>856</v>
      </c>
      <c r="G32" s="74" t="s">
        <v>855</v>
      </c>
      <c r="H32" s="77">
        <v>76</v>
      </c>
      <c r="I32" s="82">
        <v>9.1336080573515233</v>
      </c>
      <c r="J32" s="74">
        <v>606</v>
      </c>
      <c r="K32" s="75">
        <v>9.8207301508378553</v>
      </c>
      <c r="L32" s="78">
        <v>0.129220133563656</v>
      </c>
      <c r="M32" s="74" t="s">
        <v>4468</v>
      </c>
      <c r="N32" s="83">
        <v>4804.8</v>
      </c>
      <c r="O32" s="83">
        <v>0</v>
      </c>
      <c r="P32" s="83">
        <v>0</v>
      </c>
      <c r="Q32" s="83">
        <v>0</v>
      </c>
      <c r="R32" s="80" t="str">
        <f t="shared" si="0"/>
        <v>Overhead</v>
      </c>
      <c r="S32" s="81" t="str">
        <f>INDEX(Mapping!$C$4:$C$24,MATCH($C32,Mapping!$D$4:$D$24,0))</f>
        <v>Scoping</v>
      </c>
      <c r="T32" s="76" t="s">
        <v>4471</v>
      </c>
    </row>
    <row r="33" spans="2:20" s="58" customFormat="1" x14ac:dyDescent="0.25">
      <c r="B33" s="70">
        <v>35226659</v>
      </c>
      <c r="C33" s="74">
        <v>10</v>
      </c>
      <c r="D33" s="74"/>
      <c r="E33" s="75">
        <v>1.88</v>
      </c>
      <c r="F33" s="76" t="s">
        <v>856</v>
      </c>
      <c r="G33" s="74" t="s">
        <v>855</v>
      </c>
      <c r="H33" s="77">
        <v>76</v>
      </c>
      <c r="I33" s="82">
        <v>9.1336080573515233</v>
      </c>
      <c r="J33" s="74">
        <v>606</v>
      </c>
      <c r="K33" s="75">
        <v>9.8207301508378553</v>
      </c>
      <c r="L33" s="78">
        <v>0.129220133563656</v>
      </c>
      <c r="M33" s="74" t="s">
        <v>4468</v>
      </c>
      <c r="N33" s="83">
        <v>5544</v>
      </c>
      <c r="O33" s="83">
        <v>4382.3999999999996</v>
      </c>
      <c r="P33" s="83">
        <v>0</v>
      </c>
      <c r="Q33" s="83">
        <v>0</v>
      </c>
      <c r="R33" s="80" t="str">
        <f t="shared" si="0"/>
        <v>Hybrid</v>
      </c>
      <c r="S33" s="81" t="str">
        <f>INDEX(Mapping!$C$4:$C$24,MATCH($C33,Mapping!$D$4:$D$24,0))</f>
        <v>Scoping</v>
      </c>
      <c r="T33" s="76" t="s">
        <v>4471</v>
      </c>
    </row>
    <row r="34" spans="2:20" s="58" customFormat="1" x14ac:dyDescent="0.25">
      <c r="B34" s="70">
        <v>35226720</v>
      </c>
      <c r="C34" s="74">
        <v>10</v>
      </c>
      <c r="D34" s="74"/>
      <c r="E34" s="75">
        <v>0.52</v>
      </c>
      <c r="F34" s="76" t="s">
        <v>856</v>
      </c>
      <c r="G34" s="74" t="s">
        <v>855</v>
      </c>
      <c r="H34" s="77">
        <v>76</v>
      </c>
      <c r="I34" s="82">
        <v>9.1336080573515233</v>
      </c>
      <c r="J34" s="74">
        <v>606</v>
      </c>
      <c r="K34" s="75">
        <v>9.8207301508378553</v>
      </c>
      <c r="L34" s="78">
        <v>0.129220133563656</v>
      </c>
      <c r="M34" s="74" t="s">
        <v>4468</v>
      </c>
      <c r="N34" s="83">
        <v>2745.6</v>
      </c>
      <c r="O34" s="83">
        <v>0</v>
      </c>
      <c r="P34" s="83">
        <v>0</v>
      </c>
      <c r="Q34" s="83">
        <v>0</v>
      </c>
      <c r="R34" s="80" t="str">
        <f t="shared" si="0"/>
        <v>Overhead</v>
      </c>
      <c r="S34" s="81" t="str">
        <f>INDEX(Mapping!$C$4:$C$24,MATCH($C34,Mapping!$D$4:$D$24,0))</f>
        <v>Scoping</v>
      </c>
      <c r="T34" s="76" t="s">
        <v>4471</v>
      </c>
    </row>
    <row r="35" spans="2:20" s="58" customFormat="1" x14ac:dyDescent="0.25">
      <c r="B35" s="70">
        <v>35226723</v>
      </c>
      <c r="C35" s="74">
        <v>10</v>
      </c>
      <c r="D35" s="74"/>
      <c r="E35" s="75">
        <v>1.04</v>
      </c>
      <c r="F35" s="76" t="s">
        <v>856</v>
      </c>
      <c r="G35" s="74" t="s">
        <v>855</v>
      </c>
      <c r="H35" s="77">
        <v>76</v>
      </c>
      <c r="I35" s="82">
        <v>9.1336080573515233</v>
      </c>
      <c r="J35" s="74">
        <v>606</v>
      </c>
      <c r="K35" s="75">
        <v>9.8207301508378553</v>
      </c>
      <c r="L35" s="78">
        <v>0.129220133563656</v>
      </c>
      <c r="M35" s="74" t="s">
        <v>4468</v>
      </c>
      <c r="N35" s="83">
        <v>1425.6000000000001</v>
      </c>
      <c r="O35" s="83">
        <v>4065.6</v>
      </c>
      <c r="P35" s="83">
        <v>0</v>
      </c>
      <c r="Q35" s="83">
        <v>0</v>
      </c>
      <c r="R35" s="80" t="str">
        <f t="shared" si="0"/>
        <v>Hybrid</v>
      </c>
      <c r="S35" s="81" t="str">
        <f>INDEX(Mapping!$C$4:$C$24,MATCH($C35,Mapping!$D$4:$D$24,0))</f>
        <v>Scoping</v>
      </c>
      <c r="T35" s="76" t="s">
        <v>4471</v>
      </c>
    </row>
    <row r="36" spans="2:20" s="58" customFormat="1" x14ac:dyDescent="0.25">
      <c r="B36" s="70">
        <v>35227204</v>
      </c>
      <c r="C36" s="74">
        <v>10</v>
      </c>
      <c r="D36" s="74"/>
      <c r="E36" s="75">
        <v>1.3</v>
      </c>
      <c r="F36" s="76" t="s">
        <v>856</v>
      </c>
      <c r="G36" s="74" t="s">
        <v>855</v>
      </c>
      <c r="H36" s="77">
        <v>76</v>
      </c>
      <c r="I36" s="82">
        <v>9.1336080573515233</v>
      </c>
      <c r="J36" s="74">
        <v>606</v>
      </c>
      <c r="K36" s="75">
        <v>9.8207301508378553</v>
      </c>
      <c r="L36" s="78">
        <v>0.129220133563656</v>
      </c>
      <c r="M36" s="74" t="s">
        <v>4468</v>
      </c>
      <c r="N36" s="83">
        <v>6864</v>
      </c>
      <c r="O36" s="83">
        <v>0</v>
      </c>
      <c r="P36" s="83">
        <v>0</v>
      </c>
      <c r="Q36" s="83">
        <v>0</v>
      </c>
      <c r="R36" s="80" t="str">
        <f t="shared" si="0"/>
        <v>Overhead</v>
      </c>
      <c r="S36" s="81" t="str">
        <f>INDEX(Mapping!$C$4:$C$24,MATCH($C36,Mapping!$D$4:$D$24,0))</f>
        <v>Scoping</v>
      </c>
      <c r="T36" s="76" t="s">
        <v>4477</v>
      </c>
    </row>
    <row r="37" spans="2:20" s="58" customFormat="1" x14ac:dyDescent="0.25">
      <c r="B37" s="70">
        <v>35229051</v>
      </c>
      <c r="C37" s="84">
        <v>7</v>
      </c>
      <c r="D37" s="84"/>
      <c r="E37" s="75">
        <v>3.0399621212121213</v>
      </c>
      <c r="F37" s="54" t="s">
        <v>873</v>
      </c>
      <c r="G37" s="84" t="s">
        <v>874</v>
      </c>
      <c r="H37" s="77">
        <v>123</v>
      </c>
      <c r="I37" s="82">
        <v>31.823898492015537</v>
      </c>
      <c r="J37" s="74">
        <v>413</v>
      </c>
      <c r="K37" s="75">
        <v>21.579057590738369</v>
      </c>
      <c r="L37" s="78">
        <v>0.17543949260762901</v>
      </c>
      <c r="M37" s="96" t="s">
        <v>4597</v>
      </c>
      <c r="N37" s="70">
        <v>0</v>
      </c>
      <c r="O37" s="70">
        <v>0</v>
      </c>
      <c r="P37" s="70">
        <v>0</v>
      </c>
      <c r="Q37" s="70">
        <v>16051</v>
      </c>
      <c r="R37" s="57" t="s">
        <v>4598</v>
      </c>
      <c r="S37" s="81" t="str">
        <f>INDEX(Mapping!$C$4:$C$24,MATCH($C37,Mapping!$D$4:$D$24,0))</f>
        <v>Scoping</v>
      </c>
      <c r="T37" s="76" t="s">
        <v>4592</v>
      </c>
    </row>
    <row r="38" spans="2:20" s="58" customFormat="1" x14ac:dyDescent="0.25">
      <c r="B38" s="70">
        <v>35219286</v>
      </c>
      <c r="C38" s="84">
        <v>11</v>
      </c>
      <c r="D38" s="84"/>
      <c r="E38" s="75">
        <v>2.9100378787878789</v>
      </c>
      <c r="F38" s="54" t="s">
        <v>1049</v>
      </c>
      <c r="G38" s="84" t="s">
        <v>1052</v>
      </c>
      <c r="H38" s="77">
        <v>357</v>
      </c>
      <c r="I38" s="82">
        <v>18.604901027151772</v>
      </c>
      <c r="J38" s="74">
        <v>48</v>
      </c>
      <c r="K38" s="75">
        <v>151.81632260499768</v>
      </c>
      <c r="L38" s="78">
        <v>0.42525580561623999</v>
      </c>
      <c r="M38" s="84" t="s">
        <v>4469</v>
      </c>
      <c r="N38" s="70">
        <v>15365</v>
      </c>
      <c r="O38" s="70">
        <v>0</v>
      </c>
      <c r="P38" s="70">
        <v>0</v>
      </c>
      <c r="Q38" s="70">
        <v>0</v>
      </c>
      <c r="R38" s="80" t="str">
        <f t="shared" ref="R38:R44" si="1">IF(SUM(N38:Q38)=0,"TBD",IF(AND(N38&gt;0,O38&gt;0),"Hybrid", IF(SUM(P38:Q38)&gt;0,"Remote Grid / Removal",IF(N38&gt;0,"Overhead","Underground"))))</f>
        <v>Overhead</v>
      </c>
      <c r="S38" s="81" t="str">
        <f>INDEX(Mapping!$C$4:$C$24,MATCH($C38,Mapping!$D$4:$D$24,0))</f>
        <v>Scoping</v>
      </c>
      <c r="T38" s="76" t="s">
        <v>4477</v>
      </c>
    </row>
    <row r="39" spans="2:20" s="58" customFormat="1" x14ac:dyDescent="0.25">
      <c r="B39" s="70">
        <v>35232960</v>
      </c>
      <c r="C39" s="84">
        <v>11</v>
      </c>
      <c r="D39" s="84"/>
      <c r="E39" s="75"/>
      <c r="F39" s="54" t="s">
        <v>1049</v>
      </c>
      <c r="G39" s="84" t="s">
        <v>1052</v>
      </c>
      <c r="H39" s="77">
        <v>357</v>
      </c>
      <c r="I39" s="82">
        <v>18.604901027151772</v>
      </c>
      <c r="J39" s="74">
        <v>48</v>
      </c>
      <c r="K39" s="75">
        <v>151.81632260499768</v>
      </c>
      <c r="L39" s="78">
        <v>0.42525580561623999</v>
      </c>
      <c r="M39" s="84" t="s">
        <v>4469</v>
      </c>
      <c r="N39" s="70">
        <v>15470</v>
      </c>
      <c r="O39" s="70"/>
      <c r="P39" s="70"/>
      <c r="Q39" s="70"/>
      <c r="R39" s="80" t="str">
        <f t="shared" si="1"/>
        <v>Overhead</v>
      </c>
      <c r="S39" s="81" t="str">
        <f>INDEX(Mapping!$C$4:$C$24,MATCH($C39,Mapping!$D$4:$D$24,0))</f>
        <v>Scoping</v>
      </c>
      <c r="T39" s="76" t="s">
        <v>4477</v>
      </c>
    </row>
    <row r="40" spans="2:20" s="58" customFormat="1" x14ac:dyDescent="0.25">
      <c r="B40" s="70">
        <v>35225825</v>
      </c>
      <c r="C40" s="84">
        <v>11</v>
      </c>
      <c r="D40" s="84"/>
      <c r="E40" s="75">
        <v>1.53</v>
      </c>
      <c r="F40" s="54" t="s">
        <v>1049</v>
      </c>
      <c r="G40" s="84" t="s">
        <v>1052</v>
      </c>
      <c r="H40" s="77">
        <v>357</v>
      </c>
      <c r="I40" s="82">
        <v>18.604901027151772</v>
      </c>
      <c r="J40" s="74">
        <v>48</v>
      </c>
      <c r="K40" s="75">
        <v>151.81632260499768</v>
      </c>
      <c r="L40" s="78">
        <v>0.42525580561623999</v>
      </c>
      <c r="M40" s="84" t="s">
        <v>4469</v>
      </c>
      <c r="N40" s="70">
        <v>8078.4000000000005</v>
      </c>
      <c r="O40" s="70">
        <v>0</v>
      </c>
      <c r="P40" s="70">
        <v>0</v>
      </c>
      <c r="Q40" s="70">
        <v>0</v>
      </c>
      <c r="R40" s="80" t="str">
        <f t="shared" si="1"/>
        <v>Overhead</v>
      </c>
      <c r="S40" s="81" t="str">
        <f>INDEX(Mapping!$C$4:$C$24,MATCH($C40,Mapping!$D$4:$D$24,0))</f>
        <v>Scoping</v>
      </c>
      <c r="T40" s="76" t="s">
        <v>4592</v>
      </c>
    </row>
    <row r="41" spans="2:20" s="58" customFormat="1" x14ac:dyDescent="0.25">
      <c r="B41" s="70">
        <v>35232442</v>
      </c>
      <c r="C41" s="84">
        <v>11</v>
      </c>
      <c r="D41" s="84"/>
      <c r="E41" s="75">
        <v>3.1299999999999994</v>
      </c>
      <c r="F41" s="54" t="s">
        <v>1049</v>
      </c>
      <c r="G41" s="84" t="s">
        <v>1052</v>
      </c>
      <c r="H41" s="77">
        <v>357</v>
      </c>
      <c r="I41" s="82">
        <v>18.604901027151772</v>
      </c>
      <c r="J41" s="74">
        <v>48</v>
      </c>
      <c r="K41" s="75">
        <v>151.81632260499768</v>
      </c>
      <c r="L41" s="78">
        <v>0.42525580561623999</v>
      </c>
      <c r="M41" s="84" t="s">
        <v>4469</v>
      </c>
      <c r="N41" s="70">
        <v>16526.399999999998</v>
      </c>
      <c r="O41" s="70">
        <v>0</v>
      </c>
      <c r="P41" s="70">
        <v>0</v>
      </c>
      <c r="Q41" s="70">
        <v>0</v>
      </c>
      <c r="R41" s="80" t="str">
        <f t="shared" si="1"/>
        <v>Overhead</v>
      </c>
      <c r="S41" s="81" t="str">
        <f>INDEX(Mapping!$C$4:$C$24,MATCH($C41,Mapping!$D$4:$D$24,0))</f>
        <v>Scoping</v>
      </c>
      <c r="T41" s="76" t="s">
        <v>4592</v>
      </c>
    </row>
    <row r="42" spans="2:20" s="58" customFormat="1" x14ac:dyDescent="0.25">
      <c r="B42" s="70">
        <v>35232443</v>
      </c>
      <c r="C42" s="84">
        <v>11</v>
      </c>
      <c r="D42" s="84"/>
      <c r="E42" s="75">
        <v>1</v>
      </c>
      <c r="F42" s="54" t="s">
        <v>1049</v>
      </c>
      <c r="G42" s="84" t="s">
        <v>1052</v>
      </c>
      <c r="H42" s="77">
        <v>357</v>
      </c>
      <c r="I42" s="82">
        <v>18.604901027151772</v>
      </c>
      <c r="J42" s="74">
        <v>48</v>
      </c>
      <c r="K42" s="75">
        <v>151.81632260499768</v>
      </c>
      <c r="L42" s="78">
        <v>0.42525580561623999</v>
      </c>
      <c r="M42" s="84" t="s">
        <v>4469</v>
      </c>
      <c r="N42" s="70">
        <v>5280</v>
      </c>
      <c r="O42" s="70">
        <v>0</v>
      </c>
      <c r="P42" s="70">
        <v>0</v>
      </c>
      <c r="Q42" s="70">
        <v>0</v>
      </c>
      <c r="R42" s="80" t="str">
        <f t="shared" si="1"/>
        <v>Overhead</v>
      </c>
      <c r="S42" s="81" t="str">
        <f>INDEX(Mapping!$C$4:$C$24,MATCH($C42,Mapping!$D$4:$D$24,0))</f>
        <v>Scoping</v>
      </c>
      <c r="T42" s="76" t="s">
        <v>4467</v>
      </c>
    </row>
    <row r="43" spans="2:20" s="58" customFormat="1" x14ac:dyDescent="0.25">
      <c r="B43" s="70">
        <v>35232444</v>
      </c>
      <c r="C43" s="84">
        <v>11</v>
      </c>
      <c r="D43" s="84"/>
      <c r="E43" s="75">
        <v>3.47</v>
      </c>
      <c r="F43" s="54" t="s">
        <v>1049</v>
      </c>
      <c r="G43" s="84" t="s">
        <v>1052</v>
      </c>
      <c r="H43" s="77">
        <v>357</v>
      </c>
      <c r="I43" s="82">
        <v>18.604901027151772</v>
      </c>
      <c r="J43" s="74">
        <v>48</v>
      </c>
      <c r="K43" s="75">
        <v>151.81632260499768</v>
      </c>
      <c r="L43" s="78">
        <v>0.42525580561623999</v>
      </c>
      <c r="M43" s="84" t="s">
        <v>4469</v>
      </c>
      <c r="N43" s="70">
        <v>18321.600000000002</v>
      </c>
      <c r="O43" s="70">
        <v>0</v>
      </c>
      <c r="P43" s="70">
        <v>0</v>
      </c>
      <c r="Q43" s="70">
        <v>0</v>
      </c>
      <c r="R43" s="80" t="str">
        <f t="shared" si="1"/>
        <v>Overhead</v>
      </c>
      <c r="S43" s="81" t="str">
        <f>INDEX(Mapping!$C$4:$C$24,MATCH($C43,Mapping!$D$4:$D$24,0))</f>
        <v>Scoping</v>
      </c>
      <c r="T43" s="76" t="s">
        <v>4467</v>
      </c>
    </row>
    <row r="44" spans="2:20" s="58" customFormat="1" x14ac:dyDescent="0.25">
      <c r="B44" s="70">
        <v>35232445</v>
      </c>
      <c r="C44" s="84">
        <v>11</v>
      </c>
      <c r="D44" s="84"/>
      <c r="E44" s="75">
        <v>2.6</v>
      </c>
      <c r="F44" s="54" t="s">
        <v>1049</v>
      </c>
      <c r="G44" s="84" t="s">
        <v>1052</v>
      </c>
      <c r="H44" s="77">
        <v>357</v>
      </c>
      <c r="I44" s="82">
        <v>18.604901027151772</v>
      </c>
      <c r="J44" s="74">
        <v>48</v>
      </c>
      <c r="K44" s="75">
        <v>151.81632260499768</v>
      </c>
      <c r="L44" s="78">
        <v>0.42525580561623999</v>
      </c>
      <c r="M44" s="84" t="s">
        <v>4469</v>
      </c>
      <c r="N44" s="70">
        <v>13728</v>
      </c>
      <c r="O44" s="70">
        <v>0</v>
      </c>
      <c r="P44" s="70">
        <v>0</v>
      </c>
      <c r="Q44" s="70">
        <v>0</v>
      </c>
      <c r="R44" s="80" t="str">
        <f t="shared" si="1"/>
        <v>Overhead</v>
      </c>
      <c r="S44" s="81" t="str">
        <f>INDEX(Mapping!$C$4:$C$24,MATCH($C44,Mapping!$D$4:$D$24,0))</f>
        <v>Scoping</v>
      </c>
      <c r="T44" s="76" t="s">
        <v>4467</v>
      </c>
    </row>
    <row r="45" spans="2:20" s="58" customFormat="1" x14ac:dyDescent="0.25">
      <c r="B45" s="70">
        <v>35026643</v>
      </c>
      <c r="C45" s="74">
        <v>13</v>
      </c>
      <c r="D45" s="74"/>
      <c r="E45" s="75">
        <v>1.633901515151515</v>
      </c>
      <c r="F45" s="76" t="s">
        <v>1067</v>
      </c>
      <c r="G45" s="74" t="s">
        <v>1069</v>
      </c>
      <c r="H45" s="77">
        <v>417</v>
      </c>
      <c r="I45" s="82">
        <v>37.481591001677998</v>
      </c>
      <c r="J45" s="74">
        <v>666</v>
      </c>
      <c r="K45" s="75">
        <v>48.457615439609938</v>
      </c>
      <c r="L45" s="78">
        <v>0.11620531280481999</v>
      </c>
      <c r="M45" s="74" t="s">
        <v>4469</v>
      </c>
      <c r="N45" s="83">
        <v>5727</v>
      </c>
      <c r="O45" s="83">
        <v>0</v>
      </c>
      <c r="P45" s="83">
        <v>2900</v>
      </c>
      <c r="Q45" s="83">
        <v>0</v>
      </c>
      <c r="R45" s="57" t="s">
        <v>4598</v>
      </c>
      <c r="S45" s="81" t="str">
        <f>INDEX(Mapping!$C$4:$C$24,MATCH($C45,Mapping!$D$4:$D$24,0))</f>
        <v>Scoping</v>
      </c>
      <c r="T45" s="76" t="s">
        <v>4467</v>
      </c>
    </row>
    <row r="46" spans="2:20" s="58" customFormat="1" x14ac:dyDescent="0.25">
      <c r="B46" s="70">
        <v>35192290</v>
      </c>
      <c r="C46" s="74">
        <v>13</v>
      </c>
      <c r="D46" s="74"/>
      <c r="E46" s="75">
        <v>5.0003787878787875</v>
      </c>
      <c r="F46" s="76" t="s">
        <v>1086</v>
      </c>
      <c r="G46" s="74" t="s">
        <v>1087</v>
      </c>
      <c r="H46" s="77">
        <v>541</v>
      </c>
      <c r="I46" s="82">
        <v>44.191450064789123</v>
      </c>
      <c r="J46" s="74">
        <v>811</v>
      </c>
      <c r="K46" s="75">
        <v>49.924029963004408</v>
      </c>
      <c r="L46" s="78">
        <v>9.2281016567475796E-2</v>
      </c>
      <c r="M46" s="74" t="s">
        <v>4468</v>
      </c>
      <c r="N46" s="83">
        <v>26402</v>
      </c>
      <c r="O46" s="83">
        <v>0</v>
      </c>
      <c r="P46" s="83">
        <v>0</v>
      </c>
      <c r="Q46" s="83">
        <v>0</v>
      </c>
      <c r="R46" s="80" t="str">
        <f t="shared" ref="R46:R52" si="2">IF(SUM(N46:Q46)=0,"TBD",IF(AND(N46&gt;0,O46&gt;0),"Hybrid", IF(SUM(P46:Q46)&gt;0,"Remote Grid / Removal",IF(N46&gt;0,"Overhead","Underground"))))</f>
        <v>Overhead</v>
      </c>
      <c r="S46" s="81" t="str">
        <f>INDEX(Mapping!$C$4:$C$24,MATCH($C46,Mapping!$D$4:$D$24,0))</f>
        <v>Scoping</v>
      </c>
      <c r="T46" s="76" t="s">
        <v>4467</v>
      </c>
    </row>
    <row r="47" spans="2:20" s="58" customFormat="1" x14ac:dyDescent="0.25">
      <c r="B47" s="70">
        <v>35192291</v>
      </c>
      <c r="C47" s="74">
        <v>13</v>
      </c>
      <c r="D47" s="74"/>
      <c r="E47" s="75">
        <v>1.0971590909090909</v>
      </c>
      <c r="F47" s="76" t="s">
        <v>1086</v>
      </c>
      <c r="G47" s="74" t="s">
        <v>1087</v>
      </c>
      <c r="H47" s="77">
        <v>541</v>
      </c>
      <c r="I47" s="82">
        <v>44.191450064789123</v>
      </c>
      <c r="J47" s="74">
        <v>811</v>
      </c>
      <c r="K47" s="75">
        <v>49.924029963004408</v>
      </c>
      <c r="L47" s="78">
        <v>9.2281016567475796E-2</v>
      </c>
      <c r="M47" s="74" t="s">
        <v>4468</v>
      </c>
      <c r="N47" s="83">
        <v>521</v>
      </c>
      <c r="O47" s="83">
        <v>5272</v>
      </c>
      <c r="P47" s="83">
        <v>0</v>
      </c>
      <c r="Q47" s="83">
        <v>0</v>
      </c>
      <c r="R47" s="80" t="str">
        <f t="shared" si="2"/>
        <v>Hybrid</v>
      </c>
      <c r="S47" s="81" t="str">
        <f>INDEX(Mapping!$C$4:$C$24,MATCH($C47,Mapping!$D$4:$D$24,0))</f>
        <v>Scoping</v>
      </c>
      <c r="T47" s="76" t="s">
        <v>4467</v>
      </c>
    </row>
    <row r="48" spans="2:20" s="58" customFormat="1" x14ac:dyDescent="0.25">
      <c r="B48" s="70">
        <v>35226845</v>
      </c>
      <c r="C48" s="74">
        <v>14</v>
      </c>
      <c r="D48" s="74"/>
      <c r="E48" s="75">
        <v>2.3674242424242422</v>
      </c>
      <c r="F48" s="76" t="s">
        <v>1086</v>
      </c>
      <c r="G48" s="74" t="s">
        <v>1087</v>
      </c>
      <c r="H48" s="77">
        <v>541</v>
      </c>
      <c r="I48" s="82">
        <v>44.191450064789123</v>
      </c>
      <c r="J48" s="74">
        <v>811</v>
      </c>
      <c r="K48" s="75">
        <v>49.924029963004408</v>
      </c>
      <c r="L48" s="78">
        <v>9.2281016567475796E-2</v>
      </c>
      <c r="M48" s="74" t="s">
        <v>4468</v>
      </c>
      <c r="N48" s="83">
        <v>12500</v>
      </c>
      <c r="O48" s="83">
        <v>0</v>
      </c>
      <c r="P48" s="83">
        <v>0</v>
      </c>
      <c r="Q48" s="83">
        <v>0</v>
      </c>
      <c r="R48" s="80" t="str">
        <f t="shared" si="2"/>
        <v>Overhead</v>
      </c>
      <c r="S48" s="81" t="str">
        <f>INDEX(Mapping!$C$4:$C$24,MATCH($C48,Mapping!$D$4:$D$24,0))</f>
        <v>Estimating</v>
      </c>
      <c r="T48" s="76" t="s">
        <v>4467</v>
      </c>
    </row>
    <row r="49" spans="2:20" s="58" customFormat="1" x14ac:dyDescent="0.25">
      <c r="B49" s="70">
        <v>31361965</v>
      </c>
      <c r="C49" s="74">
        <v>20</v>
      </c>
      <c r="D49" s="74"/>
      <c r="E49" s="75">
        <v>0</v>
      </c>
      <c r="F49" s="76" t="s">
        <v>1113</v>
      </c>
      <c r="G49" s="74" t="s">
        <v>1119</v>
      </c>
      <c r="H49" s="77">
        <v>68</v>
      </c>
      <c r="I49" s="82">
        <v>6.5106530793033555</v>
      </c>
      <c r="J49" s="74">
        <v>1794</v>
      </c>
      <c r="K49" s="75">
        <v>0.99704213549559795</v>
      </c>
      <c r="L49" s="78">
        <v>1.4662384345523499E-2</v>
      </c>
      <c r="M49" s="74" t="s">
        <v>4468</v>
      </c>
      <c r="N49" s="74">
        <v>0</v>
      </c>
      <c r="O49" s="74">
        <v>2367</v>
      </c>
      <c r="P49" s="74">
        <v>0</v>
      </c>
      <c r="Q49" s="74">
        <v>0</v>
      </c>
      <c r="R49" s="80" t="str">
        <f t="shared" si="2"/>
        <v>Underground</v>
      </c>
      <c r="S49" s="81" t="str">
        <f>INDEX(Mapping!$C$4:$C$24,MATCH($C49,Mapping!$D$4:$D$24,0))</f>
        <v>Construction</v>
      </c>
      <c r="T49" s="76" t="s">
        <v>4467</v>
      </c>
    </row>
    <row r="50" spans="2:20" s="58" customFormat="1" x14ac:dyDescent="0.25">
      <c r="B50" s="70">
        <v>35223063</v>
      </c>
      <c r="C50" s="74">
        <v>9</v>
      </c>
      <c r="D50" s="74"/>
      <c r="E50" s="75">
        <v>0.15113636363636362</v>
      </c>
      <c r="F50" s="76" t="s">
        <v>1113</v>
      </c>
      <c r="G50" s="74" t="s">
        <v>1122</v>
      </c>
      <c r="H50" s="77">
        <v>191</v>
      </c>
      <c r="I50" s="82">
        <v>3.1203148217925047</v>
      </c>
      <c r="J50" s="74">
        <v>2048</v>
      </c>
      <c r="K50" s="75">
        <v>1.5266650751433082</v>
      </c>
      <c r="L50" s="78">
        <v>7.9930108646246497E-3</v>
      </c>
      <c r="M50" s="74" t="s">
        <v>4469</v>
      </c>
      <c r="N50" s="83">
        <v>0</v>
      </c>
      <c r="O50" s="83">
        <v>798</v>
      </c>
      <c r="P50" s="83">
        <v>0</v>
      </c>
      <c r="Q50" s="83">
        <v>0</v>
      </c>
      <c r="R50" s="80" t="str">
        <f t="shared" si="2"/>
        <v>Underground</v>
      </c>
      <c r="S50" s="81" t="str">
        <f>INDEX(Mapping!$C$4:$C$24,MATCH($C50,Mapping!$D$4:$D$24,0))</f>
        <v>Scoping</v>
      </c>
      <c r="T50" s="76" t="s">
        <v>4467</v>
      </c>
    </row>
    <row r="51" spans="2:20" s="58" customFormat="1" x14ac:dyDescent="0.25">
      <c r="B51" s="70">
        <v>35228774</v>
      </c>
      <c r="C51" s="74">
        <v>9</v>
      </c>
      <c r="D51" s="74"/>
      <c r="E51" s="75">
        <v>0.97405303030303025</v>
      </c>
      <c r="F51" s="76" t="s">
        <v>1113</v>
      </c>
      <c r="G51" s="74" t="s">
        <v>1122</v>
      </c>
      <c r="H51" s="77">
        <v>191</v>
      </c>
      <c r="I51" s="82">
        <v>3.1203148217925047</v>
      </c>
      <c r="J51" s="74">
        <v>2048</v>
      </c>
      <c r="K51" s="75">
        <v>1.5266650751433082</v>
      </c>
      <c r="L51" s="78">
        <v>7.9930108646246497E-3</v>
      </c>
      <c r="M51" s="74" t="s">
        <v>4469</v>
      </c>
      <c r="N51" s="83"/>
      <c r="O51" s="83">
        <v>5143</v>
      </c>
      <c r="P51" s="83"/>
      <c r="Q51" s="83"/>
      <c r="R51" s="80" t="str">
        <f t="shared" si="2"/>
        <v>Underground</v>
      </c>
      <c r="S51" s="81" t="str">
        <f>INDEX(Mapping!$C$4:$C$24,MATCH($C51,Mapping!$D$4:$D$24,0))</f>
        <v>Scoping</v>
      </c>
      <c r="T51" s="76" t="s">
        <v>4467</v>
      </c>
    </row>
    <row r="52" spans="2:20" s="58" customFormat="1" x14ac:dyDescent="0.25">
      <c r="B52" s="70">
        <v>35228775</v>
      </c>
      <c r="C52" s="74">
        <v>9</v>
      </c>
      <c r="D52" s="74"/>
      <c r="E52" s="75">
        <v>0.88617424242424248</v>
      </c>
      <c r="F52" s="76" t="s">
        <v>1113</v>
      </c>
      <c r="G52" s="74" t="s">
        <v>1122</v>
      </c>
      <c r="H52" s="77">
        <v>191</v>
      </c>
      <c r="I52" s="82">
        <v>3.1203148217925047</v>
      </c>
      <c r="J52" s="74">
        <v>2048</v>
      </c>
      <c r="K52" s="75">
        <v>1.5266650751433082</v>
      </c>
      <c r="L52" s="78">
        <v>7.9930108646246497E-3</v>
      </c>
      <c r="M52" s="74" t="s">
        <v>4469</v>
      </c>
      <c r="N52" s="83"/>
      <c r="O52" s="83">
        <v>4679</v>
      </c>
      <c r="P52" s="83"/>
      <c r="Q52" s="83"/>
      <c r="R52" s="80" t="str">
        <f t="shared" si="2"/>
        <v>Underground</v>
      </c>
      <c r="S52" s="81" t="str">
        <f>INDEX(Mapping!$C$4:$C$24,MATCH($C52,Mapping!$D$4:$D$24,0))</f>
        <v>Scoping</v>
      </c>
      <c r="T52" s="76" t="s">
        <v>4467</v>
      </c>
    </row>
    <row r="53" spans="2:20" s="58" customFormat="1" x14ac:dyDescent="0.25">
      <c r="B53" s="70">
        <v>35222235</v>
      </c>
      <c r="C53" s="84">
        <v>7</v>
      </c>
      <c r="D53" s="84"/>
      <c r="E53" s="75">
        <v>2.6</v>
      </c>
      <c r="F53" s="54" t="s">
        <v>1141</v>
      </c>
      <c r="G53" s="84" t="s">
        <v>1146</v>
      </c>
      <c r="H53" s="77">
        <v>5</v>
      </c>
      <c r="I53" s="82">
        <v>2.6028618167108015</v>
      </c>
      <c r="J53" s="74">
        <v>2738</v>
      </c>
      <c r="K53" s="75">
        <v>2.4545144651744351E-3</v>
      </c>
      <c r="L53" s="78">
        <v>4.9090289303488702E-4</v>
      </c>
      <c r="M53" s="96" t="s">
        <v>4597</v>
      </c>
      <c r="N53" s="70">
        <v>0</v>
      </c>
      <c r="O53" s="70">
        <v>0</v>
      </c>
      <c r="P53" s="70">
        <v>0</v>
      </c>
      <c r="Q53" s="70">
        <v>13728</v>
      </c>
      <c r="R53" s="57" t="s">
        <v>4598</v>
      </c>
      <c r="S53" s="81" t="str">
        <f>INDEX(Mapping!$C$4:$C$24,MATCH($C53,Mapping!$D$4:$D$24,0))</f>
        <v>Scoping</v>
      </c>
      <c r="T53" s="76" t="s">
        <v>4467</v>
      </c>
    </row>
    <row r="54" spans="2:20" s="58" customFormat="1" x14ac:dyDescent="0.25">
      <c r="B54" s="70">
        <v>35226625</v>
      </c>
      <c r="C54" s="74">
        <v>2</v>
      </c>
      <c r="D54" s="74"/>
      <c r="E54" s="75">
        <v>7.9</v>
      </c>
      <c r="F54" s="76" t="s">
        <v>1263</v>
      </c>
      <c r="G54" s="74" t="s">
        <v>1267</v>
      </c>
      <c r="H54" s="77">
        <v>67</v>
      </c>
      <c r="I54" s="82">
        <v>13.240185299600622</v>
      </c>
      <c r="J54" s="74">
        <v>340</v>
      </c>
      <c r="K54" s="75">
        <v>13.138836686313075</v>
      </c>
      <c r="L54" s="78">
        <v>0.19610204009422499</v>
      </c>
      <c r="M54" s="96" t="s">
        <v>4597</v>
      </c>
      <c r="N54" s="83">
        <v>0</v>
      </c>
      <c r="O54" s="83">
        <v>0</v>
      </c>
      <c r="P54" s="83">
        <v>0</v>
      </c>
      <c r="Q54" s="83">
        <v>41712</v>
      </c>
      <c r="R54" s="57" t="s">
        <v>4598</v>
      </c>
      <c r="S54" s="81" t="str">
        <f>INDEX(Mapping!$C$4:$C$24,MATCH($C54,Mapping!$D$4:$D$24,0))</f>
        <v>Scoping</v>
      </c>
      <c r="T54" s="76" t="s">
        <v>4467</v>
      </c>
    </row>
    <row r="55" spans="2:20" s="58" customFormat="1" x14ac:dyDescent="0.25">
      <c r="B55" s="70">
        <v>74022384</v>
      </c>
      <c r="C55" s="74">
        <v>20</v>
      </c>
      <c r="D55" s="74">
        <v>1.55</v>
      </c>
      <c r="E55" s="75">
        <v>4.4858333333333338</v>
      </c>
      <c r="F55" s="76" t="s">
        <v>1300</v>
      </c>
      <c r="G55" s="74" t="s">
        <v>1302</v>
      </c>
      <c r="H55" s="77">
        <v>49</v>
      </c>
      <c r="I55" s="77">
        <v>5.4964920301106721</v>
      </c>
      <c r="J55" s="74">
        <v>481</v>
      </c>
      <c r="K55" s="74">
        <v>7.7176979971943318</v>
      </c>
      <c r="L55" s="78">
        <v>0.15750404075906799</v>
      </c>
      <c r="M55" s="74" t="s">
        <v>4468</v>
      </c>
      <c r="N55" s="79">
        <v>28754</v>
      </c>
      <c r="O55" s="79">
        <v>0</v>
      </c>
      <c r="P55" s="79">
        <v>0</v>
      </c>
      <c r="Q55" s="79">
        <v>0</v>
      </c>
      <c r="R55" s="80" t="str">
        <f>IF(SUM(N55:Q55)=0,"TBD",IF(AND(N55&gt;0,O55&gt;0),"Hybrid", IF(SUM(P55:Q55)&gt;0,"Remote Grid / Removal",IF(N55&gt;0,"Overhead","Underground"))))</f>
        <v>Overhead</v>
      </c>
      <c r="S55" s="81" t="str">
        <f>INDEX(Mapping!$C$4:$C$24,MATCH($C55,Mapping!$D$4:$D$24,0))</f>
        <v>Construction</v>
      </c>
      <c r="T55" s="76" t="s">
        <v>4467</v>
      </c>
    </row>
    <row r="56" spans="2:20" s="58" customFormat="1" x14ac:dyDescent="0.25">
      <c r="B56" s="70">
        <v>35226626</v>
      </c>
      <c r="C56" s="84">
        <v>2</v>
      </c>
      <c r="D56" s="84"/>
      <c r="E56" s="75">
        <v>4.03</v>
      </c>
      <c r="F56" s="76" t="s">
        <v>1300</v>
      </c>
      <c r="G56" s="74" t="s">
        <v>1308</v>
      </c>
      <c r="H56" s="77">
        <v>139</v>
      </c>
      <c r="I56" s="82">
        <v>22.674903809589495</v>
      </c>
      <c r="J56" s="74">
        <v>945</v>
      </c>
      <c r="K56" s="75">
        <v>10.27590572253238</v>
      </c>
      <c r="L56" s="78">
        <v>7.3927379298794102E-2</v>
      </c>
      <c r="M56" s="96" t="s">
        <v>4597</v>
      </c>
      <c r="N56" s="70">
        <v>0</v>
      </c>
      <c r="O56" s="70">
        <v>0</v>
      </c>
      <c r="P56" s="70">
        <v>0</v>
      </c>
      <c r="Q56" s="70">
        <v>21278.400000000001</v>
      </c>
      <c r="R56" s="57" t="s">
        <v>4598</v>
      </c>
      <c r="S56" s="81" t="str">
        <f>INDEX(Mapping!$C$4:$C$24,MATCH($C56,Mapping!$D$4:$D$24,0))</f>
        <v>Scoping</v>
      </c>
      <c r="T56" s="76" t="s">
        <v>4467</v>
      </c>
    </row>
    <row r="57" spans="2:20" s="58" customFormat="1" x14ac:dyDescent="0.25">
      <c r="B57" s="70">
        <v>31334291</v>
      </c>
      <c r="C57" s="74">
        <v>18</v>
      </c>
      <c r="D57" s="74"/>
      <c r="E57" s="75">
        <v>0</v>
      </c>
      <c r="F57" s="76" t="s">
        <v>1343</v>
      </c>
      <c r="G57" s="74" t="s">
        <v>1344</v>
      </c>
      <c r="H57" s="77">
        <v>68</v>
      </c>
      <c r="I57" s="82">
        <v>10.02693161970895</v>
      </c>
      <c r="J57" s="74">
        <v>2140</v>
      </c>
      <c r="K57" s="75">
        <v>0.42395941221207173</v>
      </c>
      <c r="L57" s="78">
        <v>6.2346972384128199E-3</v>
      </c>
      <c r="M57" s="74" t="s">
        <v>4468</v>
      </c>
      <c r="N57" s="74">
        <v>2710</v>
      </c>
      <c r="O57" s="74">
        <v>0</v>
      </c>
      <c r="P57" s="74">
        <v>0</v>
      </c>
      <c r="Q57" s="74">
        <v>0</v>
      </c>
      <c r="R57" s="80" t="str">
        <f>IF(SUM(N57:Q57)=0,"TBD",IF(AND(N57&gt;0,O57&gt;0),"Hybrid", IF(SUM(P57:Q57)&gt;0,"Remote Grid / Removal",IF(N57&gt;0,"Overhead","Underground"))))</f>
        <v>Overhead</v>
      </c>
      <c r="S57" s="81" t="str">
        <f>INDEX(Mapping!$C$4:$C$24,MATCH($C57,Mapping!$D$4:$D$24,0))</f>
        <v>Dependencies</v>
      </c>
      <c r="T57" s="76" t="s">
        <v>4467</v>
      </c>
    </row>
    <row r="58" spans="2:20" s="58" customFormat="1" x14ac:dyDescent="0.25">
      <c r="B58" s="70">
        <v>35075103</v>
      </c>
      <c r="C58" s="74">
        <v>17</v>
      </c>
      <c r="D58" s="74"/>
      <c r="E58" s="75">
        <v>0.59</v>
      </c>
      <c r="F58" s="76" t="s">
        <v>1408</v>
      </c>
      <c r="G58" s="74" t="s">
        <v>1409</v>
      </c>
      <c r="H58" s="77">
        <v>152</v>
      </c>
      <c r="I58" s="82">
        <v>15.260541400482287</v>
      </c>
      <c r="J58" s="74">
        <v>721</v>
      </c>
      <c r="K58" s="75">
        <v>16.354568203486327</v>
      </c>
      <c r="L58" s="78">
        <v>0.10759584344398899</v>
      </c>
      <c r="M58" s="74" t="s">
        <v>4468</v>
      </c>
      <c r="N58" s="83">
        <v>3115.2</v>
      </c>
      <c r="O58" s="83">
        <v>0</v>
      </c>
      <c r="P58" s="83">
        <v>0</v>
      </c>
      <c r="Q58" s="83">
        <v>0</v>
      </c>
      <c r="R58" s="80" t="str">
        <f>IF(SUM(N58:Q58)=0,"TBD",IF(AND(N58&gt;0,O58&gt;0),"Hybrid", IF(SUM(P58:Q58)&gt;0,"Remote Grid / Removal",IF(N58&gt;0,"Overhead","Underground"))))</f>
        <v>Overhead</v>
      </c>
      <c r="S58" s="81" t="str">
        <f>INDEX(Mapping!$C$4:$C$24,MATCH($C58,Mapping!$D$4:$D$24,0))</f>
        <v>Estimating</v>
      </c>
      <c r="T58" s="76" t="s">
        <v>4467</v>
      </c>
    </row>
    <row r="59" spans="2:20" s="58" customFormat="1" x14ac:dyDescent="0.25">
      <c r="B59" s="70">
        <v>35145540</v>
      </c>
      <c r="C59" s="74">
        <v>18</v>
      </c>
      <c r="D59" s="74"/>
      <c r="E59" s="75">
        <v>1.2738636363636364</v>
      </c>
      <c r="F59" s="76" t="s">
        <v>1414</v>
      </c>
      <c r="G59" s="74" t="s">
        <v>1438</v>
      </c>
      <c r="H59" s="77">
        <v>47</v>
      </c>
      <c r="I59" s="82">
        <v>1.4613805826632567</v>
      </c>
      <c r="J59" s="74">
        <v>1316</v>
      </c>
      <c r="K59" s="75">
        <v>1.8439943808705479</v>
      </c>
      <c r="L59" s="78">
        <v>3.92339229972457E-2</v>
      </c>
      <c r="M59" s="74" t="s">
        <v>4468</v>
      </c>
      <c r="N59" s="83">
        <v>0</v>
      </c>
      <c r="O59" s="83">
        <v>2272</v>
      </c>
      <c r="P59" s="83">
        <v>4454</v>
      </c>
      <c r="Q59" s="83">
        <v>0</v>
      </c>
      <c r="R59" s="57" t="s">
        <v>4598</v>
      </c>
      <c r="S59" s="81" t="str">
        <f>INDEX(Mapping!$C$4:$C$24,MATCH($C59,Mapping!$D$4:$D$24,0))</f>
        <v>Dependencies</v>
      </c>
      <c r="T59" s="76" t="s">
        <v>4467</v>
      </c>
    </row>
    <row r="60" spans="2:20" s="58" customFormat="1" x14ac:dyDescent="0.25">
      <c r="B60" s="70">
        <v>35192292</v>
      </c>
      <c r="C60" s="74">
        <v>13</v>
      </c>
      <c r="D60" s="74"/>
      <c r="E60" s="75">
        <v>0.95113636363636367</v>
      </c>
      <c r="F60" s="76" t="s">
        <v>1465</v>
      </c>
      <c r="G60" s="74" t="s">
        <v>1466</v>
      </c>
      <c r="H60" s="77">
        <v>169</v>
      </c>
      <c r="I60" s="82">
        <v>17.438579305421875</v>
      </c>
      <c r="J60" s="74">
        <v>637</v>
      </c>
      <c r="K60" s="75">
        <v>20.566094932518602</v>
      </c>
      <c r="L60" s="78">
        <v>0.12169286942318699</v>
      </c>
      <c r="M60" s="74" t="s">
        <v>4468</v>
      </c>
      <c r="N60" s="83">
        <v>830</v>
      </c>
      <c r="O60" s="83">
        <v>4192</v>
      </c>
      <c r="P60" s="83">
        <v>0</v>
      </c>
      <c r="Q60" s="83">
        <v>0</v>
      </c>
      <c r="R60" s="80" t="str">
        <f t="shared" ref="R60:R91" si="3">IF(SUM(N60:Q60)=0,"TBD",IF(AND(N60&gt;0,O60&gt;0),"Hybrid", IF(SUM(P60:Q60)&gt;0,"Remote Grid / Removal",IF(N60&gt;0,"Overhead","Underground"))))</f>
        <v>Hybrid</v>
      </c>
      <c r="S60" s="81" t="str">
        <f>INDEX(Mapping!$C$4:$C$24,MATCH($C60,Mapping!$D$4:$D$24,0))</f>
        <v>Scoping</v>
      </c>
      <c r="T60" s="76" t="s">
        <v>4467</v>
      </c>
    </row>
    <row r="61" spans="2:20" s="58" customFormat="1" x14ac:dyDescent="0.25">
      <c r="B61" s="70">
        <v>35225594</v>
      </c>
      <c r="C61" s="74">
        <v>13</v>
      </c>
      <c r="D61" s="74"/>
      <c r="E61" s="75">
        <v>0.52859848484848482</v>
      </c>
      <c r="F61" s="76" t="s">
        <v>1465</v>
      </c>
      <c r="G61" s="74" t="s">
        <v>1466</v>
      </c>
      <c r="H61" s="77">
        <v>169</v>
      </c>
      <c r="I61" s="82">
        <v>17.438579305421875</v>
      </c>
      <c r="J61" s="74">
        <v>637</v>
      </c>
      <c r="K61" s="75">
        <v>20.566094932518602</v>
      </c>
      <c r="L61" s="78">
        <v>0.12169286942318699</v>
      </c>
      <c r="M61" s="74" t="s">
        <v>4468</v>
      </c>
      <c r="N61" s="83">
        <v>261</v>
      </c>
      <c r="O61" s="83">
        <v>2530</v>
      </c>
      <c r="P61" s="83">
        <v>0</v>
      </c>
      <c r="Q61" s="83">
        <v>0</v>
      </c>
      <c r="R61" s="80" t="str">
        <f t="shared" si="3"/>
        <v>Hybrid</v>
      </c>
      <c r="S61" s="81" t="str">
        <f>INDEX(Mapping!$C$4:$C$24,MATCH($C61,Mapping!$D$4:$D$24,0))</f>
        <v>Scoping</v>
      </c>
      <c r="T61" s="76" t="s">
        <v>4467</v>
      </c>
    </row>
    <row r="62" spans="2:20" s="58" customFormat="1" x14ac:dyDescent="0.25">
      <c r="B62" s="70">
        <v>35225595</v>
      </c>
      <c r="C62" s="74">
        <v>13</v>
      </c>
      <c r="D62" s="74"/>
      <c r="E62" s="75">
        <v>0.87803030303030305</v>
      </c>
      <c r="F62" s="76" t="s">
        <v>1465</v>
      </c>
      <c r="G62" s="74" t="s">
        <v>1466</v>
      </c>
      <c r="H62" s="77">
        <v>169</v>
      </c>
      <c r="I62" s="82">
        <v>17.438579305421875</v>
      </c>
      <c r="J62" s="74">
        <v>637</v>
      </c>
      <c r="K62" s="75">
        <v>20.566094932518602</v>
      </c>
      <c r="L62" s="78">
        <v>0.12169286942318699</v>
      </c>
      <c r="M62" s="74" t="s">
        <v>4468</v>
      </c>
      <c r="N62" s="83">
        <v>4636</v>
      </c>
      <c r="O62" s="83">
        <v>0</v>
      </c>
      <c r="P62" s="83">
        <v>0</v>
      </c>
      <c r="Q62" s="83">
        <v>0</v>
      </c>
      <c r="R62" s="80" t="str">
        <f t="shared" si="3"/>
        <v>Overhead</v>
      </c>
      <c r="S62" s="81" t="str">
        <f>INDEX(Mapping!$C$4:$C$24,MATCH($C62,Mapping!$D$4:$D$24,0))</f>
        <v>Scoping</v>
      </c>
      <c r="T62" s="76" t="s">
        <v>4467</v>
      </c>
    </row>
    <row r="63" spans="2:20" s="58" customFormat="1" x14ac:dyDescent="0.25">
      <c r="B63" s="70">
        <v>35225597</v>
      </c>
      <c r="C63" s="74">
        <v>14</v>
      </c>
      <c r="D63" s="74"/>
      <c r="E63" s="75">
        <v>0.77575757575757576</v>
      </c>
      <c r="F63" s="76" t="s">
        <v>1465</v>
      </c>
      <c r="G63" s="74" t="s">
        <v>1466</v>
      </c>
      <c r="H63" s="77">
        <v>169</v>
      </c>
      <c r="I63" s="82">
        <v>17.438579305421875</v>
      </c>
      <c r="J63" s="74">
        <v>637</v>
      </c>
      <c r="K63" s="75">
        <v>20.566094932518602</v>
      </c>
      <c r="L63" s="78">
        <v>0.12169286942318699</v>
      </c>
      <c r="M63" s="74" t="s">
        <v>4468</v>
      </c>
      <c r="N63" s="83">
        <v>4096</v>
      </c>
      <c r="O63" s="83">
        <v>0</v>
      </c>
      <c r="P63" s="83">
        <v>0</v>
      </c>
      <c r="Q63" s="83">
        <v>0</v>
      </c>
      <c r="R63" s="80" t="str">
        <f t="shared" si="3"/>
        <v>Overhead</v>
      </c>
      <c r="S63" s="81" t="str">
        <f>INDEX(Mapping!$C$4:$C$24,MATCH($C63,Mapping!$D$4:$D$24,0))</f>
        <v>Estimating</v>
      </c>
      <c r="T63" s="76" t="s">
        <v>4467</v>
      </c>
    </row>
    <row r="64" spans="2:20" s="58" customFormat="1" x14ac:dyDescent="0.25">
      <c r="B64" s="70">
        <v>35225598</v>
      </c>
      <c r="C64" s="74">
        <v>14</v>
      </c>
      <c r="D64" s="74"/>
      <c r="E64" s="75">
        <v>0.88143939393939397</v>
      </c>
      <c r="F64" s="76" t="s">
        <v>1465</v>
      </c>
      <c r="G64" s="74" t="s">
        <v>1466</v>
      </c>
      <c r="H64" s="77">
        <v>169</v>
      </c>
      <c r="I64" s="82">
        <v>17.438579305421875</v>
      </c>
      <c r="J64" s="74">
        <v>637</v>
      </c>
      <c r="K64" s="75">
        <v>20.566094932518602</v>
      </c>
      <c r="L64" s="78">
        <v>0.12169286942318699</v>
      </c>
      <c r="M64" s="74" t="s">
        <v>4468</v>
      </c>
      <c r="N64" s="83">
        <v>4654</v>
      </c>
      <c r="O64" s="83">
        <v>0</v>
      </c>
      <c r="P64" s="83">
        <v>0</v>
      </c>
      <c r="Q64" s="83">
        <v>0</v>
      </c>
      <c r="R64" s="80" t="str">
        <f t="shared" si="3"/>
        <v>Overhead</v>
      </c>
      <c r="S64" s="81" t="str">
        <f>INDEX(Mapping!$C$4:$C$24,MATCH($C64,Mapping!$D$4:$D$24,0))</f>
        <v>Estimating</v>
      </c>
      <c r="T64" s="76" t="s">
        <v>4467</v>
      </c>
    </row>
    <row r="65" spans="2:20" s="58" customFormat="1" x14ac:dyDescent="0.25">
      <c r="B65" s="70">
        <v>35220936</v>
      </c>
      <c r="C65" s="84">
        <v>5</v>
      </c>
      <c r="D65" s="84"/>
      <c r="E65" s="75">
        <v>0.95</v>
      </c>
      <c r="F65" s="76" t="s">
        <v>1637</v>
      </c>
      <c r="G65" s="74" t="s">
        <v>1640</v>
      </c>
      <c r="H65" s="77">
        <v>79</v>
      </c>
      <c r="I65" s="77">
        <v>6.6682886137888744</v>
      </c>
      <c r="J65" s="74">
        <v>2186</v>
      </c>
      <c r="K65" s="74">
        <v>0.42722001654211705</v>
      </c>
      <c r="L65" s="74">
        <v>5.4078483106597096E-3</v>
      </c>
      <c r="M65" s="96" t="s">
        <v>4597</v>
      </c>
      <c r="N65" s="86">
        <v>0</v>
      </c>
      <c r="O65" s="86">
        <v>5016</v>
      </c>
      <c r="P65" s="86">
        <v>0</v>
      </c>
      <c r="Q65" s="86">
        <v>0</v>
      </c>
      <c r="R65" s="80" t="str">
        <f t="shared" si="3"/>
        <v>Underground</v>
      </c>
      <c r="S65" s="81" t="str">
        <f>INDEX(Mapping!$C$4:$C$24,MATCH($C65,Mapping!$D$4:$D$24,0))</f>
        <v>Scoping</v>
      </c>
      <c r="T65" s="76" t="s">
        <v>4467</v>
      </c>
    </row>
    <row r="66" spans="2:20" s="58" customFormat="1" x14ac:dyDescent="0.25">
      <c r="B66" s="70">
        <v>35217274</v>
      </c>
      <c r="C66" s="84">
        <v>8</v>
      </c>
      <c r="D66" s="84"/>
      <c r="E66" s="75">
        <v>2.52</v>
      </c>
      <c r="F66" s="76" t="s">
        <v>1637</v>
      </c>
      <c r="G66" s="74" t="s">
        <v>1643</v>
      </c>
      <c r="H66" s="77">
        <v>150</v>
      </c>
      <c r="I66" s="77">
        <v>15.567907158765507</v>
      </c>
      <c r="J66" s="74">
        <v>2055</v>
      </c>
      <c r="K66" s="74">
        <v>1.176723195926058</v>
      </c>
      <c r="L66" s="74">
        <v>7.8448213061737201E-3</v>
      </c>
      <c r="M66" s="96" t="s">
        <v>4597</v>
      </c>
      <c r="N66" s="86">
        <v>0</v>
      </c>
      <c r="O66" s="86">
        <v>13305.6</v>
      </c>
      <c r="P66" s="79">
        <v>0</v>
      </c>
      <c r="Q66" s="79">
        <v>0</v>
      </c>
      <c r="R66" s="80" t="str">
        <f t="shared" si="3"/>
        <v>Underground</v>
      </c>
      <c r="S66" s="81" t="str">
        <f>INDEX(Mapping!$C$4:$C$24,MATCH($C66,Mapping!$D$4:$D$24,0))</f>
        <v>Scoping</v>
      </c>
      <c r="T66" s="76" t="s">
        <v>4467</v>
      </c>
    </row>
    <row r="67" spans="2:20" s="58" customFormat="1" x14ac:dyDescent="0.25">
      <c r="B67" s="70">
        <v>35217275</v>
      </c>
      <c r="C67" s="84">
        <v>8</v>
      </c>
      <c r="D67" s="84"/>
      <c r="E67" s="75">
        <v>2.9</v>
      </c>
      <c r="F67" s="76" t="s">
        <v>1637</v>
      </c>
      <c r="G67" s="74" t="s">
        <v>1643</v>
      </c>
      <c r="H67" s="77">
        <v>150</v>
      </c>
      <c r="I67" s="77">
        <v>15.567907158765507</v>
      </c>
      <c r="J67" s="74">
        <v>2055</v>
      </c>
      <c r="K67" s="74">
        <v>1.176723195926058</v>
      </c>
      <c r="L67" s="74">
        <v>7.8448213061737201E-3</v>
      </c>
      <c r="M67" s="96" t="s">
        <v>4597</v>
      </c>
      <c r="N67" s="86">
        <v>0</v>
      </c>
      <c r="O67" s="86">
        <v>15312</v>
      </c>
      <c r="P67" s="79">
        <v>0</v>
      </c>
      <c r="Q67" s="79">
        <v>0</v>
      </c>
      <c r="R67" s="80" t="str">
        <f t="shared" si="3"/>
        <v>Underground</v>
      </c>
      <c r="S67" s="81" t="str">
        <f>INDEX(Mapping!$C$4:$C$24,MATCH($C67,Mapping!$D$4:$D$24,0))</f>
        <v>Scoping</v>
      </c>
      <c r="T67" s="76" t="s">
        <v>4467</v>
      </c>
    </row>
    <row r="68" spans="2:20" s="58" customFormat="1" x14ac:dyDescent="0.25">
      <c r="B68" s="70">
        <v>35219099</v>
      </c>
      <c r="C68" s="84">
        <v>10</v>
      </c>
      <c r="D68" s="84"/>
      <c r="E68" s="75">
        <v>17.3</v>
      </c>
      <c r="F68" s="54" t="s">
        <v>1771</v>
      </c>
      <c r="G68" s="84" t="s">
        <v>1773</v>
      </c>
      <c r="H68" s="77">
        <v>51</v>
      </c>
      <c r="I68" s="82">
        <v>14.222439399760409</v>
      </c>
      <c r="J68" s="74">
        <v>27</v>
      </c>
      <c r="K68" s="75">
        <v>27.983766868840789</v>
      </c>
      <c r="L68" s="78">
        <v>0.54870131115374099</v>
      </c>
      <c r="M68" s="95" t="s">
        <v>4597</v>
      </c>
      <c r="N68" s="70">
        <v>91344</v>
      </c>
      <c r="O68" s="70">
        <v>0</v>
      </c>
      <c r="P68" s="70">
        <v>0</v>
      </c>
      <c r="Q68" s="70">
        <v>0</v>
      </c>
      <c r="R68" s="80" t="str">
        <f t="shared" si="3"/>
        <v>Overhead</v>
      </c>
      <c r="S68" s="81" t="str">
        <f>INDEX(Mapping!$C$4:$C$24,MATCH($C68,Mapping!$D$4:$D$24,0))</f>
        <v>Scoping</v>
      </c>
      <c r="T68" s="76" t="s">
        <v>4467</v>
      </c>
    </row>
    <row r="69" spans="2:20" s="58" customFormat="1" x14ac:dyDescent="0.25">
      <c r="B69" s="70">
        <v>35231620</v>
      </c>
      <c r="C69" s="84">
        <v>10</v>
      </c>
      <c r="D69" s="84"/>
      <c r="E69" s="75">
        <v>0</v>
      </c>
      <c r="F69" s="54" t="s">
        <v>1771</v>
      </c>
      <c r="G69" s="84" t="s">
        <v>1773</v>
      </c>
      <c r="H69" s="77">
        <v>51</v>
      </c>
      <c r="I69" s="82">
        <v>14.222439399760409</v>
      </c>
      <c r="J69" s="74">
        <v>27</v>
      </c>
      <c r="K69" s="75">
        <v>27.983766868840789</v>
      </c>
      <c r="L69" s="78">
        <v>0.54870131115374099</v>
      </c>
      <c r="M69" s="95" t="s">
        <v>4597</v>
      </c>
      <c r="N69" s="70"/>
      <c r="O69" s="70"/>
      <c r="P69" s="70"/>
      <c r="Q69" s="70"/>
      <c r="R69" s="80" t="str">
        <f t="shared" si="3"/>
        <v>TBD</v>
      </c>
      <c r="S69" s="81" t="str">
        <f>INDEX(Mapping!$C$4:$C$24,MATCH($C69,Mapping!$D$4:$D$24,0))</f>
        <v>Scoping</v>
      </c>
      <c r="T69" s="76" t="s">
        <v>4467</v>
      </c>
    </row>
    <row r="70" spans="2:20" s="58" customFormat="1" x14ac:dyDescent="0.25">
      <c r="B70" s="70">
        <v>35231621</v>
      </c>
      <c r="C70" s="84">
        <v>10</v>
      </c>
      <c r="D70" s="84"/>
      <c r="E70" s="75">
        <v>0</v>
      </c>
      <c r="F70" s="54" t="s">
        <v>1771</v>
      </c>
      <c r="G70" s="84" t="s">
        <v>1773</v>
      </c>
      <c r="H70" s="77">
        <v>51</v>
      </c>
      <c r="I70" s="82">
        <v>14.222439399760409</v>
      </c>
      <c r="J70" s="74">
        <v>27</v>
      </c>
      <c r="K70" s="75">
        <v>27.983766868840789</v>
      </c>
      <c r="L70" s="78">
        <v>0.54870131115374099</v>
      </c>
      <c r="M70" s="95" t="s">
        <v>4597</v>
      </c>
      <c r="N70" s="70"/>
      <c r="O70" s="70"/>
      <c r="P70" s="70"/>
      <c r="Q70" s="70"/>
      <c r="R70" s="80" t="str">
        <f t="shared" si="3"/>
        <v>TBD</v>
      </c>
      <c r="S70" s="81" t="str">
        <f>INDEX(Mapping!$C$4:$C$24,MATCH($C70,Mapping!$D$4:$D$24,0))</f>
        <v>Scoping</v>
      </c>
      <c r="T70" s="76" t="s">
        <v>4467</v>
      </c>
    </row>
    <row r="71" spans="2:20" s="58" customFormat="1" x14ac:dyDescent="0.25">
      <c r="B71" s="70">
        <v>35231622</v>
      </c>
      <c r="C71" s="84">
        <v>10</v>
      </c>
      <c r="D71" s="84"/>
      <c r="E71" s="75">
        <v>0</v>
      </c>
      <c r="F71" s="54" t="s">
        <v>1771</v>
      </c>
      <c r="G71" s="84" t="s">
        <v>1773</v>
      </c>
      <c r="H71" s="77">
        <v>51</v>
      </c>
      <c r="I71" s="82">
        <v>14.222439399760409</v>
      </c>
      <c r="J71" s="74">
        <v>27</v>
      </c>
      <c r="K71" s="75">
        <v>27.983766868840789</v>
      </c>
      <c r="L71" s="78">
        <v>0.54870131115374099</v>
      </c>
      <c r="M71" s="95" t="s">
        <v>4597</v>
      </c>
      <c r="N71" s="70"/>
      <c r="O71" s="70"/>
      <c r="P71" s="70"/>
      <c r="Q71" s="70"/>
      <c r="R71" s="80" t="str">
        <f t="shared" si="3"/>
        <v>TBD</v>
      </c>
      <c r="S71" s="81" t="str">
        <f>INDEX(Mapping!$C$4:$C$24,MATCH($C71,Mapping!$D$4:$D$24,0))</f>
        <v>Scoping</v>
      </c>
      <c r="T71" s="76" t="s">
        <v>4467</v>
      </c>
    </row>
    <row r="72" spans="2:20" s="58" customFormat="1" x14ac:dyDescent="0.25">
      <c r="B72" s="70">
        <v>35231623</v>
      </c>
      <c r="C72" s="84">
        <v>10</v>
      </c>
      <c r="D72" s="84"/>
      <c r="E72" s="75">
        <v>0</v>
      </c>
      <c r="F72" s="54" t="s">
        <v>1771</v>
      </c>
      <c r="G72" s="84" t="s">
        <v>1773</v>
      </c>
      <c r="H72" s="77">
        <v>51</v>
      </c>
      <c r="I72" s="82">
        <v>14.222439399760409</v>
      </c>
      <c r="J72" s="74">
        <v>27</v>
      </c>
      <c r="K72" s="75">
        <v>27.983766868840789</v>
      </c>
      <c r="L72" s="78">
        <v>0.54870131115374099</v>
      </c>
      <c r="M72" s="95" t="s">
        <v>4597</v>
      </c>
      <c r="N72" s="70"/>
      <c r="O72" s="70"/>
      <c r="P72" s="70"/>
      <c r="Q72" s="70"/>
      <c r="R72" s="80" t="str">
        <f t="shared" si="3"/>
        <v>TBD</v>
      </c>
      <c r="S72" s="81" t="str">
        <f>INDEX(Mapping!$C$4:$C$24,MATCH($C72,Mapping!$D$4:$D$24,0))</f>
        <v>Scoping</v>
      </c>
      <c r="T72" s="76" t="s">
        <v>4467</v>
      </c>
    </row>
    <row r="73" spans="2:20" s="58" customFormat="1" x14ac:dyDescent="0.25">
      <c r="B73" s="70">
        <v>35231624</v>
      </c>
      <c r="C73" s="84">
        <v>10</v>
      </c>
      <c r="D73" s="84"/>
      <c r="E73" s="75">
        <v>0</v>
      </c>
      <c r="F73" s="54" t="s">
        <v>1771</v>
      </c>
      <c r="G73" s="84" t="s">
        <v>1773</v>
      </c>
      <c r="H73" s="77">
        <v>51</v>
      </c>
      <c r="I73" s="82">
        <v>14.222439399760409</v>
      </c>
      <c r="J73" s="74">
        <v>27</v>
      </c>
      <c r="K73" s="75">
        <v>27.983766868840789</v>
      </c>
      <c r="L73" s="78">
        <v>0.54870131115374099</v>
      </c>
      <c r="M73" s="95" t="s">
        <v>4597</v>
      </c>
      <c r="N73" s="70"/>
      <c r="O73" s="70"/>
      <c r="P73" s="70"/>
      <c r="Q73" s="70"/>
      <c r="R73" s="80" t="str">
        <f t="shared" si="3"/>
        <v>TBD</v>
      </c>
      <c r="S73" s="81" t="str">
        <f>INDEX(Mapping!$C$4:$C$24,MATCH($C73,Mapping!$D$4:$D$24,0))</f>
        <v>Scoping</v>
      </c>
      <c r="T73" s="76" t="s">
        <v>4467</v>
      </c>
    </row>
    <row r="74" spans="2:20" s="58" customFormat="1" x14ac:dyDescent="0.25">
      <c r="B74" s="70">
        <v>35231625</v>
      </c>
      <c r="C74" s="84">
        <v>10</v>
      </c>
      <c r="D74" s="84"/>
      <c r="E74" s="75">
        <v>0</v>
      </c>
      <c r="F74" s="54" t="s">
        <v>1771</v>
      </c>
      <c r="G74" s="84" t="s">
        <v>1773</v>
      </c>
      <c r="H74" s="77">
        <v>51</v>
      </c>
      <c r="I74" s="82">
        <v>14.222439399760409</v>
      </c>
      <c r="J74" s="74">
        <v>27</v>
      </c>
      <c r="K74" s="75">
        <v>27.983766868840789</v>
      </c>
      <c r="L74" s="78">
        <v>0.54870131115374099</v>
      </c>
      <c r="M74" s="95" t="s">
        <v>4597</v>
      </c>
      <c r="N74" s="70"/>
      <c r="O74" s="70"/>
      <c r="P74" s="70"/>
      <c r="Q74" s="70"/>
      <c r="R74" s="80" t="str">
        <f t="shared" si="3"/>
        <v>TBD</v>
      </c>
      <c r="S74" s="81" t="str">
        <f>INDEX(Mapping!$C$4:$C$24,MATCH($C74,Mapping!$D$4:$D$24,0))</f>
        <v>Scoping</v>
      </c>
      <c r="T74" s="76" t="s">
        <v>4467</v>
      </c>
    </row>
    <row r="75" spans="2:20" s="58" customFormat="1" x14ac:dyDescent="0.25">
      <c r="B75" s="70">
        <v>35231626</v>
      </c>
      <c r="C75" s="84">
        <v>10</v>
      </c>
      <c r="D75" s="84"/>
      <c r="E75" s="75">
        <v>0</v>
      </c>
      <c r="F75" s="54" t="s">
        <v>1771</v>
      </c>
      <c r="G75" s="84" t="s">
        <v>1773</v>
      </c>
      <c r="H75" s="77">
        <v>51</v>
      </c>
      <c r="I75" s="82">
        <v>14.222439399760409</v>
      </c>
      <c r="J75" s="74">
        <v>27</v>
      </c>
      <c r="K75" s="75">
        <v>27.983766868840789</v>
      </c>
      <c r="L75" s="78">
        <v>0.54870131115374099</v>
      </c>
      <c r="M75" s="95" t="s">
        <v>4597</v>
      </c>
      <c r="N75" s="70"/>
      <c r="O75" s="70"/>
      <c r="P75" s="70"/>
      <c r="Q75" s="70"/>
      <c r="R75" s="80" t="str">
        <f t="shared" si="3"/>
        <v>TBD</v>
      </c>
      <c r="S75" s="81" t="str">
        <f>INDEX(Mapping!$C$4:$C$24,MATCH($C75,Mapping!$D$4:$D$24,0))</f>
        <v>Scoping</v>
      </c>
      <c r="T75" s="76" t="s">
        <v>4467</v>
      </c>
    </row>
    <row r="76" spans="2:20" s="58" customFormat="1" x14ac:dyDescent="0.25">
      <c r="B76" s="70">
        <v>35231627</v>
      </c>
      <c r="C76" s="84">
        <v>10</v>
      </c>
      <c r="D76" s="84"/>
      <c r="E76" s="75">
        <v>0</v>
      </c>
      <c r="F76" s="54" t="s">
        <v>1771</v>
      </c>
      <c r="G76" s="84" t="s">
        <v>1773</v>
      </c>
      <c r="H76" s="77">
        <v>51</v>
      </c>
      <c r="I76" s="82">
        <v>14.222439399760409</v>
      </c>
      <c r="J76" s="74">
        <v>27</v>
      </c>
      <c r="K76" s="75">
        <v>27.983766868840789</v>
      </c>
      <c r="L76" s="78">
        <v>0.54870131115374099</v>
      </c>
      <c r="M76" s="95" t="s">
        <v>4597</v>
      </c>
      <c r="N76" s="70"/>
      <c r="O76" s="70"/>
      <c r="P76" s="70"/>
      <c r="Q76" s="70"/>
      <c r="R76" s="80" t="str">
        <f t="shared" si="3"/>
        <v>TBD</v>
      </c>
      <c r="S76" s="81" t="str">
        <f>INDEX(Mapping!$C$4:$C$24,MATCH($C76,Mapping!$D$4:$D$24,0))</f>
        <v>Scoping</v>
      </c>
      <c r="T76" s="76" t="s">
        <v>4467</v>
      </c>
    </row>
    <row r="77" spans="2:20" s="58" customFormat="1" x14ac:dyDescent="0.25">
      <c r="B77" s="70">
        <v>35231628</v>
      </c>
      <c r="C77" s="84">
        <v>10</v>
      </c>
      <c r="D77" s="84"/>
      <c r="E77" s="75">
        <v>0</v>
      </c>
      <c r="F77" s="54" t="s">
        <v>1771</v>
      </c>
      <c r="G77" s="84" t="s">
        <v>1773</v>
      </c>
      <c r="H77" s="77">
        <v>51</v>
      </c>
      <c r="I77" s="82">
        <v>14.222439399760409</v>
      </c>
      <c r="J77" s="74">
        <v>27</v>
      </c>
      <c r="K77" s="75">
        <v>27.983766868840789</v>
      </c>
      <c r="L77" s="78">
        <v>0.54870131115374099</v>
      </c>
      <c r="M77" s="95" t="s">
        <v>4597</v>
      </c>
      <c r="N77" s="70"/>
      <c r="O77" s="70"/>
      <c r="P77" s="70"/>
      <c r="Q77" s="70"/>
      <c r="R77" s="80" t="str">
        <f t="shared" si="3"/>
        <v>TBD</v>
      </c>
      <c r="S77" s="81" t="str">
        <f>INDEX(Mapping!$C$4:$C$24,MATCH($C77,Mapping!$D$4:$D$24,0))</f>
        <v>Scoping</v>
      </c>
      <c r="T77" s="76" t="s">
        <v>4467</v>
      </c>
    </row>
    <row r="78" spans="2:20" s="58" customFormat="1" x14ac:dyDescent="0.25">
      <c r="B78" s="70">
        <v>35231629</v>
      </c>
      <c r="C78" s="84">
        <v>10</v>
      </c>
      <c r="D78" s="84"/>
      <c r="E78" s="75">
        <v>0</v>
      </c>
      <c r="F78" s="54" t="s">
        <v>1771</v>
      </c>
      <c r="G78" s="84" t="s">
        <v>1773</v>
      </c>
      <c r="H78" s="77">
        <v>51</v>
      </c>
      <c r="I78" s="82">
        <v>14.222439399760409</v>
      </c>
      <c r="J78" s="74">
        <v>27</v>
      </c>
      <c r="K78" s="75">
        <v>27.983766868840789</v>
      </c>
      <c r="L78" s="78">
        <v>0.54870131115374099</v>
      </c>
      <c r="M78" s="95" t="s">
        <v>4597</v>
      </c>
      <c r="N78" s="70"/>
      <c r="O78" s="70"/>
      <c r="P78" s="70"/>
      <c r="Q78" s="70"/>
      <c r="R78" s="80" t="str">
        <f t="shared" si="3"/>
        <v>TBD</v>
      </c>
      <c r="S78" s="81" t="str">
        <f>INDEX(Mapping!$C$4:$C$24,MATCH($C78,Mapping!$D$4:$D$24,0))</f>
        <v>Scoping</v>
      </c>
      <c r="T78" s="76" t="s">
        <v>4467</v>
      </c>
    </row>
    <row r="79" spans="2:20" s="58" customFormat="1" x14ac:dyDescent="0.25">
      <c r="B79" s="70">
        <v>35231630</v>
      </c>
      <c r="C79" s="84">
        <v>10</v>
      </c>
      <c r="D79" s="84"/>
      <c r="E79" s="75">
        <v>0</v>
      </c>
      <c r="F79" s="54" t="s">
        <v>1771</v>
      </c>
      <c r="G79" s="84" t="s">
        <v>1773</v>
      </c>
      <c r="H79" s="77">
        <v>51</v>
      </c>
      <c r="I79" s="82">
        <v>14.222439399760409</v>
      </c>
      <c r="J79" s="74">
        <v>27</v>
      </c>
      <c r="K79" s="75">
        <v>27.983766868840789</v>
      </c>
      <c r="L79" s="78">
        <v>0.54870131115374099</v>
      </c>
      <c r="M79" s="95" t="s">
        <v>4597</v>
      </c>
      <c r="N79" s="70"/>
      <c r="O79" s="70"/>
      <c r="P79" s="70"/>
      <c r="Q79" s="70"/>
      <c r="R79" s="80" t="str">
        <f t="shared" si="3"/>
        <v>TBD</v>
      </c>
      <c r="S79" s="81" t="str">
        <f>INDEX(Mapping!$C$4:$C$24,MATCH($C79,Mapping!$D$4:$D$24,0))</f>
        <v>Scoping</v>
      </c>
      <c r="T79" s="76" t="s">
        <v>4467</v>
      </c>
    </row>
    <row r="80" spans="2:20" s="58" customFormat="1" x14ac:dyDescent="0.25">
      <c r="B80" s="70">
        <v>35231631</v>
      </c>
      <c r="C80" s="84">
        <v>10</v>
      </c>
      <c r="D80" s="84"/>
      <c r="E80" s="75">
        <v>0</v>
      </c>
      <c r="F80" s="54" t="s">
        <v>1771</v>
      </c>
      <c r="G80" s="84" t="s">
        <v>1773</v>
      </c>
      <c r="H80" s="77">
        <v>51</v>
      </c>
      <c r="I80" s="82">
        <v>14.222439399760409</v>
      </c>
      <c r="J80" s="74">
        <v>27</v>
      </c>
      <c r="K80" s="75">
        <v>27.983766868840789</v>
      </c>
      <c r="L80" s="78">
        <v>0.54870131115374099</v>
      </c>
      <c r="M80" s="95" t="s">
        <v>4597</v>
      </c>
      <c r="N80" s="70"/>
      <c r="O80" s="70"/>
      <c r="P80" s="70"/>
      <c r="Q80" s="70"/>
      <c r="R80" s="80" t="str">
        <f t="shared" si="3"/>
        <v>TBD</v>
      </c>
      <c r="S80" s="81" t="str">
        <f>INDEX(Mapping!$C$4:$C$24,MATCH($C80,Mapping!$D$4:$D$24,0))</f>
        <v>Scoping</v>
      </c>
      <c r="T80" s="76" t="s">
        <v>4467</v>
      </c>
    </row>
    <row r="81" spans="2:20" s="58" customFormat="1" x14ac:dyDescent="0.25">
      <c r="B81" s="70">
        <v>35217272</v>
      </c>
      <c r="C81" s="84">
        <v>13</v>
      </c>
      <c r="D81" s="84"/>
      <c r="E81" s="75">
        <v>0.34053030303030302</v>
      </c>
      <c r="F81" s="54" t="s">
        <v>1932</v>
      </c>
      <c r="G81" s="84" t="s">
        <v>1931</v>
      </c>
      <c r="H81" s="77">
        <v>39</v>
      </c>
      <c r="I81" s="82">
        <v>7.4478152973437544</v>
      </c>
      <c r="J81" s="74">
        <v>7</v>
      </c>
      <c r="K81" s="75">
        <v>48.843389095197061</v>
      </c>
      <c r="L81" s="78">
        <v>1.2523945921845401</v>
      </c>
      <c r="M81" s="84" t="s">
        <v>4468</v>
      </c>
      <c r="N81" s="70">
        <v>94</v>
      </c>
      <c r="O81" s="70">
        <v>1704</v>
      </c>
      <c r="P81" s="70">
        <v>0</v>
      </c>
      <c r="Q81" s="70">
        <v>0</v>
      </c>
      <c r="R81" s="80" t="str">
        <f t="shared" si="3"/>
        <v>Hybrid</v>
      </c>
      <c r="S81" s="81" t="str">
        <f>INDEX(Mapping!$C$4:$C$24,MATCH($C81,Mapping!$D$4:$D$24,0))</f>
        <v>Scoping</v>
      </c>
      <c r="T81" s="76" t="s">
        <v>4467</v>
      </c>
    </row>
    <row r="82" spans="2:20" s="58" customFormat="1" x14ac:dyDescent="0.25">
      <c r="B82" s="70">
        <v>35226627</v>
      </c>
      <c r="C82" s="84">
        <v>13</v>
      </c>
      <c r="D82" s="84"/>
      <c r="E82" s="75">
        <v>0.31231060606060607</v>
      </c>
      <c r="F82" s="54" t="s">
        <v>1932</v>
      </c>
      <c r="G82" s="84" t="s">
        <v>1931</v>
      </c>
      <c r="H82" s="77">
        <v>39</v>
      </c>
      <c r="I82" s="82">
        <v>7.4478152973437544</v>
      </c>
      <c r="J82" s="74">
        <v>7</v>
      </c>
      <c r="K82" s="75">
        <v>48.843389095197061</v>
      </c>
      <c r="L82" s="78">
        <v>1.2523945921845401</v>
      </c>
      <c r="M82" s="84" t="s">
        <v>4468</v>
      </c>
      <c r="N82" s="70">
        <v>1649</v>
      </c>
      <c r="O82" s="70">
        <v>0</v>
      </c>
      <c r="P82" s="70">
        <v>0</v>
      </c>
      <c r="Q82" s="70">
        <v>0</v>
      </c>
      <c r="R82" s="80" t="str">
        <f t="shared" si="3"/>
        <v>Overhead</v>
      </c>
      <c r="S82" s="81" t="str">
        <f>INDEX(Mapping!$C$4:$C$24,MATCH($C82,Mapping!$D$4:$D$24,0))</f>
        <v>Scoping</v>
      </c>
      <c r="T82" s="76" t="s">
        <v>4467</v>
      </c>
    </row>
    <row r="83" spans="2:20" s="58" customFormat="1" x14ac:dyDescent="0.25">
      <c r="B83" s="70">
        <v>35226628</v>
      </c>
      <c r="C83" s="84">
        <v>13</v>
      </c>
      <c r="D83" s="84"/>
      <c r="E83" s="75">
        <v>0.81912878787878785</v>
      </c>
      <c r="F83" s="54" t="s">
        <v>1932</v>
      </c>
      <c r="G83" s="84" t="s">
        <v>1931</v>
      </c>
      <c r="H83" s="77">
        <v>39</v>
      </c>
      <c r="I83" s="82">
        <v>7.4478152973437544</v>
      </c>
      <c r="J83" s="74">
        <v>7</v>
      </c>
      <c r="K83" s="75">
        <v>48.843389095197061</v>
      </c>
      <c r="L83" s="78">
        <v>1.2523945921845401</v>
      </c>
      <c r="M83" s="84" t="s">
        <v>4468</v>
      </c>
      <c r="N83" s="70">
        <v>0</v>
      </c>
      <c r="O83" s="70">
        <v>4325</v>
      </c>
      <c r="P83" s="70">
        <v>0</v>
      </c>
      <c r="Q83" s="70">
        <v>0</v>
      </c>
      <c r="R83" s="80" t="str">
        <f t="shared" si="3"/>
        <v>Underground</v>
      </c>
      <c r="S83" s="81" t="str">
        <f>INDEX(Mapping!$C$4:$C$24,MATCH($C83,Mapping!$D$4:$D$24,0))</f>
        <v>Scoping</v>
      </c>
      <c r="T83" s="76" t="s">
        <v>4467</v>
      </c>
    </row>
    <row r="84" spans="2:20" s="58" customFormat="1" x14ac:dyDescent="0.25">
      <c r="B84" s="70">
        <v>35226629</v>
      </c>
      <c r="C84" s="84">
        <v>13</v>
      </c>
      <c r="D84" s="84"/>
      <c r="E84" s="75">
        <v>4.697159090909091</v>
      </c>
      <c r="F84" s="54" t="s">
        <v>1932</v>
      </c>
      <c r="G84" s="84" t="s">
        <v>1931</v>
      </c>
      <c r="H84" s="77">
        <v>39</v>
      </c>
      <c r="I84" s="82">
        <v>7.4478152973437544</v>
      </c>
      <c r="J84" s="74">
        <v>7</v>
      </c>
      <c r="K84" s="75">
        <v>48.843389095197061</v>
      </c>
      <c r="L84" s="78">
        <v>1.2523945921845401</v>
      </c>
      <c r="M84" s="84" t="s">
        <v>4468</v>
      </c>
      <c r="N84" s="70">
        <v>0</v>
      </c>
      <c r="O84" s="70">
        <v>24801</v>
      </c>
      <c r="P84" s="70">
        <v>0</v>
      </c>
      <c r="Q84" s="70">
        <v>0</v>
      </c>
      <c r="R84" s="80" t="str">
        <f t="shared" si="3"/>
        <v>Underground</v>
      </c>
      <c r="S84" s="81" t="str">
        <f>INDEX(Mapping!$C$4:$C$24,MATCH($C84,Mapping!$D$4:$D$24,0))</f>
        <v>Scoping</v>
      </c>
      <c r="T84" s="76" t="s">
        <v>4467</v>
      </c>
    </row>
    <row r="85" spans="2:20" s="58" customFormat="1" x14ac:dyDescent="0.25">
      <c r="B85" s="70">
        <v>35226630</v>
      </c>
      <c r="C85" s="84">
        <v>13</v>
      </c>
      <c r="D85" s="84"/>
      <c r="E85" s="75">
        <v>1.406060606060606</v>
      </c>
      <c r="F85" s="54" t="s">
        <v>1932</v>
      </c>
      <c r="G85" s="84" t="s">
        <v>1931</v>
      </c>
      <c r="H85" s="77">
        <v>39</v>
      </c>
      <c r="I85" s="82">
        <v>7.4478152973437544</v>
      </c>
      <c r="J85" s="74">
        <v>7</v>
      </c>
      <c r="K85" s="75">
        <v>48.843389095197061</v>
      </c>
      <c r="L85" s="78">
        <v>1.2523945921845401</v>
      </c>
      <c r="M85" s="84" t="s">
        <v>4468</v>
      </c>
      <c r="N85" s="70">
        <v>7424</v>
      </c>
      <c r="O85" s="70">
        <v>0</v>
      </c>
      <c r="P85" s="70">
        <v>0</v>
      </c>
      <c r="Q85" s="70">
        <v>0</v>
      </c>
      <c r="R85" s="80" t="str">
        <f t="shared" si="3"/>
        <v>Overhead</v>
      </c>
      <c r="S85" s="81" t="str">
        <f>INDEX(Mapping!$C$4:$C$24,MATCH($C85,Mapping!$D$4:$D$24,0))</f>
        <v>Scoping</v>
      </c>
      <c r="T85" s="76" t="s">
        <v>4467</v>
      </c>
    </row>
    <row r="86" spans="2:20" s="58" customFormat="1" x14ac:dyDescent="0.25">
      <c r="B86" s="70">
        <v>35226631</v>
      </c>
      <c r="C86" s="84">
        <v>13</v>
      </c>
      <c r="D86" s="84"/>
      <c r="E86" s="75">
        <v>1.5325757575757575</v>
      </c>
      <c r="F86" s="54" t="s">
        <v>1932</v>
      </c>
      <c r="G86" s="84" t="s">
        <v>1931</v>
      </c>
      <c r="H86" s="77">
        <v>39</v>
      </c>
      <c r="I86" s="82">
        <v>7.4478152973437544</v>
      </c>
      <c r="J86" s="74">
        <v>7</v>
      </c>
      <c r="K86" s="75">
        <v>48.843389095197061</v>
      </c>
      <c r="L86" s="78">
        <v>1.2523945921845401</v>
      </c>
      <c r="M86" s="84" t="s">
        <v>4468</v>
      </c>
      <c r="N86" s="70">
        <v>8092</v>
      </c>
      <c r="O86" s="70">
        <v>0</v>
      </c>
      <c r="P86" s="70">
        <v>0</v>
      </c>
      <c r="Q86" s="70">
        <v>0</v>
      </c>
      <c r="R86" s="80" t="str">
        <f t="shared" si="3"/>
        <v>Overhead</v>
      </c>
      <c r="S86" s="81" t="str">
        <f>INDEX(Mapping!$C$4:$C$24,MATCH($C86,Mapping!$D$4:$D$24,0))</f>
        <v>Scoping</v>
      </c>
      <c r="T86" s="76" t="s">
        <v>4467</v>
      </c>
    </row>
    <row r="87" spans="2:20" s="58" customFormat="1" x14ac:dyDescent="0.25">
      <c r="B87" s="70">
        <v>35219096</v>
      </c>
      <c r="C87" s="84">
        <v>13</v>
      </c>
      <c r="D87" s="84"/>
      <c r="E87" s="75">
        <v>1.6700000000000002</v>
      </c>
      <c r="F87" s="54" t="s">
        <v>1941</v>
      </c>
      <c r="G87" s="84" t="s">
        <v>1940</v>
      </c>
      <c r="H87" s="77">
        <v>30</v>
      </c>
      <c r="I87" s="82">
        <v>5.7542231349130013</v>
      </c>
      <c r="J87" s="74">
        <v>21</v>
      </c>
      <c r="K87" s="75">
        <v>18.436070899163731</v>
      </c>
      <c r="L87" s="78">
        <v>0.61453569663879104</v>
      </c>
      <c r="M87" s="84" t="s">
        <v>4469</v>
      </c>
      <c r="N87" s="70">
        <v>0</v>
      </c>
      <c r="O87" s="83">
        <v>8817.6</v>
      </c>
      <c r="P87" s="83">
        <v>0</v>
      </c>
      <c r="Q87" s="70">
        <v>0</v>
      </c>
      <c r="R87" s="80" t="str">
        <f t="shared" si="3"/>
        <v>Underground</v>
      </c>
      <c r="S87" s="81" t="str">
        <f>INDEX(Mapping!$C$4:$C$24,MATCH($C87,Mapping!$D$4:$D$24,0))</f>
        <v>Scoping</v>
      </c>
      <c r="T87" s="76" t="s">
        <v>4467</v>
      </c>
    </row>
    <row r="88" spans="2:20" s="58" customFormat="1" x14ac:dyDescent="0.25">
      <c r="B88" s="70">
        <v>35227655</v>
      </c>
      <c r="C88" s="84">
        <v>13</v>
      </c>
      <c r="D88" s="84"/>
      <c r="E88" s="75">
        <v>3.7699999999999996</v>
      </c>
      <c r="F88" s="54" t="s">
        <v>1941</v>
      </c>
      <c r="G88" s="84" t="s">
        <v>1940</v>
      </c>
      <c r="H88" s="77">
        <v>30</v>
      </c>
      <c r="I88" s="82">
        <v>5.7542231349130013</v>
      </c>
      <c r="J88" s="74">
        <v>21</v>
      </c>
      <c r="K88" s="75">
        <v>18.436070899163731</v>
      </c>
      <c r="L88" s="78">
        <v>0.61453569663879104</v>
      </c>
      <c r="M88" s="84" t="s">
        <v>4469</v>
      </c>
      <c r="N88" s="70">
        <v>19905.599999999999</v>
      </c>
      <c r="O88" s="83">
        <v>0</v>
      </c>
      <c r="P88" s="83">
        <v>0</v>
      </c>
      <c r="Q88" s="70">
        <v>0</v>
      </c>
      <c r="R88" s="80" t="str">
        <f t="shared" si="3"/>
        <v>Overhead</v>
      </c>
      <c r="S88" s="81" t="str">
        <f>INDEX(Mapping!$C$4:$C$24,MATCH($C88,Mapping!$D$4:$D$24,0))</f>
        <v>Scoping</v>
      </c>
      <c r="T88" s="76" t="s">
        <v>4467</v>
      </c>
    </row>
    <row r="89" spans="2:20" s="58" customFormat="1" x14ac:dyDescent="0.25">
      <c r="B89" s="70">
        <v>35094397</v>
      </c>
      <c r="C89" s="74">
        <v>20</v>
      </c>
      <c r="D89" s="74">
        <v>1.0609999999999999</v>
      </c>
      <c r="E89" s="75">
        <v>1.0645833333333334</v>
      </c>
      <c r="F89" s="76" t="s">
        <v>1944</v>
      </c>
      <c r="G89" s="74" t="s">
        <v>1948</v>
      </c>
      <c r="H89" s="77">
        <v>124</v>
      </c>
      <c r="I89" s="82">
        <v>9.7315112335888756</v>
      </c>
      <c r="J89" s="74">
        <v>1999</v>
      </c>
      <c r="K89" s="75">
        <v>1.1233747228367175</v>
      </c>
      <c r="L89" s="78">
        <v>9.0594735712638506E-3</v>
      </c>
      <c r="M89" s="74" t="s">
        <v>4468</v>
      </c>
      <c r="N89" s="83">
        <v>5621</v>
      </c>
      <c r="O89" s="83">
        <v>0</v>
      </c>
      <c r="P89" s="83">
        <v>0</v>
      </c>
      <c r="Q89" s="83">
        <v>0</v>
      </c>
      <c r="R89" s="80" t="str">
        <f t="shared" si="3"/>
        <v>Overhead</v>
      </c>
      <c r="S89" s="81" t="str">
        <f>INDEX(Mapping!$C$4:$C$24,MATCH($C89,Mapping!$D$4:$D$24,0))</f>
        <v>Construction</v>
      </c>
      <c r="T89" s="76" t="s">
        <v>4467</v>
      </c>
    </row>
    <row r="90" spans="2:20" s="58" customFormat="1" x14ac:dyDescent="0.25">
      <c r="B90" s="70">
        <v>35217270</v>
      </c>
      <c r="C90" s="84">
        <v>13</v>
      </c>
      <c r="D90" s="84"/>
      <c r="E90" s="75">
        <v>0.57613636363636367</v>
      </c>
      <c r="F90" s="54" t="s">
        <v>1944</v>
      </c>
      <c r="G90" s="84" t="s">
        <v>1954</v>
      </c>
      <c r="H90" s="77">
        <v>59</v>
      </c>
      <c r="I90" s="82">
        <v>6.2704015389340588</v>
      </c>
      <c r="J90" s="74">
        <v>9</v>
      </c>
      <c r="K90" s="75">
        <v>51.700819597256988</v>
      </c>
      <c r="L90" s="78">
        <v>0.87628507791960997</v>
      </c>
      <c r="M90" s="84" t="s">
        <v>4468</v>
      </c>
      <c r="N90" s="70">
        <v>3042</v>
      </c>
      <c r="O90" s="70">
        <v>0</v>
      </c>
      <c r="P90" s="70">
        <v>0</v>
      </c>
      <c r="Q90" s="70">
        <v>0</v>
      </c>
      <c r="R90" s="80" t="str">
        <f t="shared" si="3"/>
        <v>Overhead</v>
      </c>
      <c r="S90" s="81" t="str">
        <f>INDEX(Mapping!$C$4:$C$24,MATCH($C90,Mapping!$D$4:$D$24,0))</f>
        <v>Scoping</v>
      </c>
      <c r="T90" s="76" t="s">
        <v>4467</v>
      </c>
    </row>
    <row r="91" spans="2:20" s="58" customFormat="1" x14ac:dyDescent="0.25">
      <c r="B91" s="70">
        <v>35225589</v>
      </c>
      <c r="C91" s="84">
        <v>14</v>
      </c>
      <c r="D91" s="84"/>
      <c r="E91" s="75">
        <v>1.0982954545454546</v>
      </c>
      <c r="F91" s="54" t="s">
        <v>1944</v>
      </c>
      <c r="G91" s="84" t="s">
        <v>1954</v>
      </c>
      <c r="H91" s="77">
        <v>59</v>
      </c>
      <c r="I91" s="82">
        <v>6.2704015389340588</v>
      </c>
      <c r="J91" s="74">
        <v>9</v>
      </c>
      <c r="K91" s="75">
        <v>51.700819597256988</v>
      </c>
      <c r="L91" s="78">
        <v>0.87628507791960997</v>
      </c>
      <c r="M91" s="84" t="s">
        <v>4468</v>
      </c>
      <c r="N91" s="70">
        <v>5799</v>
      </c>
      <c r="O91" s="70">
        <v>0</v>
      </c>
      <c r="P91" s="70">
        <v>0</v>
      </c>
      <c r="Q91" s="70">
        <v>0</v>
      </c>
      <c r="R91" s="80" t="str">
        <f t="shared" si="3"/>
        <v>Overhead</v>
      </c>
      <c r="S91" s="81" t="str">
        <f>INDEX(Mapping!$C$4:$C$24,MATCH($C91,Mapping!$D$4:$D$24,0))</f>
        <v>Estimating</v>
      </c>
      <c r="T91" s="76" t="s">
        <v>4467</v>
      </c>
    </row>
    <row r="92" spans="2:20" s="58" customFormat="1" x14ac:dyDescent="0.25">
      <c r="B92" s="70">
        <v>35225591</v>
      </c>
      <c r="C92" s="84">
        <v>14</v>
      </c>
      <c r="D92" s="84"/>
      <c r="E92" s="75">
        <v>0.85699999999999998</v>
      </c>
      <c r="F92" s="54" t="s">
        <v>1944</v>
      </c>
      <c r="G92" s="84" t="s">
        <v>1954</v>
      </c>
      <c r="H92" s="77">
        <v>59</v>
      </c>
      <c r="I92" s="82">
        <v>6.2704015389340588</v>
      </c>
      <c r="J92" s="74">
        <v>9</v>
      </c>
      <c r="K92" s="75">
        <v>51.700819597256988</v>
      </c>
      <c r="L92" s="78">
        <v>0.87628507791960997</v>
      </c>
      <c r="M92" s="84" t="s">
        <v>4468</v>
      </c>
      <c r="N92" s="70">
        <v>4527</v>
      </c>
      <c r="O92" s="70">
        <v>0</v>
      </c>
      <c r="P92" s="70">
        <v>3247</v>
      </c>
      <c r="Q92" s="70">
        <v>0</v>
      </c>
      <c r="R92" s="57" t="s">
        <v>4598</v>
      </c>
      <c r="S92" s="81" t="str">
        <f>INDEX(Mapping!$C$4:$C$24,MATCH($C92,Mapping!$D$4:$D$24,0))</f>
        <v>Estimating</v>
      </c>
      <c r="T92" s="76" t="s">
        <v>4467</v>
      </c>
    </row>
    <row r="93" spans="2:20" s="58" customFormat="1" x14ac:dyDescent="0.25">
      <c r="B93" s="70">
        <v>35191319</v>
      </c>
      <c r="C93" s="74">
        <v>13</v>
      </c>
      <c r="D93" s="74"/>
      <c r="E93" s="75">
        <v>1.1704545454545454</v>
      </c>
      <c r="F93" s="76" t="s">
        <v>1994</v>
      </c>
      <c r="G93" s="74" t="s">
        <v>1998</v>
      </c>
      <c r="H93" s="77">
        <v>54</v>
      </c>
      <c r="I93" s="82">
        <v>5.5621412430313679</v>
      </c>
      <c r="J93" s="74">
        <v>215</v>
      </c>
      <c r="K93" s="75">
        <v>13.503172229263008</v>
      </c>
      <c r="L93" s="78">
        <v>0.250058744986352</v>
      </c>
      <c r="M93" s="74" t="s">
        <v>4468</v>
      </c>
      <c r="N93" s="83">
        <v>0</v>
      </c>
      <c r="O93" s="83">
        <v>6180</v>
      </c>
      <c r="P93" s="83">
        <v>0</v>
      </c>
      <c r="Q93" s="83">
        <v>0</v>
      </c>
      <c r="R93" s="80" t="str">
        <f>IF(SUM(N93:Q93)=0,"TBD",IF(AND(N93&gt;0,O93&gt;0),"Hybrid", IF(SUM(P93:Q93)&gt;0,"Remote Grid / Removal",IF(N93&gt;0,"Overhead","Underground"))))</f>
        <v>Underground</v>
      </c>
      <c r="S93" s="81" t="str">
        <f>INDEX(Mapping!$C$4:$C$24,MATCH($C93,Mapping!$D$4:$D$24,0))</f>
        <v>Scoping</v>
      </c>
      <c r="T93" s="76" t="s">
        <v>4467</v>
      </c>
    </row>
    <row r="94" spans="2:20" s="58" customFormat="1" x14ac:dyDescent="0.25">
      <c r="B94" s="70">
        <v>35223615</v>
      </c>
      <c r="C94" s="74">
        <v>13</v>
      </c>
      <c r="D94" s="74"/>
      <c r="E94" s="75">
        <v>1.6257575757575757</v>
      </c>
      <c r="F94" s="76" t="s">
        <v>1994</v>
      </c>
      <c r="G94" s="74" t="s">
        <v>1998</v>
      </c>
      <c r="H94" s="77">
        <v>54</v>
      </c>
      <c r="I94" s="82">
        <v>5.5621412430313679</v>
      </c>
      <c r="J94" s="74">
        <v>215</v>
      </c>
      <c r="K94" s="75">
        <v>13.503172229263008</v>
      </c>
      <c r="L94" s="78">
        <v>0.250058744986352</v>
      </c>
      <c r="M94" s="74" t="s">
        <v>4468</v>
      </c>
      <c r="N94" s="83">
        <v>0</v>
      </c>
      <c r="O94" s="83">
        <v>8584</v>
      </c>
      <c r="P94" s="83">
        <v>0</v>
      </c>
      <c r="Q94" s="83">
        <v>0</v>
      </c>
      <c r="R94" s="80" t="str">
        <f>IF(SUM(N94:Q94)=0,"TBD",IF(AND(N94&gt;0,O94&gt;0),"Hybrid", IF(SUM(P94:Q94)&gt;0,"Remote Grid / Removal",IF(N94&gt;0,"Overhead","Underground"))))</f>
        <v>Underground</v>
      </c>
      <c r="S94" s="81" t="str">
        <f>INDEX(Mapping!$C$4:$C$24,MATCH($C94,Mapping!$D$4:$D$24,0))</f>
        <v>Scoping</v>
      </c>
      <c r="T94" s="76" t="s">
        <v>4467</v>
      </c>
    </row>
    <row r="95" spans="2:20" s="58" customFormat="1" x14ac:dyDescent="0.25">
      <c r="B95" s="70">
        <v>35119965</v>
      </c>
      <c r="C95" s="74">
        <v>18</v>
      </c>
      <c r="D95" s="74"/>
      <c r="E95" s="75">
        <v>0.84905303030303025</v>
      </c>
      <c r="F95" s="76" t="s">
        <v>2094</v>
      </c>
      <c r="G95" s="74" t="s">
        <v>2100</v>
      </c>
      <c r="H95" s="77">
        <v>213</v>
      </c>
      <c r="I95" s="82">
        <v>19.353556626695898</v>
      </c>
      <c r="J95" s="74">
        <v>1864</v>
      </c>
      <c r="K95" s="75">
        <v>2.6622696084535109</v>
      </c>
      <c r="L95" s="78">
        <v>1.2498918349547E-2</v>
      </c>
      <c r="M95" s="74" t="s">
        <v>4468</v>
      </c>
      <c r="N95" s="79">
        <v>4483</v>
      </c>
      <c r="O95" s="79">
        <v>0</v>
      </c>
      <c r="P95" s="79">
        <v>0</v>
      </c>
      <c r="Q95" s="79">
        <v>0</v>
      </c>
      <c r="R95" s="80" t="str">
        <f>IF(SUM(N95:Q95)=0,"TBD",IF(AND(N95&gt;0,O95&gt;0),"Hybrid", IF(SUM(P95:Q95)&gt;0,"Remote Grid / Removal",IF(N95&gt;0,"Overhead","Underground"))))</f>
        <v>Overhead</v>
      </c>
      <c r="S95" s="81" t="str">
        <f>INDEX(Mapping!$C$4:$C$24,MATCH($C95,Mapping!$D$4:$D$24,0))</f>
        <v>Dependencies</v>
      </c>
      <c r="T95" s="76" t="s">
        <v>4467</v>
      </c>
    </row>
    <row r="96" spans="2:20" s="58" customFormat="1" x14ac:dyDescent="0.25">
      <c r="B96" s="70">
        <v>35222236</v>
      </c>
      <c r="C96" s="84">
        <v>7</v>
      </c>
      <c r="D96" s="84"/>
      <c r="E96" s="75">
        <v>0.99</v>
      </c>
      <c r="F96" s="54" t="s">
        <v>2167</v>
      </c>
      <c r="G96" s="84" t="s">
        <v>2172</v>
      </c>
      <c r="H96" s="77">
        <v>146</v>
      </c>
      <c r="I96" s="82">
        <v>17.463498213538905</v>
      </c>
      <c r="J96" s="74">
        <v>428</v>
      </c>
      <c r="K96" s="75">
        <v>25.236967640747515</v>
      </c>
      <c r="L96" s="78">
        <v>0.172855942744846</v>
      </c>
      <c r="M96" s="96" t="s">
        <v>4597</v>
      </c>
      <c r="N96" s="70">
        <v>0</v>
      </c>
      <c r="O96" s="70">
        <v>0</v>
      </c>
      <c r="P96" s="70">
        <v>0</v>
      </c>
      <c r="Q96" s="70">
        <v>5227.2</v>
      </c>
      <c r="R96" s="57" t="s">
        <v>4598</v>
      </c>
      <c r="S96" s="81" t="str">
        <f>INDEX(Mapping!$C$4:$C$24,MATCH($C96,Mapping!$D$4:$D$24,0))</f>
        <v>Scoping</v>
      </c>
      <c r="T96" s="76" t="s">
        <v>4467</v>
      </c>
    </row>
    <row r="97" spans="2:20" s="58" customFormat="1" x14ac:dyDescent="0.25">
      <c r="B97" s="70">
        <v>35219268</v>
      </c>
      <c r="C97" s="84">
        <v>14</v>
      </c>
      <c r="D97" s="84"/>
      <c r="E97" s="75">
        <v>1.6212121212121211</v>
      </c>
      <c r="F97" s="54" t="s">
        <v>2167</v>
      </c>
      <c r="G97" s="84" t="s">
        <v>2179</v>
      </c>
      <c r="H97" s="77">
        <v>40</v>
      </c>
      <c r="I97" s="82">
        <v>4.602897171829671</v>
      </c>
      <c r="J97" s="74">
        <v>36</v>
      </c>
      <c r="K97" s="75">
        <v>18.84867942931816</v>
      </c>
      <c r="L97" s="78">
        <v>0.47121698573295401</v>
      </c>
      <c r="M97" s="84" t="s">
        <v>4469</v>
      </c>
      <c r="N97" s="70">
        <v>8560</v>
      </c>
      <c r="O97" s="70">
        <v>0</v>
      </c>
      <c r="P97" s="70">
        <v>0</v>
      </c>
      <c r="Q97" s="70">
        <v>0</v>
      </c>
      <c r="R97" s="80" t="str">
        <f t="shared" ref="R97:R126" si="4">IF(SUM(N97:Q97)=0,"TBD",IF(AND(N97&gt;0,O97&gt;0),"Hybrid", IF(SUM(P97:Q97)&gt;0,"Remote Grid / Removal",IF(N97&gt;0,"Overhead","Underground"))))</f>
        <v>Overhead</v>
      </c>
      <c r="S97" s="81" t="str">
        <f>INDEX(Mapping!$C$4:$C$24,MATCH($C97,Mapping!$D$4:$D$24,0))</f>
        <v>Estimating</v>
      </c>
      <c r="T97" s="76" t="s">
        <v>4467</v>
      </c>
    </row>
    <row r="98" spans="2:20" s="58" customFormat="1" x14ac:dyDescent="0.25">
      <c r="B98" s="70">
        <v>35226241</v>
      </c>
      <c r="C98" s="84">
        <v>15</v>
      </c>
      <c r="D98" s="84"/>
      <c r="E98" s="75">
        <v>1.4799242424242425</v>
      </c>
      <c r="F98" s="54" t="s">
        <v>2167</v>
      </c>
      <c r="G98" s="84" t="s">
        <v>2179</v>
      </c>
      <c r="H98" s="77">
        <v>40</v>
      </c>
      <c r="I98" s="82">
        <v>4.602897171829671</v>
      </c>
      <c r="J98" s="74">
        <v>36</v>
      </c>
      <c r="K98" s="75">
        <v>18.84867942931816</v>
      </c>
      <c r="L98" s="78">
        <v>0.47121698573295401</v>
      </c>
      <c r="M98" s="84" t="s">
        <v>4469</v>
      </c>
      <c r="N98" s="70">
        <v>7814</v>
      </c>
      <c r="O98" s="70">
        <v>0</v>
      </c>
      <c r="P98" s="70">
        <v>0</v>
      </c>
      <c r="Q98" s="70">
        <v>0</v>
      </c>
      <c r="R98" s="80" t="str">
        <f t="shared" si="4"/>
        <v>Overhead</v>
      </c>
      <c r="S98" s="81" t="str">
        <f>INDEX(Mapping!$C$4:$C$24,MATCH($C98,Mapping!$D$4:$D$24,0))</f>
        <v>Estimating</v>
      </c>
      <c r="T98" s="76" t="s">
        <v>4467</v>
      </c>
    </row>
    <row r="99" spans="2:20" s="58" customFormat="1" x14ac:dyDescent="0.25">
      <c r="B99" s="70">
        <v>35226240</v>
      </c>
      <c r="C99" s="84">
        <v>14</v>
      </c>
      <c r="D99" s="84"/>
      <c r="E99" s="75">
        <v>1.4624999999999999</v>
      </c>
      <c r="F99" s="54" t="s">
        <v>2167</v>
      </c>
      <c r="G99" s="84" t="s">
        <v>2179</v>
      </c>
      <c r="H99" s="77">
        <v>40</v>
      </c>
      <c r="I99" s="82">
        <v>4.602897171829671</v>
      </c>
      <c r="J99" s="74">
        <v>36</v>
      </c>
      <c r="K99" s="75">
        <v>18.84867942931816</v>
      </c>
      <c r="L99" s="78">
        <v>0.47121698573295401</v>
      </c>
      <c r="M99" s="84" t="s">
        <v>4469</v>
      </c>
      <c r="N99" s="70">
        <v>7722</v>
      </c>
      <c r="O99" s="70">
        <v>0</v>
      </c>
      <c r="P99" s="70">
        <v>0</v>
      </c>
      <c r="Q99" s="70">
        <v>0</v>
      </c>
      <c r="R99" s="80" t="str">
        <f t="shared" si="4"/>
        <v>Overhead</v>
      </c>
      <c r="S99" s="81" t="str">
        <f>INDEX(Mapping!$C$4:$C$24,MATCH($C99,Mapping!$D$4:$D$24,0))</f>
        <v>Estimating</v>
      </c>
      <c r="T99" s="76" t="s">
        <v>4467</v>
      </c>
    </row>
    <row r="100" spans="2:20" s="58" customFormat="1" x14ac:dyDescent="0.25">
      <c r="B100" s="70">
        <v>35217267</v>
      </c>
      <c r="C100" s="84">
        <v>14</v>
      </c>
      <c r="D100" s="84"/>
      <c r="E100" s="75">
        <v>0.71000000000000008</v>
      </c>
      <c r="F100" s="54" t="s">
        <v>2182</v>
      </c>
      <c r="G100" s="84" t="s">
        <v>2184</v>
      </c>
      <c r="H100" s="77">
        <v>14</v>
      </c>
      <c r="I100" s="82">
        <v>0.71280745282256674</v>
      </c>
      <c r="J100" s="74">
        <v>10</v>
      </c>
      <c r="K100" s="75">
        <v>10.814776558984439</v>
      </c>
      <c r="L100" s="78">
        <v>0.77248403992745995</v>
      </c>
      <c r="M100" s="95" t="s">
        <v>4597</v>
      </c>
      <c r="N100" s="70">
        <v>3748.8</v>
      </c>
      <c r="O100" s="70">
        <v>0</v>
      </c>
      <c r="P100" s="70">
        <v>0</v>
      </c>
      <c r="Q100" s="70">
        <v>0</v>
      </c>
      <c r="R100" s="80" t="str">
        <f t="shared" si="4"/>
        <v>Overhead</v>
      </c>
      <c r="S100" s="81" t="str">
        <f>INDEX(Mapping!$C$4:$C$24,MATCH($C100,Mapping!$D$4:$D$24,0))</f>
        <v>Estimating</v>
      </c>
      <c r="T100" s="76" t="s">
        <v>4467</v>
      </c>
    </row>
    <row r="101" spans="2:20" s="58" customFormat="1" x14ac:dyDescent="0.25">
      <c r="B101" s="70">
        <v>35219267</v>
      </c>
      <c r="C101" s="84">
        <v>9</v>
      </c>
      <c r="D101" s="84"/>
      <c r="E101" s="75">
        <v>4.2699999999999996</v>
      </c>
      <c r="F101" s="54" t="s">
        <v>2182</v>
      </c>
      <c r="G101" s="84" t="s">
        <v>2187</v>
      </c>
      <c r="H101" s="77">
        <v>38</v>
      </c>
      <c r="I101" s="82">
        <v>4.2727186258042078</v>
      </c>
      <c r="J101" s="74">
        <v>50</v>
      </c>
      <c r="K101" s="75">
        <v>15.978970017877412</v>
      </c>
      <c r="L101" s="78">
        <v>0.42049921099677401</v>
      </c>
      <c r="M101" s="95" t="s">
        <v>4597</v>
      </c>
      <c r="N101" s="70">
        <v>22545.599999999999</v>
      </c>
      <c r="O101" s="70">
        <v>0</v>
      </c>
      <c r="P101" s="70">
        <v>0</v>
      </c>
      <c r="Q101" s="70">
        <v>0</v>
      </c>
      <c r="R101" s="80" t="str">
        <f t="shared" si="4"/>
        <v>Overhead</v>
      </c>
      <c r="S101" s="81" t="str">
        <f>INDEX(Mapping!$C$4:$C$24,MATCH($C101,Mapping!$D$4:$D$24,0))</f>
        <v>Scoping</v>
      </c>
      <c r="T101" s="76" t="s">
        <v>4467</v>
      </c>
    </row>
    <row r="102" spans="2:20" s="58" customFormat="1" x14ac:dyDescent="0.25">
      <c r="B102" s="70">
        <v>35219587</v>
      </c>
      <c r="C102" s="84">
        <v>9</v>
      </c>
      <c r="D102" s="84"/>
      <c r="E102" s="75">
        <v>2.16</v>
      </c>
      <c r="F102" s="54" t="s">
        <v>2182</v>
      </c>
      <c r="G102" s="84" t="s">
        <v>2187</v>
      </c>
      <c r="H102" s="77">
        <v>38</v>
      </c>
      <c r="I102" s="82">
        <v>4.2727186258042078</v>
      </c>
      <c r="J102" s="74">
        <v>50</v>
      </c>
      <c r="K102" s="75">
        <v>15.978970017877412</v>
      </c>
      <c r="L102" s="78">
        <v>0.42049921099677401</v>
      </c>
      <c r="M102" s="96" t="s">
        <v>4597</v>
      </c>
      <c r="N102" s="70">
        <v>11404.800000000001</v>
      </c>
      <c r="O102" s="70">
        <v>0</v>
      </c>
      <c r="P102" s="70">
        <v>0</v>
      </c>
      <c r="Q102" s="70">
        <v>0</v>
      </c>
      <c r="R102" s="80" t="str">
        <f t="shared" si="4"/>
        <v>Overhead</v>
      </c>
      <c r="S102" s="81" t="str">
        <f>INDEX(Mapping!$C$4:$C$24,MATCH($C102,Mapping!$D$4:$D$24,0))</f>
        <v>Scoping</v>
      </c>
      <c r="T102" s="76" t="s">
        <v>4467</v>
      </c>
    </row>
    <row r="103" spans="2:20" s="58" customFormat="1" x14ac:dyDescent="0.25">
      <c r="B103" s="70">
        <v>35219588</v>
      </c>
      <c r="C103" s="84">
        <v>9</v>
      </c>
      <c r="D103" s="84"/>
      <c r="E103" s="75">
        <v>2.16</v>
      </c>
      <c r="F103" s="54" t="s">
        <v>2182</v>
      </c>
      <c r="G103" s="84" t="s">
        <v>2187</v>
      </c>
      <c r="H103" s="77">
        <v>38</v>
      </c>
      <c r="I103" s="82">
        <v>4.2727186258042078</v>
      </c>
      <c r="J103" s="74">
        <v>50</v>
      </c>
      <c r="K103" s="75">
        <v>15.978970017877412</v>
      </c>
      <c r="L103" s="78">
        <v>0.42049921099677401</v>
      </c>
      <c r="M103" s="96" t="s">
        <v>4597</v>
      </c>
      <c r="N103" s="70">
        <v>11404.800000000001</v>
      </c>
      <c r="O103" s="70">
        <v>0</v>
      </c>
      <c r="P103" s="70">
        <v>0</v>
      </c>
      <c r="Q103" s="70">
        <v>0</v>
      </c>
      <c r="R103" s="80" t="str">
        <f t="shared" si="4"/>
        <v>Overhead</v>
      </c>
      <c r="S103" s="81" t="str">
        <f>INDEX(Mapping!$C$4:$C$24,MATCH($C103,Mapping!$D$4:$D$24,0))</f>
        <v>Scoping</v>
      </c>
      <c r="T103" s="76" t="s">
        <v>4467</v>
      </c>
    </row>
    <row r="104" spans="2:20" s="58" customFormat="1" x14ac:dyDescent="0.25">
      <c r="B104" s="70">
        <v>35219266</v>
      </c>
      <c r="C104" s="84">
        <v>14</v>
      </c>
      <c r="D104" s="84"/>
      <c r="E104" s="75">
        <v>2.6</v>
      </c>
      <c r="F104" s="54" t="s">
        <v>2182</v>
      </c>
      <c r="G104" s="84" t="s">
        <v>2191</v>
      </c>
      <c r="H104" s="77">
        <v>31</v>
      </c>
      <c r="I104" s="82">
        <v>5.253888981142623</v>
      </c>
      <c r="J104" s="74">
        <v>35</v>
      </c>
      <c r="K104" s="75">
        <v>14.621190514867758</v>
      </c>
      <c r="L104" s="78">
        <v>0.47165130693121798</v>
      </c>
      <c r="M104" s="84" t="s">
        <v>4469</v>
      </c>
      <c r="N104" s="70">
        <v>13728</v>
      </c>
      <c r="O104" s="70">
        <v>0</v>
      </c>
      <c r="P104" s="70">
        <v>0</v>
      </c>
      <c r="Q104" s="70">
        <v>0</v>
      </c>
      <c r="R104" s="80" t="str">
        <f t="shared" si="4"/>
        <v>Overhead</v>
      </c>
      <c r="S104" s="81" t="str">
        <f>INDEX(Mapping!$C$4:$C$24,MATCH($C104,Mapping!$D$4:$D$24,0))</f>
        <v>Estimating</v>
      </c>
      <c r="T104" s="76" t="s">
        <v>4467</v>
      </c>
    </row>
    <row r="105" spans="2:20" s="58" customFormat="1" x14ac:dyDescent="0.25">
      <c r="B105" s="70">
        <v>35227263</v>
      </c>
      <c r="C105" s="84">
        <v>14</v>
      </c>
      <c r="D105" s="84"/>
      <c r="E105" s="75">
        <v>2.6083333333333334</v>
      </c>
      <c r="F105" s="54" t="s">
        <v>2182</v>
      </c>
      <c r="G105" s="84" t="s">
        <v>2191</v>
      </c>
      <c r="H105" s="77">
        <v>31</v>
      </c>
      <c r="I105" s="82">
        <v>5.253888981142623</v>
      </c>
      <c r="J105" s="74">
        <v>35</v>
      </c>
      <c r="K105" s="75">
        <v>14.621190514867758</v>
      </c>
      <c r="L105" s="78">
        <v>0.47165130693121798</v>
      </c>
      <c r="M105" s="84" t="s">
        <v>4469</v>
      </c>
      <c r="N105" s="70">
        <v>13772</v>
      </c>
      <c r="O105" s="70">
        <v>0</v>
      </c>
      <c r="P105" s="70">
        <v>0</v>
      </c>
      <c r="Q105" s="70">
        <v>0</v>
      </c>
      <c r="R105" s="80" t="str">
        <f t="shared" si="4"/>
        <v>Overhead</v>
      </c>
      <c r="S105" s="81" t="str">
        <f>INDEX(Mapping!$C$4:$C$24,MATCH($C105,Mapping!$D$4:$D$24,0))</f>
        <v>Estimating</v>
      </c>
      <c r="T105" s="76" t="s">
        <v>4467</v>
      </c>
    </row>
    <row r="106" spans="2:20" s="58" customFormat="1" x14ac:dyDescent="0.25">
      <c r="B106" s="70">
        <v>35223038</v>
      </c>
      <c r="C106" s="74">
        <v>10</v>
      </c>
      <c r="D106" s="74"/>
      <c r="E106" s="75">
        <v>0.87000000000000011</v>
      </c>
      <c r="F106" s="76" t="s">
        <v>2193</v>
      </c>
      <c r="G106" s="74" t="s">
        <v>2197</v>
      </c>
      <c r="H106" s="77">
        <v>171</v>
      </c>
      <c r="I106" s="82">
        <v>5.8789709088814037</v>
      </c>
      <c r="J106" s="74">
        <v>999</v>
      </c>
      <c r="K106" s="75">
        <v>11.526304239796703</v>
      </c>
      <c r="L106" s="78">
        <v>6.7405287952027507E-2</v>
      </c>
      <c r="M106" s="74" t="s">
        <v>4469</v>
      </c>
      <c r="N106" s="83">
        <v>0</v>
      </c>
      <c r="O106" s="83">
        <v>4593.6000000000004</v>
      </c>
      <c r="P106" s="83">
        <v>0</v>
      </c>
      <c r="Q106" s="83">
        <v>0</v>
      </c>
      <c r="R106" s="80" t="str">
        <f t="shared" si="4"/>
        <v>Underground</v>
      </c>
      <c r="S106" s="81" t="str">
        <f>INDEX(Mapping!$C$4:$C$24,MATCH($C106,Mapping!$D$4:$D$24,0))</f>
        <v>Scoping</v>
      </c>
      <c r="T106" s="76" t="s">
        <v>4467</v>
      </c>
    </row>
    <row r="107" spans="2:20" s="58" customFormat="1" x14ac:dyDescent="0.25">
      <c r="B107" s="70">
        <v>35234284</v>
      </c>
      <c r="C107" s="74">
        <v>10</v>
      </c>
      <c r="D107" s="74"/>
      <c r="E107" s="75"/>
      <c r="F107" s="76" t="s">
        <v>2193</v>
      </c>
      <c r="G107" s="74" t="s">
        <v>2197</v>
      </c>
      <c r="H107" s="77">
        <v>171</v>
      </c>
      <c r="I107" s="82">
        <v>5.8789709088814037</v>
      </c>
      <c r="J107" s="74">
        <v>999</v>
      </c>
      <c r="K107" s="75">
        <v>11.526304239796703</v>
      </c>
      <c r="L107" s="78">
        <v>6.7405287952027507E-2</v>
      </c>
      <c r="M107" s="74" t="s">
        <v>4469</v>
      </c>
      <c r="N107" s="83"/>
      <c r="O107" s="83"/>
      <c r="P107" s="83"/>
      <c r="Q107" s="83"/>
      <c r="R107" s="80" t="str">
        <f t="shared" si="4"/>
        <v>TBD</v>
      </c>
      <c r="S107" s="81" t="str">
        <f>INDEX(Mapping!$C$4:$C$24,MATCH($C107,Mapping!$D$4:$D$24,0))</f>
        <v>Scoping</v>
      </c>
      <c r="T107" s="76" t="s">
        <v>4467</v>
      </c>
    </row>
    <row r="108" spans="2:20" s="58" customFormat="1" x14ac:dyDescent="0.25">
      <c r="B108" s="70">
        <v>35234526</v>
      </c>
      <c r="C108" s="74">
        <v>10</v>
      </c>
      <c r="D108" s="74"/>
      <c r="E108" s="75"/>
      <c r="F108" s="76" t="s">
        <v>2193</v>
      </c>
      <c r="G108" s="74" t="s">
        <v>2197</v>
      </c>
      <c r="H108" s="77">
        <v>171</v>
      </c>
      <c r="I108" s="82">
        <v>5.8789709088814037</v>
      </c>
      <c r="J108" s="74">
        <v>999</v>
      </c>
      <c r="K108" s="75">
        <v>11.526304239796703</v>
      </c>
      <c r="L108" s="78">
        <v>6.7405287952027507E-2</v>
      </c>
      <c r="M108" s="74" t="s">
        <v>4469</v>
      </c>
      <c r="N108" s="83"/>
      <c r="O108" s="83"/>
      <c r="P108" s="83"/>
      <c r="Q108" s="83"/>
      <c r="R108" s="80" t="str">
        <f t="shared" si="4"/>
        <v>TBD</v>
      </c>
      <c r="S108" s="81" t="str">
        <f>INDEX(Mapping!$C$4:$C$24,MATCH($C108,Mapping!$D$4:$D$24,0))</f>
        <v>Scoping</v>
      </c>
      <c r="T108" s="76" t="s">
        <v>4467</v>
      </c>
    </row>
    <row r="109" spans="2:20" x14ac:dyDescent="0.25">
      <c r="B109" s="70">
        <v>35219098</v>
      </c>
      <c r="C109" s="84">
        <v>13</v>
      </c>
      <c r="D109" s="84"/>
      <c r="E109" s="75">
        <v>0.72</v>
      </c>
      <c r="F109" s="54" t="s">
        <v>2268</v>
      </c>
      <c r="G109" s="84" t="s">
        <v>2267</v>
      </c>
      <c r="H109" s="77">
        <v>12</v>
      </c>
      <c r="I109" s="82">
        <v>1.0658524089295898</v>
      </c>
      <c r="J109" s="74">
        <v>23</v>
      </c>
      <c r="K109" s="75">
        <v>6.9710318565939478</v>
      </c>
      <c r="L109" s="78">
        <v>0.58091932138282898</v>
      </c>
      <c r="M109" s="95" t="s">
        <v>4597</v>
      </c>
      <c r="N109" s="70">
        <v>3801.6</v>
      </c>
      <c r="O109" s="70">
        <v>0</v>
      </c>
      <c r="P109" s="70">
        <v>0</v>
      </c>
      <c r="Q109" s="70">
        <v>0</v>
      </c>
      <c r="R109" s="80" t="str">
        <f t="shared" si="4"/>
        <v>Overhead</v>
      </c>
      <c r="S109" s="81" t="str">
        <f>INDEX(Mapping!$C$4:$C$24,MATCH($C109,Mapping!$D$4:$D$24,0))</f>
        <v>Scoping</v>
      </c>
      <c r="T109" s="76" t="s">
        <v>4467</v>
      </c>
    </row>
    <row r="110" spans="2:20" x14ac:dyDescent="0.25">
      <c r="B110" s="70">
        <v>35229119</v>
      </c>
      <c r="C110" s="84">
        <v>13</v>
      </c>
      <c r="D110" s="84"/>
      <c r="E110" s="75">
        <v>0.61</v>
      </c>
      <c r="F110" s="54" t="s">
        <v>2268</v>
      </c>
      <c r="G110" s="84" t="s">
        <v>2267</v>
      </c>
      <c r="H110" s="77">
        <v>12</v>
      </c>
      <c r="I110" s="82">
        <v>1.0658524089295898</v>
      </c>
      <c r="J110" s="74">
        <v>23</v>
      </c>
      <c r="K110" s="75">
        <v>6.9710318565939478</v>
      </c>
      <c r="L110" s="78">
        <v>0.58091932138282898</v>
      </c>
      <c r="M110" s="95" t="s">
        <v>4597</v>
      </c>
      <c r="N110" s="70">
        <v>0</v>
      </c>
      <c r="O110" s="70">
        <v>3220.7999999999997</v>
      </c>
      <c r="P110" s="70">
        <v>0</v>
      </c>
      <c r="Q110" s="70">
        <v>0</v>
      </c>
      <c r="R110" s="80" t="str">
        <f t="shared" si="4"/>
        <v>Underground</v>
      </c>
      <c r="S110" s="81" t="str">
        <f>INDEX(Mapping!$C$4:$C$24,MATCH($C110,Mapping!$D$4:$D$24,0))</f>
        <v>Scoping</v>
      </c>
      <c r="T110" s="76" t="s">
        <v>4476</v>
      </c>
    </row>
    <row r="111" spans="2:20" x14ac:dyDescent="0.25">
      <c r="B111" s="70">
        <v>35137593</v>
      </c>
      <c r="C111" s="74">
        <v>14</v>
      </c>
      <c r="D111" s="74"/>
      <c r="E111" s="75">
        <v>1.3774621212121212</v>
      </c>
      <c r="F111" s="76" t="s">
        <v>2268</v>
      </c>
      <c r="G111" s="74" t="s">
        <v>2272</v>
      </c>
      <c r="H111" s="77">
        <v>165</v>
      </c>
      <c r="I111" s="82">
        <v>18.563266053612306</v>
      </c>
      <c r="J111" s="74">
        <v>328</v>
      </c>
      <c r="K111" s="75">
        <v>32.971204186399547</v>
      </c>
      <c r="L111" s="78">
        <v>0.19982547991757299</v>
      </c>
      <c r="M111" s="74" t="s">
        <v>4468</v>
      </c>
      <c r="N111" s="83">
        <v>7273</v>
      </c>
      <c r="O111" s="83">
        <v>0</v>
      </c>
      <c r="P111" s="83">
        <v>0</v>
      </c>
      <c r="Q111" s="83">
        <v>0</v>
      </c>
      <c r="R111" s="80" t="str">
        <f t="shared" si="4"/>
        <v>Overhead</v>
      </c>
      <c r="S111" s="81" t="str">
        <f>INDEX(Mapping!$C$4:$C$24,MATCH($C111,Mapping!$D$4:$D$24,0))</f>
        <v>Estimating</v>
      </c>
      <c r="T111" s="76" t="s">
        <v>4476</v>
      </c>
    </row>
    <row r="112" spans="2:20" x14ac:dyDescent="0.25">
      <c r="B112" s="70">
        <v>35137596</v>
      </c>
      <c r="C112" s="74">
        <v>14</v>
      </c>
      <c r="D112" s="74"/>
      <c r="E112" s="75">
        <v>0.97178030303030305</v>
      </c>
      <c r="F112" s="76" t="s">
        <v>2268</v>
      </c>
      <c r="G112" s="74" t="s">
        <v>2272</v>
      </c>
      <c r="H112" s="77">
        <v>165</v>
      </c>
      <c r="I112" s="82">
        <v>18.563266053612306</v>
      </c>
      <c r="J112" s="74">
        <v>328</v>
      </c>
      <c r="K112" s="75">
        <v>32.971204186399547</v>
      </c>
      <c r="L112" s="78">
        <v>0.19982547991757299</v>
      </c>
      <c r="M112" s="74" t="s">
        <v>4468</v>
      </c>
      <c r="N112" s="83">
        <v>5131</v>
      </c>
      <c r="O112" s="83">
        <v>0</v>
      </c>
      <c r="P112" s="83">
        <v>0</v>
      </c>
      <c r="Q112" s="83">
        <v>0</v>
      </c>
      <c r="R112" s="80" t="str">
        <f t="shared" si="4"/>
        <v>Overhead</v>
      </c>
      <c r="S112" s="81" t="str">
        <f>INDEX(Mapping!$C$4:$C$24,MATCH($C112,Mapping!$D$4:$D$24,0))</f>
        <v>Estimating</v>
      </c>
      <c r="T112" s="76" t="s">
        <v>4476</v>
      </c>
    </row>
    <row r="113" spans="2:20" x14ac:dyDescent="0.25">
      <c r="B113" s="70">
        <v>35219272</v>
      </c>
      <c r="C113" s="84">
        <v>14</v>
      </c>
      <c r="D113" s="84"/>
      <c r="E113" s="75">
        <v>0.85435606060606062</v>
      </c>
      <c r="F113" s="54" t="s">
        <v>2268</v>
      </c>
      <c r="G113" s="84" t="s">
        <v>2273</v>
      </c>
      <c r="H113" s="77">
        <v>14</v>
      </c>
      <c r="I113" s="82">
        <v>0.85339726114313852</v>
      </c>
      <c r="J113" s="74">
        <v>38</v>
      </c>
      <c r="K113" s="75">
        <v>6.5476193415170023</v>
      </c>
      <c r="L113" s="78">
        <v>0.46768709582264301</v>
      </c>
      <c r="M113" s="95" t="s">
        <v>4597</v>
      </c>
      <c r="N113" s="70">
        <v>4511</v>
      </c>
      <c r="O113" s="70">
        <v>0</v>
      </c>
      <c r="P113" s="70">
        <v>0</v>
      </c>
      <c r="Q113" s="70">
        <v>0</v>
      </c>
      <c r="R113" s="80" t="str">
        <f t="shared" si="4"/>
        <v>Overhead</v>
      </c>
      <c r="S113" s="81" t="str">
        <f>INDEX(Mapping!$C$4:$C$24,MATCH($C113,Mapping!$D$4:$D$24,0))</f>
        <v>Estimating</v>
      </c>
      <c r="T113" s="76" t="s">
        <v>4476</v>
      </c>
    </row>
    <row r="114" spans="2:20" x14ac:dyDescent="0.25">
      <c r="B114" s="70">
        <v>35192281</v>
      </c>
      <c r="C114" s="74">
        <v>13</v>
      </c>
      <c r="D114" s="74"/>
      <c r="E114" s="75">
        <v>0.30662878787878789</v>
      </c>
      <c r="F114" s="76" t="s">
        <v>2268</v>
      </c>
      <c r="G114" s="74" t="s">
        <v>2274</v>
      </c>
      <c r="H114" s="77">
        <v>110</v>
      </c>
      <c r="I114" s="82">
        <v>10.699357953170976</v>
      </c>
      <c r="J114" s="74">
        <v>468</v>
      </c>
      <c r="K114" s="75">
        <v>17.632724796949901</v>
      </c>
      <c r="L114" s="78">
        <v>0.16029749815409</v>
      </c>
      <c r="M114" s="74" t="s">
        <v>4468</v>
      </c>
      <c r="N114" s="83">
        <v>1619</v>
      </c>
      <c r="O114" s="83">
        <v>0</v>
      </c>
      <c r="P114" s="83">
        <v>0</v>
      </c>
      <c r="Q114" s="83">
        <v>0</v>
      </c>
      <c r="R114" s="80" t="str">
        <f t="shared" si="4"/>
        <v>Overhead</v>
      </c>
      <c r="S114" s="81" t="str">
        <f>INDEX(Mapping!$C$4:$C$24,MATCH($C114,Mapping!$D$4:$D$24,0))</f>
        <v>Scoping</v>
      </c>
      <c r="T114" s="76" t="s">
        <v>4476</v>
      </c>
    </row>
    <row r="115" spans="2:20" x14ac:dyDescent="0.25">
      <c r="B115" s="70">
        <v>35227027</v>
      </c>
      <c r="C115" s="74">
        <v>13</v>
      </c>
      <c r="D115" s="74"/>
      <c r="E115" s="75">
        <v>0.97575757575757571</v>
      </c>
      <c r="F115" s="76" t="s">
        <v>2268</v>
      </c>
      <c r="G115" s="74" t="s">
        <v>2274</v>
      </c>
      <c r="H115" s="77">
        <v>110</v>
      </c>
      <c r="I115" s="82">
        <v>10.699357953170976</v>
      </c>
      <c r="J115" s="74">
        <v>468</v>
      </c>
      <c r="K115" s="75">
        <v>17.632724796949901</v>
      </c>
      <c r="L115" s="78">
        <v>0.16029749815409</v>
      </c>
      <c r="M115" s="74" t="s">
        <v>4468</v>
      </c>
      <c r="N115" s="83">
        <v>5152</v>
      </c>
      <c r="O115" s="83">
        <v>0</v>
      </c>
      <c r="P115" s="83">
        <v>0</v>
      </c>
      <c r="Q115" s="83">
        <v>0</v>
      </c>
      <c r="R115" s="80" t="str">
        <f t="shared" si="4"/>
        <v>Overhead</v>
      </c>
      <c r="S115" s="81" t="str">
        <f>INDEX(Mapping!$C$4:$C$24,MATCH($C115,Mapping!$D$4:$D$24,0))</f>
        <v>Scoping</v>
      </c>
      <c r="T115" s="76" t="s">
        <v>4476</v>
      </c>
    </row>
    <row r="116" spans="2:20" x14ac:dyDescent="0.25">
      <c r="B116" s="70">
        <v>35227028</v>
      </c>
      <c r="C116" s="74">
        <v>13</v>
      </c>
      <c r="D116" s="74"/>
      <c r="E116" s="75">
        <v>0.61723484848484844</v>
      </c>
      <c r="F116" s="76" t="s">
        <v>2268</v>
      </c>
      <c r="G116" s="74" t="s">
        <v>2274</v>
      </c>
      <c r="H116" s="77">
        <v>110</v>
      </c>
      <c r="I116" s="82">
        <v>10.699357953170976</v>
      </c>
      <c r="J116" s="74">
        <v>468</v>
      </c>
      <c r="K116" s="75">
        <v>17.632724796949901</v>
      </c>
      <c r="L116" s="78">
        <v>0.16029749815409</v>
      </c>
      <c r="M116" s="74" t="s">
        <v>4468</v>
      </c>
      <c r="N116" s="83">
        <v>3259</v>
      </c>
      <c r="O116" s="83">
        <v>0</v>
      </c>
      <c r="P116" s="83">
        <v>0</v>
      </c>
      <c r="Q116" s="83">
        <v>0</v>
      </c>
      <c r="R116" s="80" t="str">
        <f t="shared" si="4"/>
        <v>Overhead</v>
      </c>
      <c r="S116" s="81" t="str">
        <f>INDEX(Mapping!$C$4:$C$24,MATCH($C116,Mapping!$D$4:$D$24,0))</f>
        <v>Scoping</v>
      </c>
      <c r="T116" s="76" t="s">
        <v>4476</v>
      </c>
    </row>
    <row r="117" spans="2:20" x14ac:dyDescent="0.25">
      <c r="B117" s="70">
        <v>35227029</v>
      </c>
      <c r="C117" s="74">
        <v>13</v>
      </c>
      <c r="D117" s="74"/>
      <c r="E117" s="75">
        <v>1.0886363636363636</v>
      </c>
      <c r="F117" s="76" t="s">
        <v>2268</v>
      </c>
      <c r="G117" s="74" t="s">
        <v>2274</v>
      </c>
      <c r="H117" s="77">
        <v>110</v>
      </c>
      <c r="I117" s="82">
        <v>10.699357953170976</v>
      </c>
      <c r="J117" s="74">
        <v>468</v>
      </c>
      <c r="K117" s="75">
        <v>17.632724796949901</v>
      </c>
      <c r="L117" s="78">
        <v>0.16029749815409</v>
      </c>
      <c r="M117" s="74" t="s">
        <v>4468</v>
      </c>
      <c r="N117" s="83">
        <v>5748</v>
      </c>
      <c r="O117" s="83">
        <v>0</v>
      </c>
      <c r="P117" s="83">
        <v>0</v>
      </c>
      <c r="Q117" s="83">
        <v>0</v>
      </c>
      <c r="R117" s="80" t="str">
        <f t="shared" si="4"/>
        <v>Overhead</v>
      </c>
      <c r="S117" s="81" t="str">
        <f>INDEX(Mapping!$C$4:$C$24,MATCH($C117,Mapping!$D$4:$D$24,0))</f>
        <v>Scoping</v>
      </c>
      <c r="T117" s="76" t="s">
        <v>4476</v>
      </c>
    </row>
    <row r="118" spans="2:20" x14ac:dyDescent="0.25">
      <c r="B118" s="70">
        <v>35227030</v>
      </c>
      <c r="C118" s="74">
        <v>13</v>
      </c>
      <c r="D118" s="74"/>
      <c r="E118" s="75">
        <v>1.7071969696969698</v>
      </c>
      <c r="F118" s="76" t="s">
        <v>2268</v>
      </c>
      <c r="G118" s="74" t="s">
        <v>2274</v>
      </c>
      <c r="H118" s="77">
        <v>110</v>
      </c>
      <c r="I118" s="82">
        <v>10.699357953170976</v>
      </c>
      <c r="J118" s="74">
        <v>468</v>
      </c>
      <c r="K118" s="75">
        <v>17.632724796949901</v>
      </c>
      <c r="L118" s="78">
        <v>0.16029749815409</v>
      </c>
      <c r="M118" s="74" t="s">
        <v>4468</v>
      </c>
      <c r="N118" s="83">
        <v>2233</v>
      </c>
      <c r="O118" s="83">
        <v>6781</v>
      </c>
      <c r="P118" s="83">
        <v>0</v>
      </c>
      <c r="Q118" s="83">
        <v>0</v>
      </c>
      <c r="R118" s="80" t="str">
        <f t="shared" si="4"/>
        <v>Hybrid</v>
      </c>
      <c r="S118" s="81" t="str">
        <f>INDEX(Mapping!$C$4:$C$24,MATCH($C118,Mapping!$D$4:$D$24,0))</f>
        <v>Scoping</v>
      </c>
      <c r="T118" s="76" t="s">
        <v>4476</v>
      </c>
    </row>
    <row r="119" spans="2:20" x14ac:dyDescent="0.25">
      <c r="B119" s="70">
        <v>35227031</v>
      </c>
      <c r="C119" s="74">
        <v>13</v>
      </c>
      <c r="D119" s="74"/>
      <c r="E119" s="75">
        <v>2.0299999999999998</v>
      </c>
      <c r="F119" s="76" t="s">
        <v>2268</v>
      </c>
      <c r="G119" s="74" t="s">
        <v>2274</v>
      </c>
      <c r="H119" s="77">
        <v>110</v>
      </c>
      <c r="I119" s="82">
        <v>10.699357953170976</v>
      </c>
      <c r="J119" s="74">
        <v>468</v>
      </c>
      <c r="K119" s="75">
        <v>17.632724796949901</v>
      </c>
      <c r="L119" s="78">
        <v>0.16029749815409</v>
      </c>
      <c r="M119" s="74" t="s">
        <v>4468</v>
      </c>
      <c r="N119" s="83">
        <v>2534.4</v>
      </c>
      <c r="O119" s="83">
        <v>8184</v>
      </c>
      <c r="P119" s="83">
        <v>0</v>
      </c>
      <c r="Q119" s="83">
        <v>0</v>
      </c>
      <c r="R119" s="80" t="str">
        <f t="shared" si="4"/>
        <v>Hybrid</v>
      </c>
      <c r="S119" s="81" t="str">
        <f>INDEX(Mapping!$C$4:$C$24,MATCH($C119,Mapping!$D$4:$D$24,0))</f>
        <v>Scoping</v>
      </c>
      <c r="T119" s="76" t="s">
        <v>4476</v>
      </c>
    </row>
    <row r="120" spans="2:20" x14ac:dyDescent="0.25">
      <c r="B120" s="70">
        <v>35192282</v>
      </c>
      <c r="C120" s="74">
        <v>13</v>
      </c>
      <c r="D120" s="74"/>
      <c r="E120" s="75">
        <v>2.2621212121212122</v>
      </c>
      <c r="F120" s="76" t="s">
        <v>2268</v>
      </c>
      <c r="G120" s="74" t="s">
        <v>2274</v>
      </c>
      <c r="H120" s="77">
        <v>110</v>
      </c>
      <c r="I120" s="82">
        <v>10.699357953170976</v>
      </c>
      <c r="J120" s="74">
        <v>468</v>
      </c>
      <c r="K120" s="75">
        <v>17.632724796949901</v>
      </c>
      <c r="L120" s="78">
        <v>0.16029749815409</v>
      </c>
      <c r="M120" s="74" t="s">
        <v>4468</v>
      </c>
      <c r="N120" s="83">
        <v>0</v>
      </c>
      <c r="O120" s="83">
        <v>11944</v>
      </c>
      <c r="P120" s="83">
        <v>0</v>
      </c>
      <c r="Q120" s="83">
        <v>0</v>
      </c>
      <c r="R120" s="80" t="str">
        <f t="shared" si="4"/>
        <v>Underground</v>
      </c>
      <c r="S120" s="81" t="str">
        <f>INDEX(Mapping!$C$4:$C$24,MATCH($C120,Mapping!$D$4:$D$24,0))</f>
        <v>Scoping</v>
      </c>
      <c r="T120" s="76" t="s">
        <v>4476</v>
      </c>
    </row>
    <row r="121" spans="2:20" x14ac:dyDescent="0.25">
      <c r="B121" s="70">
        <v>35226621</v>
      </c>
      <c r="C121" s="74">
        <v>13</v>
      </c>
      <c r="D121" s="74"/>
      <c r="E121" s="75">
        <v>2.65625</v>
      </c>
      <c r="F121" s="76" t="s">
        <v>2268</v>
      </c>
      <c r="G121" s="74" t="s">
        <v>2274</v>
      </c>
      <c r="H121" s="77">
        <v>110</v>
      </c>
      <c r="I121" s="82">
        <v>10.699357953170976</v>
      </c>
      <c r="J121" s="74">
        <v>468</v>
      </c>
      <c r="K121" s="75">
        <v>17.632724796949901</v>
      </c>
      <c r="L121" s="78">
        <v>0.16029749815409</v>
      </c>
      <c r="M121" s="74" t="s">
        <v>4468</v>
      </c>
      <c r="N121" s="83">
        <v>2941</v>
      </c>
      <c r="O121" s="83">
        <v>11084</v>
      </c>
      <c r="P121" s="83">
        <v>0</v>
      </c>
      <c r="Q121" s="83">
        <v>0</v>
      </c>
      <c r="R121" s="80" t="str">
        <f t="shared" si="4"/>
        <v>Hybrid</v>
      </c>
      <c r="S121" s="81" t="str">
        <f>INDEX(Mapping!$C$4:$C$24,MATCH($C121,Mapping!$D$4:$D$24,0))</f>
        <v>Scoping</v>
      </c>
      <c r="T121" s="76" t="s">
        <v>4476</v>
      </c>
    </row>
    <row r="122" spans="2:20" x14ac:dyDescent="0.25">
      <c r="B122" s="70">
        <v>35226622</v>
      </c>
      <c r="C122" s="74">
        <v>13</v>
      </c>
      <c r="D122" s="74"/>
      <c r="E122" s="75">
        <v>0.87840909090909092</v>
      </c>
      <c r="F122" s="76" t="s">
        <v>2268</v>
      </c>
      <c r="G122" s="74" t="s">
        <v>2274</v>
      </c>
      <c r="H122" s="77">
        <v>110</v>
      </c>
      <c r="I122" s="82">
        <v>10.699357953170976</v>
      </c>
      <c r="J122" s="74">
        <v>468</v>
      </c>
      <c r="K122" s="75">
        <v>17.632724796949901</v>
      </c>
      <c r="L122" s="78">
        <v>0.16029749815409</v>
      </c>
      <c r="M122" s="74" t="s">
        <v>4468</v>
      </c>
      <c r="N122" s="83">
        <v>4638</v>
      </c>
      <c r="O122" s="83">
        <v>0</v>
      </c>
      <c r="P122" s="83">
        <v>0</v>
      </c>
      <c r="Q122" s="83">
        <v>0</v>
      </c>
      <c r="R122" s="80" t="str">
        <f t="shared" si="4"/>
        <v>Overhead</v>
      </c>
      <c r="S122" s="81" t="str">
        <f>INDEX(Mapping!$C$4:$C$24,MATCH($C122,Mapping!$D$4:$D$24,0))</f>
        <v>Scoping</v>
      </c>
      <c r="T122" s="76" t="s">
        <v>4476</v>
      </c>
    </row>
    <row r="123" spans="2:20" x14ac:dyDescent="0.25">
      <c r="B123" s="70">
        <v>35226623</v>
      </c>
      <c r="C123" s="74">
        <v>13</v>
      </c>
      <c r="D123" s="74"/>
      <c r="E123" s="75">
        <v>1.2952651515151514</v>
      </c>
      <c r="F123" s="76" t="s">
        <v>2268</v>
      </c>
      <c r="G123" s="74" t="s">
        <v>2274</v>
      </c>
      <c r="H123" s="77">
        <v>110</v>
      </c>
      <c r="I123" s="82">
        <v>10.699357953170976</v>
      </c>
      <c r="J123" s="74">
        <v>468</v>
      </c>
      <c r="K123" s="75">
        <v>17.632724796949901</v>
      </c>
      <c r="L123" s="78">
        <v>0.16029749815409</v>
      </c>
      <c r="M123" s="74" t="s">
        <v>4468</v>
      </c>
      <c r="N123" s="83">
        <v>6839</v>
      </c>
      <c r="O123" s="83">
        <v>0</v>
      </c>
      <c r="P123" s="83">
        <v>0</v>
      </c>
      <c r="Q123" s="83">
        <v>0</v>
      </c>
      <c r="R123" s="80" t="str">
        <f t="shared" si="4"/>
        <v>Overhead</v>
      </c>
      <c r="S123" s="81" t="str">
        <f>INDEX(Mapping!$C$4:$C$24,MATCH($C123,Mapping!$D$4:$D$24,0))</f>
        <v>Scoping</v>
      </c>
      <c r="T123" s="76" t="s">
        <v>4476</v>
      </c>
    </row>
    <row r="124" spans="2:20" x14ac:dyDescent="0.25">
      <c r="B124" s="70">
        <v>35226624</v>
      </c>
      <c r="C124" s="74">
        <v>13</v>
      </c>
      <c r="D124" s="74"/>
      <c r="E124" s="75">
        <v>0.7079545454545455</v>
      </c>
      <c r="F124" s="76" t="s">
        <v>2268</v>
      </c>
      <c r="G124" s="74" t="s">
        <v>2274</v>
      </c>
      <c r="H124" s="77">
        <v>110</v>
      </c>
      <c r="I124" s="82">
        <v>10.699357953170976</v>
      </c>
      <c r="J124" s="74">
        <v>468</v>
      </c>
      <c r="K124" s="75">
        <v>17.632724796949901</v>
      </c>
      <c r="L124" s="78">
        <v>0.16029749815409</v>
      </c>
      <c r="M124" s="74" t="s">
        <v>4468</v>
      </c>
      <c r="N124" s="83">
        <v>3738</v>
      </c>
      <c r="O124" s="83">
        <v>0</v>
      </c>
      <c r="P124" s="83">
        <v>0</v>
      </c>
      <c r="Q124" s="83">
        <v>0</v>
      </c>
      <c r="R124" s="80" t="str">
        <f t="shared" si="4"/>
        <v>Overhead</v>
      </c>
      <c r="S124" s="81" t="str">
        <f>INDEX(Mapping!$C$4:$C$24,MATCH($C124,Mapping!$D$4:$D$24,0))</f>
        <v>Scoping</v>
      </c>
      <c r="T124" s="76" t="s">
        <v>4476</v>
      </c>
    </row>
    <row r="125" spans="2:20" x14ac:dyDescent="0.25">
      <c r="B125" s="70">
        <v>35174478</v>
      </c>
      <c r="C125" s="74">
        <v>13</v>
      </c>
      <c r="D125" s="74"/>
      <c r="E125" s="75">
        <v>1.79</v>
      </c>
      <c r="F125" s="76" t="s">
        <v>2268</v>
      </c>
      <c r="G125" s="74" t="s">
        <v>2275</v>
      </c>
      <c r="H125" s="77">
        <v>298</v>
      </c>
      <c r="I125" s="82">
        <v>27.408190713785519</v>
      </c>
      <c r="J125" s="74">
        <v>474</v>
      </c>
      <c r="K125" s="75">
        <v>47.487768087276564</v>
      </c>
      <c r="L125" s="78">
        <v>0.15935492646737101</v>
      </c>
      <c r="M125" s="74" t="s">
        <v>4468</v>
      </c>
      <c r="N125" s="83">
        <v>0</v>
      </c>
      <c r="O125" s="83">
        <v>9451.2000000000007</v>
      </c>
      <c r="P125" s="83">
        <v>0</v>
      </c>
      <c r="Q125" s="83">
        <v>0</v>
      </c>
      <c r="R125" s="80" t="str">
        <f t="shared" si="4"/>
        <v>Underground</v>
      </c>
      <c r="S125" s="81" t="str">
        <f>INDEX(Mapping!$C$4:$C$24,MATCH($C125,Mapping!$D$4:$D$24,0))</f>
        <v>Scoping</v>
      </c>
      <c r="T125" s="76" t="s">
        <v>4476</v>
      </c>
    </row>
    <row r="126" spans="2:20" x14ac:dyDescent="0.25">
      <c r="B126" s="70">
        <v>35226857</v>
      </c>
      <c r="C126" s="74">
        <v>13</v>
      </c>
      <c r="D126" s="74"/>
      <c r="E126" s="75">
        <v>1.9399999999999997</v>
      </c>
      <c r="F126" s="76" t="s">
        <v>2268</v>
      </c>
      <c r="G126" s="74" t="s">
        <v>2275</v>
      </c>
      <c r="H126" s="77">
        <v>298</v>
      </c>
      <c r="I126" s="82">
        <v>27.408190713785519</v>
      </c>
      <c r="J126" s="74">
        <v>474</v>
      </c>
      <c r="K126" s="75">
        <v>47.487768087276564</v>
      </c>
      <c r="L126" s="78">
        <v>0.15935492646737101</v>
      </c>
      <c r="M126" s="74" t="s">
        <v>4468</v>
      </c>
      <c r="N126" s="83">
        <v>0</v>
      </c>
      <c r="O126" s="83">
        <v>10243.199999999999</v>
      </c>
      <c r="P126" s="83">
        <v>0</v>
      </c>
      <c r="Q126" s="83">
        <v>0</v>
      </c>
      <c r="R126" s="80" t="str">
        <f t="shared" si="4"/>
        <v>Underground</v>
      </c>
      <c r="S126" s="81" t="str">
        <f>INDEX(Mapping!$C$4:$C$24,MATCH($C126,Mapping!$D$4:$D$24,0))</f>
        <v>Scoping</v>
      </c>
      <c r="T126" s="76" t="s">
        <v>4476</v>
      </c>
    </row>
    <row r="127" spans="2:20" x14ac:dyDescent="0.25">
      <c r="B127" s="70">
        <v>35226858</v>
      </c>
      <c r="C127" s="74">
        <v>13</v>
      </c>
      <c r="D127" s="74"/>
      <c r="E127" s="75">
        <v>0.74295454545454553</v>
      </c>
      <c r="F127" s="76" t="s">
        <v>2268</v>
      </c>
      <c r="G127" s="74" t="s">
        <v>2275</v>
      </c>
      <c r="H127" s="77">
        <v>298</v>
      </c>
      <c r="I127" s="82">
        <v>27.408190713785519</v>
      </c>
      <c r="J127" s="74">
        <v>474</v>
      </c>
      <c r="K127" s="75">
        <v>47.487768087276564</v>
      </c>
      <c r="L127" s="78">
        <v>0.15935492646737101</v>
      </c>
      <c r="M127" s="74" t="s">
        <v>4468</v>
      </c>
      <c r="N127" s="83">
        <v>1900.8</v>
      </c>
      <c r="O127" s="83">
        <v>0</v>
      </c>
      <c r="P127" s="83">
        <v>2022</v>
      </c>
      <c r="Q127" s="83">
        <v>0</v>
      </c>
      <c r="R127" s="57" t="s">
        <v>4598</v>
      </c>
      <c r="S127" s="81" t="str">
        <f>INDEX(Mapping!$C$4:$C$24,MATCH($C127,Mapping!$D$4:$D$24,0))</f>
        <v>Scoping</v>
      </c>
      <c r="T127" s="76" t="s">
        <v>4476</v>
      </c>
    </row>
    <row r="128" spans="2:20" x14ac:dyDescent="0.25">
      <c r="B128" s="70">
        <v>35226859</v>
      </c>
      <c r="C128" s="74">
        <v>13</v>
      </c>
      <c r="D128" s="74"/>
      <c r="E128" s="75">
        <v>0.87999999999999989</v>
      </c>
      <c r="F128" s="76" t="s">
        <v>2268</v>
      </c>
      <c r="G128" s="74" t="s">
        <v>2275</v>
      </c>
      <c r="H128" s="77">
        <v>298</v>
      </c>
      <c r="I128" s="82">
        <v>27.408190713785519</v>
      </c>
      <c r="J128" s="74">
        <v>474</v>
      </c>
      <c r="K128" s="75">
        <v>47.487768087276564</v>
      </c>
      <c r="L128" s="78">
        <v>0.15935492646737101</v>
      </c>
      <c r="M128" s="74" t="s">
        <v>4468</v>
      </c>
      <c r="N128" s="83">
        <v>4646.3999999999996</v>
      </c>
      <c r="O128" s="83">
        <v>0</v>
      </c>
      <c r="P128" s="83">
        <v>0</v>
      </c>
      <c r="Q128" s="83">
        <v>0</v>
      </c>
      <c r="R128" s="80" t="str">
        <f t="shared" ref="R128:R159" si="5">IF(SUM(N128:Q128)=0,"TBD",IF(AND(N128&gt;0,O128&gt;0),"Hybrid", IF(SUM(P128:Q128)&gt;0,"Remote Grid / Removal",IF(N128&gt;0,"Overhead","Underground"))))</f>
        <v>Overhead</v>
      </c>
      <c r="S128" s="81" t="str">
        <f>INDEX(Mapping!$C$4:$C$24,MATCH($C128,Mapping!$D$4:$D$24,0))</f>
        <v>Scoping</v>
      </c>
      <c r="T128" s="76" t="s">
        <v>4476</v>
      </c>
    </row>
    <row r="129" spans="2:20" x14ac:dyDescent="0.25">
      <c r="B129" s="70">
        <v>35226861</v>
      </c>
      <c r="C129" s="74">
        <v>13</v>
      </c>
      <c r="D129" s="74"/>
      <c r="E129" s="75">
        <v>0.75</v>
      </c>
      <c r="F129" s="76" t="s">
        <v>2268</v>
      </c>
      <c r="G129" s="74" t="s">
        <v>2275</v>
      </c>
      <c r="H129" s="77">
        <v>298</v>
      </c>
      <c r="I129" s="82">
        <v>27.408190713785519</v>
      </c>
      <c r="J129" s="74">
        <v>474</v>
      </c>
      <c r="K129" s="75">
        <v>47.487768087276564</v>
      </c>
      <c r="L129" s="78">
        <v>0.15935492646737101</v>
      </c>
      <c r="M129" s="74" t="s">
        <v>4468</v>
      </c>
      <c r="N129" s="83">
        <v>3960</v>
      </c>
      <c r="O129" s="83">
        <v>0</v>
      </c>
      <c r="P129" s="83">
        <v>0</v>
      </c>
      <c r="Q129" s="83">
        <v>0</v>
      </c>
      <c r="R129" s="80" t="str">
        <f t="shared" si="5"/>
        <v>Overhead</v>
      </c>
      <c r="S129" s="81" t="str">
        <f>INDEX(Mapping!$C$4:$C$24,MATCH($C129,Mapping!$D$4:$D$24,0))</f>
        <v>Scoping</v>
      </c>
      <c r="T129" s="76" t="s">
        <v>4476</v>
      </c>
    </row>
    <row r="130" spans="2:20" x14ac:dyDescent="0.25">
      <c r="B130" s="70">
        <v>35226862</v>
      </c>
      <c r="C130" s="74">
        <v>13</v>
      </c>
      <c r="D130" s="74"/>
      <c r="E130" s="75">
        <v>0.57999999999999996</v>
      </c>
      <c r="F130" s="76" t="s">
        <v>2268</v>
      </c>
      <c r="G130" s="74" t="s">
        <v>2275</v>
      </c>
      <c r="H130" s="77">
        <v>298</v>
      </c>
      <c r="I130" s="82">
        <v>27.408190713785519</v>
      </c>
      <c r="J130" s="74">
        <v>474</v>
      </c>
      <c r="K130" s="75">
        <v>47.487768087276564</v>
      </c>
      <c r="L130" s="78">
        <v>0.15935492646737101</v>
      </c>
      <c r="M130" s="74" t="s">
        <v>4468</v>
      </c>
      <c r="N130" s="83">
        <v>3062.3999999999996</v>
      </c>
      <c r="O130" s="83">
        <v>0</v>
      </c>
      <c r="P130" s="83">
        <v>0</v>
      </c>
      <c r="Q130" s="83">
        <v>0</v>
      </c>
      <c r="R130" s="80" t="str">
        <f t="shared" si="5"/>
        <v>Overhead</v>
      </c>
      <c r="S130" s="81" t="str">
        <f>INDEX(Mapping!$C$4:$C$24,MATCH($C130,Mapping!$D$4:$D$24,0))</f>
        <v>Scoping</v>
      </c>
      <c r="T130" s="76" t="s">
        <v>4476</v>
      </c>
    </row>
    <row r="131" spans="2:20" x14ac:dyDescent="0.25">
      <c r="B131" s="70">
        <v>35174479</v>
      </c>
      <c r="C131" s="74">
        <v>13</v>
      </c>
      <c r="D131" s="74"/>
      <c r="E131" s="75">
        <v>0.72159090909090906</v>
      </c>
      <c r="F131" s="76" t="s">
        <v>2268</v>
      </c>
      <c r="G131" s="74" t="s">
        <v>2275</v>
      </c>
      <c r="H131" s="77">
        <v>298</v>
      </c>
      <c r="I131" s="82">
        <v>27.408190713785519</v>
      </c>
      <c r="J131" s="74">
        <v>474</v>
      </c>
      <c r="K131" s="75">
        <v>47.487768087276564</v>
      </c>
      <c r="L131" s="78">
        <v>0.15935492646737101</v>
      </c>
      <c r="M131" s="74" t="s">
        <v>4468</v>
      </c>
      <c r="N131" s="83">
        <v>3810</v>
      </c>
      <c r="O131" s="83">
        <v>0</v>
      </c>
      <c r="P131" s="83">
        <v>0</v>
      </c>
      <c r="Q131" s="83">
        <v>0</v>
      </c>
      <c r="R131" s="80" t="str">
        <f t="shared" si="5"/>
        <v>Overhead</v>
      </c>
      <c r="S131" s="81" t="str">
        <f>INDEX(Mapping!$C$4:$C$24,MATCH($C131,Mapping!$D$4:$D$24,0))</f>
        <v>Scoping</v>
      </c>
      <c r="T131" s="76" t="s">
        <v>4476</v>
      </c>
    </row>
    <row r="132" spans="2:20" x14ac:dyDescent="0.25">
      <c r="B132" s="70">
        <v>35226863</v>
      </c>
      <c r="C132" s="74">
        <v>13</v>
      </c>
      <c r="D132" s="74"/>
      <c r="E132" s="75">
        <v>0.5276515151515152</v>
      </c>
      <c r="F132" s="76" t="s">
        <v>2268</v>
      </c>
      <c r="G132" s="74" t="s">
        <v>2275</v>
      </c>
      <c r="H132" s="77">
        <v>298</v>
      </c>
      <c r="I132" s="82">
        <v>27.408190713785519</v>
      </c>
      <c r="J132" s="74">
        <v>474</v>
      </c>
      <c r="K132" s="75">
        <v>47.487768087276564</v>
      </c>
      <c r="L132" s="78">
        <v>0.15935492646737101</v>
      </c>
      <c r="M132" s="74" t="s">
        <v>4468</v>
      </c>
      <c r="N132" s="83">
        <v>2786</v>
      </c>
      <c r="O132" s="83">
        <v>0</v>
      </c>
      <c r="P132" s="83">
        <v>0</v>
      </c>
      <c r="Q132" s="83">
        <v>0</v>
      </c>
      <c r="R132" s="80" t="str">
        <f t="shared" si="5"/>
        <v>Overhead</v>
      </c>
      <c r="S132" s="81" t="str">
        <f>INDEX(Mapping!$C$4:$C$24,MATCH($C132,Mapping!$D$4:$D$24,0))</f>
        <v>Scoping</v>
      </c>
      <c r="T132" s="76" t="s">
        <v>4476</v>
      </c>
    </row>
    <row r="133" spans="2:20" x14ac:dyDescent="0.25">
      <c r="B133" s="70">
        <v>35226864</v>
      </c>
      <c r="C133" s="74">
        <v>13</v>
      </c>
      <c r="D133" s="74"/>
      <c r="E133" s="75">
        <v>0.32651515151515154</v>
      </c>
      <c r="F133" s="76" t="s">
        <v>2268</v>
      </c>
      <c r="G133" s="74" t="s">
        <v>2275</v>
      </c>
      <c r="H133" s="77">
        <v>298</v>
      </c>
      <c r="I133" s="82">
        <v>27.408190713785519</v>
      </c>
      <c r="J133" s="74">
        <v>474</v>
      </c>
      <c r="K133" s="75">
        <v>47.487768087276564</v>
      </c>
      <c r="L133" s="78">
        <v>0.15935492646737101</v>
      </c>
      <c r="M133" s="74" t="s">
        <v>4468</v>
      </c>
      <c r="N133" s="83">
        <v>1724</v>
      </c>
      <c r="O133" s="83">
        <v>0</v>
      </c>
      <c r="P133" s="83">
        <v>0</v>
      </c>
      <c r="Q133" s="83">
        <v>0</v>
      </c>
      <c r="R133" s="80" t="str">
        <f t="shared" si="5"/>
        <v>Overhead</v>
      </c>
      <c r="S133" s="81" t="str">
        <f>INDEX(Mapping!$C$4:$C$24,MATCH($C133,Mapping!$D$4:$D$24,0))</f>
        <v>Scoping</v>
      </c>
      <c r="T133" s="76" t="s">
        <v>4476</v>
      </c>
    </row>
    <row r="134" spans="2:20" x14ac:dyDescent="0.25">
      <c r="B134" s="70">
        <v>35226865</v>
      </c>
      <c r="C134" s="74">
        <v>13</v>
      </c>
      <c r="D134" s="74"/>
      <c r="E134" s="75">
        <v>0.23541666666666666</v>
      </c>
      <c r="F134" s="76" t="s">
        <v>2268</v>
      </c>
      <c r="G134" s="74" t="s">
        <v>2275</v>
      </c>
      <c r="H134" s="77">
        <v>298</v>
      </c>
      <c r="I134" s="82">
        <v>27.408190713785519</v>
      </c>
      <c r="J134" s="74">
        <v>474</v>
      </c>
      <c r="K134" s="75">
        <v>47.487768087276564</v>
      </c>
      <c r="L134" s="78">
        <v>0.15935492646737101</v>
      </c>
      <c r="M134" s="74" t="s">
        <v>4468</v>
      </c>
      <c r="N134" s="83">
        <v>1243</v>
      </c>
      <c r="O134" s="83">
        <v>0</v>
      </c>
      <c r="P134" s="83">
        <v>0</v>
      </c>
      <c r="Q134" s="83">
        <v>0</v>
      </c>
      <c r="R134" s="80" t="str">
        <f t="shared" si="5"/>
        <v>Overhead</v>
      </c>
      <c r="S134" s="81" t="str">
        <f>INDEX(Mapping!$C$4:$C$24,MATCH($C134,Mapping!$D$4:$D$24,0))</f>
        <v>Scoping</v>
      </c>
      <c r="T134" s="76" t="s">
        <v>4476</v>
      </c>
    </row>
    <row r="135" spans="2:20" x14ac:dyDescent="0.25">
      <c r="B135" s="70">
        <v>35226866</v>
      </c>
      <c r="C135" s="74">
        <v>13</v>
      </c>
      <c r="D135" s="74"/>
      <c r="E135" s="75">
        <v>0.51818181818181819</v>
      </c>
      <c r="F135" s="76" t="s">
        <v>2268</v>
      </c>
      <c r="G135" s="74" t="s">
        <v>2275</v>
      </c>
      <c r="H135" s="77">
        <v>298</v>
      </c>
      <c r="I135" s="82">
        <v>27.408190713785519</v>
      </c>
      <c r="J135" s="74">
        <v>474</v>
      </c>
      <c r="K135" s="75">
        <v>47.487768087276564</v>
      </c>
      <c r="L135" s="78">
        <v>0.15935492646737101</v>
      </c>
      <c r="M135" s="74" t="s">
        <v>4468</v>
      </c>
      <c r="N135" s="83">
        <v>2736</v>
      </c>
      <c r="O135" s="83">
        <v>0</v>
      </c>
      <c r="P135" s="83">
        <v>0</v>
      </c>
      <c r="Q135" s="83">
        <v>0</v>
      </c>
      <c r="R135" s="80" t="str">
        <f t="shared" si="5"/>
        <v>Overhead</v>
      </c>
      <c r="S135" s="81" t="str">
        <f>INDEX(Mapping!$C$4:$C$24,MATCH($C135,Mapping!$D$4:$D$24,0))</f>
        <v>Scoping</v>
      </c>
      <c r="T135" s="76" t="s">
        <v>4476</v>
      </c>
    </row>
    <row r="136" spans="2:20" x14ac:dyDescent="0.25">
      <c r="B136" s="70">
        <v>35226870</v>
      </c>
      <c r="C136" s="74">
        <v>13</v>
      </c>
      <c r="D136" s="74"/>
      <c r="E136" s="75">
        <v>0.41950757575757575</v>
      </c>
      <c r="F136" s="76" t="s">
        <v>2268</v>
      </c>
      <c r="G136" s="74" t="s">
        <v>2275</v>
      </c>
      <c r="H136" s="77">
        <v>298</v>
      </c>
      <c r="I136" s="82">
        <v>27.408190713785519</v>
      </c>
      <c r="J136" s="74">
        <v>474</v>
      </c>
      <c r="K136" s="75">
        <v>47.487768087276564</v>
      </c>
      <c r="L136" s="78">
        <v>0.15935492646737101</v>
      </c>
      <c r="M136" s="74" t="s">
        <v>4468</v>
      </c>
      <c r="N136" s="83">
        <v>2215</v>
      </c>
      <c r="O136" s="83">
        <v>0</v>
      </c>
      <c r="P136" s="83">
        <v>0</v>
      </c>
      <c r="Q136" s="83">
        <v>0</v>
      </c>
      <c r="R136" s="80" t="str">
        <f t="shared" si="5"/>
        <v>Overhead</v>
      </c>
      <c r="S136" s="81" t="str">
        <f>INDEX(Mapping!$C$4:$C$24,MATCH($C136,Mapping!$D$4:$D$24,0))</f>
        <v>Scoping</v>
      </c>
      <c r="T136" s="76" t="s">
        <v>4476</v>
      </c>
    </row>
    <row r="137" spans="2:20" x14ac:dyDescent="0.25">
      <c r="B137" s="70">
        <v>35226871</v>
      </c>
      <c r="C137" s="74">
        <v>13</v>
      </c>
      <c r="D137" s="74"/>
      <c r="E137" s="75">
        <v>1.9117424242424241</v>
      </c>
      <c r="F137" s="76" t="s">
        <v>2268</v>
      </c>
      <c r="G137" s="74" t="s">
        <v>2275</v>
      </c>
      <c r="H137" s="77">
        <v>298</v>
      </c>
      <c r="I137" s="82">
        <v>27.408190713785519</v>
      </c>
      <c r="J137" s="74">
        <v>474</v>
      </c>
      <c r="K137" s="75">
        <v>47.487768087276564</v>
      </c>
      <c r="L137" s="78">
        <v>0.15935492646737101</v>
      </c>
      <c r="M137" s="74" t="s">
        <v>4468</v>
      </c>
      <c r="N137" s="83">
        <v>420</v>
      </c>
      <c r="O137" s="83">
        <v>6124</v>
      </c>
      <c r="P137" s="83">
        <v>3550</v>
      </c>
      <c r="Q137" s="83">
        <v>0</v>
      </c>
      <c r="R137" s="80" t="str">
        <f t="shared" si="5"/>
        <v>Hybrid</v>
      </c>
      <c r="S137" s="81" t="str">
        <f>INDEX(Mapping!$C$4:$C$24,MATCH($C137,Mapping!$D$4:$D$24,0))</f>
        <v>Scoping</v>
      </c>
      <c r="T137" s="76" t="s">
        <v>4476</v>
      </c>
    </row>
    <row r="138" spans="2:20" x14ac:dyDescent="0.25">
      <c r="B138" s="70">
        <v>35226872</v>
      </c>
      <c r="C138" s="74">
        <v>13</v>
      </c>
      <c r="D138" s="74"/>
      <c r="E138" s="75">
        <v>1.4880681818181818</v>
      </c>
      <c r="F138" s="76" t="s">
        <v>2268</v>
      </c>
      <c r="G138" s="74" t="s">
        <v>2275</v>
      </c>
      <c r="H138" s="77">
        <v>298</v>
      </c>
      <c r="I138" s="82">
        <v>27.408190713785519</v>
      </c>
      <c r="J138" s="74">
        <v>474</v>
      </c>
      <c r="K138" s="75">
        <v>47.487768087276564</v>
      </c>
      <c r="L138" s="78">
        <v>0.15935492646737101</v>
      </c>
      <c r="M138" s="74" t="s">
        <v>4468</v>
      </c>
      <c r="N138" s="83">
        <v>1168</v>
      </c>
      <c r="O138" s="83">
        <v>2552</v>
      </c>
      <c r="P138" s="83">
        <v>4137</v>
      </c>
      <c r="Q138" s="83">
        <v>0</v>
      </c>
      <c r="R138" s="80" t="str">
        <f t="shared" si="5"/>
        <v>Hybrid</v>
      </c>
      <c r="S138" s="81" t="str">
        <f>INDEX(Mapping!$C$4:$C$24,MATCH($C138,Mapping!$D$4:$D$24,0))</f>
        <v>Scoping</v>
      </c>
      <c r="T138" s="76" t="s">
        <v>4476</v>
      </c>
    </row>
    <row r="139" spans="2:20" x14ac:dyDescent="0.25">
      <c r="B139" s="70">
        <v>35226873</v>
      </c>
      <c r="C139" s="74">
        <v>13</v>
      </c>
      <c r="D139" s="74"/>
      <c r="E139" s="75">
        <v>1.0393939393939393</v>
      </c>
      <c r="F139" s="76" t="s">
        <v>2268</v>
      </c>
      <c r="G139" s="74" t="s">
        <v>2275</v>
      </c>
      <c r="H139" s="77">
        <v>298</v>
      </c>
      <c r="I139" s="82">
        <v>27.408190713785519</v>
      </c>
      <c r="J139" s="74">
        <v>474</v>
      </c>
      <c r="K139" s="75">
        <v>47.487768087276564</v>
      </c>
      <c r="L139" s="78">
        <v>0.15935492646737101</v>
      </c>
      <c r="M139" s="74" t="s">
        <v>4468</v>
      </c>
      <c r="N139" s="83">
        <v>0</v>
      </c>
      <c r="O139" s="83">
        <v>5488</v>
      </c>
      <c r="P139" s="83"/>
      <c r="Q139" s="83">
        <v>0</v>
      </c>
      <c r="R139" s="80" t="str">
        <f t="shared" si="5"/>
        <v>Underground</v>
      </c>
      <c r="S139" s="81" t="str">
        <f>INDEX(Mapping!$C$4:$C$24,MATCH($C139,Mapping!$D$4:$D$24,0))</f>
        <v>Scoping</v>
      </c>
      <c r="T139" s="76" t="s">
        <v>4476</v>
      </c>
    </row>
    <row r="140" spans="2:20" x14ac:dyDescent="0.25">
      <c r="B140" s="70">
        <v>35226878</v>
      </c>
      <c r="C140" s="74">
        <v>13</v>
      </c>
      <c r="D140" s="74"/>
      <c r="E140" s="75">
        <v>0.58882575757575761</v>
      </c>
      <c r="F140" s="76" t="s">
        <v>2268</v>
      </c>
      <c r="G140" s="74" t="s">
        <v>2275</v>
      </c>
      <c r="H140" s="77">
        <v>298</v>
      </c>
      <c r="I140" s="82">
        <v>27.408190713785519</v>
      </c>
      <c r="J140" s="74">
        <v>474</v>
      </c>
      <c r="K140" s="75">
        <v>47.487768087276564</v>
      </c>
      <c r="L140" s="78">
        <v>0.15935492646737101</v>
      </c>
      <c r="M140" s="74" t="s">
        <v>4468</v>
      </c>
      <c r="N140" s="83">
        <v>0</v>
      </c>
      <c r="O140" s="83">
        <v>3109</v>
      </c>
      <c r="P140" s="83">
        <v>0</v>
      </c>
      <c r="Q140" s="83">
        <v>0</v>
      </c>
      <c r="R140" s="80" t="str">
        <f t="shared" si="5"/>
        <v>Underground</v>
      </c>
      <c r="S140" s="81" t="str">
        <f>INDEX(Mapping!$C$4:$C$24,MATCH($C140,Mapping!$D$4:$D$24,0))</f>
        <v>Scoping</v>
      </c>
      <c r="T140" s="76" t="s">
        <v>4476</v>
      </c>
    </row>
    <row r="141" spans="2:20" x14ac:dyDescent="0.25">
      <c r="B141" s="70">
        <v>35227001</v>
      </c>
      <c r="C141" s="74">
        <v>13</v>
      </c>
      <c r="D141" s="74"/>
      <c r="E141" s="75">
        <v>0.72140151515151518</v>
      </c>
      <c r="F141" s="76" t="s">
        <v>2268</v>
      </c>
      <c r="G141" s="74" t="s">
        <v>2275</v>
      </c>
      <c r="H141" s="77">
        <v>298</v>
      </c>
      <c r="I141" s="82">
        <v>27.408190713785519</v>
      </c>
      <c r="J141" s="74">
        <v>474</v>
      </c>
      <c r="K141" s="75">
        <v>47.487768087276564</v>
      </c>
      <c r="L141" s="78">
        <v>0.15935492646737101</v>
      </c>
      <c r="M141" s="74" t="s">
        <v>4468</v>
      </c>
      <c r="N141" s="83">
        <v>0</v>
      </c>
      <c r="O141" s="83">
        <v>3809</v>
      </c>
      <c r="P141" s="83">
        <v>0</v>
      </c>
      <c r="Q141" s="83">
        <v>0</v>
      </c>
      <c r="R141" s="80" t="str">
        <f t="shared" si="5"/>
        <v>Underground</v>
      </c>
      <c r="S141" s="81" t="str">
        <f>INDEX(Mapping!$C$4:$C$24,MATCH($C141,Mapping!$D$4:$D$24,0))</f>
        <v>Scoping</v>
      </c>
      <c r="T141" s="76" t="s">
        <v>4476</v>
      </c>
    </row>
    <row r="142" spans="2:20" x14ac:dyDescent="0.25">
      <c r="B142" s="70">
        <v>35227002</v>
      </c>
      <c r="C142" s="74">
        <v>13</v>
      </c>
      <c r="D142" s="74"/>
      <c r="E142" s="75">
        <v>0.43295454545454548</v>
      </c>
      <c r="F142" s="76" t="s">
        <v>2268</v>
      </c>
      <c r="G142" s="74" t="s">
        <v>2275</v>
      </c>
      <c r="H142" s="77">
        <v>298</v>
      </c>
      <c r="I142" s="82">
        <v>27.408190713785519</v>
      </c>
      <c r="J142" s="74">
        <v>474</v>
      </c>
      <c r="K142" s="75">
        <v>47.487768087276564</v>
      </c>
      <c r="L142" s="78">
        <v>0.15935492646737101</v>
      </c>
      <c r="M142" s="74" t="s">
        <v>4468</v>
      </c>
      <c r="N142" s="83">
        <v>0</v>
      </c>
      <c r="O142" s="83">
        <v>2286</v>
      </c>
      <c r="P142" s="83">
        <v>0</v>
      </c>
      <c r="Q142" s="83">
        <v>0</v>
      </c>
      <c r="R142" s="80" t="str">
        <f t="shared" si="5"/>
        <v>Underground</v>
      </c>
      <c r="S142" s="81" t="str">
        <f>INDEX(Mapping!$C$4:$C$24,MATCH($C142,Mapping!$D$4:$D$24,0))</f>
        <v>Scoping</v>
      </c>
      <c r="T142" s="76" t="s">
        <v>4476</v>
      </c>
    </row>
    <row r="143" spans="2:20" x14ac:dyDescent="0.25">
      <c r="B143" s="70">
        <v>35227003</v>
      </c>
      <c r="C143" s="74">
        <v>13</v>
      </c>
      <c r="D143" s="74"/>
      <c r="E143" s="75">
        <v>0.58087121212121207</v>
      </c>
      <c r="F143" s="76" t="s">
        <v>2268</v>
      </c>
      <c r="G143" s="74" t="s">
        <v>2275</v>
      </c>
      <c r="H143" s="77">
        <v>298</v>
      </c>
      <c r="I143" s="82">
        <v>27.408190713785519</v>
      </c>
      <c r="J143" s="74">
        <v>474</v>
      </c>
      <c r="K143" s="75">
        <v>47.487768087276564</v>
      </c>
      <c r="L143" s="78">
        <v>0.15935492646737101</v>
      </c>
      <c r="M143" s="74" t="s">
        <v>4468</v>
      </c>
      <c r="N143" s="83">
        <v>0</v>
      </c>
      <c r="O143" s="83">
        <v>3067</v>
      </c>
      <c r="P143" s="83">
        <v>0</v>
      </c>
      <c r="Q143" s="83">
        <v>0</v>
      </c>
      <c r="R143" s="80" t="str">
        <f t="shared" si="5"/>
        <v>Underground</v>
      </c>
      <c r="S143" s="81" t="str">
        <f>INDEX(Mapping!$C$4:$C$24,MATCH($C143,Mapping!$D$4:$D$24,0))</f>
        <v>Scoping</v>
      </c>
      <c r="T143" s="76" t="s">
        <v>4476</v>
      </c>
    </row>
    <row r="144" spans="2:20" x14ac:dyDescent="0.25">
      <c r="B144" s="70">
        <v>35227004</v>
      </c>
      <c r="C144" s="74">
        <v>13</v>
      </c>
      <c r="D144" s="74"/>
      <c r="E144" s="75">
        <v>0.34829545454545452</v>
      </c>
      <c r="F144" s="76" t="s">
        <v>2268</v>
      </c>
      <c r="G144" s="74" t="s">
        <v>2275</v>
      </c>
      <c r="H144" s="77">
        <v>298</v>
      </c>
      <c r="I144" s="82">
        <v>27.408190713785519</v>
      </c>
      <c r="J144" s="74">
        <v>474</v>
      </c>
      <c r="K144" s="75">
        <v>47.487768087276564</v>
      </c>
      <c r="L144" s="78">
        <v>0.15935492646737101</v>
      </c>
      <c r="M144" s="74" t="s">
        <v>4468</v>
      </c>
      <c r="N144" s="83">
        <v>0</v>
      </c>
      <c r="O144" s="83">
        <v>1839</v>
      </c>
      <c r="P144" s="83">
        <v>0</v>
      </c>
      <c r="Q144" s="83">
        <v>0</v>
      </c>
      <c r="R144" s="80" t="str">
        <f t="shared" si="5"/>
        <v>Underground</v>
      </c>
      <c r="S144" s="81" t="str">
        <f>INDEX(Mapping!$C$4:$C$24,MATCH($C144,Mapping!$D$4:$D$24,0))</f>
        <v>Scoping</v>
      </c>
      <c r="T144" s="76" t="s">
        <v>4476</v>
      </c>
    </row>
    <row r="145" spans="2:20" x14ac:dyDescent="0.25">
      <c r="B145" s="70">
        <v>35174501</v>
      </c>
      <c r="C145" s="74">
        <v>13</v>
      </c>
      <c r="D145" s="74"/>
      <c r="E145" s="75">
        <v>1.6829545454545454</v>
      </c>
      <c r="F145" s="76" t="s">
        <v>2268</v>
      </c>
      <c r="G145" s="74" t="s">
        <v>2275</v>
      </c>
      <c r="H145" s="77">
        <v>298</v>
      </c>
      <c r="I145" s="82">
        <v>27.408190713785519</v>
      </c>
      <c r="J145" s="74">
        <v>474</v>
      </c>
      <c r="K145" s="75">
        <v>47.487768087276564</v>
      </c>
      <c r="L145" s="78">
        <v>0.15935492646737101</v>
      </c>
      <c r="M145" s="74" t="s">
        <v>4468</v>
      </c>
      <c r="N145" s="83">
        <v>0</v>
      </c>
      <c r="O145" s="83">
        <v>8886</v>
      </c>
      <c r="P145" s="83">
        <v>0</v>
      </c>
      <c r="Q145" s="83">
        <v>0</v>
      </c>
      <c r="R145" s="80" t="str">
        <f t="shared" si="5"/>
        <v>Underground</v>
      </c>
      <c r="S145" s="81" t="str">
        <f>INDEX(Mapping!$C$4:$C$24,MATCH($C145,Mapping!$D$4:$D$24,0))</f>
        <v>Scoping</v>
      </c>
      <c r="T145" s="76" t="s">
        <v>4476</v>
      </c>
    </row>
    <row r="146" spans="2:20" x14ac:dyDescent="0.25">
      <c r="B146" s="70">
        <v>35227007</v>
      </c>
      <c r="C146" s="74">
        <v>13</v>
      </c>
      <c r="D146" s="74"/>
      <c r="E146" s="75">
        <v>1.1287878787878789</v>
      </c>
      <c r="F146" s="76" t="s">
        <v>2268</v>
      </c>
      <c r="G146" s="74" t="s">
        <v>2275</v>
      </c>
      <c r="H146" s="77">
        <v>298</v>
      </c>
      <c r="I146" s="82">
        <v>27.408190713785519</v>
      </c>
      <c r="J146" s="74">
        <v>474</v>
      </c>
      <c r="K146" s="75">
        <v>47.487768087276564</v>
      </c>
      <c r="L146" s="78">
        <v>0.15935492646737101</v>
      </c>
      <c r="M146" s="74" t="s">
        <v>4468</v>
      </c>
      <c r="N146" s="83">
        <v>0</v>
      </c>
      <c r="O146" s="83">
        <v>5960</v>
      </c>
      <c r="P146" s="83">
        <v>0</v>
      </c>
      <c r="Q146" s="83">
        <v>0</v>
      </c>
      <c r="R146" s="80" t="str">
        <f t="shared" si="5"/>
        <v>Underground</v>
      </c>
      <c r="S146" s="81" t="str">
        <f>INDEX(Mapping!$C$4:$C$24,MATCH($C146,Mapping!$D$4:$D$24,0))</f>
        <v>Scoping</v>
      </c>
      <c r="T146" s="76" t="s">
        <v>4476</v>
      </c>
    </row>
    <row r="147" spans="2:20" x14ac:dyDescent="0.25">
      <c r="B147" s="70">
        <v>35227010</v>
      </c>
      <c r="C147" s="74">
        <v>13</v>
      </c>
      <c r="D147" s="74"/>
      <c r="E147" s="75">
        <v>0.15984848484848485</v>
      </c>
      <c r="F147" s="76" t="s">
        <v>2268</v>
      </c>
      <c r="G147" s="74" t="s">
        <v>2275</v>
      </c>
      <c r="H147" s="77">
        <v>298</v>
      </c>
      <c r="I147" s="82">
        <v>27.408190713785519</v>
      </c>
      <c r="J147" s="74">
        <v>474</v>
      </c>
      <c r="K147" s="75">
        <v>47.487768087276564</v>
      </c>
      <c r="L147" s="78">
        <v>0.15935492646737101</v>
      </c>
      <c r="M147" s="74" t="s">
        <v>4468</v>
      </c>
      <c r="N147" s="83">
        <v>844</v>
      </c>
      <c r="O147" s="83">
        <v>0</v>
      </c>
      <c r="P147" s="83">
        <v>0</v>
      </c>
      <c r="Q147" s="83">
        <v>0</v>
      </c>
      <c r="R147" s="80" t="str">
        <f t="shared" si="5"/>
        <v>Overhead</v>
      </c>
      <c r="S147" s="81" t="str">
        <f>INDEX(Mapping!$C$4:$C$24,MATCH($C147,Mapping!$D$4:$D$24,0))</f>
        <v>Scoping</v>
      </c>
      <c r="T147" s="76" t="s">
        <v>4476</v>
      </c>
    </row>
    <row r="148" spans="2:20" x14ac:dyDescent="0.25">
      <c r="B148" s="70">
        <v>35227013</v>
      </c>
      <c r="C148" s="74">
        <v>13</v>
      </c>
      <c r="D148" s="74"/>
      <c r="E148" s="75">
        <v>2.6893939393939394E-2</v>
      </c>
      <c r="F148" s="76" t="s">
        <v>2268</v>
      </c>
      <c r="G148" s="74" t="s">
        <v>2275</v>
      </c>
      <c r="H148" s="77">
        <v>298</v>
      </c>
      <c r="I148" s="82">
        <v>27.408190713785519</v>
      </c>
      <c r="J148" s="74">
        <v>474</v>
      </c>
      <c r="K148" s="75">
        <v>47.487768087276564</v>
      </c>
      <c r="L148" s="78">
        <v>0.15935492646737101</v>
      </c>
      <c r="M148" s="74" t="s">
        <v>4468</v>
      </c>
      <c r="N148" s="83">
        <v>142</v>
      </c>
      <c r="O148" s="83">
        <v>0</v>
      </c>
      <c r="P148" s="83">
        <v>0</v>
      </c>
      <c r="Q148" s="83">
        <v>0</v>
      </c>
      <c r="R148" s="80" t="str">
        <f t="shared" si="5"/>
        <v>Overhead</v>
      </c>
      <c r="S148" s="81" t="str">
        <f>INDEX(Mapping!$C$4:$C$24,MATCH($C148,Mapping!$D$4:$D$24,0))</f>
        <v>Scoping</v>
      </c>
      <c r="T148" s="76" t="s">
        <v>4476</v>
      </c>
    </row>
    <row r="149" spans="2:20" x14ac:dyDescent="0.25">
      <c r="B149" s="70">
        <v>35227015</v>
      </c>
      <c r="C149" s="74">
        <v>13</v>
      </c>
      <c r="D149" s="74"/>
      <c r="E149" s="75">
        <v>0.95757575757575752</v>
      </c>
      <c r="F149" s="76" t="s">
        <v>2268</v>
      </c>
      <c r="G149" s="74" t="s">
        <v>2275</v>
      </c>
      <c r="H149" s="77">
        <v>298</v>
      </c>
      <c r="I149" s="82">
        <v>27.408190713785519</v>
      </c>
      <c r="J149" s="74">
        <v>474</v>
      </c>
      <c r="K149" s="75">
        <v>47.487768087276564</v>
      </c>
      <c r="L149" s="78">
        <v>0.15935492646737101</v>
      </c>
      <c r="M149" s="74" t="s">
        <v>4468</v>
      </c>
      <c r="N149" s="83">
        <v>5056</v>
      </c>
      <c r="O149" s="83">
        <v>0</v>
      </c>
      <c r="P149" s="83">
        <v>0</v>
      </c>
      <c r="Q149" s="83">
        <v>0</v>
      </c>
      <c r="R149" s="80" t="str">
        <f t="shared" si="5"/>
        <v>Overhead</v>
      </c>
      <c r="S149" s="81" t="str">
        <f>INDEX(Mapping!$C$4:$C$24,MATCH($C149,Mapping!$D$4:$D$24,0))</f>
        <v>Scoping</v>
      </c>
      <c r="T149" s="76" t="s">
        <v>4476</v>
      </c>
    </row>
    <row r="150" spans="2:20" x14ac:dyDescent="0.25">
      <c r="B150" s="70">
        <v>35227018</v>
      </c>
      <c r="C150" s="74">
        <v>13</v>
      </c>
      <c r="D150" s="74"/>
      <c r="E150" s="75">
        <v>1.2</v>
      </c>
      <c r="F150" s="76" t="s">
        <v>2268</v>
      </c>
      <c r="G150" s="74" t="s">
        <v>2275</v>
      </c>
      <c r="H150" s="77">
        <v>298</v>
      </c>
      <c r="I150" s="82">
        <v>27.408190713785519</v>
      </c>
      <c r="J150" s="74">
        <v>474</v>
      </c>
      <c r="K150" s="75">
        <v>47.487768087276564</v>
      </c>
      <c r="L150" s="78">
        <v>0.15935492646737101</v>
      </c>
      <c r="M150" s="74" t="s">
        <v>4468</v>
      </c>
      <c r="N150" s="83">
        <v>6336</v>
      </c>
      <c r="O150" s="83">
        <v>0</v>
      </c>
      <c r="P150" s="83">
        <v>0</v>
      </c>
      <c r="Q150" s="83">
        <v>0</v>
      </c>
      <c r="R150" s="80" t="str">
        <f t="shared" si="5"/>
        <v>Overhead</v>
      </c>
      <c r="S150" s="81" t="str">
        <f>INDEX(Mapping!$C$4:$C$24,MATCH($C150,Mapping!$D$4:$D$24,0))</f>
        <v>Scoping</v>
      </c>
      <c r="T150" s="76" t="s">
        <v>4476</v>
      </c>
    </row>
    <row r="151" spans="2:20" x14ac:dyDescent="0.25">
      <c r="B151" s="70">
        <v>35227021</v>
      </c>
      <c r="C151" s="74">
        <v>13</v>
      </c>
      <c r="D151" s="74"/>
      <c r="E151" s="75">
        <v>0.21988636363636363</v>
      </c>
      <c r="F151" s="76" t="s">
        <v>2268</v>
      </c>
      <c r="G151" s="74" t="s">
        <v>2275</v>
      </c>
      <c r="H151" s="77">
        <v>298</v>
      </c>
      <c r="I151" s="82">
        <v>27.408190713785519</v>
      </c>
      <c r="J151" s="74">
        <v>474</v>
      </c>
      <c r="K151" s="75">
        <v>47.487768087276564</v>
      </c>
      <c r="L151" s="78">
        <v>0.15935492646737101</v>
      </c>
      <c r="M151" s="74" t="s">
        <v>4468</v>
      </c>
      <c r="N151" s="83">
        <v>1161</v>
      </c>
      <c r="O151" s="83">
        <v>0</v>
      </c>
      <c r="P151" s="83">
        <v>0</v>
      </c>
      <c r="Q151" s="83">
        <v>0</v>
      </c>
      <c r="R151" s="80" t="str">
        <f t="shared" si="5"/>
        <v>Overhead</v>
      </c>
      <c r="S151" s="81" t="str">
        <f>INDEX(Mapping!$C$4:$C$24,MATCH($C151,Mapping!$D$4:$D$24,0))</f>
        <v>Scoping</v>
      </c>
      <c r="T151" s="76" t="s">
        <v>4476</v>
      </c>
    </row>
    <row r="152" spans="2:20" x14ac:dyDescent="0.25">
      <c r="B152" s="70">
        <v>35227025</v>
      </c>
      <c r="C152" s="74">
        <v>13</v>
      </c>
      <c r="D152" s="74"/>
      <c r="E152" s="75">
        <v>0.7535984848484848</v>
      </c>
      <c r="F152" s="76" t="s">
        <v>2268</v>
      </c>
      <c r="G152" s="74" t="s">
        <v>2275</v>
      </c>
      <c r="H152" s="77">
        <v>298</v>
      </c>
      <c r="I152" s="82">
        <v>27.408190713785519</v>
      </c>
      <c r="J152" s="74">
        <v>474</v>
      </c>
      <c r="K152" s="75">
        <v>47.487768087276564</v>
      </c>
      <c r="L152" s="78">
        <v>0.15935492646737101</v>
      </c>
      <c r="M152" s="74" t="s">
        <v>4468</v>
      </c>
      <c r="N152" s="83">
        <v>2259</v>
      </c>
      <c r="O152" s="83">
        <v>1720</v>
      </c>
      <c r="P152" s="83">
        <v>0</v>
      </c>
      <c r="Q152" s="83">
        <v>0</v>
      </c>
      <c r="R152" s="80" t="str">
        <f t="shared" si="5"/>
        <v>Hybrid</v>
      </c>
      <c r="S152" s="81" t="str">
        <f>INDEX(Mapping!$C$4:$C$24,MATCH($C152,Mapping!$D$4:$D$24,0))</f>
        <v>Scoping</v>
      </c>
      <c r="T152" s="76" t="s">
        <v>4475</v>
      </c>
    </row>
    <row r="153" spans="2:20" x14ac:dyDescent="0.25">
      <c r="B153" s="70">
        <v>35234756</v>
      </c>
      <c r="C153" s="74">
        <v>13</v>
      </c>
      <c r="D153" s="74"/>
      <c r="E153" s="75">
        <v>2.782007575757576</v>
      </c>
      <c r="F153" s="76" t="s">
        <v>2268</v>
      </c>
      <c r="G153" s="74" t="s">
        <v>2275</v>
      </c>
      <c r="H153" s="77">
        <v>298</v>
      </c>
      <c r="I153" s="82">
        <v>27.408190713785519</v>
      </c>
      <c r="J153" s="74">
        <v>474</v>
      </c>
      <c r="K153" s="75">
        <v>47.487768087276564</v>
      </c>
      <c r="L153" s="78">
        <v>0.15935492646737101</v>
      </c>
      <c r="M153" s="74" t="s">
        <v>4468</v>
      </c>
      <c r="N153" s="83">
        <v>0</v>
      </c>
      <c r="O153" s="83">
        <v>14689</v>
      </c>
      <c r="P153" s="83">
        <v>0</v>
      </c>
      <c r="Q153" s="83">
        <v>0</v>
      </c>
      <c r="R153" s="80" t="str">
        <f t="shared" si="5"/>
        <v>Underground</v>
      </c>
      <c r="S153" s="81" t="str">
        <f>INDEX(Mapping!$C$4:$C$24,MATCH($C153,Mapping!$D$4:$D$24,0))</f>
        <v>Scoping</v>
      </c>
      <c r="T153" s="76" t="s">
        <v>4475</v>
      </c>
    </row>
    <row r="154" spans="2:20" x14ac:dyDescent="0.25">
      <c r="B154" s="70" t="s">
        <v>4586</v>
      </c>
      <c r="C154" s="74">
        <v>13</v>
      </c>
      <c r="D154" s="74"/>
      <c r="E154" s="75">
        <v>0.58200757575757578</v>
      </c>
      <c r="F154" s="76" t="s">
        <v>2268</v>
      </c>
      <c r="G154" s="74" t="s">
        <v>2275</v>
      </c>
      <c r="H154" s="77">
        <v>298</v>
      </c>
      <c r="I154" s="82">
        <v>27.408190713785519</v>
      </c>
      <c r="J154" s="74">
        <v>474</v>
      </c>
      <c r="K154" s="75">
        <v>47.487768087276564</v>
      </c>
      <c r="L154" s="78">
        <v>0.15935492646737101</v>
      </c>
      <c r="M154" s="74" t="s">
        <v>4468</v>
      </c>
      <c r="N154" s="83">
        <v>0</v>
      </c>
      <c r="O154" s="83">
        <v>3073</v>
      </c>
      <c r="P154" s="83">
        <v>0</v>
      </c>
      <c r="Q154" s="83">
        <v>0</v>
      </c>
      <c r="R154" s="80" t="str">
        <f t="shared" si="5"/>
        <v>Underground</v>
      </c>
      <c r="S154" s="81" t="str">
        <f>INDEX(Mapping!$C$4:$C$24,MATCH($C154,Mapping!$D$4:$D$24,0))</f>
        <v>Scoping</v>
      </c>
      <c r="T154" s="76" t="s">
        <v>4475</v>
      </c>
    </row>
    <row r="155" spans="2:20" x14ac:dyDescent="0.25">
      <c r="B155" s="70" t="s">
        <v>4587</v>
      </c>
      <c r="C155" s="74">
        <v>13</v>
      </c>
      <c r="D155" s="74"/>
      <c r="E155" s="75">
        <v>7.9924242424242425E-2</v>
      </c>
      <c r="F155" s="76" t="s">
        <v>2268</v>
      </c>
      <c r="G155" s="74" t="s">
        <v>2275</v>
      </c>
      <c r="H155" s="77">
        <v>298</v>
      </c>
      <c r="I155" s="82">
        <v>27.408190713785519</v>
      </c>
      <c r="J155" s="74">
        <v>474</v>
      </c>
      <c r="K155" s="75">
        <v>47.487768087276564</v>
      </c>
      <c r="L155" s="78">
        <v>0.15935492646737101</v>
      </c>
      <c r="M155" s="74" t="s">
        <v>4468</v>
      </c>
      <c r="N155" s="83">
        <v>0</v>
      </c>
      <c r="O155" s="83">
        <v>422</v>
      </c>
      <c r="P155" s="83">
        <v>0</v>
      </c>
      <c r="Q155" s="83">
        <v>0</v>
      </c>
      <c r="R155" s="80" t="str">
        <f t="shared" si="5"/>
        <v>Underground</v>
      </c>
      <c r="S155" s="81" t="str">
        <f>INDEX(Mapping!$C$4:$C$24,MATCH($C155,Mapping!$D$4:$D$24,0))</f>
        <v>Scoping</v>
      </c>
      <c r="T155" s="76" t="s">
        <v>4475</v>
      </c>
    </row>
    <row r="156" spans="2:20" x14ac:dyDescent="0.25">
      <c r="B156" s="70" t="s">
        <v>4588</v>
      </c>
      <c r="C156" s="74">
        <v>13</v>
      </c>
      <c r="D156" s="74"/>
      <c r="E156" s="75">
        <v>0.64753787878787883</v>
      </c>
      <c r="F156" s="76" t="s">
        <v>2268</v>
      </c>
      <c r="G156" s="74" t="s">
        <v>2275</v>
      </c>
      <c r="H156" s="77">
        <v>298</v>
      </c>
      <c r="I156" s="82">
        <v>27.408190713785519</v>
      </c>
      <c r="J156" s="74">
        <v>474</v>
      </c>
      <c r="K156" s="75">
        <v>47.487768087276564</v>
      </c>
      <c r="L156" s="78">
        <v>0.15935492646737101</v>
      </c>
      <c r="M156" s="74" t="s">
        <v>4468</v>
      </c>
      <c r="N156" s="83">
        <v>0</v>
      </c>
      <c r="O156" s="83">
        <v>3419</v>
      </c>
      <c r="P156" s="83">
        <v>0</v>
      </c>
      <c r="Q156" s="83">
        <v>0</v>
      </c>
      <c r="R156" s="80" t="str">
        <f t="shared" si="5"/>
        <v>Underground</v>
      </c>
      <c r="S156" s="81" t="str">
        <f>INDEX(Mapping!$C$4:$C$24,MATCH($C156,Mapping!$D$4:$D$24,0))</f>
        <v>Scoping</v>
      </c>
      <c r="T156" s="76" t="s">
        <v>4475</v>
      </c>
    </row>
    <row r="157" spans="2:20" x14ac:dyDescent="0.25">
      <c r="B157" s="70">
        <v>35137590</v>
      </c>
      <c r="C157" s="74">
        <v>14</v>
      </c>
      <c r="D157" s="74"/>
      <c r="E157" s="75">
        <v>0.5348484848484848</v>
      </c>
      <c r="F157" s="76" t="s">
        <v>2268</v>
      </c>
      <c r="G157" s="74" t="s">
        <v>2280</v>
      </c>
      <c r="H157" s="77">
        <v>146</v>
      </c>
      <c r="I157" s="82">
        <v>4.7309884289804103</v>
      </c>
      <c r="J157" s="74">
        <v>86</v>
      </c>
      <c r="K157" s="75">
        <v>52.814377958384867</v>
      </c>
      <c r="L157" s="78">
        <v>0.36174231478345797</v>
      </c>
      <c r="M157" s="74" t="s">
        <v>4468</v>
      </c>
      <c r="N157" s="83">
        <v>2824</v>
      </c>
      <c r="O157" s="83">
        <v>0</v>
      </c>
      <c r="P157" s="83">
        <v>0</v>
      </c>
      <c r="Q157" s="83">
        <v>0</v>
      </c>
      <c r="R157" s="80" t="str">
        <f t="shared" si="5"/>
        <v>Overhead</v>
      </c>
      <c r="S157" s="81" t="str">
        <f>INDEX(Mapping!$C$4:$C$24,MATCH($C157,Mapping!$D$4:$D$24,0))</f>
        <v>Estimating</v>
      </c>
      <c r="T157" s="76" t="s">
        <v>4475</v>
      </c>
    </row>
    <row r="158" spans="2:20" x14ac:dyDescent="0.25">
      <c r="B158" s="70">
        <v>35217269</v>
      </c>
      <c r="C158" s="84">
        <v>13</v>
      </c>
      <c r="D158" s="84"/>
      <c r="E158" s="75">
        <v>0.52083333333333337</v>
      </c>
      <c r="F158" s="54" t="s">
        <v>2282</v>
      </c>
      <c r="G158" s="84" t="s">
        <v>2283</v>
      </c>
      <c r="H158" s="77">
        <v>53</v>
      </c>
      <c r="I158" s="82">
        <v>4.7057750984646365</v>
      </c>
      <c r="J158" s="74">
        <v>8</v>
      </c>
      <c r="K158" s="75">
        <v>48.564977773158759</v>
      </c>
      <c r="L158" s="78">
        <v>0.91632033534261803</v>
      </c>
      <c r="M158" s="84" t="s">
        <v>4469</v>
      </c>
      <c r="N158" s="70">
        <v>630</v>
      </c>
      <c r="O158" s="70">
        <v>2120</v>
      </c>
      <c r="P158" s="70">
        <v>0</v>
      </c>
      <c r="Q158" s="70">
        <v>0</v>
      </c>
      <c r="R158" s="80" t="str">
        <f t="shared" si="5"/>
        <v>Hybrid</v>
      </c>
      <c r="S158" s="81" t="str">
        <f>INDEX(Mapping!$C$4:$C$24,MATCH($C158,Mapping!$D$4:$D$24,0))</f>
        <v>Scoping</v>
      </c>
      <c r="T158" s="76" t="s">
        <v>4475</v>
      </c>
    </row>
    <row r="159" spans="2:20" x14ac:dyDescent="0.25">
      <c r="B159" s="70">
        <v>35226819</v>
      </c>
      <c r="C159" s="84">
        <v>13</v>
      </c>
      <c r="D159" s="84"/>
      <c r="E159" s="75">
        <v>1.3210227272727273</v>
      </c>
      <c r="F159" s="54" t="s">
        <v>2282</v>
      </c>
      <c r="G159" s="84" t="s">
        <v>2283</v>
      </c>
      <c r="H159" s="77">
        <v>53</v>
      </c>
      <c r="I159" s="82">
        <v>4.7057750984646365</v>
      </c>
      <c r="J159" s="74">
        <v>8</v>
      </c>
      <c r="K159" s="75">
        <v>48.564977773158759</v>
      </c>
      <c r="L159" s="78">
        <v>0.91632033534261803</v>
      </c>
      <c r="M159" s="84" t="s">
        <v>4469</v>
      </c>
      <c r="N159" s="70">
        <v>6975</v>
      </c>
      <c r="O159" s="70">
        <v>0</v>
      </c>
      <c r="P159" s="70">
        <v>0</v>
      </c>
      <c r="Q159" s="70">
        <v>0</v>
      </c>
      <c r="R159" s="80" t="str">
        <f t="shared" si="5"/>
        <v>Overhead</v>
      </c>
      <c r="S159" s="81" t="str">
        <f>INDEX(Mapping!$C$4:$C$24,MATCH($C159,Mapping!$D$4:$D$24,0))</f>
        <v>Scoping</v>
      </c>
      <c r="T159" s="76" t="s">
        <v>4475</v>
      </c>
    </row>
    <row r="160" spans="2:20" x14ac:dyDescent="0.25">
      <c r="B160" s="70">
        <v>35227160</v>
      </c>
      <c r="C160" s="84">
        <v>13</v>
      </c>
      <c r="D160" s="84"/>
      <c r="E160" s="75">
        <v>2.842992424242424</v>
      </c>
      <c r="F160" s="54" t="s">
        <v>2282</v>
      </c>
      <c r="G160" s="84" t="s">
        <v>2283</v>
      </c>
      <c r="H160" s="77">
        <v>53</v>
      </c>
      <c r="I160" s="82">
        <v>4.7057750984646365</v>
      </c>
      <c r="J160" s="74">
        <v>8</v>
      </c>
      <c r="K160" s="75">
        <v>48.564977773158759</v>
      </c>
      <c r="L160" s="78">
        <v>0.91632033534261803</v>
      </c>
      <c r="M160" s="84" t="s">
        <v>4469</v>
      </c>
      <c r="N160" s="70">
        <v>176</v>
      </c>
      <c r="O160" s="70">
        <v>14835</v>
      </c>
      <c r="P160" s="70">
        <v>0</v>
      </c>
      <c r="Q160" s="70">
        <v>0</v>
      </c>
      <c r="R160" s="80" t="str">
        <f t="shared" ref="R160:R191" si="6">IF(SUM(N160:Q160)=0,"TBD",IF(AND(N160&gt;0,O160&gt;0),"Hybrid", IF(SUM(P160:Q160)&gt;0,"Remote Grid / Removal",IF(N160&gt;0,"Overhead","Underground"))))</f>
        <v>Hybrid</v>
      </c>
      <c r="S160" s="81" t="str">
        <f>INDEX(Mapping!$C$4:$C$24,MATCH($C160,Mapping!$D$4:$D$24,0))</f>
        <v>Scoping</v>
      </c>
      <c r="T160" s="76" t="s">
        <v>4475</v>
      </c>
    </row>
    <row r="161" spans="2:20" x14ac:dyDescent="0.25">
      <c r="B161" s="70">
        <v>35227161</v>
      </c>
      <c r="C161" s="84">
        <v>13</v>
      </c>
      <c r="D161" s="84"/>
      <c r="E161" s="75">
        <v>0.73068181818181821</v>
      </c>
      <c r="F161" s="54" t="s">
        <v>2282</v>
      </c>
      <c r="G161" s="84" t="s">
        <v>2283</v>
      </c>
      <c r="H161" s="77">
        <v>53</v>
      </c>
      <c r="I161" s="82">
        <v>4.7057750984646365</v>
      </c>
      <c r="J161" s="74">
        <v>8</v>
      </c>
      <c r="K161" s="75">
        <v>48.564977773158759</v>
      </c>
      <c r="L161" s="78">
        <v>0.91632033534261803</v>
      </c>
      <c r="M161" s="84" t="s">
        <v>4469</v>
      </c>
      <c r="N161" s="70">
        <v>3858</v>
      </c>
      <c r="O161" s="70">
        <v>0</v>
      </c>
      <c r="P161" s="70">
        <v>0</v>
      </c>
      <c r="Q161" s="70">
        <v>0</v>
      </c>
      <c r="R161" s="80" t="str">
        <f t="shared" si="6"/>
        <v>Overhead</v>
      </c>
      <c r="S161" s="81" t="str">
        <f>INDEX(Mapping!$C$4:$C$24,MATCH($C161,Mapping!$D$4:$D$24,0))</f>
        <v>Scoping</v>
      </c>
      <c r="T161" s="76" t="s">
        <v>4475</v>
      </c>
    </row>
    <row r="162" spans="2:20" x14ac:dyDescent="0.25">
      <c r="B162" s="70">
        <v>35227162</v>
      </c>
      <c r="C162" s="84">
        <v>13</v>
      </c>
      <c r="D162" s="84"/>
      <c r="E162" s="75">
        <v>0.41780303030303029</v>
      </c>
      <c r="F162" s="54" t="s">
        <v>2282</v>
      </c>
      <c r="G162" s="84" t="s">
        <v>2283</v>
      </c>
      <c r="H162" s="77">
        <v>53</v>
      </c>
      <c r="I162" s="82">
        <v>4.7057750984646365</v>
      </c>
      <c r="J162" s="74">
        <v>8</v>
      </c>
      <c r="K162" s="75">
        <v>48.564977773158759</v>
      </c>
      <c r="L162" s="78">
        <v>0.91632033534261803</v>
      </c>
      <c r="M162" s="84" t="s">
        <v>4469</v>
      </c>
      <c r="N162" s="70">
        <v>0</v>
      </c>
      <c r="O162" s="70">
        <v>2206</v>
      </c>
      <c r="P162" s="70">
        <v>0</v>
      </c>
      <c r="Q162" s="70">
        <v>0</v>
      </c>
      <c r="R162" s="80" t="str">
        <f t="shared" si="6"/>
        <v>Underground</v>
      </c>
      <c r="S162" s="81" t="str">
        <f>INDEX(Mapping!$C$4:$C$24,MATCH($C162,Mapping!$D$4:$D$24,0))</f>
        <v>Scoping</v>
      </c>
      <c r="T162" s="76" t="s">
        <v>4475</v>
      </c>
    </row>
    <row r="163" spans="2:20" x14ac:dyDescent="0.25">
      <c r="B163" s="70">
        <v>35227163</v>
      </c>
      <c r="C163" s="84">
        <v>13</v>
      </c>
      <c r="D163" s="84"/>
      <c r="E163" s="75">
        <v>0.41117424242424244</v>
      </c>
      <c r="F163" s="54" t="s">
        <v>2282</v>
      </c>
      <c r="G163" s="84" t="s">
        <v>2283</v>
      </c>
      <c r="H163" s="77">
        <v>53</v>
      </c>
      <c r="I163" s="82">
        <v>4.7057750984646365</v>
      </c>
      <c r="J163" s="74">
        <v>8</v>
      </c>
      <c r="K163" s="75">
        <v>48.564977773158759</v>
      </c>
      <c r="L163" s="78">
        <v>0.91632033534261803</v>
      </c>
      <c r="M163" s="84" t="s">
        <v>4469</v>
      </c>
      <c r="N163" s="70">
        <v>2171</v>
      </c>
      <c r="O163" s="70">
        <v>0</v>
      </c>
      <c r="P163" s="70">
        <v>0</v>
      </c>
      <c r="Q163" s="70">
        <v>0</v>
      </c>
      <c r="R163" s="80" t="str">
        <f t="shared" si="6"/>
        <v>Overhead</v>
      </c>
      <c r="S163" s="81" t="str">
        <f>INDEX(Mapping!$C$4:$C$24,MATCH($C163,Mapping!$D$4:$D$24,0))</f>
        <v>Scoping</v>
      </c>
      <c r="T163" s="76" t="s">
        <v>4475</v>
      </c>
    </row>
    <row r="164" spans="2:20" x14ac:dyDescent="0.25">
      <c r="B164" s="70">
        <v>35227164</v>
      </c>
      <c r="C164" s="84">
        <v>13</v>
      </c>
      <c r="D164" s="84"/>
      <c r="E164" s="75">
        <v>0.5589015151515152</v>
      </c>
      <c r="F164" s="54" t="s">
        <v>2282</v>
      </c>
      <c r="G164" s="84" t="s">
        <v>2283</v>
      </c>
      <c r="H164" s="77">
        <v>53</v>
      </c>
      <c r="I164" s="82">
        <v>4.7057750984646365</v>
      </c>
      <c r="J164" s="74">
        <v>8</v>
      </c>
      <c r="K164" s="75">
        <v>48.564977773158759</v>
      </c>
      <c r="L164" s="78">
        <v>0.91632033534261803</v>
      </c>
      <c r="M164" s="84" t="s">
        <v>4469</v>
      </c>
      <c r="N164" s="70">
        <v>2951</v>
      </c>
      <c r="O164" s="70">
        <v>0</v>
      </c>
      <c r="P164" s="70">
        <v>0</v>
      </c>
      <c r="Q164" s="70">
        <v>0</v>
      </c>
      <c r="R164" s="80" t="str">
        <f t="shared" si="6"/>
        <v>Overhead</v>
      </c>
      <c r="S164" s="81" t="str">
        <f>INDEX(Mapping!$C$4:$C$24,MATCH($C164,Mapping!$D$4:$D$24,0))</f>
        <v>Scoping</v>
      </c>
      <c r="T164" s="76" t="s">
        <v>4475</v>
      </c>
    </row>
    <row r="165" spans="2:20" x14ac:dyDescent="0.25">
      <c r="B165" s="70">
        <v>35217271</v>
      </c>
      <c r="C165" s="84">
        <v>13</v>
      </c>
      <c r="D165" s="84"/>
      <c r="E165" s="75">
        <v>2.8496212121212121</v>
      </c>
      <c r="F165" s="54" t="s">
        <v>2290</v>
      </c>
      <c r="G165" s="84" t="s">
        <v>2289</v>
      </c>
      <c r="H165" s="77">
        <v>212</v>
      </c>
      <c r="I165" s="82">
        <v>27.732817672521005</v>
      </c>
      <c r="J165" s="74">
        <v>14</v>
      </c>
      <c r="K165" s="75">
        <v>151.82914987294214</v>
      </c>
      <c r="L165" s="78">
        <v>0.71617523524972704</v>
      </c>
      <c r="M165" s="96" t="s">
        <v>4597</v>
      </c>
      <c r="N165" s="70">
        <v>0</v>
      </c>
      <c r="O165" s="70">
        <v>15046</v>
      </c>
      <c r="P165" s="70">
        <v>0</v>
      </c>
      <c r="Q165" s="70">
        <v>0</v>
      </c>
      <c r="R165" s="80" t="str">
        <f t="shared" si="6"/>
        <v>Underground</v>
      </c>
      <c r="S165" s="81" t="str">
        <f>INDEX(Mapping!$C$4:$C$24,MATCH($C165,Mapping!$D$4:$D$24,0))</f>
        <v>Scoping</v>
      </c>
      <c r="T165" s="76" t="s">
        <v>4475</v>
      </c>
    </row>
    <row r="166" spans="2:20" x14ac:dyDescent="0.25">
      <c r="B166" s="70">
        <v>35227860</v>
      </c>
      <c r="C166" s="84">
        <v>13</v>
      </c>
      <c r="D166" s="84"/>
      <c r="E166" s="75">
        <v>0.19583333333333333</v>
      </c>
      <c r="F166" s="54" t="s">
        <v>2290</v>
      </c>
      <c r="G166" s="84" t="s">
        <v>2289</v>
      </c>
      <c r="H166" s="77">
        <v>212</v>
      </c>
      <c r="I166" s="82">
        <v>27.732817672521005</v>
      </c>
      <c r="J166" s="74">
        <v>14</v>
      </c>
      <c r="K166" s="75">
        <v>151.82914987294214</v>
      </c>
      <c r="L166" s="78">
        <v>0.71617523524972704</v>
      </c>
      <c r="M166" s="96" t="s">
        <v>4597</v>
      </c>
      <c r="N166" s="70">
        <v>1034</v>
      </c>
      <c r="O166" s="70">
        <v>0</v>
      </c>
      <c r="P166" s="70">
        <v>0</v>
      </c>
      <c r="Q166" s="70">
        <v>0</v>
      </c>
      <c r="R166" s="80" t="str">
        <f t="shared" si="6"/>
        <v>Overhead</v>
      </c>
      <c r="S166" s="81" t="str">
        <f>INDEX(Mapping!$C$4:$C$24,MATCH($C166,Mapping!$D$4:$D$24,0))</f>
        <v>Scoping</v>
      </c>
      <c r="T166" s="76" t="s">
        <v>4475</v>
      </c>
    </row>
    <row r="167" spans="2:20" x14ac:dyDescent="0.25">
      <c r="B167" s="70">
        <v>35227861</v>
      </c>
      <c r="C167" s="84">
        <v>13</v>
      </c>
      <c r="D167" s="84"/>
      <c r="E167" s="75">
        <v>1.5339015151515152</v>
      </c>
      <c r="F167" s="54" t="s">
        <v>2290</v>
      </c>
      <c r="G167" s="84" t="s">
        <v>2289</v>
      </c>
      <c r="H167" s="77">
        <v>212</v>
      </c>
      <c r="I167" s="82">
        <v>27.732817672521005</v>
      </c>
      <c r="J167" s="74">
        <v>14</v>
      </c>
      <c r="K167" s="75">
        <v>151.82914987294214</v>
      </c>
      <c r="L167" s="78">
        <v>0.71617523524972704</v>
      </c>
      <c r="M167" s="96" t="s">
        <v>4597</v>
      </c>
      <c r="N167" s="70">
        <v>8099</v>
      </c>
      <c r="O167" s="70">
        <v>0</v>
      </c>
      <c r="P167" s="70">
        <v>0</v>
      </c>
      <c r="Q167" s="70">
        <v>0</v>
      </c>
      <c r="R167" s="80" t="str">
        <f t="shared" si="6"/>
        <v>Overhead</v>
      </c>
      <c r="S167" s="81" t="str">
        <f>INDEX(Mapping!$C$4:$C$24,MATCH($C167,Mapping!$D$4:$D$24,0))</f>
        <v>Scoping</v>
      </c>
      <c r="T167" s="76" t="s">
        <v>4475</v>
      </c>
    </row>
    <row r="168" spans="2:20" x14ac:dyDescent="0.25">
      <c r="B168" s="70">
        <v>35227862</v>
      </c>
      <c r="C168" s="84">
        <v>13</v>
      </c>
      <c r="D168" s="84"/>
      <c r="E168" s="75">
        <v>0.93465909090909094</v>
      </c>
      <c r="F168" s="54" t="s">
        <v>2290</v>
      </c>
      <c r="G168" s="84" t="s">
        <v>2289</v>
      </c>
      <c r="H168" s="77">
        <v>212</v>
      </c>
      <c r="I168" s="82">
        <v>27.732817672521005</v>
      </c>
      <c r="J168" s="74">
        <v>14</v>
      </c>
      <c r="K168" s="75">
        <v>151.82914987294214</v>
      </c>
      <c r="L168" s="78">
        <v>0.71617523524972704</v>
      </c>
      <c r="M168" s="96" t="s">
        <v>4597</v>
      </c>
      <c r="N168" s="70">
        <v>4935</v>
      </c>
      <c r="O168" s="70">
        <v>0</v>
      </c>
      <c r="P168" s="70">
        <v>0</v>
      </c>
      <c r="Q168" s="70">
        <v>0</v>
      </c>
      <c r="R168" s="80" t="str">
        <f t="shared" si="6"/>
        <v>Overhead</v>
      </c>
      <c r="S168" s="81" t="str">
        <f>INDEX(Mapping!$C$4:$C$24,MATCH($C168,Mapping!$D$4:$D$24,0))</f>
        <v>Scoping</v>
      </c>
      <c r="T168" s="76" t="s">
        <v>4475</v>
      </c>
    </row>
    <row r="169" spans="2:20" x14ac:dyDescent="0.25">
      <c r="B169" s="70">
        <v>35227863</v>
      </c>
      <c r="C169" s="84">
        <v>13</v>
      </c>
      <c r="D169" s="84"/>
      <c r="E169" s="75">
        <v>0.79128787878787876</v>
      </c>
      <c r="F169" s="54" t="s">
        <v>2290</v>
      </c>
      <c r="G169" s="84" t="s">
        <v>2289</v>
      </c>
      <c r="H169" s="77">
        <v>212</v>
      </c>
      <c r="I169" s="82">
        <v>27.732817672521005</v>
      </c>
      <c r="J169" s="74">
        <v>14</v>
      </c>
      <c r="K169" s="75">
        <v>151.82914987294214</v>
      </c>
      <c r="L169" s="78">
        <v>0.71617523524972704</v>
      </c>
      <c r="M169" s="96" t="s">
        <v>4597</v>
      </c>
      <c r="N169" s="70">
        <v>4178</v>
      </c>
      <c r="O169" s="70">
        <v>0</v>
      </c>
      <c r="P169" s="70">
        <v>0</v>
      </c>
      <c r="Q169" s="70">
        <v>0</v>
      </c>
      <c r="R169" s="80" t="str">
        <f t="shared" si="6"/>
        <v>Overhead</v>
      </c>
      <c r="S169" s="81" t="str">
        <f>INDEX(Mapping!$C$4:$C$24,MATCH($C169,Mapping!$D$4:$D$24,0))</f>
        <v>Scoping</v>
      </c>
      <c r="T169" s="76" t="s">
        <v>4475</v>
      </c>
    </row>
    <row r="170" spans="2:20" x14ac:dyDescent="0.25">
      <c r="B170" s="70">
        <v>35227864</v>
      </c>
      <c r="C170" s="84">
        <v>13</v>
      </c>
      <c r="D170" s="84"/>
      <c r="E170" s="75">
        <v>1.8392045454545454</v>
      </c>
      <c r="F170" s="54" t="s">
        <v>2290</v>
      </c>
      <c r="G170" s="84" t="s">
        <v>2289</v>
      </c>
      <c r="H170" s="77">
        <v>212</v>
      </c>
      <c r="I170" s="82">
        <v>27.732817672521005</v>
      </c>
      <c r="J170" s="74">
        <v>14</v>
      </c>
      <c r="K170" s="75">
        <v>151.82914987294214</v>
      </c>
      <c r="L170" s="78">
        <v>0.71617523524972704</v>
      </c>
      <c r="M170" s="96" t="s">
        <v>4597</v>
      </c>
      <c r="N170" s="70">
        <v>0</v>
      </c>
      <c r="O170" s="70">
        <v>9711</v>
      </c>
      <c r="P170" s="70">
        <v>0</v>
      </c>
      <c r="Q170" s="70">
        <v>0</v>
      </c>
      <c r="R170" s="80" t="str">
        <f t="shared" si="6"/>
        <v>Underground</v>
      </c>
      <c r="S170" s="81" t="str">
        <f>INDEX(Mapping!$C$4:$C$24,MATCH($C170,Mapping!$D$4:$D$24,0))</f>
        <v>Scoping</v>
      </c>
      <c r="T170" s="76" t="s">
        <v>4475</v>
      </c>
    </row>
    <row r="171" spans="2:20" x14ac:dyDescent="0.25">
      <c r="B171" s="70">
        <v>35227866</v>
      </c>
      <c r="C171" s="84">
        <v>13</v>
      </c>
      <c r="D171" s="84"/>
      <c r="E171" s="75">
        <v>0.52386363636363631</v>
      </c>
      <c r="F171" s="54" t="s">
        <v>2290</v>
      </c>
      <c r="G171" s="84" t="s">
        <v>2289</v>
      </c>
      <c r="H171" s="77">
        <v>212</v>
      </c>
      <c r="I171" s="82">
        <v>27.732817672521005</v>
      </c>
      <c r="J171" s="74">
        <v>14</v>
      </c>
      <c r="K171" s="75">
        <v>151.82914987294214</v>
      </c>
      <c r="L171" s="78">
        <v>0.71617523524972704</v>
      </c>
      <c r="M171" s="96" t="s">
        <v>4597</v>
      </c>
      <c r="N171" s="70">
        <v>2766</v>
      </c>
      <c r="O171" s="70">
        <v>0</v>
      </c>
      <c r="P171" s="70">
        <v>0</v>
      </c>
      <c r="Q171" s="70">
        <v>0</v>
      </c>
      <c r="R171" s="80" t="str">
        <f t="shared" si="6"/>
        <v>Overhead</v>
      </c>
      <c r="S171" s="81" t="str">
        <f>INDEX(Mapping!$C$4:$C$24,MATCH($C171,Mapping!$D$4:$D$24,0))</f>
        <v>Scoping</v>
      </c>
      <c r="T171" s="76" t="s">
        <v>4475</v>
      </c>
    </row>
    <row r="172" spans="2:20" x14ac:dyDescent="0.25">
      <c r="B172" s="70">
        <v>35227867</v>
      </c>
      <c r="C172" s="84">
        <v>13</v>
      </c>
      <c r="D172" s="84"/>
      <c r="E172" s="75">
        <v>0.99526515151515149</v>
      </c>
      <c r="F172" s="54" t="s">
        <v>2290</v>
      </c>
      <c r="G172" s="84" t="s">
        <v>2289</v>
      </c>
      <c r="H172" s="77">
        <v>212</v>
      </c>
      <c r="I172" s="82">
        <v>27.732817672521005</v>
      </c>
      <c r="J172" s="74">
        <v>14</v>
      </c>
      <c r="K172" s="75">
        <v>151.82914987294214</v>
      </c>
      <c r="L172" s="78">
        <v>0.71617523524972704</v>
      </c>
      <c r="M172" s="96" t="s">
        <v>4597</v>
      </c>
      <c r="N172" s="70">
        <v>5255</v>
      </c>
      <c r="O172" s="70">
        <v>0</v>
      </c>
      <c r="P172" s="70">
        <v>0</v>
      </c>
      <c r="Q172" s="70">
        <v>0</v>
      </c>
      <c r="R172" s="80" t="str">
        <f t="shared" si="6"/>
        <v>Overhead</v>
      </c>
      <c r="S172" s="81" t="str">
        <f>INDEX(Mapping!$C$4:$C$24,MATCH($C172,Mapping!$D$4:$D$24,0))</f>
        <v>Scoping</v>
      </c>
      <c r="T172" s="76" t="s">
        <v>4475</v>
      </c>
    </row>
    <row r="173" spans="2:20" x14ac:dyDescent="0.25">
      <c r="B173" s="70">
        <v>35227868</v>
      </c>
      <c r="C173" s="84">
        <v>13</v>
      </c>
      <c r="D173" s="84"/>
      <c r="E173" s="75">
        <v>0.5168560606060606</v>
      </c>
      <c r="F173" s="54" t="s">
        <v>2290</v>
      </c>
      <c r="G173" s="84" t="s">
        <v>2289</v>
      </c>
      <c r="H173" s="77">
        <v>212</v>
      </c>
      <c r="I173" s="82">
        <v>27.732817672521005</v>
      </c>
      <c r="J173" s="74">
        <v>14</v>
      </c>
      <c r="K173" s="75">
        <v>151.82914987294214</v>
      </c>
      <c r="L173" s="78">
        <v>0.71617523524972704</v>
      </c>
      <c r="M173" s="96" t="s">
        <v>4597</v>
      </c>
      <c r="N173" s="70">
        <v>2729</v>
      </c>
      <c r="O173" s="70">
        <v>0</v>
      </c>
      <c r="P173" s="70">
        <v>0</v>
      </c>
      <c r="Q173" s="70">
        <v>0</v>
      </c>
      <c r="R173" s="80" t="str">
        <f t="shared" si="6"/>
        <v>Overhead</v>
      </c>
      <c r="S173" s="81" t="str">
        <f>INDEX(Mapping!$C$4:$C$24,MATCH($C173,Mapping!$D$4:$D$24,0))</f>
        <v>Scoping</v>
      </c>
      <c r="T173" s="76" t="s">
        <v>4475</v>
      </c>
    </row>
    <row r="174" spans="2:20" x14ac:dyDescent="0.25">
      <c r="B174" s="70">
        <v>35220895</v>
      </c>
      <c r="C174" s="84">
        <v>13</v>
      </c>
      <c r="D174" s="84"/>
      <c r="E174" s="75">
        <v>2.1488636363636364</v>
      </c>
      <c r="F174" s="54" t="s">
        <v>2290</v>
      </c>
      <c r="G174" s="84" t="s">
        <v>2289</v>
      </c>
      <c r="H174" s="77">
        <v>212</v>
      </c>
      <c r="I174" s="82">
        <v>27.732817672521005</v>
      </c>
      <c r="J174" s="74">
        <v>14</v>
      </c>
      <c r="K174" s="75">
        <v>151.82914987294214</v>
      </c>
      <c r="L174" s="78">
        <v>0.71617523524972704</v>
      </c>
      <c r="M174" s="96" t="s">
        <v>4597</v>
      </c>
      <c r="N174" s="70">
        <v>1137</v>
      </c>
      <c r="O174" s="70">
        <v>10209</v>
      </c>
      <c r="P174" s="70">
        <v>0</v>
      </c>
      <c r="Q174" s="70">
        <v>0</v>
      </c>
      <c r="R174" s="80" t="str">
        <f t="shared" si="6"/>
        <v>Hybrid</v>
      </c>
      <c r="S174" s="81" t="str">
        <f>INDEX(Mapping!$C$4:$C$24,MATCH($C174,Mapping!$D$4:$D$24,0))</f>
        <v>Scoping</v>
      </c>
      <c r="T174" s="76" t="s">
        <v>4475</v>
      </c>
    </row>
    <row r="175" spans="2:20" x14ac:dyDescent="0.25">
      <c r="B175" s="70">
        <v>35228186</v>
      </c>
      <c r="C175" s="84">
        <v>13</v>
      </c>
      <c r="D175" s="84"/>
      <c r="E175" s="75">
        <v>1.4846590909090909</v>
      </c>
      <c r="F175" s="54" t="s">
        <v>2290</v>
      </c>
      <c r="G175" s="84" t="s">
        <v>2289</v>
      </c>
      <c r="H175" s="77">
        <v>212</v>
      </c>
      <c r="I175" s="82">
        <v>27.732817672521005</v>
      </c>
      <c r="J175" s="74">
        <v>14</v>
      </c>
      <c r="K175" s="75">
        <v>151.82914987294214</v>
      </c>
      <c r="L175" s="78">
        <v>0.71617523524972704</v>
      </c>
      <c r="M175" s="96" t="s">
        <v>4597</v>
      </c>
      <c r="N175" s="70">
        <v>0</v>
      </c>
      <c r="O175" s="70">
        <v>7839</v>
      </c>
      <c r="P175" s="70">
        <v>0</v>
      </c>
      <c r="Q175" s="70"/>
      <c r="R175" s="80" t="str">
        <f t="shared" si="6"/>
        <v>Underground</v>
      </c>
      <c r="S175" s="81" t="str">
        <f>INDEX(Mapping!$C$4:$C$24,MATCH($C175,Mapping!$D$4:$D$24,0))</f>
        <v>Scoping</v>
      </c>
      <c r="T175" s="76" t="s">
        <v>4475</v>
      </c>
    </row>
    <row r="176" spans="2:20" x14ac:dyDescent="0.25">
      <c r="B176" s="70">
        <v>35228187</v>
      </c>
      <c r="C176" s="84">
        <v>13</v>
      </c>
      <c r="D176" s="84"/>
      <c r="E176" s="75">
        <v>0.62878787878787878</v>
      </c>
      <c r="F176" s="54" t="s">
        <v>2290</v>
      </c>
      <c r="G176" s="84" t="s">
        <v>2289</v>
      </c>
      <c r="H176" s="77">
        <v>212</v>
      </c>
      <c r="I176" s="82">
        <v>27.732817672521005</v>
      </c>
      <c r="J176" s="74">
        <v>14</v>
      </c>
      <c r="K176" s="75">
        <v>151.82914987294214</v>
      </c>
      <c r="L176" s="78">
        <v>0.71617523524972704</v>
      </c>
      <c r="M176" s="96" t="s">
        <v>4597</v>
      </c>
      <c r="N176" s="70">
        <v>3320</v>
      </c>
      <c r="O176" s="70">
        <v>0</v>
      </c>
      <c r="P176" s="70"/>
      <c r="Q176" s="70"/>
      <c r="R176" s="80" t="str">
        <f t="shared" si="6"/>
        <v>Overhead</v>
      </c>
      <c r="S176" s="81" t="str">
        <f>INDEX(Mapping!$C$4:$C$24,MATCH($C176,Mapping!$D$4:$D$24,0))</f>
        <v>Scoping</v>
      </c>
      <c r="T176" s="76" t="s">
        <v>4474</v>
      </c>
    </row>
    <row r="177" spans="2:20" x14ac:dyDescent="0.25">
      <c r="B177" s="70">
        <v>35228188</v>
      </c>
      <c r="C177" s="84">
        <v>13</v>
      </c>
      <c r="D177" s="84"/>
      <c r="E177" s="75">
        <v>3.7300000000000004</v>
      </c>
      <c r="F177" s="54" t="s">
        <v>2290</v>
      </c>
      <c r="G177" s="84" t="s">
        <v>2289</v>
      </c>
      <c r="H177" s="77">
        <v>212</v>
      </c>
      <c r="I177" s="82">
        <v>27.732817672521005</v>
      </c>
      <c r="J177" s="74">
        <v>14</v>
      </c>
      <c r="K177" s="75">
        <v>151.82914987294214</v>
      </c>
      <c r="L177" s="78">
        <v>0.71617523524972704</v>
      </c>
      <c r="M177" s="96" t="s">
        <v>4597</v>
      </c>
      <c r="N177" s="70">
        <v>0</v>
      </c>
      <c r="O177" s="70">
        <v>0</v>
      </c>
      <c r="P177" s="70">
        <v>19694.400000000001</v>
      </c>
      <c r="Q177" s="70"/>
      <c r="R177" s="57" t="s">
        <v>4598</v>
      </c>
      <c r="S177" s="81" t="str">
        <f>INDEX(Mapping!$C$4:$C$24,MATCH($C177,Mapping!$D$4:$D$24,0))</f>
        <v>Scoping</v>
      </c>
      <c r="T177" s="76" t="s">
        <v>4593</v>
      </c>
    </row>
    <row r="178" spans="2:20" x14ac:dyDescent="0.25">
      <c r="B178" s="70">
        <v>35220896</v>
      </c>
      <c r="C178" s="84">
        <v>13</v>
      </c>
      <c r="D178" s="84"/>
      <c r="E178" s="75">
        <v>0.28030303030303028</v>
      </c>
      <c r="F178" s="54" t="s">
        <v>2290</v>
      </c>
      <c r="G178" s="84" t="s">
        <v>2289</v>
      </c>
      <c r="H178" s="77">
        <v>212</v>
      </c>
      <c r="I178" s="82">
        <v>27.732817672521005</v>
      </c>
      <c r="J178" s="74">
        <v>14</v>
      </c>
      <c r="K178" s="75">
        <v>151.82914987294214</v>
      </c>
      <c r="L178" s="78">
        <v>0.71617523524972704</v>
      </c>
      <c r="M178" s="96" t="s">
        <v>4597</v>
      </c>
      <c r="N178" s="70">
        <v>0</v>
      </c>
      <c r="O178" s="70">
        <v>1480</v>
      </c>
      <c r="P178" s="70">
        <v>0</v>
      </c>
      <c r="Q178" s="70">
        <v>0</v>
      </c>
      <c r="R178" s="80" t="str">
        <f t="shared" ref="R178:R201" si="7">IF(SUM(N178:Q178)=0,"TBD",IF(AND(N178&gt;0,O178&gt;0),"Hybrid", IF(SUM(P178:Q178)&gt;0,"Remote Grid / Removal",IF(N178&gt;0,"Overhead","Underground"))))</f>
        <v>Underground</v>
      </c>
      <c r="S178" s="81" t="str">
        <f>INDEX(Mapping!$C$4:$C$24,MATCH($C178,Mapping!$D$4:$D$24,0))</f>
        <v>Scoping</v>
      </c>
      <c r="T178" s="76" t="s">
        <v>4593</v>
      </c>
    </row>
    <row r="179" spans="2:20" x14ac:dyDescent="0.25">
      <c r="B179" s="70">
        <v>35227165</v>
      </c>
      <c r="C179" s="84">
        <v>13</v>
      </c>
      <c r="D179" s="84"/>
      <c r="E179" s="75">
        <v>1.0111742424242425</v>
      </c>
      <c r="F179" s="54" t="s">
        <v>2290</v>
      </c>
      <c r="G179" s="84" t="s">
        <v>2289</v>
      </c>
      <c r="H179" s="77">
        <v>212</v>
      </c>
      <c r="I179" s="82">
        <v>27.732817672521005</v>
      </c>
      <c r="J179" s="74">
        <v>14</v>
      </c>
      <c r="K179" s="75">
        <v>151.82914987294214</v>
      </c>
      <c r="L179" s="78">
        <v>0.71617523524972704</v>
      </c>
      <c r="M179" s="96" t="s">
        <v>4597</v>
      </c>
      <c r="N179" s="70">
        <v>0</v>
      </c>
      <c r="O179" s="70">
        <v>5339</v>
      </c>
      <c r="P179" s="70">
        <v>0</v>
      </c>
      <c r="Q179" s="70">
        <v>0</v>
      </c>
      <c r="R179" s="80" t="str">
        <f t="shared" si="7"/>
        <v>Underground</v>
      </c>
      <c r="S179" s="81" t="str">
        <f>INDEX(Mapping!$C$4:$C$24,MATCH($C179,Mapping!$D$4:$D$24,0))</f>
        <v>Scoping</v>
      </c>
      <c r="T179" s="76" t="s">
        <v>4593</v>
      </c>
    </row>
    <row r="180" spans="2:20" x14ac:dyDescent="0.25">
      <c r="B180" s="70">
        <v>35227167</v>
      </c>
      <c r="C180" s="84">
        <v>13</v>
      </c>
      <c r="D180" s="84"/>
      <c r="E180" s="75">
        <v>1.7975378787878789</v>
      </c>
      <c r="F180" s="54" t="s">
        <v>2290</v>
      </c>
      <c r="G180" s="84" t="s">
        <v>2289</v>
      </c>
      <c r="H180" s="77">
        <v>212</v>
      </c>
      <c r="I180" s="82">
        <v>27.732817672521005</v>
      </c>
      <c r="J180" s="74">
        <v>14</v>
      </c>
      <c r="K180" s="75">
        <v>151.82914987294214</v>
      </c>
      <c r="L180" s="78">
        <v>0.71617523524972704</v>
      </c>
      <c r="M180" s="96" t="s">
        <v>4597</v>
      </c>
      <c r="N180" s="70">
        <v>0</v>
      </c>
      <c r="O180" s="70">
        <v>9491</v>
      </c>
      <c r="P180" s="70">
        <v>0</v>
      </c>
      <c r="Q180" s="70">
        <v>0</v>
      </c>
      <c r="R180" s="80" t="str">
        <f t="shared" si="7"/>
        <v>Underground</v>
      </c>
      <c r="S180" s="81" t="str">
        <f>INDEX(Mapping!$C$4:$C$24,MATCH($C180,Mapping!$D$4:$D$24,0))</f>
        <v>Scoping</v>
      </c>
      <c r="T180" s="76" t="s">
        <v>4593</v>
      </c>
    </row>
    <row r="181" spans="2:20" x14ac:dyDescent="0.25">
      <c r="B181" s="70">
        <v>35227168</v>
      </c>
      <c r="C181" s="84">
        <v>13</v>
      </c>
      <c r="D181" s="84"/>
      <c r="E181" s="75">
        <v>1.5740530303030302</v>
      </c>
      <c r="F181" s="54" t="s">
        <v>2290</v>
      </c>
      <c r="G181" s="84" t="s">
        <v>2289</v>
      </c>
      <c r="H181" s="77">
        <v>212</v>
      </c>
      <c r="I181" s="82">
        <v>27.732817672521005</v>
      </c>
      <c r="J181" s="74">
        <v>14</v>
      </c>
      <c r="K181" s="75">
        <v>151.82914987294214</v>
      </c>
      <c r="L181" s="78">
        <v>0.71617523524972704</v>
      </c>
      <c r="M181" s="96" t="s">
        <v>4597</v>
      </c>
      <c r="N181" s="70">
        <v>0</v>
      </c>
      <c r="O181" s="70">
        <v>8311</v>
      </c>
      <c r="P181" s="70">
        <v>0</v>
      </c>
      <c r="Q181" s="70">
        <v>0</v>
      </c>
      <c r="R181" s="80" t="str">
        <f t="shared" si="7"/>
        <v>Underground</v>
      </c>
      <c r="S181" s="81" t="str">
        <f>INDEX(Mapping!$C$4:$C$24,MATCH($C181,Mapping!$D$4:$D$24,0))</f>
        <v>Scoping</v>
      </c>
      <c r="T181" s="76" t="s">
        <v>4593</v>
      </c>
    </row>
    <row r="182" spans="2:20" x14ac:dyDescent="0.25">
      <c r="B182" s="70">
        <v>35222045</v>
      </c>
      <c r="C182" s="84">
        <v>13</v>
      </c>
      <c r="D182" s="84"/>
      <c r="E182" s="75">
        <v>0.88863636363636367</v>
      </c>
      <c r="F182" s="54" t="s">
        <v>2290</v>
      </c>
      <c r="G182" s="84" t="s">
        <v>2289</v>
      </c>
      <c r="H182" s="77">
        <v>212</v>
      </c>
      <c r="I182" s="82">
        <v>27.732817672521005</v>
      </c>
      <c r="J182" s="74">
        <v>14</v>
      </c>
      <c r="K182" s="75">
        <v>151.82914987294214</v>
      </c>
      <c r="L182" s="78">
        <v>0.71617523524972704</v>
      </c>
      <c r="M182" s="96" t="s">
        <v>4597</v>
      </c>
      <c r="N182" s="70">
        <v>4692</v>
      </c>
      <c r="O182" s="70">
        <v>0</v>
      </c>
      <c r="P182" s="70">
        <v>0</v>
      </c>
      <c r="Q182" s="70">
        <v>0</v>
      </c>
      <c r="R182" s="80" t="str">
        <f t="shared" si="7"/>
        <v>Overhead</v>
      </c>
      <c r="S182" s="81" t="str">
        <f>INDEX(Mapping!$C$4:$C$24,MATCH($C182,Mapping!$D$4:$D$24,0))</f>
        <v>Scoping</v>
      </c>
      <c r="T182" s="76" t="s">
        <v>4593</v>
      </c>
    </row>
    <row r="183" spans="2:20" x14ac:dyDescent="0.25">
      <c r="B183" s="70">
        <v>35116383</v>
      </c>
      <c r="C183" s="74">
        <v>20</v>
      </c>
      <c r="D183" s="74"/>
      <c r="E183" s="75">
        <v>1.3861742424242425</v>
      </c>
      <c r="F183" s="76" t="s">
        <v>2328</v>
      </c>
      <c r="G183" s="74" t="s">
        <v>2334</v>
      </c>
      <c r="H183" s="77">
        <v>132</v>
      </c>
      <c r="I183" s="82">
        <v>11.858056951620696</v>
      </c>
      <c r="J183" s="74">
        <v>2267</v>
      </c>
      <c r="K183" s="75">
        <v>0.50381102520239307</v>
      </c>
      <c r="L183" s="78">
        <v>3.81675019092722E-3</v>
      </c>
      <c r="M183" s="74" t="s">
        <v>4468</v>
      </c>
      <c r="N183" s="83">
        <v>7319</v>
      </c>
      <c r="O183" s="83">
        <v>0</v>
      </c>
      <c r="P183" s="83">
        <v>0</v>
      </c>
      <c r="Q183" s="83">
        <v>0</v>
      </c>
      <c r="R183" s="80" t="str">
        <f t="shared" si="7"/>
        <v>Overhead</v>
      </c>
      <c r="S183" s="81" t="str">
        <f>INDEX(Mapping!$C$4:$C$24,MATCH($C183,Mapping!$D$4:$D$24,0))</f>
        <v>Construction</v>
      </c>
      <c r="T183" s="76" t="s">
        <v>4593</v>
      </c>
    </row>
    <row r="184" spans="2:20" x14ac:dyDescent="0.25">
      <c r="B184" s="70">
        <v>35116384</v>
      </c>
      <c r="C184" s="74">
        <v>20</v>
      </c>
      <c r="D184" s="74"/>
      <c r="E184" s="75">
        <v>1.6671212121212122</v>
      </c>
      <c r="F184" s="76" t="s">
        <v>2328</v>
      </c>
      <c r="G184" s="74" t="s">
        <v>2334</v>
      </c>
      <c r="H184" s="77">
        <v>132</v>
      </c>
      <c r="I184" s="82">
        <v>11.858056951620696</v>
      </c>
      <c r="J184" s="74">
        <v>2267</v>
      </c>
      <c r="K184" s="75">
        <v>0.50381102520239307</v>
      </c>
      <c r="L184" s="78">
        <v>3.81675019092722E-3</v>
      </c>
      <c r="M184" s="74" t="s">
        <v>4468</v>
      </c>
      <c r="N184" s="83">
        <v>9700</v>
      </c>
      <c r="O184" s="83">
        <v>0</v>
      </c>
      <c r="P184" s="83">
        <v>0</v>
      </c>
      <c r="Q184" s="83">
        <v>0</v>
      </c>
      <c r="R184" s="80" t="str">
        <f t="shared" si="7"/>
        <v>Overhead</v>
      </c>
      <c r="S184" s="81" t="str">
        <f>INDEX(Mapping!$C$4:$C$24,MATCH($C184,Mapping!$D$4:$D$24,0))</f>
        <v>Construction</v>
      </c>
      <c r="T184" s="76" t="s">
        <v>4593</v>
      </c>
    </row>
    <row r="185" spans="2:20" x14ac:dyDescent="0.25">
      <c r="B185" s="70">
        <v>35052737</v>
      </c>
      <c r="C185" s="84">
        <v>18</v>
      </c>
      <c r="D185" s="84"/>
      <c r="E185" s="75">
        <v>1.5867424242424242</v>
      </c>
      <c r="F185" s="76" t="s">
        <v>2328</v>
      </c>
      <c r="G185" s="74" t="s">
        <v>2334</v>
      </c>
      <c r="H185" s="77">
        <v>132</v>
      </c>
      <c r="I185" s="82">
        <v>11.858056951620696</v>
      </c>
      <c r="J185" s="74">
        <v>2267</v>
      </c>
      <c r="K185" s="75">
        <v>0.50381102520239307</v>
      </c>
      <c r="L185" s="78">
        <v>3.81675019092722E-3</v>
      </c>
      <c r="M185" s="74" t="s">
        <v>4468</v>
      </c>
      <c r="N185" s="83">
        <v>8378</v>
      </c>
      <c r="O185" s="83">
        <v>0</v>
      </c>
      <c r="P185" s="83">
        <v>0</v>
      </c>
      <c r="Q185" s="83">
        <v>0</v>
      </c>
      <c r="R185" s="80" t="str">
        <f t="shared" si="7"/>
        <v>Overhead</v>
      </c>
      <c r="S185" s="81" t="str">
        <f>INDEX(Mapping!$C$4:$C$24,MATCH($C185,Mapping!$D$4:$D$24,0))</f>
        <v>Dependencies</v>
      </c>
      <c r="T185" s="76" t="s">
        <v>4593</v>
      </c>
    </row>
    <row r="186" spans="2:20" x14ac:dyDescent="0.25">
      <c r="B186" s="70">
        <v>35115054</v>
      </c>
      <c r="C186" s="74">
        <v>20</v>
      </c>
      <c r="D186" s="74"/>
      <c r="E186" s="75">
        <v>1.3959469696969697</v>
      </c>
      <c r="F186" s="76" t="s">
        <v>2328</v>
      </c>
      <c r="G186" s="74" t="s">
        <v>2335</v>
      </c>
      <c r="H186" s="77">
        <v>187</v>
      </c>
      <c r="I186" s="82">
        <v>16.249408441667743</v>
      </c>
      <c r="J186" s="74">
        <v>2353</v>
      </c>
      <c r="K186" s="75">
        <v>0.55914274049091306</v>
      </c>
      <c r="L186" s="78">
        <v>2.9900681309674498E-3</v>
      </c>
      <c r="M186" s="74" t="s">
        <v>4468</v>
      </c>
      <c r="N186" s="83">
        <v>7529</v>
      </c>
      <c r="O186" s="83">
        <v>0</v>
      </c>
      <c r="P186" s="83">
        <v>0</v>
      </c>
      <c r="Q186" s="83">
        <v>0</v>
      </c>
      <c r="R186" s="80" t="str">
        <f t="shared" si="7"/>
        <v>Overhead</v>
      </c>
      <c r="S186" s="81" t="str">
        <f>INDEX(Mapping!$C$4:$C$24,MATCH($C186,Mapping!$D$4:$D$24,0))</f>
        <v>Construction</v>
      </c>
      <c r="T186" s="76" t="s">
        <v>4593</v>
      </c>
    </row>
    <row r="187" spans="2:20" x14ac:dyDescent="0.25">
      <c r="B187" s="70">
        <v>35115050</v>
      </c>
      <c r="C187" s="74">
        <v>20</v>
      </c>
      <c r="D187" s="74">
        <v>0.30299999999999999</v>
      </c>
      <c r="E187" s="75">
        <v>1.6121212121212121</v>
      </c>
      <c r="F187" s="76" t="s">
        <v>2328</v>
      </c>
      <c r="G187" s="74" t="s">
        <v>2335</v>
      </c>
      <c r="H187" s="77">
        <v>187</v>
      </c>
      <c r="I187" s="82">
        <v>16.249408441667743</v>
      </c>
      <c r="J187" s="74">
        <v>2353</v>
      </c>
      <c r="K187" s="75">
        <v>0.55914274049091306</v>
      </c>
      <c r="L187" s="78">
        <v>2.9900681309674498E-3</v>
      </c>
      <c r="M187" s="74" t="s">
        <v>4468</v>
      </c>
      <c r="N187" s="83">
        <v>8512</v>
      </c>
      <c r="O187" s="83">
        <v>0</v>
      </c>
      <c r="P187" s="83">
        <v>0</v>
      </c>
      <c r="Q187" s="83">
        <v>0</v>
      </c>
      <c r="R187" s="80" t="str">
        <f t="shared" si="7"/>
        <v>Overhead</v>
      </c>
      <c r="S187" s="81" t="str">
        <f>INDEX(Mapping!$C$4:$C$24,MATCH($C187,Mapping!$D$4:$D$24,0))</f>
        <v>Construction</v>
      </c>
      <c r="T187" s="76" t="s">
        <v>4593</v>
      </c>
    </row>
    <row r="188" spans="2:20" x14ac:dyDescent="0.25">
      <c r="B188" s="70">
        <v>35115055</v>
      </c>
      <c r="C188" s="74">
        <v>20</v>
      </c>
      <c r="D188" s="74"/>
      <c r="E188" s="75">
        <v>2.134280303030303</v>
      </c>
      <c r="F188" s="76" t="s">
        <v>2328</v>
      </c>
      <c r="G188" s="74" t="s">
        <v>2335</v>
      </c>
      <c r="H188" s="77">
        <v>187</v>
      </c>
      <c r="I188" s="82">
        <v>16.249408441667743</v>
      </c>
      <c r="J188" s="74">
        <v>2353</v>
      </c>
      <c r="K188" s="75">
        <v>0.55914274049091306</v>
      </c>
      <c r="L188" s="78">
        <v>2.9900681309674498E-3</v>
      </c>
      <c r="M188" s="74" t="s">
        <v>4469</v>
      </c>
      <c r="N188" s="83">
        <v>11269</v>
      </c>
      <c r="O188" s="83">
        <v>0</v>
      </c>
      <c r="P188" s="83">
        <v>0</v>
      </c>
      <c r="Q188" s="83">
        <v>0</v>
      </c>
      <c r="R188" s="80" t="str">
        <f t="shared" si="7"/>
        <v>Overhead</v>
      </c>
      <c r="S188" s="81" t="str">
        <f>INDEX(Mapping!$C$4:$C$24,MATCH($C188,Mapping!$D$4:$D$24,0))</f>
        <v>Construction</v>
      </c>
      <c r="T188" s="76" t="s">
        <v>4593</v>
      </c>
    </row>
    <row r="189" spans="2:20" x14ac:dyDescent="0.25">
      <c r="B189" s="70">
        <v>35115053</v>
      </c>
      <c r="C189" s="74">
        <v>20</v>
      </c>
      <c r="D189" s="74"/>
      <c r="E189" s="75">
        <v>1.7202651515151515</v>
      </c>
      <c r="F189" s="76" t="s">
        <v>2328</v>
      </c>
      <c r="G189" s="74" t="s">
        <v>2335</v>
      </c>
      <c r="H189" s="77">
        <v>187</v>
      </c>
      <c r="I189" s="82">
        <v>16.249408441667743</v>
      </c>
      <c r="J189" s="74">
        <v>2353</v>
      </c>
      <c r="K189" s="75">
        <v>0.55914274049091306</v>
      </c>
      <c r="L189" s="78">
        <v>2.9900681309674498E-3</v>
      </c>
      <c r="M189" s="74" t="s">
        <v>4468</v>
      </c>
      <c r="N189" s="83">
        <v>9083</v>
      </c>
      <c r="O189" s="83">
        <v>0</v>
      </c>
      <c r="P189" s="83">
        <v>0</v>
      </c>
      <c r="Q189" s="83">
        <v>0</v>
      </c>
      <c r="R189" s="80" t="str">
        <f t="shared" si="7"/>
        <v>Overhead</v>
      </c>
      <c r="S189" s="81" t="str">
        <f>INDEX(Mapping!$C$4:$C$24,MATCH($C189,Mapping!$D$4:$D$24,0))</f>
        <v>Construction</v>
      </c>
      <c r="T189" s="76" t="s">
        <v>4593</v>
      </c>
    </row>
    <row r="190" spans="2:20" x14ac:dyDescent="0.25">
      <c r="B190" s="70">
        <v>35052821</v>
      </c>
      <c r="C190" s="74">
        <v>20</v>
      </c>
      <c r="D190" s="74"/>
      <c r="E190" s="75">
        <v>2.074431818181818</v>
      </c>
      <c r="F190" s="76" t="s">
        <v>2328</v>
      </c>
      <c r="G190" s="74" t="s">
        <v>2335</v>
      </c>
      <c r="H190" s="77">
        <v>187</v>
      </c>
      <c r="I190" s="82">
        <v>16.249408441667743</v>
      </c>
      <c r="J190" s="74">
        <v>2353</v>
      </c>
      <c r="K190" s="75">
        <v>0.55914274049091306</v>
      </c>
      <c r="L190" s="78">
        <v>2.9900681309674498E-3</v>
      </c>
      <c r="M190" s="74" t="s">
        <v>4468</v>
      </c>
      <c r="N190" s="83">
        <v>10953</v>
      </c>
      <c r="O190" s="83">
        <v>0</v>
      </c>
      <c r="P190" s="83">
        <v>0</v>
      </c>
      <c r="Q190" s="83">
        <v>0</v>
      </c>
      <c r="R190" s="80" t="str">
        <f t="shared" si="7"/>
        <v>Overhead</v>
      </c>
      <c r="S190" s="81" t="str">
        <f>INDEX(Mapping!$C$4:$C$24,MATCH($C190,Mapping!$D$4:$D$24,0))</f>
        <v>Construction</v>
      </c>
      <c r="T190" s="76" t="s">
        <v>4593</v>
      </c>
    </row>
    <row r="191" spans="2:20" x14ac:dyDescent="0.25">
      <c r="B191" s="70">
        <v>35056746</v>
      </c>
      <c r="C191" s="74">
        <v>20</v>
      </c>
      <c r="D191" s="74"/>
      <c r="E191" s="75">
        <v>2.0335227272727274</v>
      </c>
      <c r="F191" s="76" t="s">
        <v>2328</v>
      </c>
      <c r="G191" s="74" t="s">
        <v>2335</v>
      </c>
      <c r="H191" s="77">
        <v>187</v>
      </c>
      <c r="I191" s="82">
        <v>16.249408441667743</v>
      </c>
      <c r="J191" s="74">
        <v>2353</v>
      </c>
      <c r="K191" s="75">
        <v>0.55914274049091306</v>
      </c>
      <c r="L191" s="78">
        <v>2.9900681309674498E-3</v>
      </c>
      <c r="M191" s="74" t="s">
        <v>4468</v>
      </c>
      <c r="N191" s="83">
        <v>10737</v>
      </c>
      <c r="O191" s="83">
        <v>0</v>
      </c>
      <c r="P191" s="83">
        <v>0</v>
      </c>
      <c r="Q191" s="83">
        <v>0</v>
      </c>
      <c r="R191" s="80" t="str">
        <f t="shared" si="7"/>
        <v>Overhead</v>
      </c>
      <c r="S191" s="81" t="str">
        <f>INDEX(Mapping!$C$4:$C$24,MATCH($C191,Mapping!$D$4:$D$24,0))</f>
        <v>Construction</v>
      </c>
      <c r="T191" s="76" t="s">
        <v>4593</v>
      </c>
    </row>
    <row r="192" spans="2:20" x14ac:dyDescent="0.25">
      <c r="B192" s="70">
        <v>35116442</v>
      </c>
      <c r="C192" s="74">
        <v>20</v>
      </c>
      <c r="D192" s="74">
        <v>0.5</v>
      </c>
      <c r="E192" s="75">
        <v>0.55583333333333318</v>
      </c>
      <c r="F192" s="76" t="s">
        <v>2337</v>
      </c>
      <c r="G192" s="74" t="s">
        <v>2340</v>
      </c>
      <c r="H192" s="77">
        <v>132</v>
      </c>
      <c r="I192" s="82">
        <v>10.941613656884462</v>
      </c>
      <c r="J192" s="74">
        <v>2678</v>
      </c>
      <c r="K192" s="75">
        <v>9.8599022534639355E-2</v>
      </c>
      <c r="L192" s="78">
        <v>7.4696229192908604E-4</v>
      </c>
      <c r="M192" s="74" t="s">
        <v>4468</v>
      </c>
      <c r="N192" s="83">
        <v>12386</v>
      </c>
      <c r="O192" s="83">
        <v>0</v>
      </c>
      <c r="P192" s="83">
        <v>0</v>
      </c>
      <c r="Q192" s="83">
        <v>0</v>
      </c>
      <c r="R192" s="80" t="str">
        <f t="shared" si="7"/>
        <v>Overhead</v>
      </c>
      <c r="S192" s="81" t="str">
        <f>INDEX(Mapping!$C$4:$C$24,MATCH($C192,Mapping!$D$4:$D$24,0))</f>
        <v>Construction</v>
      </c>
      <c r="T192" s="76" t="s">
        <v>4593</v>
      </c>
    </row>
    <row r="193" spans="2:20" x14ac:dyDescent="0.25">
      <c r="B193" s="70">
        <v>35116444</v>
      </c>
      <c r="C193" s="74">
        <v>20</v>
      </c>
      <c r="D193" s="74"/>
      <c r="E193" s="75">
        <v>2.1022727272727271</v>
      </c>
      <c r="F193" s="76" t="s">
        <v>2337</v>
      </c>
      <c r="G193" s="74" t="s">
        <v>2340</v>
      </c>
      <c r="H193" s="77">
        <v>132</v>
      </c>
      <c r="I193" s="82">
        <v>10.941613656884462</v>
      </c>
      <c r="J193" s="74">
        <v>2678</v>
      </c>
      <c r="K193" s="75">
        <v>9.8599022534639355E-2</v>
      </c>
      <c r="L193" s="78">
        <v>7.4696229192908604E-4</v>
      </c>
      <c r="M193" s="74" t="s">
        <v>4468</v>
      </c>
      <c r="N193" s="83">
        <v>11100</v>
      </c>
      <c r="O193" s="83">
        <v>0</v>
      </c>
      <c r="P193" s="83">
        <v>0</v>
      </c>
      <c r="Q193" s="83">
        <v>0</v>
      </c>
      <c r="R193" s="80" t="str">
        <f t="shared" si="7"/>
        <v>Overhead</v>
      </c>
      <c r="S193" s="81" t="str">
        <f>INDEX(Mapping!$C$4:$C$24,MATCH($C193,Mapping!$D$4:$D$24,0))</f>
        <v>Construction</v>
      </c>
      <c r="T193" s="76" t="s">
        <v>4593</v>
      </c>
    </row>
    <row r="194" spans="2:20" x14ac:dyDescent="0.25">
      <c r="B194" s="70">
        <v>35116800</v>
      </c>
      <c r="C194" s="74">
        <v>20</v>
      </c>
      <c r="D194" s="74">
        <v>0.27</v>
      </c>
      <c r="E194" s="75">
        <v>1.175189393939394</v>
      </c>
      <c r="F194" s="76" t="s">
        <v>2337</v>
      </c>
      <c r="G194" s="74" t="s">
        <v>2345</v>
      </c>
      <c r="H194" s="77">
        <v>231</v>
      </c>
      <c r="I194" s="82">
        <v>19.731845806481232</v>
      </c>
      <c r="J194" s="74">
        <v>2411</v>
      </c>
      <c r="K194" s="75">
        <v>0.57976134322032924</v>
      </c>
      <c r="L194" s="78">
        <v>2.5097893645901698E-3</v>
      </c>
      <c r="M194" s="74" t="s">
        <v>4468</v>
      </c>
      <c r="N194" s="83">
        <v>7525</v>
      </c>
      <c r="O194" s="83">
        <v>0</v>
      </c>
      <c r="P194" s="83">
        <v>0</v>
      </c>
      <c r="Q194" s="83">
        <v>0</v>
      </c>
      <c r="R194" s="80" t="str">
        <f t="shared" si="7"/>
        <v>Overhead</v>
      </c>
      <c r="S194" s="81" t="str">
        <f>INDEX(Mapping!$C$4:$C$24,MATCH($C194,Mapping!$D$4:$D$24,0))</f>
        <v>Construction</v>
      </c>
      <c r="T194" s="76" t="s">
        <v>4466</v>
      </c>
    </row>
    <row r="195" spans="2:20" x14ac:dyDescent="0.25">
      <c r="B195" s="70">
        <v>35116391</v>
      </c>
      <c r="C195" s="74">
        <v>20</v>
      </c>
      <c r="D195" s="74">
        <v>0.65</v>
      </c>
      <c r="E195" s="75">
        <v>0.71015151515151542</v>
      </c>
      <c r="F195" s="76" t="s">
        <v>2337</v>
      </c>
      <c r="G195" s="74" t="s">
        <v>2347</v>
      </c>
      <c r="H195" s="77">
        <v>110</v>
      </c>
      <c r="I195" s="82">
        <v>9.0549841860287135</v>
      </c>
      <c r="J195" s="74">
        <v>2369</v>
      </c>
      <c r="K195" s="75">
        <v>0.30976900962340631</v>
      </c>
      <c r="L195" s="78">
        <v>2.81608190566733E-3</v>
      </c>
      <c r="M195" s="74" t="s">
        <v>4468</v>
      </c>
      <c r="N195" s="83">
        <v>11036</v>
      </c>
      <c r="O195" s="83">
        <v>0</v>
      </c>
      <c r="P195" s="83">
        <v>0</v>
      </c>
      <c r="Q195" s="83">
        <v>0</v>
      </c>
      <c r="R195" s="80" t="str">
        <f t="shared" si="7"/>
        <v>Overhead</v>
      </c>
      <c r="S195" s="81" t="str">
        <f>INDEX(Mapping!$C$4:$C$24,MATCH($C195,Mapping!$D$4:$D$24,0))</f>
        <v>Construction</v>
      </c>
      <c r="T195" s="76" t="s">
        <v>4593</v>
      </c>
    </row>
    <row r="196" spans="2:20" x14ac:dyDescent="0.25">
      <c r="B196" s="70">
        <v>35116395</v>
      </c>
      <c r="C196" s="74">
        <v>20</v>
      </c>
      <c r="D196" s="74"/>
      <c r="E196" s="75">
        <v>1.7106060606060607</v>
      </c>
      <c r="F196" s="76" t="s">
        <v>2337</v>
      </c>
      <c r="G196" s="74" t="s">
        <v>2347</v>
      </c>
      <c r="H196" s="77">
        <v>110</v>
      </c>
      <c r="I196" s="82">
        <v>9.0549841860287135</v>
      </c>
      <c r="J196" s="74">
        <v>2369</v>
      </c>
      <c r="K196" s="75">
        <v>0.30976900962340631</v>
      </c>
      <c r="L196" s="78">
        <v>2.81608190566733E-3</v>
      </c>
      <c r="M196" s="74" t="s">
        <v>4468</v>
      </c>
      <c r="N196" s="83">
        <v>9032</v>
      </c>
      <c r="O196" s="83">
        <v>0</v>
      </c>
      <c r="P196" s="83">
        <v>0</v>
      </c>
      <c r="Q196" s="83">
        <v>0</v>
      </c>
      <c r="R196" s="80" t="str">
        <f t="shared" si="7"/>
        <v>Overhead</v>
      </c>
      <c r="S196" s="81" t="str">
        <f>INDEX(Mapping!$C$4:$C$24,MATCH($C196,Mapping!$D$4:$D$24,0))</f>
        <v>Construction</v>
      </c>
      <c r="T196" s="76" t="s">
        <v>4593</v>
      </c>
    </row>
    <row r="197" spans="2:20" x14ac:dyDescent="0.25">
      <c r="B197" s="70">
        <v>35052825</v>
      </c>
      <c r="C197" s="74">
        <v>20</v>
      </c>
      <c r="D197" s="74"/>
      <c r="E197" s="75">
        <v>1.1681818181818182</v>
      </c>
      <c r="F197" s="76" t="s">
        <v>2337</v>
      </c>
      <c r="G197" s="74" t="s">
        <v>2349</v>
      </c>
      <c r="H197" s="77">
        <v>21</v>
      </c>
      <c r="I197" s="82">
        <v>1.4878815160173089</v>
      </c>
      <c r="J197" s="74">
        <v>2737</v>
      </c>
      <c r="K197" s="75">
        <v>1.0337860551407129E-2</v>
      </c>
      <c r="L197" s="78">
        <v>4.9227907387652998E-4</v>
      </c>
      <c r="M197" s="74" t="s">
        <v>4468</v>
      </c>
      <c r="N197" s="83">
        <v>6168</v>
      </c>
      <c r="O197" s="83">
        <v>0</v>
      </c>
      <c r="P197" s="83">
        <v>0</v>
      </c>
      <c r="Q197" s="83">
        <v>0</v>
      </c>
      <c r="R197" s="80" t="str">
        <f t="shared" si="7"/>
        <v>Overhead</v>
      </c>
      <c r="S197" s="81" t="str">
        <f>INDEX(Mapping!$C$4:$C$24,MATCH($C197,Mapping!$D$4:$D$24,0))</f>
        <v>Construction</v>
      </c>
      <c r="T197" s="76" t="s">
        <v>4593</v>
      </c>
    </row>
    <row r="198" spans="2:20" x14ac:dyDescent="0.25">
      <c r="B198" s="70">
        <v>35219281</v>
      </c>
      <c r="C198" s="84">
        <v>13</v>
      </c>
      <c r="D198" s="84"/>
      <c r="E198" s="75">
        <v>2.5</v>
      </c>
      <c r="F198" s="54" t="s">
        <v>2510</v>
      </c>
      <c r="G198" s="84" t="s">
        <v>2519</v>
      </c>
      <c r="H198" s="77">
        <v>58</v>
      </c>
      <c r="I198" s="82">
        <v>5.7103623206985512</v>
      </c>
      <c r="J198" s="74">
        <v>45</v>
      </c>
      <c r="K198" s="75">
        <v>25.247337522026598</v>
      </c>
      <c r="L198" s="78">
        <v>0.43529892279356203</v>
      </c>
      <c r="M198" s="96" t="s">
        <v>4597</v>
      </c>
      <c r="N198" s="70">
        <v>0</v>
      </c>
      <c r="O198" s="70">
        <v>13200</v>
      </c>
      <c r="P198" s="70">
        <v>0</v>
      </c>
      <c r="Q198" s="70">
        <v>0</v>
      </c>
      <c r="R198" s="80" t="str">
        <f t="shared" si="7"/>
        <v>Underground</v>
      </c>
      <c r="S198" s="81" t="str">
        <f>INDEX(Mapping!$C$4:$C$24,MATCH($C198,Mapping!$D$4:$D$24,0))</f>
        <v>Scoping</v>
      </c>
      <c r="T198" s="76" t="s">
        <v>4593</v>
      </c>
    </row>
    <row r="199" spans="2:20" x14ac:dyDescent="0.25">
      <c r="B199" s="70" t="s">
        <v>4589</v>
      </c>
      <c r="C199" s="84">
        <v>13</v>
      </c>
      <c r="D199" s="84"/>
      <c r="E199" s="75">
        <v>1.7100378787878787</v>
      </c>
      <c r="F199" s="54" t="s">
        <v>2510</v>
      </c>
      <c r="G199" s="84" t="s">
        <v>2519</v>
      </c>
      <c r="H199" s="77">
        <v>58</v>
      </c>
      <c r="I199" s="82">
        <v>5.7103623206985512</v>
      </c>
      <c r="J199" s="74">
        <v>45</v>
      </c>
      <c r="K199" s="75">
        <v>25.247337522026598</v>
      </c>
      <c r="L199" s="78">
        <v>0.43529892279356203</v>
      </c>
      <c r="M199" s="96" t="s">
        <v>4597</v>
      </c>
      <c r="N199" s="70">
        <v>0</v>
      </c>
      <c r="O199" s="70">
        <v>9029</v>
      </c>
      <c r="P199" s="70">
        <v>0</v>
      </c>
      <c r="Q199" s="70">
        <v>0</v>
      </c>
      <c r="R199" s="80" t="str">
        <f t="shared" si="7"/>
        <v>Underground</v>
      </c>
      <c r="S199" s="81" t="str">
        <f>INDEX(Mapping!$C$4:$C$24,MATCH($C199,Mapping!$D$4:$D$24,0))</f>
        <v>Scoping</v>
      </c>
      <c r="T199" s="76" t="s">
        <v>4593</v>
      </c>
    </row>
    <row r="200" spans="2:20" x14ac:dyDescent="0.25">
      <c r="B200" s="70" t="s">
        <v>4590</v>
      </c>
      <c r="C200" s="84">
        <v>13</v>
      </c>
      <c r="D200" s="84"/>
      <c r="E200" s="75">
        <v>1.7399621212121212</v>
      </c>
      <c r="F200" s="54" t="s">
        <v>2510</v>
      </c>
      <c r="G200" s="84" t="s">
        <v>2519</v>
      </c>
      <c r="H200" s="77">
        <v>58</v>
      </c>
      <c r="I200" s="82">
        <v>5.7103623206985512</v>
      </c>
      <c r="J200" s="74">
        <v>45</v>
      </c>
      <c r="K200" s="75">
        <v>25.247337522026598</v>
      </c>
      <c r="L200" s="78">
        <v>0.43529892279356203</v>
      </c>
      <c r="M200" s="96" t="s">
        <v>4597</v>
      </c>
      <c r="N200" s="70">
        <v>9187</v>
      </c>
      <c r="O200" s="70">
        <v>0</v>
      </c>
      <c r="P200" s="70">
        <v>0</v>
      </c>
      <c r="Q200" s="70">
        <v>0</v>
      </c>
      <c r="R200" s="80" t="str">
        <f t="shared" si="7"/>
        <v>Overhead</v>
      </c>
      <c r="S200" s="81" t="str">
        <f>INDEX(Mapping!$C$4:$C$24,MATCH($C200,Mapping!$D$4:$D$24,0))</f>
        <v>Scoping</v>
      </c>
      <c r="T200" s="76" t="s">
        <v>4593</v>
      </c>
    </row>
    <row r="201" spans="2:20" x14ac:dyDescent="0.25">
      <c r="B201" s="70">
        <v>35223032</v>
      </c>
      <c r="C201" s="74">
        <v>10</v>
      </c>
      <c r="D201" s="74"/>
      <c r="E201" s="75">
        <v>0.43999999999999995</v>
      </c>
      <c r="F201" s="76" t="s">
        <v>2510</v>
      </c>
      <c r="G201" s="74" t="s">
        <v>2521</v>
      </c>
      <c r="H201" s="77">
        <v>262</v>
      </c>
      <c r="I201" s="82">
        <v>24.994124755822622</v>
      </c>
      <c r="J201" s="74">
        <v>68</v>
      </c>
      <c r="K201" s="75">
        <v>101.30316290156117</v>
      </c>
      <c r="L201" s="78">
        <v>0.38665329351740901</v>
      </c>
      <c r="M201" s="74" t="s">
        <v>4469</v>
      </c>
      <c r="N201" s="83">
        <v>0</v>
      </c>
      <c r="O201" s="83">
        <v>2323.1999999999998</v>
      </c>
      <c r="P201" s="83">
        <v>0</v>
      </c>
      <c r="Q201" s="83">
        <v>0</v>
      </c>
      <c r="R201" s="80" t="str">
        <f t="shared" si="7"/>
        <v>Underground</v>
      </c>
      <c r="S201" s="81" t="str">
        <f>INDEX(Mapping!$C$4:$C$24,MATCH($C201,Mapping!$D$4:$D$24,0))</f>
        <v>Scoping</v>
      </c>
      <c r="T201" s="76" t="s">
        <v>4593</v>
      </c>
    </row>
    <row r="202" spans="2:20" x14ac:dyDescent="0.25">
      <c r="B202" s="70">
        <v>35222234</v>
      </c>
      <c r="C202" s="84">
        <v>7</v>
      </c>
      <c r="D202" s="84"/>
      <c r="E202" s="75">
        <v>2.62</v>
      </c>
      <c r="F202" s="54" t="s">
        <v>2591</v>
      </c>
      <c r="G202" s="84" t="s">
        <v>2590</v>
      </c>
      <c r="H202" s="77">
        <v>435</v>
      </c>
      <c r="I202" s="82">
        <v>44.088589532269609</v>
      </c>
      <c r="J202" s="74">
        <v>421</v>
      </c>
      <c r="K202" s="75">
        <v>75.850565774570683</v>
      </c>
      <c r="L202" s="78">
        <v>0.174369116723151</v>
      </c>
      <c r="M202" s="96" t="s">
        <v>4597</v>
      </c>
      <c r="N202" s="70">
        <v>0</v>
      </c>
      <c r="O202" s="70">
        <v>0</v>
      </c>
      <c r="P202" s="70">
        <v>0</v>
      </c>
      <c r="Q202" s="70">
        <v>13833.6</v>
      </c>
      <c r="R202" s="57" t="s">
        <v>4598</v>
      </c>
      <c r="S202" s="81" t="str">
        <f>INDEX(Mapping!$C$4:$C$24,MATCH($C202,Mapping!$D$4:$D$24,0))</f>
        <v>Scoping</v>
      </c>
      <c r="T202" s="76" t="s">
        <v>4593</v>
      </c>
    </row>
    <row r="203" spans="2:20" x14ac:dyDescent="0.25">
      <c r="B203" s="70">
        <v>35223037</v>
      </c>
      <c r="C203" s="74">
        <v>14</v>
      </c>
      <c r="D203" s="74"/>
      <c r="E203" s="75">
        <v>5.2083333333333336E-2</v>
      </c>
      <c r="F203" s="76" t="s">
        <v>2591</v>
      </c>
      <c r="G203" s="74" t="s">
        <v>2594</v>
      </c>
      <c r="H203" s="77">
        <v>47</v>
      </c>
      <c r="I203" s="82">
        <v>2.3149015280017342</v>
      </c>
      <c r="J203" s="74">
        <v>847</v>
      </c>
      <c r="K203" s="75">
        <v>4.0693851733525683</v>
      </c>
      <c r="L203" s="78">
        <v>8.6582663262820603E-2</v>
      </c>
      <c r="M203" s="74" t="s">
        <v>4468</v>
      </c>
      <c r="N203" s="83">
        <v>0</v>
      </c>
      <c r="O203" s="83">
        <v>275</v>
      </c>
      <c r="P203" s="83">
        <v>0</v>
      </c>
      <c r="Q203" s="83">
        <v>0</v>
      </c>
      <c r="R203" s="80" t="str">
        <f t="shared" ref="R203:R234" si="8">IF(SUM(N203:Q203)=0,"TBD",IF(AND(N203&gt;0,O203&gt;0),"Hybrid", IF(SUM(P203:Q203)&gt;0,"Remote Grid / Removal",IF(N203&gt;0,"Overhead","Underground"))))</f>
        <v>Underground</v>
      </c>
      <c r="S203" s="81" t="str">
        <f>INDEX(Mapping!$C$4:$C$24,MATCH($C203,Mapping!$D$4:$D$24,0))</f>
        <v>Estimating</v>
      </c>
      <c r="T203" s="76" t="s">
        <v>4593</v>
      </c>
    </row>
    <row r="204" spans="2:20" x14ac:dyDescent="0.25">
      <c r="B204" s="70">
        <v>35192053</v>
      </c>
      <c r="C204" s="74">
        <v>20</v>
      </c>
      <c r="D204" s="74">
        <v>1.2150000000000001</v>
      </c>
      <c r="E204" s="75">
        <v>1.97</v>
      </c>
      <c r="F204" s="76" t="s">
        <v>2599</v>
      </c>
      <c r="G204" s="74" t="s">
        <v>2603</v>
      </c>
      <c r="H204" s="77">
        <v>19</v>
      </c>
      <c r="I204" s="82">
        <v>6.1605902709633558</v>
      </c>
      <c r="J204" s="74">
        <v>1975</v>
      </c>
      <c r="K204" s="75">
        <v>0.18332672240004058</v>
      </c>
      <c r="L204" s="78">
        <v>9.6487748631600301E-3</v>
      </c>
      <c r="M204" s="74" t="s">
        <v>4468</v>
      </c>
      <c r="N204" s="83">
        <v>10401.6</v>
      </c>
      <c r="O204" s="70">
        <v>0</v>
      </c>
      <c r="P204" s="70">
        <v>0</v>
      </c>
      <c r="Q204" s="70">
        <v>0</v>
      </c>
      <c r="R204" s="80" t="str">
        <f t="shared" si="8"/>
        <v>Overhead</v>
      </c>
      <c r="S204" s="81" t="str">
        <f>INDEX(Mapping!$C$4:$C$24,MATCH($C204,Mapping!$D$4:$D$24,0))</f>
        <v>Construction</v>
      </c>
      <c r="T204" s="76" t="s">
        <v>4593</v>
      </c>
    </row>
    <row r="205" spans="2:20" x14ac:dyDescent="0.25">
      <c r="B205" s="70">
        <v>35227096</v>
      </c>
      <c r="C205" s="74">
        <v>20</v>
      </c>
      <c r="D205" s="74"/>
      <c r="E205" s="75">
        <v>1.0602272727272728</v>
      </c>
      <c r="F205" s="87" t="s">
        <v>2599</v>
      </c>
      <c r="G205" s="77" t="s">
        <v>2603</v>
      </c>
      <c r="H205" s="74">
        <v>19</v>
      </c>
      <c r="I205" s="75">
        <v>6.1605902709633558</v>
      </c>
      <c r="J205" s="74">
        <v>1975</v>
      </c>
      <c r="K205" s="88">
        <v>0.18332672240004058</v>
      </c>
      <c r="L205" s="89">
        <v>9.6487748631600301E-3</v>
      </c>
      <c r="M205" s="74" t="s">
        <v>4468</v>
      </c>
      <c r="N205" s="83">
        <v>5598</v>
      </c>
      <c r="O205" s="70">
        <v>0</v>
      </c>
      <c r="P205" s="70">
        <v>0</v>
      </c>
      <c r="Q205" s="70">
        <v>0</v>
      </c>
      <c r="R205" s="80" t="str">
        <f t="shared" si="8"/>
        <v>Overhead</v>
      </c>
      <c r="S205" s="81" t="str">
        <f>INDEX(Mapping!$C$4:$C$24,MATCH($C205,Mapping!$D$4:$D$24,0))</f>
        <v>Construction</v>
      </c>
      <c r="T205" s="76" t="s">
        <v>4593</v>
      </c>
    </row>
    <row r="206" spans="2:20" x14ac:dyDescent="0.25">
      <c r="B206" s="70">
        <v>35227201</v>
      </c>
      <c r="C206" s="74">
        <v>19</v>
      </c>
      <c r="D206" s="74"/>
      <c r="E206" s="75">
        <v>0.82481060606060608</v>
      </c>
      <c r="F206" s="76" t="s">
        <v>2599</v>
      </c>
      <c r="G206" s="74" t="s">
        <v>2603</v>
      </c>
      <c r="H206" s="77">
        <v>19</v>
      </c>
      <c r="I206" s="82">
        <v>6.1605902709633558</v>
      </c>
      <c r="J206" s="74">
        <v>1975</v>
      </c>
      <c r="K206" s="75">
        <v>0.18332672240004058</v>
      </c>
      <c r="L206" s="78">
        <v>9.6487748631600301E-3</v>
      </c>
      <c r="M206" s="74" t="s">
        <v>4468</v>
      </c>
      <c r="N206" s="70">
        <v>4355</v>
      </c>
      <c r="O206" s="70">
        <v>0</v>
      </c>
      <c r="P206" s="70">
        <v>0</v>
      </c>
      <c r="Q206" s="70">
        <v>0</v>
      </c>
      <c r="R206" s="80" t="str">
        <f t="shared" si="8"/>
        <v>Overhead</v>
      </c>
      <c r="S206" s="81" t="str">
        <f>INDEX(Mapping!$C$4:$C$24,MATCH($C206,Mapping!$D$4:$D$24,0))</f>
        <v>Construction</v>
      </c>
      <c r="T206" s="76" t="s">
        <v>4593</v>
      </c>
    </row>
    <row r="207" spans="2:20" x14ac:dyDescent="0.25">
      <c r="B207" s="70">
        <v>35219591</v>
      </c>
      <c r="C207" s="84">
        <v>8</v>
      </c>
      <c r="D207" s="84"/>
      <c r="E207" s="75">
        <v>2.88</v>
      </c>
      <c r="F207" s="54" t="s">
        <v>2726</v>
      </c>
      <c r="G207" s="84" t="s">
        <v>2734</v>
      </c>
      <c r="H207" s="77">
        <v>29</v>
      </c>
      <c r="I207" s="82">
        <v>2.8841288480634493</v>
      </c>
      <c r="J207" s="74">
        <v>54</v>
      </c>
      <c r="K207" s="75">
        <v>11.806583015215489</v>
      </c>
      <c r="L207" s="78">
        <v>0.40712355224880997</v>
      </c>
      <c r="M207" s="96" t="s">
        <v>4597</v>
      </c>
      <c r="N207" s="70">
        <v>15206.4</v>
      </c>
      <c r="O207" s="70">
        <v>0</v>
      </c>
      <c r="P207" s="70">
        <v>0</v>
      </c>
      <c r="Q207" s="70">
        <v>0</v>
      </c>
      <c r="R207" s="80" t="str">
        <f t="shared" si="8"/>
        <v>Overhead</v>
      </c>
      <c r="S207" s="81" t="str">
        <f>INDEX(Mapping!$C$4:$C$24,MATCH($C207,Mapping!$D$4:$D$24,0))</f>
        <v>Scoping</v>
      </c>
      <c r="T207" s="76" t="s">
        <v>4593</v>
      </c>
    </row>
    <row r="208" spans="2:20" x14ac:dyDescent="0.25">
      <c r="B208" s="70">
        <v>35219289</v>
      </c>
      <c r="C208" s="84">
        <v>9</v>
      </c>
      <c r="D208" s="84"/>
      <c r="E208" s="75">
        <v>16.996969696969696</v>
      </c>
      <c r="F208" s="54" t="s">
        <v>2752</v>
      </c>
      <c r="G208" s="84" t="s">
        <v>2754</v>
      </c>
      <c r="H208" s="77">
        <v>641</v>
      </c>
      <c r="I208" s="82">
        <v>57.142938485843821</v>
      </c>
      <c r="J208" s="74">
        <v>49</v>
      </c>
      <c r="K208" s="75">
        <v>270.40280484573793</v>
      </c>
      <c r="L208" s="78">
        <v>0.42184524936932599</v>
      </c>
      <c r="M208" s="96" t="s">
        <v>4597</v>
      </c>
      <c r="N208" s="70">
        <v>40052</v>
      </c>
      <c r="O208" s="70">
        <v>32488</v>
      </c>
      <c r="P208" s="70">
        <v>17204</v>
      </c>
      <c r="Q208" s="70">
        <v>0</v>
      </c>
      <c r="R208" s="80" t="str">
        <f t="shared" si="8"/>
        <v>Hybrid</v>
      </c>
      <c r="S208" s="81" t="str">
        <f>INDEX(Mapping!$C$4:$C$24,MATCH($C208,Mapping!$D$4:$D$24,0))</f>
        <v>Scoping</v>
      </c>
      <c r="T208" s="76" t="s">
        <v>4593</v>
      </c>
    </row>
    <row r="209" spans="2:20" x14ac:dyDescent="0.25">
      <c r="B209" s="70">
        <v>35233947</v>
      </c>
      <c r="C209" s="84">
        <v>9</v>
      </c>
      <c r="D209" s="84"/>
      <c r="E209" s="75"/>
      <c r="F209" s="54" t="s">
        <v>2752</v>
      </c>
      <c r="G209" s="84" t="s">
        <v>2754</v>
      </c>
      <c r="H209" s="77">
        <v>641</v>
      </c>
      <c r="I209" s="82">
        <v>57.142938485843821</v>
      </c>
      <c r="J209" s="74">
        <v>49</v>
      </c>
      <c r="K209" s="75">
        <v>270.40280484573793</v>
      </c>
      <c r="L209" s="78">
        <v>0.42184524936932599</v>
      </c>
      <c r="M209" s="96" t="s">
        <v>4597</v>
      </c>
      <c r="N209" s="70"/>
      <c r="O209" s="70"/>
      <c r="P209" s="70"/>
      <c r="Q209" s="70"/>
      <c r="R209" s="80" t="str">
        <f t="shared" si="8"/>
        <v>TBD</v>
      </c>
      <c r="S209" s="81" t="str">
        <f>INDEX(Mapping!$C$4:$C$24,MATCH($C209,Mapping!$D$4:$D$24,0))</f>
        <v>Scoping</v>
      </c>
      <c r="T209" s="76" t="s">
        <v>4593</v>
      </c>
    </row>
    <row r="210" spans="2:20" x14ac:dyDescent="0.25">
      <c r="B210" s="70">
        <v>35233948</v>
      </c>
      <c r="C210" s="84">
        <v>9</v>
      </c>
      <c r="D210" s="84"/>
      <c r="E210" s="75"/>
      <c r="F210" s="54" t="s">
        <v>2752</v>
      </c>
      <c r="G210" s="84" t="s">
        <v>2754</v>
      </c>
      <c r="H210" s="77">
        <v>641</v>
      </c>
      <c r="I210" s="82">
        <v>57.142938485843821</v>
      </c>
      <c r="J210" s="74">
        <v>49</v>
      </c>
      <c r="K210" s="75">
        <v>270.40280484573793</v>
      </c>
      <c r="L210" s="78">
        <v>0.42184524936932599</v>
      </c>
      <c r="M210" s="96" t="s">
        <v>4597</v>
      </c>
      <c r="N210" s="70"/>
      <c r="O210" s="70"/>
      <c r="P210" s="70"/>
      <c r="Q210" s="70"/>
      <c r="R210" s="80" t="str">
        <f t="shared" si="8"/>
        <v>TBD</v>
      </c>
      <c r="S210" s="81" t="str">
        <f>INDEX(Mapping!$C$4:$C$24,MATCH($C210,Mapping!$D$4:$D$24,0))</f>
        <v>Scoping</v>
      </c>
      <c r="T210" s="76" t="s">
        <v>4593</v>
      </c>
    </row>
    <row r="211" spans="2:20" x14ac:dyDescent="0.25">
      <c r="B211" s="70">
        <v>35233949</v>
      </c>
      <c r="C211" s="84">
        <v>9</v>
      </c>
      <c r="D211" s="84"/>
      <c r="E211" s="75"/>
      <c r="F211" s="54" t="s">
        <v>2752</v>
      </c>
      <c r="G211" s="84" t="s">
        <v>2754</v>
      </c>
      <c r="H211" s="77">
        <v>641</v>
      </c>
      <c r="I211" s="82">
        <v>57.142938485843821</v>
      </c>
      <c r="J211" s="74">
        <v>49</v>
      </c>
      <c r="K211" s="75">
        <v>270.40280484573793</v>
      </c>
      <c r="L211" s="78">
        <v>0.42184524936932599</v>
      </c>
      <c r="M211" s="96" t="s">
        <v>4597</v>
      </c>
      <c r="N211" s="70"/>
      <c r="O211" s="70"/>
      <c r="P211" s="70"/>
      <c r="Q211" s="70"/>
      <c r="R211" s="80" t="str">
        <f t="shared" si="8"/>
        <v>TBD</v>
      </c>
      <c r="S211" s="81" t="str">
        <f>INDEX(Mapping!$C$4:$C$24,MATCH($C211,Mapping!$D$4:$D$24,0))</f>
        <v>Scoping</v>
      </c>
      <c r="T211" s="76" t="s">
        <v>4593</v>
      </c>
    </row>
    <row r="212" spans="2:20" x14ac:dyDescent="0.25">
      <c r="B212" s="70">
        <v>35233950</v>
      </c>
      <c r="C212" s="84">
        <v>9</v>
      </c>
      <c r="D212" s="84"/>
      <c r="E212" s="75"/>
      <c r="F212" s="54" t="s">
        <v>2752</v>
      </c>
      <c r="G212" s="84" t="s">
        <v>2754</v>
      </c>
      <c r="H212" s="77">
        <v>641</v>
      </c>
      <c r="I212" s="82">
        <v>57.142938485843821</v>
      </c>
      <c r="J212" s="74">
        <v>49</v>
      </c>
      <c r="K212" s="75">
        <v>270.40280484573793</v>
      </c>
      <c r="L212" s="78">
        <v>0.42184524936932599</v>
      </c>
      <c r="M212" s="96" t="s">
        <v>4597</v>
      </c>
      <c r="N212" s="70"/>
      <c r="O212" s="70"/>
      <c r="P212" s="70"/>
      <c r="Q212" s="70"/>
      <c r="R212" s="80" t="str">
        <f t="shared" si="8"/>
        <v>TBD</v>
      </c>
      <c r="S212" s="81" t="str">
        <f>INDEX(Mapping!$C$4:$C$24,MATCH($C212,Mapping!$D$4:$D$24,0))</f>
        <v>Scoping</v>
      </c>
      <c r="T212" s="76" t="s">
        <v>4593</v>
      </c>
    </row>
    <row r="213" spans="2:20" x14ac:dyDescent="0.25">
      <c r="B213" s="70">
        <v>35233951</v>
      </c>
      <c r="C213" s="84">
        <v>9</v>
      </c>
      <c r="D213" s="84"/>
      <c r="E213" s="75"/>
      <c r="F213" s="54" t="s">
        <v>2752</v>
      </c>
      <c r="G213" s="84" t="s">
        <v>2754</v>
      </c>
      <c r="H213" s="77">
        <v>641</v>
      </c>
      <c r="I213" s="82">
        <v>57.142938485843821</v>
      </c>
      <c r="J213" s="74">
        <v>49</v>
      </c>
      <c r="K213" s="75">
        <v>270.40280484573793</v>
      </c>
      <c r="L213" s="78">
        <v>0.42184524936932599</v>
      </c>
      <c r="M213" s="96" t="s">
        <v>4597</v>
      </c>
      <c r="N213" s="70"/>
      <c r="O213" s="70"/>
      <c r="P213" s="70"/>
      <c r="Q213" s="70"/>
      <c r="R213" s="80" t="str">
        <f t="shared" si="8"/>
        <v>TBD</v>
      </c>
      <c r="S213" s="81" t="str">
        <f>INDEX(Mapping!$C$4:$C$24,MATCH($C213,Mapping!$D$4:$D$24,0))</f>
        <v>Scoping</v>
      </c>
      <c r="T213" s="76" t="s">
        <v>4593</v>
      </c>
    </row>
    <row r="214" spans="2:20" x14ac:dyDescent="0.25">
      <c r="B214" s="70">
        <v>35225826</v>
      </c>
      <c r="C214" s="84">
        <v>9</v>
      </c>
      <c r="D214" s="84"/>
      <c r="E214" s="75">
        <v>9.7467803030303024</v>
      </c>
      <c r="F214" s="54" t="s">
        <v>2752</v>
      </c>
      <c r="G214" s="84" t="s">
        <v>2754</v>
      </c>
      <c r="H214" s="77">
        <v>641</v>
      </c>
      <c r="I214" s="82">
        <v>57.142938485843821</v>
      </c>
      <c r="J214" s="74">
        <v>49</v>
      </c>
      <c r="K214" s="75">
        <v>270.40280484573793</v>
      </c>
      <c r="L214" s="78">
        <v>0.42184524936932599</v>
      </c>
      <c r="M214" s="96" t="s">
        <v>4597</v>
      </c>
      <c r="N214" s="70">
        <v>50237</v>
      </c>
      <c r="O214" s="70">
        <v>533</v>
      </c>
      <c r="P214" s="70">
        <v>693</v>
      </c>
      <c r="Q214" s="70">
        <v>0</v>
      </c>
      <c r="R214" s="80" t="str">
        <f t="shared" si="8"/>
        <v>Hybrid</v>
      </c>
      <c r="S214" s="81" t="str">
        <f>INDEX(Mapping!$C$4:$C$24,MATCH($C214,Mapping!$D$4:$D$24,0))</f>
        <v>Scoping</v>
      </c>
      <c r="T214" s="76" t="s">
        <v>4466</v>
      </c>
    </row>
    <row r="215" spans="2:20" x14ac:dyDescent="0.25">
      <c r="B215" s="70">
        <v>35233952</v>
      </c>
      <c r="C215" s="84">
        <v>9</v>
      </c>
      <c r="D215" s="84"/>
      <c r="E215" s="75"/>
      <c r="F215" s="54" t="s">
        <v>2752</v>
      </c>
      <c r="G215" s="84" t="s">
        <v>2754</v>
      </c>
      <c r="H215" s="77">
        <v>641</v>
      </c>
      <c r="I215" s="82">
        <v>57.142938485843821</v>
      </c>
      <c r="J215" s="74">
        <v>49</v>
      </c>
      <c r="K215" s="75">
        <v>270.40280484573793</v>
      </c>
      <c r="L215" s="78">
        <v>0.42184524936932599</v>
      </c>
      <c r="M215" s="96" t="s">
        <v>4597</v>
      </c>
      <c r="N215" s="70"/>
      <c r="O215" s="70"/>
      <c r="P215" s="70"/>
      <c r="Q215" s="70"/>
      <c r="R215" s="80" t="str">
        <f t="shared" si="8"/>
        <v>TBD</v>
      </c>
      <c r="S215" s="81" t="str">
        <f>INDEX(Mapping!$C$4:$C$24,MATCH($C215,Mapping!$D$4:$D$24,0))</f>
        <v>Scoping</v>
      </c>
      <c r="T215" s="76" t="s">
        <v>4466</v>
      </c>
    </row>
    <row r="216" spans="2:20" x14ac:dyDescent="0.25">
      <c r="B216" s="70">
        <v>35233953</v>
      </c>
      <c r="C216" s="84">
        <v>9</v>
      </c>
      <c r="D216" s="84"/>
      <c r="E216" s="75"/>
      <c r="F216" s="54" t="s">
        <v>2752</v>
      </c>
      <c r="G216" s="84" t="s">
        <v>2754</v>
      </c>
      <c r="H216" s="77">
        <v>641</v>
      </c>
      <c r="I216" s="82">
        <v>57.142938485843821</v>
      </c>
      <c r="J216" s="74">
        <v>49</v>
      </c>
      <c r="K216" s="75">
        <v>270.40280484573793</v>
      </c>
      <c r="L216" s="78">
        <v>0.42184524936932599</v>
      </c>
      <c r="M216" s="96" t="s">
        <v>4597</v>
      </c>
      <c r="N216" s="70"/>
      <c r="O216" s="70"/>
      <c r="P216" s="70"/>
      <c r="Q216" s="70"/>
      <c r="R216" s="80" t="str">
        <f t="shared" si="8"/>
        <v>TBD</v>
      </c>
      <c r="S216" s="81" t="str">
        <f>INDEX(Mapping!$C$4:$C$24,MATCH($C216,Mapping!$D$4:$D$24,0))</f>
        <v>Scoping</v>
      </c>
      <c r="T216" s="76" t="s">
        <v>4466</v>
      </c>
    </row>
    <row r="217" spans="2:20" x14ac:dyDescent="0.25">
      <c r="B217" s="70">
        <v>35233955</v>
      </c>
      <c r="C217" s="84">
        <v>9</v>
      </c>
      <c r="D217" s="84"/>
      <c r="E217" s="75"/>
      <c r="F217" s="54" t="s">
        <v>2752</v>
      </c>
      <c r="G217" s="84" t="s">
        <v>2754</v>
      </c>
      <c r="H217" s="77">
        <v>641</v>
      </c>
      <c r="I217" s="82">
        <v>57.142938485843821</v>
      </c>
      <c r="J217" s="74">
        <v>49</v>
      </c>
      <c r="K217" s="75">
        <v>270.40280484573793</v>
      </c>
      <c r="L217" s="78">
        <v>0.42184524936932599</v>
      </c>
      <c r="M217" s="96" t="s">
        <v>4597</v>
      </c>
      <c r="N217" s="70"/>
      <c r="O217" s="70"/>
      <c r="P217" s="70"/>
      <c r="Q217" s="70"/>
      <c r="R217" s="80" t="str">
        <f t="shared" si="8"/>
        <v>TBD</v>
      </c>
      <c r="S217" s="81" t="str">
        <f>INDEX(Mapping!$C$4:$C$24,MATCH($C217,Mapping!$D$4:$D$24,0))</f>
        <v>Scoping</v>
      </c>
      <c r="T217" s="76" t="s">
        <v>4466</v>
      </c>
    </row>
    <row r="218" spans="2:20" x14ac:dyDescent="0.25">
      <c r="B218" s="70">
        <v>35233957</v>
      </c>
      <c r="C218" s="84">
        <v>9</v>
      </c>
      <c r="D218" s="84"/>
      <c r="E218" s="75"/>
      <c r="F218" s="54" t="s">
        <v>2752</v>
      </c>
      <c r="G218" s="84" t="s">
        <v>2754</v>
      </c>
      <c r="H218" s="77">
        <v>641</v>
      </c>
      <c r="I218" s="82">
        <v>57.142938485843821</v>
      </c>
      <c r="J218" s="74">
        <v>49</v>
      </c>
      <c r="K218" s="75">
        <v>270.40280484573793</v>
      </c>
      <c r="L218" s="78">
        <v>0.42184524936932599</v>
      </c>
      <c r="M218" s="96" t="s">
        <v>4597</v>
      </c>
      <c r="N218" s="70"/>
      <c r="O218" s="70"/>
      <c r="P218" s="70"/>
      <c r="Q218" s="70"/>
      <c r="R218" s="80" t="str">
        <f t="shared" si="8"/>
        <v>TBD</v>
      </c>
      <c r="S218" s="81" t="str">
        <f>INDEX(Mapping!$C$4:$C$24,MATCH($C218,Mapping!$D$4:$D$24,0))</f>
        <v>Scoping</v>
      </c>
      <c r="T218" s="76" t="s">
        <v>4592</v>
      </c>
    </row>
    <row r="219" spans="2:20" x14ac:dyDescent="0.25">
      <c r="B219" s="70">
        <v>35233959</v>
      </c>
      <c r="C219" s="84">
        <v>9</v>
      </c>
      <c r="D219" s="84"/>
      <c r="E219" s="75"/>
      <c r="F219" s="54" t="s">
        <v>2752</v>
      </c>
      <c r="G219" s="84" t="s">
        <v>2754</v>
      </c>
      <c r="H219" s="77">
        <v>641</v>
      </c>
      <c r="I219" s="82">
        <v>57.142938485843821</v>
      </c>
      <c r="J219" s="74">
        <v>49</v>
      </c>
      <c r="K219" s="75">
        <v>270.40280484573793</v>
      </c>
      <c r="L219" s="78">
        <v>0.42184524936932599</v>
      </c>
      <c r="M219" s="96" t="s">
        <v>4597</v>
      </c>
      <c r="N219" s="70"/>
      <c r="O219" s="70"/>
      <c r="P219" s="70"/>
      <c r="Q219" s="70"/>
      <c r="R219" s="80" t="str">
        <f t="shared" si="8"/>
        <v>TBD</v>
      </c>
      <c r="S219" s="81" t="str">
        <f>INDEX(Mapping!$C$4:$C$24,MATCH($C219,Mapping!$D$4:$D$24,0))</f>
        <v>Scoping</v>
      </c>
      <c r="T219" s="76" t="s">
        <v>4592</v>
      </c>
    </row>
    <row r="220" spans="2:20" x14ac:dyDescent="0.25">
      <c r="B220" s="70">
        <v>35234381</v>
      </c>
      <c r="C220" s="84">
        <v>9</v>
      </c>
      <c r="D220" s="84"/>
      <c r="E220" s="75"/>
      <c r="F220" s="54" t="s">
        <v>2752</v>
      </c>
      <c r="G220" s="84" t="s">
        <v>2754</v>
      </c>
      <c r="H220" s="77">
        <v>641</v>
      </c>
      <c r="I220" s="82">
        <v>57.142938485843821</v>
      </c>
      <c r="J220" s="74">
        <v>49</v>
      </c>
      <c r="K220" s="75">
        <v>270.40280484573793</v>
      </c>
      <c r="L220" s="78">
        <v>0.42184524936932599</v>
      </c>
      <c r="M220" s="96" t="s">
        <v>4597</v>
      </c>
      <c r="N220" s="70"/>
      <c r="O220" s="70"/>
      <c r="P220" s="70"/>
      <c r="Q220" s="70"/>
      <c r="R220" s="80" t="str">
        <f t="shared" si="8"/>
        <v>TBD</v>
      </c>
      <c r="S220" s="81" t="str">
        <f>INDEX(Mapping!$C$4:$C$24,MATCH($C220,Mapping!$D$4:$D$24,0))</f>
        <v>Scoping</v>
      </c>
      <c r="T220" s="76" t="s">
        <v>4592</v>
      </c>
    </row>
    <row r="221" spans="2:20" x14ac:dyDescent="0.25">
      <c r="B221" s="70">
        <v>35234382</v>
      </c>
      <c r="C221" s="84">
        <v>9</v>
      </c>
      <c r="D221" s="84"/>
      <c r="E221" s="75"/>
      <c r="F221" s="54" t="s">
        <v>2752</v>
      </c>
      <c r="G221" s="84" t="s">
        <v>2754</v>
      </c>
      <c r="H221" s="77">
        <v>641</v>
      </c>
      <c r="I221" s="82">
        <v>57.142938485843821</v>
      </c>
      <c r="J221" s="74">
        <v>49</v>
      </c>
      <c r="K221" s="75">
        <v>270.40280484573793</v>
      </c>
      <c r="L221" s="78">
        <v>0.42184524936932599</v>
      </c>
      <c r="M221" s="96" t="s">
        <v>4597</v>
      </c>
      <c r="N221" s="70"/>
      <c r="O221" s="70"/>
      <c r="P221" s="70"/>
      <c r="Q221" s="70"/>
      <c r="R221" s="80" t="str">
        <f t="shared" si="8"/>
        <v>TBD</v>
      </c>
      <c r="S221" s="81" t="str">
        <f>INDEX(Mapping!$C$4:$C$24,MATCH($C221,Mapping!$D$4:$D$24,0))</f>
        <v>Scoping</v>
      </c>
      <c r="T221" s="76" t="s">
        <v>4592</v>
      </c>
    </row>
    <row r="222" spans="2:20" x14ac:dyDescent="0.25">
      <c r="B222" s="70">
        <v>35225827</v>
      </c>
      <c r="C222" s="84">
        <v>9</v>
      </c>
      <c r="D222" s="84"/>
      <c r="E222" s="75">
        <v>6.5636363636363635</v>
      </c>
      <c r="F222" s="54" t="s">
        <v>2752</v>
      </c>
      <c r="G222" s="84" t="s">
        <v>2754</v>
      </c>
      <c r="H222" s="77">
        <v>641</v>
      </c>
      <c r="I222" s="82">
        <v>57.142938485843821</v>
      </c>
      <c r="J222" s="74">
        <v>49</v>
      </c>
      <c r="K222" s="75">
        <v>270.40280484573793</v>
      </c>
      <c r="L222" s="78">
        <v>0.42184524936932599</v>
      </c>
      <c r="M222" s="96" t="s">
        <v>4597</v>
      </c>
      <c r="N222" s="70">
        <v>34656</v>
      </c>
      <c r="O222" s="70">
        <v>0</v>
      </c>
      <c r="P222" s="70">
        <v>0</v>
      </c>
      <c r="Q222" s="70">
        <v>0</v>
      </c>
      <c r="R222" s="80" t="str">
        <f t="shared" si="8"/>
        <v>Overhead</v>
      </c>
      <c r="S222" s="81" t="str">
        <f>INDEX(Mapping!$C$4:$C$24,MATCH($C222,Mapping!$D$4:$D$24,0))</f>
        <v>Scoping</v>
      </c>
      <c r="T222" s="76" t="s">
        <v>4592</v>
      </c>
    </row>
    <row r="223" spans="2:20" x14ac:dyDescent="0.25">
      <c r="B223" s="70">
        <v>35233954</v>
      </c>
      <c r="C223" s="84">
        <v>9</v>
      </c>
      <c r="D223" s="84"/>
      <c r="E223" s="75"/>
      <c r="F223" s="54" t="s">
        <v>2752</v>
      </c>
      <c r="G223" s="84" t="s">
        <v>2754</v>
      </c>
      <c r="H223" s="77">
        <v>641</v>
      </c>
      <c r="I223" s="82">
        <v>57.142938485843821</v>
      </c>
      <c r="J223" s="74">
        <v>49</v>
      </c>
      <c r="K223" s="75">
        <v>270.40280484573793</v>
      </c>
      <c r="L223" s="78">
        <v>0.42184524936932599</v>
      </c>
      <c r="M223" s="96" t="s">
        <v>4597</v>
      </c>
      <c r="N223" s="70"/>
      <c r="O223" s="70"/>
      <c r="P223" s="70"/>
      <c r="Q223" s="70"/>
      <c r="R223" s="80" t="str">
        <f t="shared" si="8"/>
        <v>TBD</v>
      </c>
      <c r="S223" s="81" t="str">
        <f>INDEX(Mapping!$C$4:$C$24,MATCH($C223,Mapping!$D$4:$D$24,0))</f>
        <v>Scoping</v>
      </c>
      <c r="T223" s="76" t="s">
        <v>4592</v>
      </c>
    </row>
    <row r="224" spans="2:20" x14ac:dyDescent="0.25">
      <c r="B224" s="70">
        <v>35233956</v>
      </c>
      <c r="C224" s="84">
        <v>9</v>
      </c>
      <c r="D224" s="84"/>
      <c r="E224" s="75"/>
      <c r="F224" s="54" t="s">
        <v>2752</v>
      </c>
      <c r="G224" s="84" t="s">
        <v>2754</v>
      </c>
      <c r="H224" s="77">
        <v>641</v>
      </c>
      <c r="I224" s="82">
        <v>57.142938485843821</v>
      </c>
      <c r="J224" s="74">
        <v>49</v>
      </c>
      <c r="K224" s="75">
        <v>270.40280484573793</v>
      </c>
      <c r="L224" s="78">
        <v>0.42184524936932599</v>
      </c>
      <c r="M224" s="96" t="s">
        <v>4597</v>
      </c>
      <c r="N224" s="70"/>
      <c r="O224" s="70"/>
      <c r="P224" s="70"/>
      <c r="Q224" s="70"/>
      <c r="R224" s="80" t="str">
        <f t="shared" si="8"/>
        <v>TBD</v>
      </c>
      <c r="S224" s="81" t="str">
        <f>INDEX(Mapping!$C$4:$C$24,MATCH($C224,Mapping!$D$4:$D$24,0))</f>
        <v>Scoping</v>
      </c>
      <c r="T224" s="76" t="s">
        <v>4592</v>
      </c>
    </row>
    <row r="225" spans="2:20" x14ac:dyDescent="0.25">
      <c r="B225" s="70">
        <v>35233958</v>
      </c>
      <c r="C225" s="84">
        <v>9</v>
      </c>
      <c r="D225" s="84"/>
      <c r="E225" s="75"/>
      <c r="F225" s="54" t="s">
        <v>2752</v>
      </c>
      <c r="G225" s="84" t="s">
        <v>2754</v>
      </c>
      <c r="H225" s="77">
        <v>641</v>
      </c>
      <c r="I225" s="82">
        <v>57.142938485843821</v>
      </c>
      <c r="J225" s="74">
        <v>49</v>
      </c>
      <c r="K225" s="75">
        <v>270.40280484573793</v>
      </c>
      <c r="L225" s="78">
        <v>0.42184524936932599</v>
      </c>
      <c r="M225" s="96" t="s">
        <v>4597</v>
      </c>
      <c r="N225" s="70"/>
      <c r="O225" s="70"/>
      <c r="P225" s="70"/>
      <c r="Q225" s="70"/>
      <c r="R225" s="80" t="str">
        <f t="shared" si="8"/>
        <v>TBD</v>
      </c>
      <c r="S225" s="81" t="str">
        <f>INDEX(Mapping!$C$4:$C$24,MATCH($C225,Mapping!$D$4:$D$24,0))</f>
        <v>Scoping</v>
      </c>
      <c r="T225" s="76" t="s">
        <v>4592</v>
      </c>
    </row>
    <row r="226" spans="2:20" x14ac:dyDescent="0.25">
      <c r="B226" s="70">
        <v>35234380</v>
      </c>
      <c r="C226" s="84">
        <v>9</v>
      </c>
      <c r="D226" s="84"/>
      <c r="E226" s="75"/>
      <c r="F226" s="54" t="s">
        <v>2752</v>
      </c>
      <c r="G226" s="84" t="s">
        <v>2754</v>
      </c>
      <c r="H226" s="77">
        <v>641</v>
      </c>
      <c r="I226" s="82">
        <v>57.142938485843821</v>
      </c>
      <c r="J226" s="74">
        <v>49</v>
      </c>
      <c r="K226" s="75">
        <v>270.40280484573793</v>
      </c>
      <c r="L226" s="78">
        <v>0.42184524936932599</v>
      </c>
      <c r="M226" s="96" t="s">
        <v>4597</v>
      </c>
      <c r="N226" s="70"/>
      <c r="O226" s="70"/>
      <c r="P226" s="70"/>
      <c r="Q226" s="70"/>
      <c r="R226" s="80" t="str">
        <f t="shared" si="8"/>
        <v>TBD</v>
      </c>
      <c r="S226" s="81" t="str">
        <f>INDEX(Mapping!$C$4:$C$24,MATCH($C226,Mapping!$D$4:$D$24,0))</f>
        <v>Scoping</v>
      </c>
      <c r="T226" s="76" t="s">
        <v>4592</v>
      </c>
    </row>
    <row r="227" spans="2:20" x14ac:dyDescent="0.25">
      <c r="B227" s="70">
        <v>35234383</v>
      </c>
      <c r="C227" s="84">
        <v>9</v>
      </c>
      <c r="D227" s="84"/>
      <c r="E227" s="75"/>
      <c r="F227" s="54" t="s">
        <v>2752</v>
      </c>
      <c r="G227" s="84" t="s">
        <v>2754</v>
      </c>
      <c r="H227" s="77">
        <v>641</v>
      </c>
      <c r="I227" s="82">
        <v>57.142938485843821</v>
      </c>
      <c r="J227" s="74">
        <v>49</v>
      </c>
      <c r="K227" s="75">
        <v>270.40280484573793</v>
      </c>
      <c r="L227" s="78">
        <v>0.42184524936932599</v>
      </c>
      <c r="M227" s="96" t="s">
        <v>4597</v>
      </c>
      <c r="N227" s="70"/>
      <c r="O227" s="70"/>
      <c r="P227" s="70"/>
      <c r="Q227" s="70"/>
      <c r="R227" s="80" t="str">
        <f t="shared" si="8"/>
        <v>TBD</v>
      </c>
      <c r="S227" s="81" t="str">
        <f>INDEX(Mapping!$C$4:$C$24,MATCH($C227,Mapping!$D$4:$D$24,0))</f>
        <v>Scoping</v>
      </c>
      <c r="T227" s="76" t="s">
        <v>4592</v>
      </c>
    </row>
    <row r="228" spans="2:20" x14ac:dyDescent="0.25">
      <c r="B228" s="70">
        <v>35234384</v>
      </c>
      <c r="C228" s="84">
        <v>9</v>
      </c>
      <c r="D228" s="84"/>
      <c r="E228" s="75"/>
      <c r="F228" s="54" t="s">
        <v>2752</v>
      </c>
      <c r="G228" s="84" t="s">
        <v>2754</v>
      </c>
      <c r="H228" s="77">
        <v>641</v>
      </c>
      <c r="I228" s="82">
        <v>57.142938485843821</v>
      </c>
      <c r="J228" s="74">
        <v>49</v>
      </c>
      <c r="K228" s="75">
        <v>270.40280484573793</v>
      </c>
      <c r="L228" s="78">
        <v>0.42184524936932599</v>
      </c>
      <c r="M228" s="96" t="s">
        <v>4597</v>
      </c>
      <c r="N228" s="70"/>
      <c r="O228" s="70"/>
      <c r="P228" s="70"/>
      <c r="Q228" s="70"/>
      <c r="R228" s="80" t="str">
        <f t="shared" si="8"/>
        <v>TBD</v>
      </c>
      <c r="S228" s="81" t="str">
        <f>INDEX(Mapping!$C$4:$C$24,MATCH($C228,Mapping!$D$4:$D$24,0))</f>
        <v>Scoping</v>
      </c>
      <c r="T228" s="76" t="s">
        <v>4592</v>
      </c>
    </row>
    <row r="229" spans="2:20" x14ac:dyDescent="0.25">
      <c r="B229" s="70">
        <v>35234385</v>
      </c>
      <c r="C229" s="84">
        <v>9</v>
      </c>
      <c r="D229" s="84"/>
      <c r="E229" s="75"/>
      <c r="F229" s="54" t="s">
        <v>2752</v>
      </c>
      <c r="G229" s="84" t="s">
        <v>2754</v>
      </c>
      <c r="H229" s="77">
        <v>641</v>
      </c>
      <c r="I229" s="82">
        <v>57.142938485843821</v>
      </c>
      <c r="J229" s="74">
        <v>49</v>
      </c>
      <c r="K229" s="75">
        <v>270.40280484573793</v>
      </c>
      <c r="L229" s="78">
        <v>0.42184524936932599</v>
      </c>
      <c r="M229" s="96" t="s">
        <v>4597</v>
      </c>
      <c r="N229" s="70"/>
      <c r="O229" s="70"/>
      <c r="P229" s="70"/>
      <c r="Q229" s="70"/>
      <c r="R229" s="80" t="str">
        <f t="shared" si="8"/>
        <v>TBD</v>
      </c>
      <c r="S229" s="81" t="str">
        <f>INDEX(Mapping!$C$4:$C$24,MATCH($C229,Mapping!$D$4:$D$24,0))</f>
        <v>Scoping</v>
      </c>
      <c r="T229" s="76" t="s">
        <v>4592</v>
      </c>
    </row>
    <row r="230" spans="2:20" x14ac:dyDescent="0.25">
      <c r="B230" s="70">
        <v>35234386</v>
      </c>
      <c r="C230" s="84">
        <v>9</v>
      </c>
      <c r="D230" s="84"/>
      <c r="E230" s="75"/>
      <c r="F230" s="54" t="s">
        <v>2752</v>
      </c>
      <c r="G230" s="84" t="s">
        <v>2754</v>
      </c>
      <c r="H230" s="77">
        <v>641</v>
      </c>
      <c r="I230" s="82">
        <v>57.142938485843821</v>
      </c>
      <c r="J230" s="74">
        <v>49</v>
      </c>
      <c r="K230" s="75">
        <v>270.40280484573793</v>
      </c>
      <c r="L230" s="78">
        <v>0.42184524936932599</v>
      </c>
      <c r="M230" s="96" t="s">
        <v>4597</v>
      </c>
      <c r="N230" s="70"/>
      <c r="O230" s="70"/>
      <c r="P230" s="70"/>
      <c r="Q230" s="70"/>
      <c r="R230" s="80" t="str">
        <f t="shared" si="8"/>
        <v>TBD</v>
      </c>
      <c r="S230" s="81" t="str">
        <f>INDEX(Mapping!$C$4:$C$24,MATCH($C230,Mapping!$D$4:$D$24,0))</f>
        <v>Scoping</v>
      </c>
      <c r="T230" s="76" t="s">
        <v>4592</v>
      </c>
    </row>
    <row r="231" spans="2:20" x14ac:dyDescent="0.25">
      <c r="B231" s="70">
        <v>35225828</v>
      </c>
      <c r="C231" s="84">
        <v>9</v>
      </c>
      <c r="D231" s="84"/>
      <c r="E231" s="75">
        <v>8.4214015151515156</v>
      </c>
      <c r="F231" s="54" t="s">
        <v>2752</v>
      </c>
      <c r="G231" s="84" t="s">
        <v>2754</v>
      </c>
      <c r="H231" s="77">
        <v>641</v>
      </c>
      <c r="I231" s="82">
        <v>57.142938485843821</v>
      </c>
      <c r="J231" s="74">
        <v>49</v>
      </c>
      <c r="K231" s="75">
        <v>270.40280484573793</v>
      </c>
      <c r="L231" s="78">
        <v>0.42184524936932599</v>
      </c>
      <c r="M231" s="96" t="s">
        <v>4597</v>
      </c>
      <c r="N231" s="70">
        <v>42608</v>
      </c>
      <c r="O231" s="70">
        <v>575</v>
      </c>
      <c r="P231" s="70">
        <v>1282</v>
      </c>
      <c r="Q231" s="70">
        <v>0</v>
      </c>
      <c r="R231" s="80" t="str">
        <f t="shared" si="8"/>
        <v>Hybrid</v>
      </c>
      <c r="S231" s="81" t="str">
        <f>INDEX(Mapping!$C$4:$C$24,MATCH($C231,Mapping!$D$4:$D$24,0))</f>
        <v>Scoping</v>
      </c>
      <c r="T231" s="76" t="s">
        <v>4592</v>
      </c>
    </row>
    <row r="232" spans="2:20" x14ac:dyDescent="0.25">
      <c r="B232" s="70">
        <v>35234387</v>
      </c>
      <c r="C232" s="84">
        <v>9</v>
      </c>
      <c r="D232" s="84"/>
      <c r="E232" s="75"/>
      <c r="F232" s="54" t="s">
        <v>2752</v>
      </c>
      <c r="G232" s="84" t="s">
        <v>2754</v>
      </c>
      <c r="H232" s="77">
        <v>641</v>
      </c>
      <c r="I232" s="82">
        <v>57.142938485843821</v>
      </c>
      <c r="J232" s="74">
        <v>49</v>
      </c>
      <c r="K232" s="75">
        <v>270.40280484573793</v>
      </c>
      <c r="L232" s="78">
        <v>0.42184524936932599</v>
      </c>
      <c r="M232" s="96" t="s">
        <v>4597</v>
      </c>
      <c r="N232" s="70"/>
      <c r="O232" s="70"/>
      <c r="P232" s="70"/>
      <c r="Q232" s="70"/>
      <c r="R232" s="80" t="str">
        <f t="shared" si="8"/>
        <v>TBD</v>
      </c>
      <c r="S232" s="81" t="str">
        <f>INDEX(Mapping!$C$4:$C$24,MATCH($C232,Mapping!$D$4:$D$24,0))</f>
        <v>Scoping</v>
      </c>
      <c r="T232" s="76" t="s">
        <v>4592</v>
      </c>
    </row>
    <row r="233" spans="2:20" x14ac:dyDescent="0.25">
      <c r="B233" s="70">
        <v>35234388</v>
      </c>
      <c r="C233" s="84">
        <v>9</v>
      </c>
      <c r="D233" s="84"/>
      <c r="E233" s="75"/>
      <c r="F233" s="54" t="s">
        <v>2752</v>
      </c>
      <c r="G233" s="84" t="s">
        <v>2754</v>
      </c>
      <c r="H233" s="77">
        <v>641</v>
      </c>
      <c r="I233" s="82">
        <v>57.142938485843821</v>
      </c>
      <c r="J233" s="74">
        <v>49</v>
      </c>
      <c r="K233" s="75">
        <v>270.40280484573793</v>
      </c>
      <c r="L233" s="78">
        <v>0.42184524936932599</v>
      </c>
      <c r="M233" s="96" t="s">
        <v>4597</v>
      </c>
      <c r="N233" s="70"/>
      <c r="O233" s="70"/>
      <c r="P233" s="70"/>
      <c r="Q233" s="70"/>
      <c r="R233" s="80" t="str">
        <f t="shared" si="8"/>
        <v>TBD</v>
      </c>
      <c r="S233" s="81" t="str">
        <f>INDEX(Mapping!$C$4:$C$24,MATCH($C233,Mapping!$D$4:$D$24,0))</f>
        <v>Scoping</v>
      </c>
      <c r="T233" s="76" t="s">
        <v>4592</v>
      </c>
    </row>
    <row r="234" spans="2:20" x14ac:dyDescent="0.25">
      <c r="B234" s="70">
        <v>35234389</v>
      </c>
      <c r="C234" s="84">
        <v>9</v>
      </c>
      <c r="D234" s="84"/>
      <c r="E234" s="75"/>
      <c r="F234" s="54" t="s">
        <v>2752</v>
      </c>
      <c r="G234" s="84" t="s">
        <v>2754</v>
      </c>
      <c r="H234" s="77">
        <v>641</v>
      </c>
      <c r="I234" s="82">
        <v>57.142938485843821</v>
      </c>
      <c r="J234" s="74">
        <v>49</v>
      </c>
      <c r="K234" s="75">
        <v>270.40280484573793</v>
      </c>
      <c r="L234" s="78">
        <v>0.42184524936932599</v>
      </c>
      <c r="M234" s="96" t="s">
        <v>4597</v>
      </c>
      <c r="N234" s="70"/>
      <c r="O234" s="70"/>
      <c r="P234" s="70"/>
      <c r="Q234" s="70"/>
      <c r="R234" s="80" t="str">
        <f t="shared" si="8"/>
        <v>TBD</v>
      </c>
      <c r="S234" s="81" t="str">
        <f>INDEX(Mapping!$C$4:$C$24,MATCH($C234,Mapping!$D$4:$D$24,0))</f>
        <v>Scoping</v>
      </c>
      <c r="T234" s="76" t="s">
        <v>4592</v>
      </c>
    </row>
    <row r="235" spans="2:20" x14ac:dyDescent="0.25">
      <c r="B235" s="70">
        <v>35234390</v>
      </c>
      <c r="C235" s="84">
        <v>9</v>
      </c>
      <c r="D235" s="84"/>
      <c r="E235" s="75"/>
      <c r="F235" s="54" t="s">
        <v>2752</v>
      </c>
      <c r="G235" s="84" t="s">
        <v>2754</v>
      </c>
      <c r="H235" s="77">
        <v>641</v>
      </c>
      <c r="I235" s="82">
        <v>57.142938485843821</v>
      </c>
      <c r="J235" s="74">
        <v>49</v>
      </c>
      <c r="K235" s="75">
        <v>270.40280484573793</v>
      </c>
      <c r="L235" s="78">
        <v>0.42184524936932599</v>
      </c>
      <c r="M235" s="96" t="s">
        <v>4597</v>
      </c>
      <c r="N235" s="70"/>
      <c r="O235" s="70"/>
      <c r="P235" s="70"/>
      <c r="Q235" s="70"/>
      <c r="R235" s="80" t="str">
        <f t="shared" ref="R235:R266" si="9">IF(SUM(N235:Q235)=0,"TBD",IF(AND(N235&gt;0,O235&gt;0),"Hybrid", IF(SUM(P235:Q235)&gt;0,"Remote Grid / Removal",IF(N235&gt;0,"Overhead","Underground"))))</f>
        <v>TBD</v>
      </c>
      <c r="S235" s="81" t="str">
        <f>INDEX(Mapping!$C$4:$C$24,MATCH($C235,Mapping!$D$4:$D$24,0))</f>
        <v>Scoping</v>
      </c>
      <c r="T235" s="76" t="s">
        <v>4592</v>
      </c>
    </row>
    <row r="236" spans="2:20" x14ac:dyDescent="0.25">
      <c r="B236" s="70">
        <v>35234391</v>
      </c>
      <c r="C236" s="84">
        <v>9</v>
      </c>
      <c r="D236" s="84"/>
      <c r="E236" s="75"/>
      <c r="F236" s="54" t="s">
        <v>2752</v>
      </c>
      <c r="G236" s="84" t="s">
        <v>2754</v>
      </c>
      <c r="H236" s="77">
        <v>641</v>
      </c>
      <c r="I236" s="82">
        <v>57.142938485843821</v>
      </c>
      <c r="J236" s="74">
        <v>49</v>
      </c>
      <c r="K236" s="75">
        <v>270.40280484573793</v>
      </c>
      <c r="L236" s="78">
        <v>0.42184524936932599</v>
      </c>
      <c r="M236" s="96" t="s">
        <v>4597</v>
      </c>
      <c r="N236" s="70"/>
      <c r="O236" s="70"/>
      <c r="P236" s="70"/>
      <c r="Q236" s="70"/>
      <c r="R236" s="80" t="str">
        <f t="shared" si="9"/>
        <v>TBD</v>
      </c>
      <c r="S236" s="81" t="str">
        <f>INDEX(Mapping!$C$4:$C$24,MATCH($C236,Mapping!$D$4:$D$24,0))</f>
        <v>Scoping</v>
      </c>
      <c r="T236" s="76" t="s">
        <v>4592</v>
      </c>
    </row>
    <row r="237" spans="2:20" x14ac:dyDescent="0.25">
      <c r="B237" s="70">
        <v>35234392</v>
      </c>
      <c r="C237" s="84">
        <v>9</v>
      </c>
      <c r="D237" s="84"/>
      <c r="E237" s="75"/>
      <c r="F237" s="54" t="s">
        <v>2752</v>
      </c>
      <c r="G237" s="84" t="s">
        <v>2754</v>
      </c>
      <c r="H237" s="77">
        <v>641</v>
      </c>
      <c r="I237" s="82">
        <v>57.142938485843821</v>
      </c>
      <c r="J237" s="74">
        <v>49</v>
      </c>
      <c r="K237" s="75">
        <v>270.40280484573793</v>
      </c>
      <c r="L237" s="78">
        <v>0.42184524936932599</v>
      </c>
      <c r="M237" s="96" t="s">
        <v>4597</v>
      </c>
      <c r="N237" s="70"/>
      <c r="O237" s="70"/>
      <c r="P237" s="70"/>
      <c r="Q237" s="70"/>
      <c r="R237" s="80" t="str">
        <f t="shared" si="9"/>
        <v>TBD</v>
      </c>
      <c r="S237" s="81" t="str">
        <f>INDEX(Mapping!$C$4:$C$24,MATCH($C237,Mapping!$D$4:$D$24,0))</f>
        <v>Scoping</v>
      </c>
      <c r="T237" s="76" t="s">
        <v>4592</v>
      </c>
    </row>
    <row r="238" spans="2:20" x14ac:dyDescent="0.25">
      <c r="B238" s="70">
        <v>35225829</v>
      </c>
      <c r="C238" s="84">
        <v>9</v>
      </c>
      <c r="D238" s="84"/>
      <c r="E238" s="75">
        <v>11.120454545454546</v>
      </c>
      <c r="F238" s="54" t="s">
        <v>2752</v>
      </c>
      <c r="G238" s="84" t="s">
        <v>2754</v>
      </c>
      <c r="H238" s="77">
        <v>641</v>
      </c>
      <c r="I238" s="82">
        <v>57.142938485843821</v>
      </c>
      <c r="J238" s="74">
        <v>49</v>
      </c>
      <c r="K238" s="75">
        <v>270.40280484573793</v>
      </c>
      <c r="L238" s="78">
        <v>0.42184524936932599</v>
      </c>
      <c r="M238" s="96" t="s">
        <v>4597</v>
      </c>
      <c r="N238" s="70">
        <v>58716</v>
      </c>
      <c r="O238" s="70">
        <v>0</v>
      </c>
      <c r="P238" s="70">
        <v>0</v>
      </c>
      <c r="Q238" s="70">
        <v>0</v>
      </c>
      <c r="R238" s="80" t="str">
        <f t="shared" si="9"/>
        <v>Overhead</v>
      </c>
      <c r="S238" s="81" t="str">
        <f>INDEX(Mapping!$C$4:$C$24,MATCH($C238,Mapping!$D$4:$D$24,0))</f>
        <v>Scoping</v>
      </c>
      <c r="T238" s="76" t="s">
        <v>4592</v>
      </c>
    </row>
    <row r="239" spans="2:20" x14ac:dyDescent="0.25">
      <c r="B239" s="70">
        <v>35234393</v>
      </c>
      <c r="C239" s="84">
        <v>9</v>
      </c>
      <c r="D239" s="84"/>
      <c r="E239" s="75"/>
      <c r="F239" s="54" t="s">
        <v>2752</v>
      </c>
      <c r="G239" s="84" t="s">
        <v>2754</v>
      </c>
      <c r="H239" s="77">
        <v>641</v>
      </c>
      <c r="I239" s="82">
        <v>57.142938485843821</v>
      </c>
      <c r="J239" s="74">
        <v>49</v>
      </c>
      <c r="K239" s="75">
        <v>270.40280484573793</v>
      </c>
      <c r="L239" s="78">
        <v>0.42184524936932599</v>
      </c>
      <c r="M239" s="96" t="s">
        <v>4597</v>
      </c>
      <c r="N239" s="70"/>
      <c r="O239" s="70"/>
      <c r="P239" s="70"/>
      <c r="Q239" s="70"/>
      <c r="R239" s="80" t="str">
        <f t="shared" si="9"/>
        <v>TBD</v>
      </c>
      <c r="S239" s="81" t="str">
        <f>INDEX(Mapping!$C$4:$C$24,MATCH($C239,Mapping!$D$4:$D$24,0))</f>
        <v>Scoping</v>
      </c>
      <c r="T239" s="76" t="s">
        <v>4472</v>
      </c>
    </row>
    <row r="240" spans="2:20" x14ac:dyDescent="0.25">
      <c r="B240" s="70">
        <v>35234394</v>
      </c>
      <c r="C240" s="84">
        <v>9</v>
      </c>
      <c r="D240" s="84"/>
      <c r="E240" s="75"/>
      <c r="F240" s="54" t="s">
        <v>2752</v>
      </c>
      <c r="G240" s="84" t="s">
        <v>2754</v>
      </c>
      <c r="H240" s="77">
        <v>641</v>
      </c>
      <c r="I240" s="82">
        <v>57.142938485843821</v>
      </c>
      <c r="J240" s="74">
        <v>49</v>
      </c>
      <c r="K240" s="75">
        <v>270.40280484573793</v>
      </c>
      <c r="L240" s="78">
        <v>0.42184524936932599</v>
      </c>
      <c r="M240" s="96" t="s">
        <v>4597</v>
      </c>
      <c r="N240" s="70"/>
      <c r="O240" s="70"/>
      <c r="P240" s="70"/>
      <c r="Q240" s="70"/>
      <c r="R240" s="80" t="str">
        <f t="shared" si="9"/>
        <v>TBD</v>
      </c>
      <c r="S240" s="81" t="str">
        <f>INDEX(Mapping!$C$4:$C$24,MATCH($C240,Mapping!$D$4:$D$24,0))</f>
        <v>Scoping</v>
      </c>
      <c r="T240" s="76" t="s">
        <v>4472</v>
      </c>
    </row>
    <row r="241" spans="2:20" x14ac:dyDescent="0.25">
      <c r="B241" s="70">
        <v>35234395</v>
      </c>
      <c r="C241" s="84">
        <v>9</v>
      </c>
      <c r="D241" s="84"/>
      <c r="E241" s="75"/>
      <c r="F241" s="54" t="s">
        <v>2752</v>
      </c>
      <c r="G241" s="84" t="s">
        <v>2754</v>
      </c>
      <c r="H241" s="77">
        <v>641</v>
      </c>
      <c r="I241" s="82">
        <v>57.142938485843821</v>
      </c>
      <c r="J241" s="74">
        <v>49</v>
      </c>
      <c r="K241" s="75">
        <v>270.40280484573793</v>
      </c>
      <c r="L241" s="78">
        <v>0.42184524936932599</v>
      </c>
      <c r="M241" s="96" t="s">
        <v>4597</v>
      </c>
      <c r="N241" s="70"/>
      <c r="O241" s="70"/>
      <c r="P241" s="70"/>
      <c r="Q241" s="70"/>
      <c r="R241" s="80" t="str">
        <f t="shared" si="9"/>
        <v>TBD</v>
      </c>
      <c r="S241" s="81" t="str">
        <f>INDEX(Mapping!$C$4:$C$24,MATCH($C241,Mapping!$D$4:$D$24,0))</f>
        <v>Scoping</v>
      </c>
      <c r="T241" s="76" t="s">
        <v>4472</v>
      </c>
    </row>
    <row r="242" spans="2:20" x14ac:dyDescent="0.25">
      <c r="B242" s="70">
        <v>35234396</v>
      </c>
      <c r="C242" s="84">
        <v>9</v>
      </c>
      <c r="D242" s="84"/>
      <c r="E242" s="75"/>
      <c r="F242" s="54" t="s">
        <v>2752</v>
      </c>
      <c r="G242" s="84" t="s">
        <v>2754</v>
      </c>
      <c r="H242" s="77">
        <v>641</v>
      </c>
      <c r="I242" s="82">
        <v>57.142938485843821</v>
      </c>
      <c r="J242" s="74">
        <v>49</v>
      </c>
      <c r="K242" s="75">
        <v>270.40280484573793</v>
      </c>
      <c r="L242" s="78">
        <v>0.42184524936932599</v>
      </c>
      <c r="M242" s="96" t="s">
        <v>4597</v>
      </c>
      <c r="N242" s="70"/>
      <c r="O242" s="70"/>
      <c r="P242" s="70"/>
      <c r="Q242" s="70"/>
      <c r="R242" s="80" t="str">
        <f t="shared" si="9"/>
        <v>TBD</v>
      </c>
      <c r="S242" s="81" t="str">
        <f>INDEX(Mapping!$C$4:$C$24,MATCH($C242,Mapping!$D$4:$D$24,0))</f>
        <v>Scoping</v>
      </c>
      <c r="T242" s="76" t="s">
        <v>4472</v>
      </c>
    </row>
    <row r="243" spans="2:20" x14ac:dyDescent="0.25">
      <c r="B243" s="70">
        <v>35234397</v>
      </c>
      <c r="C243" s="84">
        <v>9</v>
      </c>
      <c r="D243" s="84"/>
      <c r="E243" s="75"/>
      <c r="F243" s="54" t="s">
        <v>2752</v>
      </c>
      <c r="G243" s="84" t="s">
        <v>2754</v>
      </c>
      <c r="H243" s="77">
        <v>641</v>
      </c>
      <c r="I243" s="82">
        <v>57.142938485843821</v>
      </c>
      <c r="J243" s="74">
        <v>49</v>
      </c>
      <c r="K243" s="75">
        <v>270.40280484573793</v>
      </c>
      <c r="L243" s="78">
        <v>0.42184524936932599</v>
      </c>
      <c r="M243" s="96" t="s">
        <v>4597</v>
      </c>
      <c r="N243" s="70"/>
      <c r="O243" s="70"/>
      <c r="P243" s="70"/>
      <c r="Q243" s="70"/>
      <c r="R243" s="80" t="str">
        <f t="shared" si="9"/>
        <v>TBD</v>
      </c>
      <c r="S243" s="81" t="str">
        <f>INDEX(Mapping!$C$4:$C$24,MATCH($C243,Mapping!$D$4:$D$24,0))</f>
        <v>Scoping</v>
      </c>
      <c r="T243" s="76" t="s">
        <v>4472</v>
      </c>
    </row>
    <row r="244" spans="2:20" x14ac:dyDescent="0.25">
      <c r="B244" s="70">
        <v>35219287</v>
      </c>
      <c r="C244" s="84">
        <v>9</v>
      </c>
      <c r="D244" s="84"/>
      <c r="E244" s="75">
        <v>9.5263257575757567</v>
      </c>
      <c r="F244" s="54" t="s">
        <v>2752</v>
      </c>
      <c r="G244" s="84" t="s">
        <v>2754</v>
      </c>
      <c r="H244" s="77">
        <v>641</v>
      </c>
      <c r="I244" s="82">
        <v>57.142938485843821</v>
      </c>
      <c r="J244" s="74">
        <v>49</v>
      </c>
      <c r="K244" s="75">
        <v>270.40280484573793</v>
      </c>
      <c r="L244" s="78">
        <v>0.42184524936932599</v>
      </c>
      <c r="M244" s="96" t="s">
        <v>4597</v>
      </c>
      <c r="N244" s="70">
        <v>50011</v>
      </c>
      <c r="O244" s="70">
        <v>0</v>
      </c>
      <c r="P244" s="70">
        <v>288</v>
      </c>
      <c r="Q244" s="70">
        <v>0</v>
      </c>
      <c r="R244" s="80" t="str">
        <f t="shared" si="9"/>
        <v>Remote Grid / Removal</v>
      </c>
      <c r="S244" s="81" t="str">
        <f>INDEX(Mapping!$C$4:$C$24,MATCH($C244,Mapping!$D$4:$D$24,0))</f>
        <v>Scoping</v>
      </c>
      <c r="T244" s="76" t="s">
        <v>4472</v>
      </c>
    </row>
    <row r="245" spans="2:20" x14ac:dyDescent="0.25">
      <c r="B245" s="70">
        <v>35234398</v>
      </c>
      <c r="C245" s="84">
        <v>9</v>
      </c>
      <c r="D245" s="84"/>
      <c r="E245" s="75"/>
      <c r="F245" s="54" t="s">
        <v>2752</v>
      </c>
      <c r="G245" s="84" t="s">
        <v>2754</v>
      </c>
      <c r="H245" s="77">
        <v>641</v>
      </c>
      <c r="I245" s="82">
        <v>57.142938485843821</v>
      </c>
      <c r="J245" s="74">
        <v>49</v>
      </c>
      <c r="K245" s="75">
        <v>270.40280484573793</v>
      </c>
      <c r="L245" s="78">
        <v>0.42184524936932599</v>
      </c>
      <c r="M245" s="96" t="s">
        <v>4597</v>
      </c>
      <c r="N245" s="70"/>
      <c r="O245" s="70"/>
      <c r="P245" s="70"/>
      <c r="Q245" s="70"/>
      <c r="R245" s="80" t="str">
        <f t="shared" si="9"/>
        <v>TBD</v>
      </c>
      <c r="S245" s="81" t="str">
        <f>INDEX(Mapping!$C$4:$C$24,MATCH($C245,Mapping!$D$4:$D$24,0))</f>
        <v>Scoping</v>
      </c>
      <c r="T245" s="76" t="s">
        <v>4472</v>
      </c>
    </row>
    <row r="246" spans="2:20" x14ac:dyDescent="0.25">
      <c r="B246" s="70">
        <v>35234399</v>
      </c>
      <c r="C246" s="84">
        <v>9</v>
      </c>
      <c r="D246" s="84"/>
      <c r="E246" s="75"/>
      <c r="F246" s="54" t="s">
        <v>2752</v>
      </c>
      <c r="G246" s="84" t="s">
        <v>2754</v>
      </c>
      <c r="H246" s="77">
        <v>641</v>
      </c>
      <c r="I246" s="82">
        <v>57.142938485843821</v>
      </c>
      <c r="J246" s="74">
        <v>49</v>
      </c>
      <c r="K246" s="75">
        <v>270.40280484573793</v>
      </c>
      <c r="L246" s="78">
        <v>0.42184524936932599</v>
      </c>
      <c r="M246" s="96" t="s">
        <v>4597</v>
      </c>
      <c r="N246" s="70"/>
      <c r="O246" s="70"/>
      <c r="P246" s="70"/>
      <c r="Q246" s="70"/>
      <c r="R246" s="80" t="str">
        <f t="shared" si="9"/>
        <v>TBD</v>
      </c>
      <c r="S246" s="81" t="str">
        <f>INDEX(Mapping!$C$4:$C$24,MATCH($C246,Mapping!$D$4:$D$24,0))</f>
        <v>Scoping</v>
      </c>
      <c r="T246" s="76" t="s">
        <v>4472</v>
      </c>
    </row>
    <row r="247" spans="2:20" x14ac:dyDescent="0.25">
      <c r="B247" s="70">
        <v>35234400</v>
      </c>
      <c r="C247" s="84">
        <v>9</v>
      </c>
      <c r="D247" s="84"/>
      <c r="E247" s="75"/>
      <c r="F247" s="54" t="s">
        <v>2752</v>
      </c>
      <c r="G247" s="84" t="s">
        <v>2754</v>
      </c>
      <c r="H247" s="77">
        <v>641</v>
      </c>
      <c r="I247" s="82">
        <v>57.142938485843821</v>
      </c>
      <c r="J247" s="74">
        <v>49</v>
      </c>
      <c r="K247" s="75">
        <v>270.40280484573793</v>
      </c>
      <c r="L247" s="78">
        <v>0.42184524936932599</v>
      </c>
      <c r="M247" s="96" t="s">
        <v>4597</v>
      </c>
      <c r="N247" s="70"/>
      <c r="O247" s="70"/>
      <c r="P247" s="70"/>
      <c r="Q247" s="70"/>
      <c r="R247" s="80" t="str">
        <f t="shared" si="9"/>
        <v>TBD</v>
      </c>
      <c r="S247" s="81" t="str">
        <f>INDEX(Mapping!$C$4:$C$24,MATCH($C247,Mapping!$D$4:$D$24,0))</f>
        <v>Scoping</v>
      </c>
      <c r="T247" s="76" t="s">
        <v>4472</v>
      </c>
    </row>
    <row r="248" spans="2:20" x14ac:dyDescent="0.25">
      <c r="B248" s="70">
        <v>35234401</v>
      </c>
      <c r="C248" s="84">
        <v>9</v>
      </c>
      <c r="D248" s="84"/>
      <c r="E248" s="75"/>
      <c r="F248" s="54" t="s">
        <v>2752</v>
      </c>
      <c r="G248" s="84" t="s">
        <v>2754</v>
      </c>
      <c r="H248" s="77">
        <v>641</v>
      </c>
      <c r="I248" s="82">
        <v>57.142938485843821</v>
      </c>
      <c r="J248" s="74">
        <v>49</v>
      </c>
      <c r="K248" s="75">
        <v>270.40280484573793</v>
      </c>
      <c r="L248" s="78">
        <v>0.42184524936932599</v>
      </c>
      <c r="M248" s="96" t="s">
        <v>4597</v>
      </c>
      <c r="N248" s="70"/>
      <c r="O248" s="70"/>
      <c r="P248" s="70"/>
      <c r="Q248" s="70"/>
      <c r="R248" s="80" t="str">
        <f t="shared" si="9"/>
        <v>TBD</v>
      </c>
      <c r="S248" s="81" t="str">
        <f>INDEX(Mapping!$C$4:$C$24,MATCH($C248,Mapping!$D$4:$D$24,0))</f>
        <v>Scoping</v>
      </c>
      <c r="T248" s="76" t="s">
        <v>4472</v>
      </c>
    </row>
    <row r="249" spans="2:20" x14ac:dyDescent="0.25">
      <c r="B249" s="70">
        <v>35114040</v>
      </c>
      <c r="C249" s="74">
        <v>20</v>
      </c>
      <c r="D249" s="74"/>
      <c r="E249" s="75">
        <v>1.4846590909090909</v>
      </c>
      <c r="F249" s="76" t="s">
        <v>3053</v>
      </c>
      <c r="G249" s="74" t="s">
        <v>3052</v>
      </c>
      <c r="H249" s="77">
        <v>218</v>
      </c>
      <c r="I249" s="82">
        <v>17.259798184577253</v>
      </c>
      <c r="J249" s="74">
        <v>2271</v>
      </c>
      <c r="K249" s="75">
        <v>0.81904811310262859</v>
      </c>
      <c r="L249" s="78">
        <v>3.75710143625059E-3</v>
      </c>
      <c r="M249" s="74" t="s">
        <v>4468</v>
      </c>
      <c r="N249" s="83">
        <v>7839</v>
      </c>
      <c r="O249" s="83">
        <v>0</v>
      </c>
      <c r="P249" s="83">
        <v>0</v>
      </c>
      <c r="Q249" s="83">
        <v>0</v>
      </c>
      <c r="R249" s="80" t="str">
        <f t="shared" si="9"/>
        <v>Overhead</v>
      </c>
      <c r="S249" s="81" t="str">
        <f>INDEX(Mapping!$C$4:$C$24,MATCH($C249,Mapping!$D$4:$D$24,0))</f>
        <v>Construction</v>
      </c>
      <c r="T249" s="76" t="s">
        <v>4472</v>
      </c>
    </row>
    <row r="250" spans="2:20" x14ac:dyDescent="0.25">
      <c r="B250" s="70">
        <v>35114048</v>
      </c>
      <c r="C250" s="74">
        <v>20</v>
      </c>
      <c r="D250" s="74"/>
      <c r="E250" s="75">
        <v>1.3909090909090909</v>
      </c>
      <c r="F250" s="76" t="s">
        <v>3053</v>
      </c>
      <c r="G250" s="74" t="s">
        <v>3052</v>
      </c>
      <c r="H250" s="77">
        <v>218</v>
      </c>
      <c r="I250" s="82">
        <v>17.259798184577253</v>
      </c>
      <c r="J250" s="74">
        <v>2271</v>
      </c>
      <c r="K250" s="75">
        <v>0.81904811310262859</v>
      </c>
      <c r="L250" s="78">
        <v>3.75710143625059E-3</v>
      </c>
      <c r="M250" s="74" t="s">
        <v>4468</v>
      </c>
      <c r="N250" s="83">
        <v>7344</v>
      </c>
      <c r="O250" s="83">
        <v>0</v>
      </c>
      <c r="P250" s="83">
        <v>0</v>
      </c>
      <c r="Q250" s="83">
        <v>0</v>
      </c>
      <c r="R250" s="80" t="str">
        <f t="shared" si="9"/>
        <v>Overhead</v>
      </c>
      <c r="S250" s="81" t="str">
        <f>INDEX(Mapping!$C$4:$C$24,MATCH($C250,Mapping!$D$4:$D$24,0))</f>
        <v>Construction</v>
      </c>
      <c r="T250" s="76" t="s">
        <v>4472</v>
      </c>
    </row>
    <row r="251" spans="2:20" x14ac:dyDescent="0.25">
      <c r="B251" s="70">
        <v>35114051</v>
      </c>
      <c r="C251" s="74">
        <v>20</v>
      </c>
      <c r="D251" s="74"/>
      <c r="E251" s="75">
        <v>1.44</v>
      </c>
      <c r="F251" s="76" t="s">
        <v>3053</v>
      </c>
      <c r="G251" s="74" t="s">
        <v>3052</v>
      </c>
      <c r="H251" s="77">
        <v>218</v>
      </c>
      <c r="I251" s="82">
        <v>17.259798184577253</v>
      </c>
      <c r="J251" s="74">
        <v>2271</v>
      </c>
      <c r="K251" s="75">
        <v>0.81904811310262859</v>
      </c>
      <c r="L251" s="78">
        <v>3.75710143625059E-3</v>
      </c>
      <c r="M251" s="74" t="s">
        <v>4468</v>
      </c>
      <c r="N251" s="83">
        <v>7698</v>
      </c>
      <c r="O251" s="83">
        <v>0</v>
      </c>
      <c r="P251" s="83">
        <v>0</v>
      </c>
      <c r="Q251" s="83">
        <v>0</v>
      </c>
      <c r="R251" s="80" t="str">
        <f t="shared" si="9"/>
        <v>Overhead</v>
      </c>
      <c r="S251" s="81" t="str">
        <f>INDEX(Mapping!$C$4:$C$24,MATCH($C251,Mapping!$D$4:$D$24,0))</f>
        <v>Construction</v>
      </c>
      <c r="T251" s="76" t="s">
        <v>4472</v>
      </c>
    </row>
    <row r="252" spans="2:20" x14ac:dyDescent="0.25">
      <c r="B252" s="70">
        <v>35219543</v>
      </c>
      <c r="C252" s="74">
        <v>10</v>
      </c>
      <c r="D252" s="74"/>
      <c r="E252" s="75">
        <v>0.24000000000000002</v>
      </c>
      <c r="F252" s="76" t="s">
        <v>3114</v>
      </c>
      <c r="G252" s="74" t="s">
        <v>3116</v>
      </c>
      <c r="H252" s="77">
        <v>117</v>
      </c>
      <c r="I252" s="82">
        <v>8.512969057158422</v>
      </c>
      <c r="J252" s="74">
        <v>2123</v>
      </c>
      <c r="K252" s="75">
        <v>0.76223238625060019</v>
      </c>
      <c r="L252" s="78">
        <v>6.5148067200905997E-3</v>
      </c>
      <c r="M252" s="74" t="s">
        <v>4469</v>
      </c>
      <c r="N252" s="83">
        <v>0</v>
      </c>
      <c r="O252" s="83">
        <v>1267.2</v>
      </c>
      <c r="P252" s="83">
        <v>0</v>
      </c>
      <c r="Q252" s="83">
        <v>0</v>
      </c>
      <c r="R252" s="80" t="str">
        <f t="shared" si="9"/>
        <v>Underground</v>
      </c>
      <c r="S252" s="81" t="str">
        <f>INDEX(Mapping!$C$4:$C$24,MATCH($C252,Mapping!$D$4:$D$24,0))</f>
        <v>Scoping</v>
      </c>
      <c r="T252" s="76" t="s">
        <v>4472</v>
      </c>
    </row>
    <row r="253" spans="2:20" x14ac:dyDescent="0.25">
      <c r="B253" s="70">
        <v>35219542</v>
      </c>
      <c r="C253" s="74">
        <v>10</v>
      </c>
      <c r="D253" s="74"/>
      <c r="E253" s="75">
        <v>0.14000000000000001</v>
      </c>
      <c r="F253" s="76" t="s">
        <v>3114</v>
      </c>
      <c r="G253" s="74" t="s">
        <v>3116</v>
      </c>
      <c r="H253" s="77">
        <v>117</v>
      </c>
      <c r="I253" s="82">
        <v>8.512969057158422</v>
      </c>
      <c r="J253" s="74">
        <v>2123</v>
      </c>
      <c r="K253" s="75">
        <v>0.76223238625060019</v>
      </c>
      <c r="L253" s="78">
        <v>6.5148067200905997E-3</v>
      </c>
      <c r="M253" s="74" t="s">
        <v>4469</v>
      </c>
      <c r="N253" s="83">
        <v>0</v>
      </c>
      <c r="O253" s="83">
        <v>739.2</v>
      </c>
      <c r="P253" s="83">
        <v>0</v>
      </c>
      <c r="Q253" s="83">
        <v>0</v>
      </c>
      <c r="R253" s="80" t="str">
        <f t="shared" si="9"/>
        <v>Underground</v>
      </c>
      <c r="S253" s="81" t="str">
        <f>INDEX(Mapping!$C$4:$C$24,MATCH($C253,Mapping!$D$4:$D$24,0))</f>
        <v>Scoping</v>
      </c>
      <c r="T253" s="76" t="s">
        <v>4472</v>
      </c>
    </row>
    <row r="254" spans="2:20" x14ac:dyDescent="0.25">
      <c r="B254" s="70">
        <v>35175853</v>
      </c>
      <c r="C254" s="84">
        <v>13</v>
      </c>
      <c r="D254" s="84"/>
      <c r="E254" s="75">
        <v>0.7</v>
      </c>
      <c r="F254" s="54" t="s">
        <v>3118</v>
      </c>
      <c r="G254" s="84" t="s">
        <v>3117</v>
      </c>
      <c r="H254" s="77">
        <v>462</v>
      </c>
      <c r="I254" s="82">
        <v>49.498871370804096</v>
      </c>
      <c r="J254" s="74">
        <v>2131</v>
      </c>
      <c r="K254" s="75">
        <v>2.9784752846565303</v>
      </c>
      <c r="L254" s="78">
        <v>6.4469162005552604E-3</v>
      </c>
      <c r="M254" s="96" t="s">
        <v>4597</v>
      </c>
      <c r="N254" s="70">
        <v>0</v>
      </c>
      <c r="O254" s="70">
        <v>0</v>
      </c>
      <c r="P254" s="70">
        <v>0</v>
      </c>
      <c r="Q254" s="70">
        <v>3695.9999999999995</v>
      </c>
      <c r="R254" s="57" t="s">
        <v>4598</v>
      </c>
      <c r="S254" s="81" t="str">
        <f>INDEX(Mapping!$C$4:$C$24,MATCH($C254,Mapping!$D$4:$D$24,0))</f>
        <v>Scoping</v>
      </c>
      <c r="T254" s="76" t="s">
        <v>4472</v>
      </c>
    </row>
    <row r="255" spans="2:20" x14ac:dyDescent="0.25">
      <c r="B255" s="70">
        <v>35224377</v>
      </c>
      <c r="C255" s="74">
        <v>10</v>
      </c>
      <c r="D255" s="74"/>
      <c r="E255" s="75">
        <v>1.1299999999999999</v>
      </c>
      <c r="F255" s="76" t="s">
        <v>3118</v>
      </c>
      <c r="G255" s="74" t="s">
        <v>3124</v>
      </c>
      <c r="H255" s="77">
        <v>745</v>
      </c>
      <c r="I255" s="82">
        <v>67.365649554006211</v>
      </c>
      <c r="J255" s="74">
        <v>1363</v>
      </c>
      <c r="K255" s="75">
        <v>26.468931840590933</v>
      </c>
      <c r="L255" s="78">
        <v>3.5528767571262998E-2</v>
      </c>
      <c r="M255" s="74" t="s">
        <v>4468</v>
      </c>
      <c r="N255" s="83">
        <v>0</v>
      </c>
      <c r="O255" s="83">
        <v>5966.4</v>
      </c>
      <c r="P255" s="83">
        <v>0</v>
      </c>
      <c r="Q255" s="83">
        <v>0</v>
      </c>
      <c r="R255" s="80" t="str">
        <f t="shared" ref="R255:R261" si="10">IF(SUM(N255:Q255)=0,"TBD",IF(AND(N255&gt;0,O255&gt;0),"Hybrid", IF(SUM(P255:Q255)&gt;0,"Remote Grid / Removal",IF(N255&gt;0,"Overhead","Underground"))))</f>
        <v>Underground</v>
      </c>
      <c r="S255" s="81" t="str">
        <f>INDEX(Mapping!$C$4:$C$24,MATCH($C255,Mapping!$D$4:$D$24,0))</f>
        <v>Scoping</v>
      </c>
      <c r="T255" s="76" t="s">
        <v>4472</v>
      </c>
    </row>
    <row r="256" spans="2:20" x14ac:dyDescent="0.25">
      <c r="B256" s="70">
        <v>35233995</v>
      </c>
      <c r="C256" s="74">
        <v>10</v>
      </c>
      <c r="D256" s="74"/>
      <c r="E256" s="75"/>
      <c r="F256" s="76" t="s">
        <v>3118</v>
      </c>
      <c r="G256" s="74" t="s">
        <v>3124</v>
      </c>
      <c r="H256" s="77">
        <v>745</v>
      </c>
      <c r="I256" s="82">
        <v>67.365649554006211</v>
      </c>
      <c r="J256" s="74">
        <v>1363</v>
      </c>
      <c r="K256" s="75">
        <v>26.468931840590933</v>
      </c>
      <c r="L256" s="78">
        <v>3.5528767571262998E-2</v>
      </c>
      <c r="M256" s="74" t="s">
        <v>4468</v>
      </c>
      <c r="N256" s="83"/>
      <c r="O256" s="83"/>
      <c r="P256" s="83"/>
      <c r="Q256" s="83"/>
      <c r="R256" s="80" t="str">
        <f t="shared" si="10"/>
        <v>TBD</v>
      </c>
      <c r="S256" s="81" t="str">
        <f>INDEX(Mapping!$C$4:$C$24,MATCH($C256,Mapping!$D$4:$D$24,0))</f>
        <v>Scoping</v>
      </c>
      <c r="T256" s="76" t="s">
        <v>4472</v>
      </c>
    </row>
    <row r="257" spans="2:20" x14ac:dyDescent="0.25">
      <c r="B257" s="70">
        <v>35233996</v>
      </c>
      <c r="C257" s="74">
        <v>10</v>
      </c>
      <c r="D257" s="74"/>
      <c r="E257" s="75"/>
      <c r="F257" s="76" t="s">
        <v>3118</v>
      </c>
      <c r="G257" s="74" t="s">
        <v>3124</v>
      </c>
      <c r="H257" s="77">
        <v>745</v>
      </c>
      <c r="I257" s="82">
        <v>67.365649554006211</v>
      </c>
      <c r="J257" s="74">
        <v>1363</v>
      </c>
      <c r="K257" s="75">
        <v>26.468931840590933</v>
      </c>
      <c r="L257" s="78">
        <v>3.5528767571262998E-2</v>
      </c>
      <c r="M257" s="74" t="s">
        <v>4468</v>
      </c>
      <c r="N257" s="83"/>
      <c r="O257" s="83"/>
      <c r="P257" s="83"/>
      <c r="Q257" s="83"/>
      <c r="R257" s="80" t="str">
        <f t="shared" si="10"/>
        <v>TBD</v>
      </c>
      <c r="S257" s="81" t="str">
        <f>INDEX(Mapping!$C$4:$C$24,MATCH($C257,Mapping!$D$4:$D$24,0))</f>
        <v>Scoping</v>
      </c>
      <c r="T257" s="76" t="s">
        <v>4472</v>
      </c>
    </row>
    <row r="258" spans="2:20" x14ac:dyDescent="0.25">
      <c r="B258" s="70">
        <v>35219280</v>
      </c>
      <c r="C258" s="84">
        <v>13</v>
      </c>
      <c r="D258" s="84"/>
      <c r="E258" s="75">
        <v>0.15151515151515152</v>
      </c>
      <c r="F258" s="54" t="s">
        <v>3172</v>
      </c>
      <c r="G258" s="84" t="s">
        <v>3174</v>
      </c>
      <c r="H258" s="77">
        <v>101</v>
      </c>
      <c r="I258" s="82">
        <v>1.6450859394185147</v>
      </c>
      <c r="J258" s="74">
        <v>43</v>
      </c>
      <c r="K258" s="75">
        <v>44.704557679382383</v>
      </c>
      <c r="L258" s="78">
        <v>0.44261938296418202</v>
      </c>
      <c r="M258" s="84" t="s">
        <v>4469</v>
      </c>
      <c r="N258" s="70">
        <v>0</v>
      </c>
      <c r="O258" s="70">
        <v>800</v>
      </c>
      <c r="P258" s="70">
        <v>0</v>
      </c>
      <c r="Q258" s="70">
        <v>0</v>
      </c>
      <c r="R258" s="80" t="str">
        <f t="shared" si="10"/>
        <v>Underground</v>
      </c>
      <c r="S258" s="81" t="str">
        <f>INDEX(Mapping!$C$4:$C$24,MATCH($C258,Mapping!$D$4:$D$24,0))</f>
        <v>Scoping</v>
      </c>
      <c r="T258" s="76" t="s">
        <v>4472</v>
      </c>
    </row>
    <row r="259" spans="2:20" x14ac:dyDescent="0.25">
      <c r="B259" s="70">
        <v>35226632</v>
      </c>
      <c r="C259" s="84">
        <v>13</v>
      </c>
      <c r="D259" s="84"/>
      <c r="E259" s="75">
        <v>1.6827651515151516</v>
      </c>
      <c r="F259" s="54" t="s">
        <v>3172</v>
      </c>
      <c r="G259" s="84" t="s">
        <v>3174</v>
      </c>
      <c r="H259" s="77">
        <v>101</v>
      </c>
      <c r="I259" s="82">
        <v>1.6450859394185147</v>
      </c>
      <c r="J259" s="74">
        <v>43</v>
      </c>
      <c r="K259" s="75">
        <v>44.704557679382383</v>
      </c>
      <c r="L259" s="78">
        <v>0.44261938296418202</v>
      </c>
      <c r="M259" s="84" t="s">
        <v>4469</v>
      </c>
      <c r="N259" s="70">
        <v>8885</v>
      </c>
      <c r="O259" s="70">
        <v>0</v>
      </c>
      <c r="P259" s="70">
        <v>0</v>
      </c>
      <c r="Q259" s="70">
        <v>0</v>
      </c>
      <c r="R259" s="80" t="str">
        <f t="shared" si="10"/>
        <v>Overhead</v>
      </c>
      <c r="S259" s="81" t="str">
        <f>INDEX(Mapping!$C$4:$C$24,MATCH($C259,Mapping!$D$4:$D$24,0))</f>
        <v>Scoping</v>
      </c>
      <c r="T259" s="76" t="s">
        <v>4472</v>
      </c>
    </row>
    <row r="260" spans="2:20" x14ac:dyDescent="0.25">
      <c r="B260" s="70">
        <v>35191937</v>
      </c>
      <c r="C260" s="74">
        <v>13</v>
      </c>
      <c r="D260" s="74"/>
      <c r="E260" s="75">
        <v>1.4528409090909091</v>
      </c>
      <c r="F260" s="76" t="s">
        <v>3193</v>
      </c>
      <c r="G260" s="74" t="s">
        <v>3198</v>
      </c>
      <c r="H260" s="77">
        <v>180</v>
      </c>
      <c r="I260" s="82">
        <v>19.340684586360659</v>
      </c>
      <c r="J260" s="74">
        <v>951</v>
      </c>
      <c r="K260" s="75">
        <v>13.210050623204321</v>
      </c>
      <c r="L260" s="78">
        <v>7.3389170128912898E-2</v>
      </c>
      <c r="M260" s="74" t="s">
        <v>4468</v>
      </c>
      <c r="N260" s="83">
        <v>7671</v>
      </c>
      <c r="O260" s="71">
        <v>0</v>
      </c>
      <c r="P260" s="71">
        <v>0</v>
      </c>
      <c r="Q260" s="71">
        <v>0</v>
      </c>
      <c r="R260" s="80" t="str">
        <f t="shared" si="10"/>
        <v>Overhead</v>
      </c>
      <c r="S260" s="81" t="str">
        <f>INDEX(Mapping!$C$4:$C$24,MATCH($C260,Mapping!$D$4:$D$24,0))</f>
        <v>Scoping</v>
      </c>
      <c r="T260" s="76" t="s">
        <v>4472</v>
      </c>
    </row>
    <row r="261" spans="2:20" x14ac:dyDescent="0.25">
      <c r="B261" s="70">
        <v>35227032</v>
      </c>
      <c r="C261" s="74">
        <v>13</v>
      </c>
      <c r="D261" s="74"/>
      <c r="E261" s="75">
        <v>0.57499999999999996</v>
      </c>
      <c r="F261" s="76" t="s">
        <v>3193</v>
      </c>
      <c r="G261" s="74" t="s">
        <v>3198</v>
      </c>
      <c r="H261" s="77">
        <v>180</v>
      </c>
      <c r="I261" s="82">
        <v>19.340684586360659</v>
      </c>
      <c r="J261" s="74">
        <v>951</v>
      </c>
      <c r="K261" s="75">
        <v>13.210050623204321</v>
      </c>
      <c r="L261" s="78">
        <v>7.3389170128912898E-2</v>
      </c>
      <c r="M261" s="74" t="s">
        <v>4468</v>
      </c>
      <c r="N261" s="83">
        <v>3036</v>
      </c>
      <c r="O261" s="71">
        <v>0</v>
      </c>
      <c r="P261" s="71">
        <v>0</v>
      </c>
      <c r="Q261" s="71">
        <v>0</v>
      </c>
      <c r="R261" s="80" t="str">
        <f t="shared" si="10"/>
        <v>Overhead</v>
      </c>
      <c r="S261" s="81" t="str">
        <f>INDEX(Mapping!$C$4:$C$24,MATCH($C261,Mapping!$D$4:$D$24,0))</f>
        <v>Scoping</v>
      </c>
      <c r="T261" s="76" t="s">
        <v>4472</v>
      </c>
    </row>
    <row r="262" spans="2:20" x14ac:dyDescent="0.25">
      <c r="B262" s="70">
        <v>35227033</v>
      </c>
      <c r="C262" s="74">
        <v>13</v>
      </c>
      <c r="D262" s="74"/>
      <c r="E262" s="75">
        <v>1.3100378787878788</v>
      </c>
      <c r="F262" s="76" t="s">
        <v>3193</v>
      </c>
      <c r="G262" s="74" t="s">
        <v>3198</v>
      </c>
      <c r="H262" s="77">
        <v>180</v>
      </c>
      <c r="I262" s="82">
        <v>19.340684586360659</v>
      </c>
      <c r="J262" s="74">
        <v>951</v>
      </c>
      <c r="K262" s="75">
        <v>13.210050623204321</v>
      </c>
      <c r="L262" s="78">
        <v>7.3389170128912898E-2</v>
      </c>
      <c r="M262" s="74" t="s">
        <v>4468</v>
      </c>
      <c r="N262" s="83">
        <v>0</v>
      </c>
      <c r="O262" s="71">
        <v>0</v>
      </c>
      <c r="P262" s="71">
        <v>0</v>
      </c>
      <c r="Q262" s="71">
        <v>6917</v>
      </c>
      <c r="R262" s="57" t="s">
        <v>4598</v>
      </c>
      <c r="S262" s="81" t="str">
        <f>INDEX(Mapping!$C$4:$C$24,MATCH($C262,Mapping!$D$4:$D$24,0))</f>
        <v>Scoping</v>
      </c>
      <c r="T262" s="76" t="s">
        <v>4472</v>
      </c>
    </row>
    <row r="263" spans="2:20" x14ac:dyDescent="0.25">
      <c r="B263" s="70">
        <v>35219275</v>
      </c>
      <c r="C263" s="84">
        <v>17</v>
      </c>
      <c r="D263" s="84"/>
      <c r="E263" s="75">
        <v>0.52</v>
      </c>
      <c r="F263" s="54" t="s">
        <v>3218</v>
      </c>
      <c r="G263" s="84" t="s">
        <v>3217</v>
      </c>
      <c r="H263" s="77">
        <v>38</v>
      </c>
      <c r="I263" s="82">
        <v>0.63713158826654448</v>
      </c>
      <c r="J263" s="74">
        <v>41</v>
      </c>
      <c r="K263" s="75">
        <v>17.311484727723496</v>
      </c>
      <c r="L263" s="78">
        <v>0.45556538757167098</v>
      </c>
      <c r="M263" s="84" t="s">
        <v>4469</v>
      </c>
      <c r="N263" s="70">
        <v>2745.6</v>
      </c>
      <c r="O263" s="70">
        <v>0</v>
      </c>
      <c r="P263" s="70">
        <v>0</v>
      </c>
      <c r="Q263" s="70">
        <v>0</v>
      </c>
      <c r="R263" s="80" t="str">
        <f t="shared" ref="R263:R298" si="11">IF(SUM(N263:Q263)=0,"TBD",IF(AND(N263&gt;0,O263&gt;0),"Hybrid", IF(SUM(P263:Q263)&gt;0,"Remote Grid / Removal",IF(N263&gt;0,"Overhead","Underground"))))</f>
        <v>Overhead</v>
      </c>
      <c r="S263" s="81" t="str">
        <f>INDEX(Mapping!$C$4:$C$24,MATCH($C263,Mapping!$D$4:$D$24,0))</f>
        <v>Estimating</v>
      </c>
      <c r="T263" s="76" t="s">
        <v>4472</v>
      </c>
    </row>
    <row r="264" spans="2:20" x14ac:dyDescent="0.25">
      <c r="B264" s="70">
        <v>35145524</v>
      </c>
      <c r="C264" s="74">
        <v>18</v>
      </c>
      <c r="D264" s="74"/>
      <c r="E264" s="75">
        <v>1.5</v>
      </c>
      <c r="F264" s="76" t="s">
        <v>3325</v>
      </c>
      <c r="G264" s="74" t="s">
        <v>3330</v>
      </c>
      <c r="H264" s="77">
        <v>41</v>
      </c>
      <c r="I264" s="82">
        <v>2.4432880788637288</v>
      </c>
      <c r="J264" s="74">
        <v>1755</v>
      </c>
      <c r="K264" s="75">
        <v>0.67489435474305426</v>
      </c>
      <c r="L264" s="78">
        <v>1.6460837920562299E-2</v>
      </c>
      <c r="M264" s="74" t="s">
        <v>4468</v>
      </c>
      <c r="N264" s="83">
        <v>0</v>
      </c>
      <c r="O264" s="83">
        <v>7920</v>
      </c>
      <c r="P264" s="83">
        <v>0</v>
      </c>
      <c r="Q264" s="83">
        <v>0</v>
      </c>
      <c r="R264" s="80" t="str">
        <f t="shared" si="11"/>
        <v>Underground</v>
      </c>
      <c r="S264" s="81" t="str">
        <f>INDEX(Mapping!$C$4:$C$24,MATCH($C264,Mapping!$D$4:$D$24,0))</f>
        <v>Dependencies</v>
      </c>
      <c r="T264" s="76" t="s">
        <v>4472</v>
      </c>
    </row>
    <row r="265" spans="2:20" x14ac:dyDescent="0.25">
      <c r="B265" s="70">
        <v>35145525</v>
      </c>
      <c r="C265" s="74">
        <v>18</v>
      </c>
      <c r="D265" s="74"/>
      <c r="E265" s="75">
        <v>1.78</v>
      </c>
      <c r="F265" s="76" t="s">
        <v>3332</v>
      </c>
      <c r="G265" s="74" t="s">
        <v>3333</v>
      </c>
      <c r="H265" s="77">
        <v>34</v>
      </c>
      <c r="I265" s="82">
        <v>0.56024436794739585</v>
      </c>
      <c r="J265" s="74">
        <v>3302</v>
      </c>
      <c r="K265" s="75">
        <v>1.4935466258917009E-4</v>
      </c>
      <c r="L265" s="78">
        <v>4.3927841937991199E-6</v>
      </c>
      <c r="M265" s="74" t="s">
        <v>4469</v>
      </c>
      <c r="N265" s="83">
        <v>0</v>
      </c>
      <c r="O265" s="83">
        <v>9398.4</v>
      </c>
      <c r="P265" s="83">
        <v>0</v>
      </c>
      <c r="Q265" s="83">
        <v>0</v>
      </c>
      <c r="R265" s="80" t="str">
        <f t="shared" si="11"/>
        <v>Underground</v>
      </c>
      <c r="S265" s="81" t="str">
        <f>INDEX(Mapping!$C$4:$C$24,MATCH($C265,Mapping!$D$4:$D$24,0))</f>
        <v>Dependencies</v>
      </c>
      <c r="T265" s="76" t="s">
        <v>4472</v>
      </c>
    </row>
    <row r="266" spans="2:20" x14ac:dyDescent="0.25">
      <c r="B266" s="70">
        <v>35228449</v>
      </c>
      <c r="C266" s="74">
        <v>19</v>
      </c>
      <c r="D266" s="74">
        <v>1.1100000000000001</v>
      </c>
      <c r="E266" s="75">
        <v>2.8937499999999998</v>
      </c>
      <c r="F266" s="76" t="s">
        <v>3337</v>
      </c>
      <c r="G266" s="74" t="s">
        <v>4591</v>
      </c>
      <c r="H266" s="77">
        <v>59</v>
      </c>
      <c r="I266" s="82">
        <v>22.900947686024423</v>
      </c>
      <c r="J266" s="74">
        <v>585</v>
      </c>
      <c r="K266" s="75">
        <v>7.9720702543643647</v>
      </c>
      <c r="L266" s="78">
        <v>0.135119834819735</v>
      </c>
      <c r="M266" s="84" t="s">
        <v>4469</v>
      </c>
      <c r="N266" s="70">
        <v>15279</v>
      </c>
      <c r="O266" s="83">
        <v>0</v>
      </c>
      <c r="P266" s="83">
        <v>0</v>
      </c>
      <c r="Q266" s="83">
        <v>0</v>
      </c>
      <c r="R266" s="80" t="str">
        <f t="shared" si="11"/>
        <v>Overhead</v>
      </c>
      <c r="S266" s="81" t="str">
        <f>INDEX(Mapping!$C$4:$C$24,MATCH($C266,Mapping!$D$4:$D$24,0))</f>
        <v>Construction</v>
      </c>
      <c r="T266" s="76" t="s">
        <v>4472</v>
      </c>
    </row>
    <row r="267" spans="2:20" x14ac:dyDescent="0.25">
      <c r="B267" s="70">
        <v>35085847</v>
      </c>
      <c r="C267" s="74">
        <v>18</v>
      </c>
      <c r="D267" s="74"/>
      <c r="E267" s="75">
        <v>0</v>
      </c>
      <c r="F267" s="76" t="s">
        <v>3364</v>
      </c>
      <c r="G267" s="74" t="s">
        <v>3363</v>
      </c>
      <c r="H267" s="77">
        <v>105</v>
      </c>
      <c r="I267" s="82">
        <v>3.41037916323637</v>
      </c>
      <c r="J267" s="74">
        <v>3283</v>
      </c>
      <c r="K267" s="75">
        <v>4.8830613474634102E-4</v>
      </c>
      <c r="L267" s="78">
        <v>4.6505346166318196E-6</v>
      </c>
      <c r="M267" s="74" t="s">
        <v>4468</v>
      </c>
      <c r="N267" s="74">
        <v>4555</v>
      </c>
      <c r="O267" s="74">
        <v>0</v>
      </c>
      <c r="P267" s="74">
        <v>0</v>
      </c>
      <c r="Q267" s="74">
        <v>0</v>
      </c>
      <c r="R267" s="80" t="str">
        <f t="shared" si="11"/>
        <v>Overhead</v>
      </c>
      <c r="S267" s="81" t="str">
        <f>INDEX(Mapping!$C$4:$C$24,MATCH($C267,Mapping!$D$4:$D$24,0))</f>
        <v>Dependencies</v>
      </c>
      <c r="T267" s="76" t="s">
        <v>4472</v>
      </c>
    </row>
    <row r="268" spans="2:20" x14ac:dyDescent="0.25">
      <c r="B268" s="70">
        <v>35015704</v>
      </c>
      <c r="C268" s="74">
        <v>18</v>
      </c>
      <c r="D268" s="74"/>
      <c r="E268" s="75">
        <v>0</v>
      </c>
      <c r="F268" s="76" t="s">
        <v>3364</v>
      </c>
      <c r="G268" s="74" t="s">
        <v>3363</v>
      </c>
      <c r="H268" s="77">
        <v>105</v>
      </c>
      <c r="I268" s="82">
        <v>3.41037916323637</v>
      </c>
      <c r="J268" s="74">
        <v>3283</v>
      </c>
      <c r="K268" s="75">
        <v>4.8830613474634102E-4</v>
      </c>
      <c r="L268" s="78">
        <v>4.6505346166318196E-6</v>
      </c>
      <c r="M268" s="74" t="s">
        <v>4468</v>
      </c>
      <c r="N268" s="74">
        <v>5300</v>
      </c>
      <c r="O268" s="74">
        <v>0</v>
      </c>
      <c r="P268" s="74">
        <v>0</v>
      </c>
      <c r="Q268" s="74">
        <v>0</v>
      </c>
      <c r="R268" s="80" t="str">
        <f t="shared" si="11"/>
        <v>Overhead</v>
      </c>
      <c r="S268" s="81" t="str">
        <f>INDEX(Mapping!$C$4:$C$24,MATCH($C268,Mapping!$D$4:$D$24,0))</f>
        <v>Dependencies</v>
      </c>
      <c r="T268" s="76" t="s">
        <v>4472</v>
      </c>
    </row>
    <row r="269" spans="2:20" x14ac:dyDescent="0.25">
      <c r="B269" s="70">
        <v>35062376</v>
      </c>
      <c r="C269" s="74">
        <v>13</v>
      </c>
      <c r="D269" s="74"/>
      <c r="E269" s="75">
        <v>4.3231060606060607</v>
      </c>
      <c r="F269" s="76" t="s">
        <v>3733</v>
      </c>
      <c r="G269" s="74" t="s">
        <v>3738</v>
      </c>
      <c r="H269" s="77">
        <v>122</v>
      </c>
      <c r="I269" s="82">
        <v>10.84699143715407</v>
      </c>
      <c r="J269" s="74">
        <v>159</v>
      </c>
      <c r="K269" s="75">
        <v>33.983608945588664</v>
      </c>
      <c r="L269" s="78">
        <v>0.27855417168515301</v>
      </c>
      <c r="M269" s="74" t="s">
        <v>4468</v>
      </c>
      <c r="N269" s="83">
        <v>0</v>
      </c>
      <c r="O269" s="83">
        <v>22826</v>
      </c>
      <c r="P269" s="83">
        <v>0</v>
      </c>
      <c r="Q269" s="83">
        <v>0</v>
      </c>
      <c r="R269" s="80" t="str">
        <f t="shared" si="11"/>
        <v>Underground</v>
      </c>
      <c r="S269" s="81" t="str">
        <f>INDEX(Mapping!$C$4:$C$24,MATCH($C269,Mapping!$D$4:$D$24,0))</f>
        <v>Scoping</v>
      </c>
      <c r="T269" s="76" t="s">
        <v>4472</v>
      </c>
    </row>
    <row r="270" spans="2:20" x14ac:dyDescent="0.25">
      <c r="B270" s="70">
        <v>35226852</v>
      </c>
      <c r="C270" s="74">
        <v>14</v>
      </c>
      <c r="D270" s="74"/>
      <c r="E270" s="75">
        <v>2.4931818181818182</v>
      </c>
      <c r="F270" s="76" t="s">
        <v>3733</v>
      </c>
      <c r="G270" s="74" t="s">
        <v>3738</v>
      </c>
      <c r="H270" s="77">
        <v>122</v>
      </c>
      <c r="I270" s="82">
        <v>10.84699143715407</v>
      </c>
      <c r="J270" s="74">
        <v>159</v>
      </c>
      <c r="K270" s="75">
        <v>33.983608945588664</v>
      </c>
      <c r="L270" s="78">
        <v>0.27855417168515301</v>
      </c>
      <c r="M270" s="74" t="s">
        <v>4468</v>
      </c>
      <c r="N270" s="83">
        <v>13164</v>
      </c>
      <c r="O270" s="83">
        <v>0</v>
      </c>
      <c r="P270" s="83">
        <v>0</v>
      </c>
      <c r="Q270" s="83">
        <v>0</v>
      </c>
      <c r="R270" s="80" t="str">
        <f t="shared" si="11"/>
        <v>Overhead</v>
      </c>
      <c r="S270" s="81" t="str">
        <f>INDEX(Mapping!$C$4:$C$24,MATCH($C270,Mapping!$D$4:$D$24,0))</f>
        <v>Estimating</v>
      </c>
      <c r="T270" s="76" t="s">
        <v>4472</v>
      </c>
    </row>
    <row r="271" spans="2:20" x14ac:dyDescent="0.25">
      <c r="B271" s="70">
        <v>35226853</v>
      </c>
      <c r="C271" s="74">
        <v>14</v>
      </c>
      <c r="D271" s="74"/>
      <c r="E271" s="75">
        <v>2.8043560606060605</v>
      </c>
      <c r="F271" s="76" t="s">
        <v>3733</v>
      </c>
      <c r="G271" s="74" t="s">
        <v>3738</v>
      </c>
      <c r="H271" s="77">
        <v>122</v>
      </c>
      <c r="I271" s="82">
        <v>10.84699143715407</v>
      </c>
      <c r="J271" s="74">
        <v>159</v>
      </c>
      <c r="K271" s="75">
        <v>33.983608945588664</v>
      </c>
      <c r="L271" s="78">
        <v>0.27855417168515301</v>
      </c>
      <c r="M271" s="74" t="s">
        <v>4468</v>
      </c>
      <c r="N271" s="83">
        <v>14807</v>
      </c>
      <c r="O271" s="83">
        <v>0</v>
      </c>
      <c r="P271" s="83">
        <v>0</v>
      </c>
      <c r="Q271" s="83">
        <v>0</v>
      </c>
      <c r="R271" s="80" t="str">
        <f t="shared" si="11"/>
        <v>Overhead</v>
      </c>
      <c r="S271" s="81" t="str">
        <f>INDEX(Mapping!$C$4:$C$24,MATCH($C271,Mapping!$D$4:$D$24,0))</f>
        <v>Estimating</v>
      </c>
      <c r="T271" s="76" t="s">
        <v>4472</v>
      </c>
    </row>
    <row r="272" spans="2:20" x14ac:dyDescent="0.25">
      <c r="B272" s="70">
        <v>35226854</v>
      </c>
      <c r="C272" s="74">
        <v>14</v>
      </c>
      <c r="D272" s="74"/>
      <c r="E272" s="75">
        <v>1.0299242424242425</v>
      </c>
      <c r="F272" s="76" t="s">
        <v>3733</v>
      </c>
      <c r="G272" s="74" t="s">
        <v>3738</v>
      </c>
      <c r="H272" s="77">
        <v>122</v>
      </c>
      <c r="I272" s="82">
        <v>10.84699143715407</v>
      </c>
      <c r="J272" s="74">
        <v>159</v>
      </c>
      <c r="K272" s="75">
        <v>33.983608945588664</v>
      </c>
      <c r="L272" s="78">
        <v>0.27855417168515301</v>
      </c>
      <c r="M272" s="74" t="s">
        <v>4468</v>
      </c>
      <c r="N272" s="83">
        <v>5438</v>
      </c>
      <c r="O272" s="83">
        <v>0</v>
      </c>
      <c r="P272" s="83">
        <v>0</v>
      </c>
      <c r="Q272" s="83">
        <v>0</v>
      </c>
      <c r="R272" s="80" t="str">
        <f t="shared" si="11"/>
        <v>Overhead</v>
      </c>
      <c r="S272" s="81" t="str">
        <f>INDEX(Mapping!$C$4:$C$24,MATCH($C272,Mapping!$D$4:$D$24,0))</f>
        <v>Estimating</v>
      </c>
      <c r="T272" s="76" t="s">
        <v>4472</v>
      </c>
    </row>
    <row r="273" spans="2:20" x14ac:dyDescent="0.25">
      <c r="B273" s="70">
        <v>35226856</v>
      </c>
      <c r="C273" s="74">
        <v>14</v>
      </c>
      <c r="D273" s="74"/>
      <c r="E273" s="75">
        <v>1.9435606060606061</v>
      </c>
      <c r="F273" s="76" t="s">
        <v>3733</v>
      </c>
      <c r="G273" s="74" t="s">
        <v>3738</v>
      </c>
      <c r="H273" s="77">
        <v>122</v>
      </c>
      <c r="I273" s="82">
        <v>10.84699143715407</v>
      </c>
      <c r="J273" s="74">
        <v>159</v>
      </c>
      <c r="K273" s="75">
        <v>33.983608945588664</v>
      </c>
      <c r="L273" s="78">
        <v>0.27855417168515301</v>
      </c>
      <c r="M273" s="74" t="s">
        <v>4468</v>
      </c>
      <c r="N273" s="83">
        <v>10262</v>
      </c>
      <c r="O273" s="83">
        <v>0</v>
      </c>
      <c r="P273" s="83">
        <v>0</v>
      </c>
      <c r="Q273" s="83">
        <v>0</v>
      </c>
      <c r="R273" s="80" t="str">
        <f t="shared" si="11"/>
        <v>Overhead</v>
      </c>
      <c r="S273" s="81" t="str">
        <f>INDEX(Mapping!$C$4:$C$24,MATCH($C273,Mapping!$D$4:$D$24,0))</f>
        <v>Estimating</v>
      </c>
      <c r="T273" s="76" t="s">
        <v>4472</v>
      </c>
    </row>
    <row r="274" spans="2:20" x14ac:dyDescent="0.25">
      <c r="B274" s="70">
        <v>35062374</v>
      </c>
      <c r="C274" s="74">
        <v>13</v>
      </c>
      <c r="D274" s="74"/>
      <c r="E274" s="75">
        <v>1.5352272727272727</v>
      </c>
      <c r="F274" s="76" t="s">
        <v>3733</v>
      </c>
      <c r="G274" s="74" t="s">
        <v>3742</v>
      </c>
      <c r="H274" s="77">
        <v>190</v>
      </c>
      <c r="I274" s="82">
        <v>17.868682290698821</v>
      </c>
      <c r="J274" s="74">
        <v>227</v>
      </c>
      <c r="K274" s="75">
        <v>46.134248492928144</v>
      </c>
      <c r="L274" s="78">
        <v>0.24281183417330601</v>
      </c>
      <c r="M274" s="74" t="s">
        <v>4468</v>
      </c>
      <c r="N274" s="83">
        <v>0</v>
      </c>
      <c r="O274" s="83">
        <v>8106</v>
      </c>
      <c r="P274" s="83">
        <v>0</v>
      </c>
      <c r="Q274" s="83">
        <v>0</v>
      </c>
      <c r="R274" s="80" t="str">
        <f t="shared" si="11"/>
        <v>Underground</v>
      </c>
      <c r="S274" s="81" t="str">
        <f>INDEX(Mapping!$C$4:$C$24,MATCH($C274,Mapping!$D$4:$D$24,0))</f>
        <v>Scoping</v>
      </c>
      <c r="T274" s="76" t="s">
        <v>4472</v>
      </c>
    </row>
    <row r="275" spans="2:20" x14ac:dyDescent="0.25">
      <c r="B275" s="70">
        <v>35226846</v>
      </c>
      <c r="C275" s="74">
        <v>14</v>
      </c>
      <c r="D275" s="74"/>
      <c r="E275" s="75">
        <v>1.7335227272727274</v>
      </c>
      <c r="F275" s="76" t="s">
        <v>3733</v>
      </c>
      <c r="G275" s="74" t="s">
        <v>3742</v>
      </c>
      <c r="H275" s="77">
        <v>190</v>
      </c>
      <c r="I275" s="82">
        <v>17.868682290698821</v>
      </c>
      <c r="J275" s="74">
        <v>227</v>
      </c>
      <c r="K275" s="75">
        <v>46.134248492928144</v>
      </c>
      <c r="L275" s="78">
        <v>0.24281183417330601</v>
      </c>
      <c r="M275" s="74" t="s">
        <v>4468</v>
      </c>
      <c r="N275" s="83">
        <v>9153</v>
      </c>
      <c r="O275" s="83">
        <v>0</v>
      </c>
      <c r="P275" s="83">
        <v>0</v>
      </c>
      <c r="Q275" s="83">
        <v>0</v>
      </c>
      <c r="R275" s="80" t="str">
        <f t="shared" si="11"/>
        <v>Overhead</v>
      </c>
      <c r="S275" s="81" t="str">
        <f>INDEX(Mapping!$C$4:$C$24,MATCH($C275,Mapping!$D$4:$D$24,0))</f>
        <v>Estimating</v>
      </c>
      <c r="T275" s="76" t="s">
        <v>4472</v>
      </c>
    </row>
    <row r="276" spans="2:20" x14ac:dyDescent="0.25">
      <c r="B276" s="70">
        <v>35226847</v>
      </c>
      <c r="C276" s="74">
        <v>14</v>
      </c>
      <c r="D276" s="74"/>
      <c r="E276" s="75">
        <v>1.9839015151515151</v>
      </c>
      <c r="F276" s="76" t="s">
        <v>3733</v>
      </c>
      <c r="G276" s="74" t="s">
        <v>3742</v>
      </c>
      <c r="H276" s="77">
        <v>190</v>
      </c>
      <c r="I276" s="82">
        <v>17.868682290698821</v>
      </c>
      <c r="J276" s="74">
        <v>227</v>
      </c>
      <c r="K276" s="75">
        <v>46.134248492928144</v>
      </c>
      <c r="L276" s="78">
        <v>0.24281183417330601</v>
      </c>
      <c r="M276" s="74" t="s">
        <v>4468</v>
      </c>
      <c r="N276" s="83">
        <v>10475</v>
      </c>
      <c r="O276" s="83">
        <v>0</v>
      </c>
      <c r="P276" s="83">
        <v>0</v>
      </c>
      <c r="Q276" s="83">
        <v>0</v>
      </c>
      <c r="R276" s="80" t="str">
        <f t="shared" si="11"/>
        <v>Overhead</v>
      </c>
      <c r="S276" s="81" t="str">
        <f>INDEX(Mapping!$C$4:$C$24,MATCH($C276,Mapping!$D$4:$D$24,0))</f>
        <v>Estimating</v>
      </c>
      <c r="T276" s="76" t="s">
        <v>4472</v>
      </c>
    </row>
    <row r="277" spans="2:20" x14ac:dyDescent="0.25">
      <c r="B277" s="70">
        <v>35231607</v>
      </c>
      <c r="C277" s="74">
        <v>14</v>
      </c>
      <c r="D277" s="74"/>
      <c r="E277" s="75">
        <v>1.6460227272727272</v>
      </c>
      <c r="F277" s="76" t="s">
        <v>3733</v>
      </c>
      <c r="G277" s="74" t="s">
        <v>3742</v>
      </c>
      <c r="H277" s="77">
        <v>190</v>
      </c>
      <c r="I277" s="82">
        <v>17.868682290698821</v>
      </c>
      <c r="J277" s="74">
        <v>227</v>
      </c>
      <c r="K277" s="75">
        <v>46.134248492928144</v>
      </c>
      <c r="L277" s="78">
        <v>0.24281183417330601</v>
      </c>
      <c r="M277" s="74" t="s">
        <v>4468</v>
      </c>
      <c r="N277" s="83">
        <v>8691</v>
      </c>
      <c r="O277" s="83">
        <v>0</v>
      </c>
      <c r="P277" s="83">
        <v>0</v>
      </c>
      <c r="Q277" s="83">
        <v>0</v>
      </c>
      <c r="R277" s="80" t="str">
        <f t="shared" si="11"/>
        <v>Overhead</v>
      </c>
      <c r="S277" s="81" t="str">
        <f>INDEX(Mapping!$C$4:$C$24,MATCH($C277,Mapping!$D$4:$D$24,0))</f>
        <v>Estimating</v>
      </c>
      <c r="T277" s="76" t="s">
        <v>4472</v>
      </c>
    </row>
    <row r="278" spans="2:20" x14ac:dyDescent="0.25">
      <c r="B278" s="70">
        <v>35231608</v>
      </c>
      <c r="C278" s="74">
        <v>13</v>
      </c>
      <c r="D278" s="74"/>
      <c r="E278" s="75">
        <v>0.3299242424242424</v>
      </c>
      <c r="F278" s="76" t="s">
        <v>3733</v>
      </c>
      <c r="G278" s="74" t="s">
        <v>3742</v>
      </c>
      <c r="H278" s="77">
        <v>190</v>
      </c>
      <c r="I278" s="82">
        <v>17.868682290698821</v>
      </c>
      <c r="J278" s="74">
        <v>227</v>
      </c>
      <c r="K278" s="75">
        <v>46.134248492928144</v>
      </c>
      <c r="L278" s="78">
        <v>0.24281183417330601</v>
      </c>
      <c r="M278" s="74" t="s">
        <v>4468</v>
      </c>
      <c r="N278" s="83">
        <v>0</v>
      </c>
      <c r="O278" s="83">
        <v>1742</v>
      </c>
      <c r="P278" s="83">
        <v>0</v>
      </c>
      <c r="Q278" s="83">
        <v>0</v>
      </c>
      <c r="R278" s="80" t="str">
        <f t="shared" si="11"/>
        <v>Underground</v>
      </c>
      <c r="S278" s="81" t="str">
        <f>INDEX(Mapping!$C$4:$C$24,MATCH($C278,Mapping!$D$4:$D$24,0))</f>
        <v>Scoping</v>
      </c>
      <c r="T278" s="76" t="s">
        <v>4472</v>
      </c>
    </row>
    <row r="279" spans="2:20" x14ac:dyDescent="0.25">
      <c r="B279" s="70">
        <v>35231609</v>
      </c>
      <c r="C279" s="74">
        <v>13</v>
      </c>
      <c r="D279" s="74"/>
      <c r="E279" s="75">
        <v>1.3301136363636363</v>
      </c>
      <c r="F279" s="76" t="s">
        <v>3733</v>
      </c>
      <c r="G279" s="74" t="s">
        <v>3742</v>
      </c>
      <c r="H279" s="77">
        <v>190</v>
      </c>
      <c r="I279" s="82">
        <v>17.868682290698821</v>
      </c>
      <c r="J279" s="74">
        <v>227</v>
      </c>
      <c r="K279" s="75">
        <v>46.134248492928144</v>
      </c>
      <c r="L279" s="78">
        <v>0.24281183417330601</v>
      </c>
      <c r="M279" s="74" t="s">
        <v>4468</v>
      </c>
      <c r="N279" s="83">
        <v>7023</v>
      </c>
      <c r="O279" s="83">
        <v>0</v>
      </c>
      <c r="P279" s="83">
        <v>0</v>
      </c>
      <c r="Q279" s="83">
        <v>0</v>
      </c>
      <c r="R279" s="80" t="str">
        <f t="shared" si="11"/>
        <v>Overhead</v>
      </c>
      <c r="S279" s="81" t="str">
        <f>INDEX(Mapping!$C$4:$C$24,MATCH($C279,Mapping!$D$4:$D$24,0))</f>
        <v>Scoping</v>
      </c>
      <c r="T279" s="76" t="s">
        <v>4472</v>
      </c>
    </row>
    <row r="280" spans="2:20" x14ac:dyDescent="0.25">
      <c r="B280" s="70">
        <v>35062375</v>
      </c>
      <c r="C280" s="74">
        <v>14</v>
      </c>
      <c r="D280" s="74"/>
      <c r="E280" s="75">
        <v>1.0901515151515151</v>
      </c>
      <c r="F280" s="76" t="s">
        <v>3733</v>
      </c>
      <c r="G280" s="74" t="s">
        <v>3742</v>
      </c>
      <c r="H280" s="77">
        <v>190</v>
      </c>
      <c r="I280" s="82">
        <v>17.868682290698821</v>
      </c>
      <c r="J280" s="74">
        <v>227</v>
      </c>
      <c r="K280" s="75">
        <v>46.134248492928144</v>
      </c>
      <c r="L280" s="78">
        <v>0.24281183417330601</v>
      </c>
      <c r="M280" s="74" t="s">
        <v>4468</v>
      </c>
      <c r="N280" s="83">
        <v>0</v>
      </c>
      <c r="O280" s="83">
        <v>5756</v>
      </c>
      <c r="P280" s="83">
        <v>0</v>
      </c>
      <c r="Q280" s="83">
        <v>0</v>
      </c>
      <c r="R280" s="80" t="str">
        <f t="shared" si="11"/>
        <v>Underground</v>
      </c>
      <c r="S280" s="81" t="str">
        <f>INDEX(Mapping!$C$4:$C$24,MATCH($C280,Mapping!$D$4:$D$24,0))</f>
        <v>Estimating</v>
      </c>
      <c r="T280" s="76" t="s">
        <v>4472</v>
      </c>
    </row>
    <row r="281" spans="2:20" x14ac:dyDescent="0.25">
      <c r="B281" s="70">
        <v>35226848</v>
      </c>
      <c r="C281" s="74">
        <v>14</v>
      </c>
      <c r="D281" s="74"/>
      <c r="E281" s="75">
        <v>2.4445075757575756</v>
      </c>
      <c r="F281" s="76" t="s">
        <v>3733</v>
      </c>
      <c r="G281" s="74" t="s">
        <v>3742</v>
      </c>
      <c r="H281" s="77">
        <v>190</v>
      </c>
      <c r="I281" s="82">
        <v>17.868682290698821</v>
      </c>
      <c r="J281" s="74">
        <v>227</v>
      </c>
      <c r="K281" s="75">
        <v>46.134248492928144</v>
      </c>
      <c r="L281" s="78">
        <v>0.24281183417330601</v>
      </c>
      <c r="M281" s="74" t="s">
        <v>4468</v>
      </c>
      <c r="N281" s="83">
        <v>12907</v>
      </c>
      <c r="O281" s="83">
        <v>0</v>
      </c>
      <c r="P281" s="83">
        <v>0</v>
      </c>
      <c r="Q281" s="83">
        <v>0</v>
      </c>
      <c r="R281" s="80" t="str">
        <f t="shared" si="11"/>
        <v>Overhead</v>
      </c>
      <c r="S281" s="81" t="str">
        <f>INDEX(Mapping!$C$4:$C$24,MATCH($C281,Mapping!$D$4:$D$24,0))</f>
        <v>Estimating</v>
      </c>
      <c r="T281" s="76" t="s">
        <v>4472</v>
      </c>
    </row>
    <row r="282" spans="2:20" x14ac:dyDescent="0.25">
      <c r="B282" s="70">
        <v>35226849</v>
      </c>
      <c r="C282" s="74">
        <v>13</v>
      </c>
      <c r="D282" s="74"/>
      <c r="E282" s="75">
        <v>1.7833333333333334</v>
      </c>
      <c r="F282" s="76" t="s">
        <v>3733</v>
      </c>
      <c r="G282" s="74" t="s">
        <v>3742</v>
      </c>
      <c r="H282" s="77">
        <v>190</v>
      </c>
      <c r="I282" s="82">
        <v>17.868682290698821</v>
      </c>
      <c r="J282" s="74">
        <v>227</v>
      </c>
      <c r="K282" s="75">
        <v>46.134248492928144</v>
      </c>
      <c r="L282" s="78">
        <v>0.24281183417330601</v>
      </c>
      <c r="M282" s="74" t="s">
        <v>4468</v>
      </c>
      <c r="N282" s="83">
        <v>0</v>
      </c>
      <c r="O282" s="83">
        <v>9416</v>
      </c>
      <c r="P282" s="83">
        <v>0</v>
      </c>
      <c r="Q282" s="83">
        <v>0</v>
      </c>
      <c r="R282" s="80" t="str">
        <f t="shared" si="11"/>
        <v>Underground</v>
      </c>
      <c r="S282" s="81" t="str">
        <f>INDEX(Mapping!$C$4:$C$24,MATCH($C282,Mapping!$D$4:$D$24,0))</f>
        <v>Scoping</v>
      </c>
      <c r="T282" s="76" t="s">
        <v>4472</v>
      </c>
    </row>
    <row r="283" spans="2:20" x14ac:dyDescent="0.25">
      <c r="B283" s="70">
        <v>35226850</v>
      </c>
      <c r="C283" s="74">
        <v>14</v>
      </c>
      <c r="D283" s="74"/>
      <c r="E283" s="75">
        <v>1.5450757575757577</v>
      </c>
      <c r="F283" s="76" t="s">
        <v>3733</v>
      </c>
      <c r="G283" s="74" t="s">
        <v>3742</v>
      </c>
      <c r="H283" s="77">
        <v>190</v>
      </c>
      <c r="I283" s="82">
        <v>17.868682290698821</v>
      </c>
      <c r="J283" s="74">
        <v>227</v>
      </c>
      <c r="K283" s="75">
        <v>46.134248492928144</v>
      </c>
      <c r="L283" s="78">
        <v>0.24281183417330601</v>
      </c>
      <c r="M283" s="74" t="s">
        <v>4468</v>
      </c>
      <c r="N283" s="83">
        <v>8158</v>
      </c>
      <c r="O283" s="83">
        <v>0</v>
      </c>
      <c r="P283" s="83">
        <v>0</v>
      </c>
      <c r="Q283" s="83">
        <v>0</v>
      </c>
      <c r="R283" s="80" t="str">
        <f t="shared" si="11"/>
        <v>Overhead</v>
      </c>
      <c r="S283" s="81" t="str">
        <f>INDEX(Mapping!$C$4:$C$24,MATCH($C283,Mapping!$D$4:$D$24,0))</f>
        <v>Estimating</v>
      </c>
      <c r="T283" s="76" t="s">
        <v>4472</v>
      </c>
    </row>
    <row r="284" spans="2:20" x14ac:dyDescent="0.25">
      <c r="B284" s="70">
        <v>35226851</v>
      </c>
      <c r="C284" s="74">
        <v>14</v>
      </c>
      <c r="D284" s="74"/>
      <c r="E284" s="75">
        <v>1.8784090909090909</v>
      </c>
      <c r="F284" s="76" t="s">
        <v>3733</v>
      </c>
      <c r="G284" s="74" t="s">
        <v>3742</v>
      </c>
      <c r="H284" s="77">
        <v>190</v>
      </c>
      <c r="I284" s="82">
        <v>17.868682290698821</v>
      </c>
      <c r="J284" s="74">
        <v>227</v>
      </c>
      <c r="K284" s="75">
        <v>46.134248492928144</v>
      </c>
      <c r="L284" s="78">
        <v>0.24281183417330601</v>
      </c>
      <c r="M284" s="74" t="s">
        <v>4468</v>
      </c>
      <c r="N284" s="83">
        <v>9918</v>
      </c>
      <c r="O284" s="83">
        <v>0</v>
      </c>
      <c r="P284" s="83">
        <v>0</v>
      </c>
      <c r="Q284" s="83">
        <v>0</v>
      </c>
      <c r="R284" s="80" t="str">
        <f t="shared" si="11"/>
        <v>Overhead</v>
      </c>
      <c r="S284" s="81" t="str">
        <f>INDEX(Mapping!$C$4:$C$24,MATCH($C284,Mapping!$D$4:$D$24,0))</f>
        <v>Estimating</v>
      </c>
      <c r="T284" s="76" t="s">
        <v>4472</v>
      </c>
    </row>
    <row r="285" spans="2:20" x14ac:dyDescent="0.25">
      <c r="B285" s="70">
        <v>35232280</v>
      </c>
      <c r="C285" s="74">
        <v>14</v>
      </c>
      <c r="D285" s="74"/>
      <c r="E285" s="75">
        <v>0.6</v>
      </c>
      <c r="F285" s="76" t="s">
        <v>3733</v>
      </c>
      <c r="G285" s="74" t="s">
        <v>3742</v>
      </c>
      <c r="H285" s="77">
        <v>190</v>
      </c>
      <c r="I285" s="82">
        <v>17.868682290698821</v>
      </c>
      <c r="J285" s="74">
        <v>227</v>
      </c>
      <c r="K285" s="75">
        <v>46.134248492928144</v>
      </c>
      <c r="L285" s="78">
        <v>0.24281183417330601</v>
      </c>
      <c r="M285" s="74" t="s">
        <v>4468</v>
      </c>
      <c r="N285" s="83">
        <v>3168</v>
      </c>
      <c r="O285" s="83">
        <v>0</v>
      </c>
      <c r="P285" s="83">
        <v>0</v>
      </c>
      <c r="Q285" s="83">
        <v>0</v>
      </c>
      <c r="R285" s="80" t="str">
        <f t="shared" si="11"/>
        <v>Overhead</v>
      </c>
      <c r="S285" s="81" t="str">
        <f>INDEX(Mapping!$C$4:$C$24,MATCH($C285,Mapping!$D$4:$D$24,0))</f>
        <v>Estimating</v>
      </c>
      <c r="T285" s="76" t="s">
        <v>4472</v>
      </c>
    </row>
    <row r="286" spans="2:20" x14ac:dyDescent="0.25">
      <c r="B286" s="70">
        <v>35191318</v>
      </c>
      <c r="C286" s="74">
        <v>14</v>
      </c>
      <c r="D286" s="74"/>
      <c r="E286" s="75">
        <v>2.2159090909090908</v>
      </c>
      <c r="F286" s="76" t="s">
        <v>3750</v>
      </c>
      <c r="G286" s="74" t="s">
        <v>3753</v>
      </c>
      <c r="H286" s="77">
        <v>125</v>
      </c>
      <c r="I286" s="82">
        <v>15.221711484448974</v>
      </c>
      <c r="J286" s="74">
        <v>663</v>
      </c>
      <c r="K286" s="75">
        <v>14.624900446767001</v>
      </c>
      <c r="L286" s="78">
        <v>0.116999203574136</v>
      </c>
      <c r="M286" s="74" t="s">
        <v>4468</v>
      </c>
      <c r="N286" s="83">
        <v>11700</v>
      </c>
      <c r="O286" s="83">
        <v>0</v>
      </c>
      <c r="P286" s="83">
        <v>0</v>
      </c>
      <c r="Q286" s="83">
        <v>0</v>
      </c>
      <c r="R286" s="80" t="str">
        <f t="shared" si="11"/>
        <v>Overhead</v>
      </c>
      <c r="S286" s="81" t="str">
        <f>INDEX(Mapping!$C$4:$C$24,MATCH($C286,Mapping!$D$4:$D$24,0))</f>
        <v>Estimating</v>
      </c>
      <c r="T286" s="76" t="s">
        <v>4472</v>
      </c>
    </row>
    <row r="287" spans="2:20" x14ac:dyDescent="0.25">
      <c r="B287" s="70">
        <v>35191383</v>
      </c>
      <c r="C287" s="74">
        <v>14</v>
      </c>
      <c r="D287" s="74"/>
      <c r="E287" s="75">
        <v>1.3285984848484849</v>
      </c>
      <c r="F287" s="76" t="s">
        <v>3750</v>
      </c>
      <c r="G287" s="74" t="s">
        <v>3753</v>
      </c>
      <c r="H287" s="77">
        <v>125</v>
      </c>
      <c r="I287" s="82">
        <v>15.221711484448974</v>
      </c>
      <c r="J287" s="74">
        <v>663</v>
      </c>
      <c r="K287" s="75">
        <v>14.624900446767001</v>
      </c>
      <c r="L287" s="78">
        <v>0.116999203574136</v>
      </c>
      <c r="M287" s="74" t="s">
        <v>4468</v>
      </c>
      <c r="N287" s="83">
        <v>7015</v>
      </c>
      <c r="O287" s="83"/>
      <c r="P287" s="83">
        <v>0</v>
      </c>
      <c r="Q287" s="83">
        <v>0</v>
      </c>
      <c r="R287" s="80" t="str">
        <f t="shared" si="11"/>
        <v>Overhead</v>
      </c>
      <c r="S287" s="81" t="str">
        <f>INDEX(Mapping!$C$4:$C$24,MATCH($C287,Mapping!$D$4:$D$24,0))</f>
        <v>Estimating</v>
      </c>
      <c r="T287" s="76" t="s">
        <v>4472</v>
      </c>
    </row>
    <row r="288" spans="2:20" x14ac:dyDescent="0.25">
      <c r="B288" s="70">
        <v>35192284</v>
      </c>
      <c r="C288" s="74">
        <v>13</v>
      </c>
      <c r="D288" s="74"/>
      <c r="E288" s="75">
        <v>1.0859848484848484</v>
      </c>
      <c r="F288" s="76" t="s">
        <v>3769</v>
      </c>
      <c r="G288" s="74" t="s">
        <v>3775</v>
      </c>
      <c r="H288" s="77">
        <v>263</v>
      </c>
      <c r="I288" s="82">
        <v>30.376151265549659</v>
      </c>
      <c r="J288" s="74">
        <v>279</v>
      </c>
      <c r="K288" s="75">
        <v>58.772459161502169</v>
      </c>
      <c r="L288" s="78">
        <v>0.22346942646959</v>
      </c>
      <c r="M288" s="74" t="s">
        <v>4468</v>
      </c>
      <c r="N288" s="83"/>
      <c r="O288" s="71">
        <v>5734</v>
      </c>
      <c r="P288" s="71">
        <v>0</v>
      </c>
      <c r="Q288" s="71">
        <v>0</v>
      </c>
      <c r="R288" s="80" t="str">
        <f t="shared" si="11"/>
        <v>Underground</v>
      </c>
      <c r="S288" s="81" t="str">
        <f>INDEX(Mapping!$C$4:$C$24,MATCH($C288,Mapping!$D$4:$D$24,0))</f>
        <v>Scoping</v>
      </c>
      <c r="T288" s="76" t="s">
        <v>4472</v>
      </c>
    </row>
    <row r="289" spans="2:20" x14ac:dyDescent="0.25">
      <c r="B289" s="70">
        <v>35223024</v>
      </c>
      <c r="C289" s="74">
        <v>13</v>
      </c>
      <c r="D289" s="74"/>
      <c r="E289" s="75">
        <v>1.2659090909090909</v>
      </c>
      <c r="F289" s="76" t="s">
        <v>3769</v>
      </c>
      <c r="G289" s="74" t="s">
        <v>3775</v>
      </c>
      <c r="H289" s="77">
        <v>263</v>
      </c>
      <c r="I289" s="82">
        <v>30.376151265549659</v>
      </c>
      <c r="J289" s="74">
        <v>279</v>
      </c>
      <c r="K289" s="75">
        <v>58.772459161502169</v>
      </c>
      <c r="L289" s="78">
        <v>0.22346942646959</v>
      </c>
      <c r="M289" s="74" t="s">
        <v>4468</v>
      </c>
      <c r="N289" s="83">
        <v>0</v>
      </c>
      <c r="O289" s="71">
        <v>6684</v>
      </c>
      <c r="P289" s="71">
        <v>0</v>
      </c>
      <c r="Q289" s="71">
        <v>0</v>
      </c>
      <c r="R289" s="80" t="str">
        <f t="shared" si="11"/>
        <v>Underground</v>
      </c>
      <c r="S289" s="81" t="str">
        <f>INDEX(Mapping!$C$4:$C$24,MATCH($C289,Mapping!$D$4:$D$24,0))</f>
        <v>Scoping</v>
      </c>
      <c r="T289" s="76" t="s">
        <v>4472</v>
      </c>
    </row>
    <row r="290" spans="2:20" x14ac:dyDescent="0.25">
      <c r="B290" s="70">
        <v>35223026</v>
      </c>
      <c r="C290" s="74">
        <v>13</v>
      </c>
      <c r="D290" s="74"/>
      <c r="E290" s="75">
        <v>1.0348484848484849</v>
      </c>
      <c r="F290" s="76" t="s">
        <v>3769</v>
      </c>
      <c r="G290" s="74" t="s">
        <v>3775</v>
      </c>
      <c r="H290" s="77">
        <v>263</v>
      </c>
      <c r="I290" s="82">
        <v>30.376151265549659</v>
      </c>
      <c r="J290" s="74">
        <v>279</v>
      </c>
      <c r="K290" s="75">
        <v>58.772459161502169</v>
      </c>
      <c r="L290" s="78">
        <v>0.22346942646959</v>
      </c>
      <c r="M290" s="74" t="s">
        <v>4468</v>
      </c>
      <c r="N290" s="83">
        <v>5464</v>
      </c>
      <c r="O290" s="71"/>
      <c r="P290" s="71">
        <v>0</v>
      </c>
      <c r="Q290" s="71">
        <v>0</v>
      </c>
      <c r="R290" s="80" t="str">
        <f t="shared" si="11"/>
        <v>Overhead</v>
      </c>
      <c r="S290" s="81" t="str">
        <f>INDEX(Mapping!$C$4:$C$24,MATCH($C290,Mapping!$D$4:$D$24,0))</f>
        <v>Scoping</v>
      </c>
      <c r="T290" s="76" t="s">
        <v>4472</v>
      </c>
    </row>
    <row r="291" spans="2:20" x14ac:dyDescent="0.25">
      <c r="B291" s="70">
        <v>35223027</v>
      </c>
      <c r="C291" s="74">
        <v>14</v>
      </c>
      <c r="D291" s="74"/>
      <c r="E291" s="75">
        <v>1.5674242424242424</v>
      </c>
      <c r="F291" s="76" t="s">
        <v>3769</v>
      </c>
      <c r="G291" s="74" t="s">
        <v>3775</v>
      </c>
      <c r="H291" s="77">
        <v>263</v>
      </c>
      <c r="I291" s="82">
        <v>30.376151265549659</v>
      </c>
      <c r="J291" s="74">
        <v>279</v>
      </c>
      <c r="K291" s="75">
        <v>58.772459161502169</v>
      </c>
      <c r="L291" s="78">
        <v>0.22346942646959</v>
      </c>
      <c r="M291" s="74" t="s">
        <v>4468</v>
      </c>
      <c r="N291" s="83">
        <v>8276</v>
      </c>
      <c r="O291" s="71">
        <v>0</v>
      </c>
      <c r="P291" s="71">
        <v>0</v>
      </c>
      <c r="Q291" s="71">
        <v>0</v>
      </c>
      <c r="R291" s="80" t="str">
        <f t="shared" si="11"/>
        <v>Overhead</v>
      </c>
      <c r="S291" s="81" t="str">
        <f>INDEX(Mapping!$C$4:$C$24,MATCH($C291,Mapping!$D$4:$D$24,0))</f>
        <v>Estimating</v>
      </c>
      <c r="T291" s="76" t="s">
        <v>4472</v>
      </c>
    </row>
    <row r="292" spans="2:20" x14ac:dyDescent="0.25">
      <c r="B292" s="70">
        <v>35223028</v>
      </c>
      <c r="C292" s="74">
        <v>13</v>
      </c>
      <c r="D292" s="74"/>
      <c r="E292" s="75">
        <v>1.2079545454545455</v>
      </c>
      <c r="F292" s="76" t="s">
        <v>3769</v>
      </c>
      <c r="G292" s="74" t="s">
        <v>3775</v>
      </c>
      <c r="H292" s="77">
        <v>263</v>
      </c>
      <c r="I292" s="82">
        <v>30.376151265549659</v>
      </c>
      <c r="J292" s="74">
        <v>279</v>
      </c>
      <c r="K292" s="75">
        <v>58.772459161502169</v>
      </c>
      <c r="L292" s="78">
        <v>0.22346942646959</v>
      </c>
      <c r="M292" s="74" t="s">
        <v>4468</v>
      </c>
      <c r="N292" s="83">
        <v>6378</v>
      </c>
      <c r="O292" s="71">
        <v>0</v>
      </c>
      <c r="P292" s="71">
        <v>0</v>
      </c>
      <c r="Q292" s="71">
        <v>0</v>
      </c>
      <c r="R292" s="80" t="str">
        <f t="shared" si="11"/>
        <v>Overhead</v>
      </c>
      <c r="S292" s="81" t="str">
        <f>INDEX(Mapping!$C$4:$C$24,MATCH($C292,Mapping!$D$4:$D$24,0))</f>
        <v>Scoping</v>
      </c>
      <c r="T292" s="76" t="s">
        <v>4472</v>
      </c>
    </row>
    <row r="293" spans="2:20" x14ac:dyDescent="0.25">
      <c r="B293" s="70">
        <v>35157845</v>
      </c>
      <c r="C293" s="74">
        <v>20</v>
      </c>
      <c r="D293" s="74"/>
      <c r="E293" s="75">
        <v>1.2676136363636363</v>
      </c>
      <c r="F293" s="76" t="s">
        <v>3779</v>
      </c>
      <c r="G293" s="74" t="s">
        <v>3788</v>
      </c>
      <c r="H293" s="77">
        <v>151</v>
      </c>
      <c r="I293" s="77">
        <v>17.173684235426602</v>
      </c>
      <c r="J293" s="74">
        <v>1361</v>
      </c>
      <c r="K293" s="74">
        <v>5.4002355090536405</v>
      </c>
      <c r="L293" s="78">
        <v>3.5763149066580402E-2</v>
      </c>
      <c r="M293" s="74" t="s">
        <v>4469</v>
      </c>
      <c r="N293" s="79">
        <v>6693</v>
      </c>
      <c r="O293" s="79">
        <v>0</v>
      </c>
      <c r="P293" s="79">
        <v>0</v>
      </c>
      <c r="Q293" s="79">
        <v>0</v>
      </c>
      <c r="R293" s="80" t="str">
        <f t="shared" si="11"/>
        <v>Overhead</v>
      </c>
      <c r="S293" s="81" t="str">
        <f>INDEX(Mapping!$C$4:$C$24,MATCH($C293,Mapping!$D$4:$D$24,0))</f>
        <v>Construction</v>
      </c>
      <c r="T293" s="76" t="s">
        <v>4472</v>
      </c>
    </row>
    <row r="294" spans="2:20" x14ac:dyDescent="0.25">
      <c r="B294" s="70">
        <v>35094513</v>
      </c>
      <c r="C294" s="84">
        <v>18</v>
      </c>
      <c r="D294" s="84"/>
      <c r="E294" s="75">
        <v>1.9111742424242424</v>
      </c>
      <c r="F294" s="76" t="s">
        <v>3913</v>
      </c>
      <c r="G294" s="74" t="s">
        <v>3912</v>
      </c>
      <c r="H294" s="77">
        <v>118</v>
      </c>
      <c r="I294" s="82">
        <v>8.3796776309891232</v>
      </c>
      <c r="J294" s="74">
        <v>2712</v>
      </c>
      <c r="K294" s="75">
        <v>6.9602264910888931E-2</v>
      </c>
      <c r="L294" s="78">
        <v>5.89849702634652E-4</v>
      </c>
      <c r="M294" s="74" t="s">
        <v>4468</v>
      </c>
      <c r="N294" s="83">
        <v>10091</v>
      </c>
      <c r="O294" s="83">
        <v>0</v>
      </c>
      <c r="P294" s="83">
        <v>0</v>
      </c>
      <c r="Q294" s="83">
        <v>0</v>
      </c>
      <c r="R294" s="80" t="str">
        <f t="shared" si="11"/>
        <v>Overhead</v>
      </c>
      <c r="S294" s="81" t="str">
        <f>INDEX(Mapping!$C$4:$C$24,MATCH($C294,Mapping!$D$4:$D$24,0))</f>
        <v>Dependencies</v>
      </c>
      <c r="T294" s="76" t="s">
        <v>4472</v>
      </c>
    </row>
    <row r="295" spans="2:20" x14ac:dyDescent="0.25">
      <c r="B295" s="70">
        <v>35116515</v>
      </c>
      <c r="C295" s="74">
        <v>19</v>
      </c>
      <c r="D295" s="74"/>
      <c r="E295" s="75">
        <v>1.75</v>
      </c>
      <c r="F295" s="76" t="s">
        <v>3913</v>
      </c>
      <c r="G295" s="74" t="s">
        <v>3915</v>
      </c>
      <c r="H295" s="77">
        <v>231</v>
      </c>
      <c r="I295" s="82">
        <v>18.918586462488005</v>
      </c>
      <c r="J295" s="74">
        <v>2386</v>
      </c>
      <c r="K295" s="75">
        <v>0.62035604879089845</v>
      </c>
      <c r="L295" s="78">
        <v>2.6855240207398199E-3</v>
      </c>
      <c r="M295" s="74" t="s">
        <v>4468</v>
      </c>
      <c r="N295" s="74">
        <v>9222</v>
      </c>
      <c r="O295" s="74">
        <v>0</v>
      </c>
      <c r="P295" s="74">
        <v>0</v>
      </c>
      <c r="Q295" s="74">
        <v>0</v>
      </c>
      <c r="R295" s="80" t="str">
        <f t="shared" si="11"/>
        <v>Overhead</v>
      </c>
      <c r="S295" s="81" t="str">
        <f>INDEX(Mapping!$C$4:$C$24,MATCH($C295,Mapping!$D$4:$D$24,0))</f>
        <v>Construction</v>
      </c>
      <c r="T295" s="76" t="s">
        <v>4472</v>
      </c>
    </row>
    <row r="296" spans="2:20" x14ac:dyDescent="0.25">
      <c r="B296" s="70">
        <v>35219093</v>
      </c>
      <c r="C296" s="84">
        <v>13</v>
      </c>
      <c r="D296" s="84"/>
      <c r="E296" s="75">
        <v>1.1399999999999999</v>
      </c>
      <c r="F296" s="54" t="s">
        <v>4060</v>
      </c>
      <c r="G296" s="84" t="s">
        <v>4059</v>
      </c>
      <c r="H296" s="77">
        <v>30</v>
      </c>
      <c r="I296" s="82">
        <v>3.6652030733285454</v>
      </c>
      <c r="J296" s="74">
        <v>18</v>
      </c>
      <c r="K296" s="75">
        <v>19.599357494642337</v>
      </c>
      <c r="L296" s="78">
        <v>0.65331191648807796</v>
      </c>
      <c r="M296" s="74" t="s">
        <v>4469</v>
      </c>
      <c r="N296" s="70">
        <v>0</v>
      </c>
      <c r="O296" s="70">
        <v>6019.2</v>
      </c>
      <c r="P296" s="71">
        <v>0</v>
      </c>
      <c r="Q296" s="71">
        <v>0</v>
      </c>
      <c r="R296" s="80" t="str">
        <f t="shared" si="11"/>
        <v>Underground</v>
      </c>
      <c r="S296" s="81" t="str">
        <f>INDEX(Mapping!$C$4:$C$24,MATCH($C296,Mapping!$D$4:$D$24,0))</f>
        <v>Scoping</v>
      </c>
      <c r="T296" s="76" t="s">
        <v>4472</v>
      </c>
    </row>
    <row r="297" spans="2:20" x14ac:dyDescent="0.25">
      <c r="B297" s="70">
        <v>35231543</v>
      </c>
      <c r="C297" s="84">
        <v>13</v>
      </c>
      <c r="D297" s="84"/>
      <c r="E297" s="75">
        <v>1.3</v>
      </c>
      <c r="F297" s="54" t="s">
        <v>4060</v>
      </c>
      <c r="G297" s="84" t="s">
        <v>4059</v>
      </c>
      <c r="H297" s="77">
        <v>30</v>
      </c>
      <c r="I297" s="82">
        <v>3.6652030733285454</v>
      </c>
      <c r="J297" s="74">
        <v>18</v>
      </c>
      <c r="K297" s="75">
        <v>19.599357494642337</v>
      </c>
      <c r="L297" s="78">
        <v>0.65331191648807796</v>
      </c>
      <c r="M297" s="74" t="s">
        <v>4469</v>
      </c>
      <c r="N297" s="70">
        <v>0</v>
      </c>
      <c r="O297" s="70">
        <v>6864</v>
      </c>
      <c r="P297" s="71">
        <v>0</v>
      </c>
      <c r="Q297" s="71">
        <v>0</v>
      </c>
      <c r="R297" s="80" t="str">
        <f t="shared" si="11"/>
        <v>Underground</v>
      </c>
      <c r="S297" s="81" t="str">
        <f>INDEX(Mapping!$C$4:$C$24,MATCH($C297,Mapping!$D$4:$D$24,0))</f>
        <v>Scoping</v>
      </c>
      <c r="T297" s="76" t="s">
        <v>4472</v>
      </c>
    </row>
    <row r="298" spans="2:20" x14ac:dyDescent="0.25">
      <c r="B298" s="70">
        <v>35231544</v>
      </c>
      <c r="C298" s="84">
        <v>13</v>
      </c>
      <c r="D298" s="84"/>
      <c r="E298" s="75">
        <v>1.2</v>
      </c>
      <c r="F298" s="54" t="s">
        <v>4060</v>
      </c>
      <c r="G298" s="84" t="s">
        <v>4059</v>
      </c>
      <c r="H298" s="77">
        <v>30</v>
      </c>
      <c r="I298" s="82">
        <v>3.6652030733285454</v>
      </c>
      <c r="J298" s="74">
        <v>18</v>
      </c>
      <c r="K298" s="75">
        <v>19.599357494642337</v>
      </c>
      <c r="L298" s="78">
        <v>0.65331191648807796</v>
      </c>
      <c r="M298" s="74" t="s">
        <v>4469</v>
      </c>
      <c r="N298" s="70">
        <v>6336</v>
      </c>
      <c r="O298" s="70">
        <v>0</v>
      </c>
      <c r="P298" s="71">
        <v>0</v>
      </c>
      <c r="Q298" s="71">
        <v>0</v>
      </c>
      <c r="R298" s="80" t="str">
        <f t="shared" si="11"/>
        <v>Overhead</v>
      </c>
      <c r="S298" s="81" t="str">
        <f>INDEX(Mapping!$C$4:$C$24,MATCH($C298,Mapping!$D$4:$D$24,0))</f>
        <v>Scoping</v>
      </c>
      <c r="T298" s="76" t="s">
        <v>4472</v>
      </c>
    </row>
    <row r="299" spans="2:20" x14ac:dyDescent="0.25">
      <c r="B299" s="70">
        <v>35217273</v>
      </c>
      <c r="C299" s="84">
        <v>13</v>
      </c>
      <c r="D299" s="84"/>
      <c r="E299" s="75">
        <v>1.1054545454545455</v>
      </c>
      <c r="F299" s="54" t="s">
        <v>4114</v>
      </c>
      <c r="G299" s="84" t="s">
        <v>4121</v>
      </c>
      <c r="H299" s="77">
        <v>3</v>
      </c>
      <c r="I299" s="82">
        <v>1.1132767118567868</v>
      </c>
      <c r="J299" s="74">
        <v>6</v>
      </c>
      <c r="K299" s="75">
        <v>3.7675564448636099</v>
      </c>
      <c r="L299" s="78">
        <v>1.25585214828787</v>
      </c>
      <c r="M299" s="84" t="s">
        <v>4469</v>
      </c>
      <c r="N299" s="70">
        <v>240</v>
      </c>
      <c r="O299" s="70">
        <v>0</v>
      </c>
      <c r="P299" s="70">
        <v>5596.8</v>
      </c>
      <c r="Q299" s="70">
        <v>0</v>
      </c>
      <c r="R299" s="57" t="s">
        <v>4598</v>
      </c>
      <c r="S299" s="81" t="str">
        <f>INDEX(Mapping!$C$4:$C$24,MATCH($C299,Mapping!$D$4:$D$24,0))</f>
        <v>Scoping</v>
      </c>
      <c r="T299" s="76" t="s">
        <v>4472</v>
      </c>
    </row>
    <row r="300" spans="2:20" x14ac:dyDescent="0.25">
      <c r="B300" s="70">
        <v>35219291</v>
      </c>
      <c r="C300" s="84">
        <v>14</v>
      </c>
      <c r="D300" s="84"/>
      <c r="E300" s="75">
        <v>0.39810606060606063</v>
      </c>
      <c r="F300" s="54" t="s">
        <v>4123</v>
      </c>
      <c r="G300" s="84" t="s">
        <v>4122</v>
      </c>
      <c r="H300" s="77">
        <v>11</v>
      </c>
      <c r="I300" s="82">
        <v>0.78765605361673718</v>
      </c>
      <c r="J300" s="74">
        <v>20</v>
      </c>
      <c r="K300" s="75">
        <v>6.8231897329512066</v>
      </c>
      <c r="L300" s="78">
        <v>0.62028997572283695</v>
      </c>
      <c r="M300" s="84" t="s">
        <v>4469</v>
      </c>
      <c r="N300" s="70">
        <v>2102</v>
      </c>
      <c r="O300" s="83">
        <v>0</v>
      </c>
      <c r="P300" s="83">
        <v>0</v>
      </c>
      <c r="Q300" s="83">
        <v>0</v>
      </c>
      <c r="R300" s="80" t="str">
        <f t="shared" ref="R300:R313" si="12">IF(SUM(N300:Q300)=0,"TBD",IF(AND(N300&gt;0,O300&gt;0),"Hybrid", IF(SUM(P300:Q300)&gt;0,"Remote Grid / Removal",IF(N300&gt;0,"Overhead","Underground"))))</f>
        <v>Overhead</v>
      </c>
      <c r="S300" s="81" t="str">
        <f>INDEX(Mapping!$C$4:$C$24,MATCH($C300,Mapping!$D$4:$D$24,0))</f>
        <v>Estimating</v>
      </c>
      <c r="T300" s="76" t="s">
        <v>4472</v>
      </c>
    </row>
    <row r="301" spans="2:20" x14ac:dyDescent="0.25">
      <c r="B301" s="70">
        <v>35219269</v>
      </c>
      <c r="C301" s="84">
        <v>8</v>
      </c>
      <c r="D301" s="84"/>
      <c r="E301" s="75">
        <v>32.72</v>
      </c>
      <c r="F301" s="54" t="s">
        <v>4126</v>
      </c>
      <c r="G301" s="84" t="s">
        <v>4125</v>
      </c>
      <c r="H301" s="77">
        <v>464</v>
      </c>
      <c r="I301" s="82">
        <v>23.165292462931696</v>
      </c>
      <c r="J301" s="74">
        <v>37</v>
      </c>
      <c r="K301" s="75">
        <v>217.02195680530696</v>
      </c>
      <c r="L301" s="78">
        <v>0.46771973449419602</v>
      </c>
      <c r="M301" s="95" t="s">
        <v>4597</v>
      </c>
      <c r="N301" s="70">
        <v>80150.399999999994</v>
      </c>
      <c r="O301" s="70">
        <v>50424</v>
      </c>
      <c r="P301" s="70">
        <v>42187.199999999997</v>
      </c>
      <c r="Q301" s="70">
        <v>0</v>
      </c>
      <c r="R301" s="80" t="str">
        <f t="shared" si="12"/>
        <v>Hybrid</v>
      </c>
      <c r="S301" s="81" t="str">
        <f>INDEX(Mapping!$C$4:$C$24,MATCH($C301,Mapping!$D$4:$D$24,0))</f>
        <v>Scoping</v>
      </c>
      <c r="T301" s="76" t="s">
        <v>4472</v>
      </c>
    </row>
    <row r="302" spans="2:20" x14ac:dyDescent="0.25">
      <c r="B302" s="70">
        <v>35219590</v>
      </c>
      <c r="C302" s="84">
        <v>9</v>
      </c>
      <c r="D302" s="84"/>
      <c r="E302" s="75">
        <v>0.75</v>
      </c>
      <c r="F302" s="54" t="s">
        <v>4126</v>
      </c>
      <c r="G302" s="84" t="s">
        <v>4127</v>
      </c>
      <c r="H302" s="77">
        <v>21</v>
      </c>
      <c r="I302" s="82">
        <v>0.75146626684492235</v>
      </c>
      <c r="J302" s="74">
        <v>53</v>
      </c>
      <c r="K302" s="75">
        <v>8.6971020580462834</v>
      </c>
      <c r="L302" s="78">
        <v>0.41414771704982301</v>
      </c>
      <c r="M302" s="84" t="s">
        <v>4469</v>
      </c>
      <c r="N302" s="70">
        <v>3960</v>
      </c>
      <c r="O302" s="70">
        <v>0</v>
      </c>
      <c r="P302" s="70">
        <v>0</v>
      </c>
      <c r="Q302" s="70">
        <v>0</v>
      </c>
      <c r="R302" s="80" t="str">
        <f t="shared" si="12"/>
        <v>Overhead</v>
      </c>
      <c r="S302" s="81" t="str">
        <f>INDEX(Mapping!$C$4:$C$24,MATCH($C302,Mapping!$D$4:$D$24,0))</f>
        <v>Scoping</v>
      </c>
      <c r="T302" s="76" t="s">
        <v>4472</v>
      </c>
    </row>
    <row r="303" spans="2:20" x14ac:dyDescent="0.25">
      <c r="B303" s="70">
        <v>35219276</v>
      </c>
      <c r="C303" s="84">
        <v>9</v>
      </c>
      <c r="D303" s="84"/>
      <c r="E303" s="75">
        <v>2.16</v>
      </c>
      <c r="F303" s="54" t="s">
        <v>4130</v>
      </c>
      <c r="G303" s="84" t="s">
        <v>4129</v>
      </c>
      <c r="H303" s="77">
        <v>140</v>
      </c>
      <c r="I303" s="82">
        <v>14.660160930794284</v>
      </c>
      <c r="J303" s="74">
        <v>42</v>
      </c>
      <c r="K303" s="75">
        <v>62.498549265155361</v>
      </c>
      <c r="L303" s="78">
        <v>0.446418209036824</v>
      </c>
      <c r="M303" s="84" t="s">
        <v>4468</v>
      </c>
      <c r="N303" s="70">
        <v>0</v>
      </c>
      <c r="O303" s="70">
        <v>11404.800000000001</v>
      </c>
      <c r="P303" s="70">
        <v>0</v>
      </c>
      <c r="Q303" s="70">
        <v>0</v>
      </c>
      <c r="R303" s="80" t="str">
        <f t="shared" si="12"/>
        <v>Underground</v>
      </c>
      <c r="S303" s="81" t="str">
        <f>INDEX(Mapping!$C$4:$C$24,MATCH($C303,Mapping!$D$4:$D$24,0))</f>
        <v>Scoping</v>
      </c>
      <c r="T303" s="76" t="s">
        <v>4472</v>
      </c>
    </row>
    <row r="304" spans="2:20" x14ac:dyDescent="0.25">
      <c r="B304" s="70">
        <v>35227651</v>
      </c>
      <c r="C304" s="84">
        <v>9</v>
      </c>
      <c r="D304" s="84"/>
      <c r="E304" s="75">
        <v>2.31</v>
      </c>
      <c r="F304" s="54" t="s">
        <v>4130</v>
      </c>
      <c r="G304" s="84" t="s">
        <v>4129</v>
      </c>
      <c r="H304" s="77">
        <v>140</v>
      </c>
      <c r="I304" s="82">
        <v>14.660160930794284</v>
      </c>
      <c r="J304" s="74">
        <v>42</v>
      </c>
      <c r="K304" s="75">
        <v>62.498549265155361</v>
      </c>
      <c r="L304" s="78">
        <v>0.446418209036824</v>
      </c>
      <c r="M304" s="84" t="s">
        <v>4468</v>
      </c>
      <c r="N304" s="70">
        <v>12196.800000000001</v>
      </c>
      <c r="O304" s="70">
        <v>0</v>
      </c>
      <c r="P304" s="70">
        <v>0</v>
      </c>
      <c r="Q304" s="70">
        <v>0</v>
      </c>
      <c r="R304" s="80" t="str">
        <f t="shared" si="12"/>
        <v>Overhead</v>
      </c>
      <c r="S304" s="81" t="str">
        <f>INDEX(Mapping!$C$4:$C$24,MATCH($C304,Mapping!$D$4:$D$24,0))</f>
        <v>Scoping</v>
      </c>
      <c r="T304" s="76" t="s">
        <v>4472</v>
      </c>
    </row>
    <row r="305" spans="2:20" x14ac:dyDescent="0.25">
      <c r="B305" s="70">
        <v>35227652</v>
      </c>
      <c r="C305" s="84">
        <v>9</v>
      </c>
      <c r="D305" s="84"/>
      <c r="E305" s="75">
        <v>0.41</v>
      </c>
      <c r="F305" s="54" t="s">
        <v>4130</v>
      </c>
      <c r="G305" s="84" t="s">
        <v>4129</v>
      </c>
      <c r="H305" s="77">
        <v>140</v>
      </c>
      <c r="I305" s="82">
        <v>14.660160930794284</v>
      </c>
      <c r="J305" s="74">
        <v>42</v>
      </c>
      <c r="K305" s="75">
        <v>62.498549265155361</v>
      </c>
      <c r="L305" s="78">
        <v>0.446418209036824</v>
      </c>
      <c r="M305" s="84" t="s">
        <v>4468</v>
      </c>
      <c r="N305" s="70">
        <v>0</v>
      </c>
      <c r="O305" s="70">
        <v>2164.7999999999997</v>
      </c>
      <c r="P305" s="70">
        <v>0</v>
      </c>
      <c r="Q305" s="70">
        <v>0</v>
      </c>
      <c r="R305" s="80" t="str">
        <f t="shared" si="12"/>
        <v>Underground</v>
      </c>
      <c r="S305" s="81" t="str">
        <f>INDEX(Mapping!$C$4:$C$24,MATCH($C305,Mapping!$D$4:$D$24,0))</f>
        <v>Scoping</v>
      </c>
      <c r="T305" s="76" t="s">
        <v>4472</v>
      </c>
    </row>
    <row r="306" spans="2:20" x14ac:dyDescent="0.25">
      <c r="B306" s="70">
        <v>35227653</v>
      </c>
      <c r="C306" s="84">
        <v>9</v>
      </c>
      <c r="D306" s="84"/>
      <c r="E306" s="75">
        <v>2</v>
      </c>
      <c r="F306" s="54" t="s">
        <v>4130</v>
      </c>
      <c r="G306" s="84" t="s">
        <v>4129</v>
      </c>
      <c r="H306" s="77">
        <v>140</v>
      </c>
      <c r="I306" s="82">
        <v>14.660160930794284</v>
      </c>
      <c r="J306" s="74">
        <v>42</v>
      </c>
      <c r="K306" s="75">
        <v>62.498549265155361</v>
      </c>
      <c r="L306" s="78">
        <v>0.446418209036824</v>
      </c>
      <c r="M306" s="84" t="s">
        <v>4468</v>
      </c>
      <c r="N306" s="70">
        <v>10560</v>
      </c>
      <c r="O306" s="70">
        <v>0</v>
      </c>
      <c r="P306" s="70">
        <v>0</v>
      </c>
      <c r="Q306" s="70">
        <v>0</v>
      </c>
      <c r="R306" s="80" t="str">
        <f t="shared" si="12"/>
        <v>Overhead</v>
      </c>
      <c r="S306" s="81" t="str">
        <f>INDEX(Mapping!$C$4:$C$24,MATCH($C306,Mapping!$D$4:$D$24,0))</f>
        <v>Scoping</v>
      </c>
      <c r="T306" s="76" t="s">
        <v>4472</v>
      </c>
    </row>
    <row r="307" spans="2:20" x14ac:dyDescent="0.25">
      <c r="B307" s="70">
        <v>35227654</v>
      </c>
      <c r="C307" s="84">
        <v>9</v>
      </c>
      <c r="D307" s="84"/>
      <c r="E307" s="75">
        <v>0.72</v>
      </c>
      <c r="F307" s="54" t="s">
        <v>4130</v>
      </c>
      <c r="G307" s="84" t="s">
        <v>4129</v>
      </c>
      <c r="H307" s="77">
        <v>140</v>
      </c>
      <c r="I307" s="82">
        <v>14.660160930794284</v>
      </c>
      <c r="J307" s="74">
        <v>42</v>
      </c>
      <c r="K307" s="75">
        <v>62.498549265155361</v>
      </c>
      <c r="L307" s="78">
        <v>0.446418209036824</v>
      </c>
      <c r="M307" s="84" t="s">
        <v>4468</v>
      </c>
      <c r="N307" s="70">
        <v>3801.6</v>
      </c>
      <c r="O307" s="70">
        <v>0</v>
      </c>
      <c r="P307" s="70">
        <v>0</v>
      </c>
      <c r="Q307" s="70">
        <v>0</v>
      </c>
      <c r="R307" s="80" t="str">
        <f t="shared" si="12"/>
        <v>Overhead</v>
      </c>
      <c r="S307" s="81" t="str">
        <f>INDEX(Mapping!$C$4:$C$24,MATCH($C307,Mapping!$D$4:$D$24,0))</f>
        <v>Scoping</v>
      </c>
      <c r="T307" s="76" t="s">
        <v>4472</v>
      </c>
    </row>
    <row r="308" spans="2:20" x14ac:dyDescent="0.25">
      <c r="B308" s="70">
        <v>35224378</v>
      </c>
      <c r="C308" s="84">
        <v>9</v>
      </c>
      <c r="D308" s="84"/>
      <c r="E308" s="75">
        <v>3.6</v>
      </c>
      <c r="F308" s="54" t="s">
        <v>4130</v>
      </c>
      <c r="G308" s="84" t="s">
        <v>4129</v>
      </c>
      <c r="H308" s="77">
        <v>140</v>
      </c>
      <c r="I308" s="82">
        <v>14.660160930794284</v>
      </c>
      <c r="J308" s="74">
        <v>42</v>
      </c>
      <c r="K308" s="75">
        <v>62.498549265155361</v>
      </c>
      <c r="L308" s="78">
        <v>0.446418209036824</v>
      </c>
      <c r="M308" s="84" t="s">
        <v>4468</v>
      </c>
      <c r="N308" s="70">
        <v>19008</v>
      </c>
      <c r="O308" s="70">
        <v>0</v>
      </c>
      <c r="P308" s="70">
        <v>0</v>
      </c>
      <c r="Q308" s="70">
        <v>0</v>
      </c>
      <c r="R308" s="80" t="str">
        <f t="shared" si="12"/>
        <v>Overhead</v>
      </c>
      <c r="S308" s="81" t="str">
        <f>INDEX(Mapping!$C$4:$C$24,MATCH($C308,Mapping!$D$4:$D$24,0))</f>
        <v>Scoping</v>
      </c>
      <c r="T308" s="76" t="s">
        <v>4472</v>
      </c>
    </row>
    <row r="309" spans="2:20" x14ac:dyDescent="0.25">
      <c r="B309" s="70">
        <v>35227870</v>
      </c>
      <c r="C309" s="84">
        <v>9</v>
      </c>
      <c r="D309" s="84"/>
      <c r="E309" s="75">
        <v>1.35</v>
      </c>
      <c r="F309" s="54" t="s">
        <v>4130</v>
      </c>
      <c r="G309" s="84" t="s">
        <v>4129</v>
      </c>
      <c r="H309" s="77">
        <v>140</v>
      </c>
      <c r="I309" s="82">
        <v>14.660160930794284</v>
      </c>
      <c r="J309" s="74">
        <v>42</v>
      </c>
      <c r="K309" s="75">
        <v>62.498549265155361</v>
      </c>
      <c r="L309" s="78">
        <v>0.446418209036824</v>
      </c>
      <c r="M309" s="84" t="s">
        <v>4468</v>
      </c>
      <c r="N309" s="70">
        <v>0</v>
      </c>
      <c r="O309" s="70">
        <v>7128.0000000000009</v>
      </c>
      <c r="P309" s="70">
        <v>0</v>
      </c>
      <c r="Q309" s="70">
        <v>0</v>
      </c>
      <c r="R309" s="80" t="str">
        <f t="shared" si="12"/>
        <v>Underground</v>
      </c>
      <c r="S309" s="81" t="str">
        <f>INDEX(Mapping!$C$4:$C$24,MATCH($C309,Mapping!$D$4:$D$24,0))</f>
        <v>Scoping</v>
      </c>
      <c r="T309" s="76" t="s">
        <v>4472</v>
      </c>
    </row>
    <row r="310" spans="2:20" x14ac:dyDescent="0.25">
      <c r="B310" s="70">
        <v>35227656</v>
      </c>
      <c r="C310" s="84">
        <v>9</v>
      </c>
      <c r="D310" s="84"/>
      <c r="E310" s="75">
        <v>0.75</v>
      </c>
      <c r="F310" s="54" t="s">
        <v>4130</v>
      </c>
      <c r="G310" s="84" t="s">
        <v>4129</v>
      </c>
      <c r="H310" s="77">
        <v>140</v>
      </c>
      <c r="I310" s="82">
        <v>14.660160930794284</v>
      </c>
      <c r="J310" s="74">
        <v>42</v>
      </c>
      <c r="K310" s="75">
        <v>62.498549265155361</v>
      </c>
      <c r="L310" s="78">
        <v>0.446418209036824</v>
      </c>
      <c r="M310" s="84" t="s">
        <v>4468</v>
      </c>
      <c r="N310" s="70">
        <v>0</v>
      </c>
      <c r="O310" s="70">
        <v>3960</v>
      </c>
      <c r="P310" s="70">
        <v>0</v>
      </c>
      <c r="Q310" s="70">
        <v>0</v>
      </c>
      <c r="R310" s="80" t="str">
        <f t="shared" si="12"/>
        <v>Underground</v>
      </c>
      <c r="S310" s="81" t="str">
        <f>INDEX(Mapping!$C$4:$C$24,MATCH($C310,Mapping!$D$4:$D$24,0))</f>
        <v>Scoping</v>
      </c>
      <c r="T310" s="76" t="s">
        <v>4472</v>
      </c>
    </row>
    <row r="311" spans="2:20" x14ac:dyDescent="0.25">
      <c r="B311" s="70">
        <v>35227657</v>
      </c>
      <c r="C311" s="84">
        <v>9</v>
      </c>
      <c r="D311" s="84"/>
      <c r="E311" s="75">
        <v>1</v>
      </c>
      <c r="F311" s="54" t="s">
        <v>4130</v>
      </c>
      <c r="G311" s="84" t="s">
        <v>4129</v>
      </c>
      <c r="H311" s="77">
        <v>140</v>
      </c>
      <c r="I311" s="82">
        <v>14.660160930794284</v>
      </c>
      <c r="J311" s="74">
        <v>42</v>
      </c>
      <c r="K311" s="75">
        <v>62.498549265155361</v>
      </c>
      <c r="L311" s="78">
        <v>0.446418209036824</v>
      </c>
      <c r="M311" s="84" t="s">
        <v>4468</v>
      </c>
      <c r="N311" s="70">
        <v>5280</v>
      </c>
      <c r="O311" s="70">
        <v>0</v>
      </c>
      <c r="P311" s="70">
        <v>0</v>
      </c>
      <c r="Q311" s="70">
        <v>0</v>
      </c>
      <c r="R311" s="80" t="str">
        <f t="shared" si="12"/>
        <v>Overhead</v>
      </c>
      <c r="S311" s="81" t="str">
        <f>INDEX(Mapping!$C$4:$C$24,MATCH($C311,Mapping!$D$4:$D$24,0))</f>
        <v>Scoping</v>
      </c>
      <c r="T311" s="76" t="s">
        <v>4472</v>
      </c>
    </row>
    <row r="312" spans="2:20" x14ac:dyDescent="0.25">
      <c r="B312" s="70">
        <v>35227658</v>
      </c>
      <c r="C312" s="84">
        <v>9</v>
      </c>
      <c r="D312" s="84"/>
      <c r="E312" s="75">
        <v>0.04</v>
      </c>
      <c r="F312" s="54" t="s">
        <v>4130</v>
      </c>
      <c r="G312" s="84" t="s">
        <v>4129</v>
      </c>
      <c r="H312" s="77">
        <v>140</v>
      </c>
      <c r="I312" s="82">
        <v>14.660160930794284</v>
      </c>
      <c r="J312" s="74">
        <v>42</v>
      </c>
      <c r="K312" s="75">
        <v>62.498549265155361</v>
      </c>
      <c r="L312" s="78">
        <v>0.446418209036824</v>
      </c>
      <c r="M312" s="84" t="s">
        <v>4468</v>
      </c>
      <c r="N312" s="70">
        <v>211.20000000000002</v>
      </c>
      <c r="O312" s="70">
        <v>0</v>
      </c>
      <c r="P312" s="70">
        <v>0</v>
      </c>
      <c r="Q312" s="70">
        <v>0</v>
      </c>
      <c r="R312" s="80" t="str">
        <f t="shared" si="12"/>
        <v>Overhead</v>
      </c>
      <c r="S312" s="81" t="str">
        <f>INDEX(Mapping!$C$4:$C$24,MATCH($C312,Mapping!$D$4:$D$24,0))</f>
        <v>Scoping</v>
      </c>
      <c r="T312" s="76" t="s">
        <v>4472</v>
      </c>
    </row>
    <row r="313" spans="2:20" x14ac:dyDescent="0.25">
      <c r="B313" s="70">
        <v>35227659</v>
      </c>
      <c r="C313" s="84">
        <v>9</v>
      </c>
      <c r="D313" s="84"/>
      <c r="E313" s="75">
        <v>0.24000000000000002</v>
      </c>
      <c r="F313" s="54" t="s">
        <v>4130</v>
      </c>
      <c r="G313" s="84" t="s">
        <v>4129</v>
      </c>
      <c r="H313" s="77">
        <v>140</v>
      </c>
      <c r="I313" s="82">
        <v>14.660160930794284</v>
      </c>
      <c r="J313" s="74">
        <v>42</v>
      </c>
      <c r="K313" s="75">
        <v>62.498549265155361</v>
      </c>
      <c r="L313" s="78">
        <v>0.446418209036824</v>
      </c>
      <c r="M313" s="84" t="s">
        <v>4468</v>
      </c>
      <c r="N313" s="70">
        <v>1267.2</v>
      </c>
      <c r="O313" s="70">
        <v>0</v>
      </c>
      <c r="P313" s="70">
        <v>0</v>
      </c>
      <c r="Q313" s="70">
        <v>0</v>
      </c>
      <c r="R313" s="80" t="str">
        <f t="shared" si="12"/>
        <v>Overhead</v>
      </c>
      <c r="S313" s="81" t="str">
        <f>INDEX(Mapping!$C$4:$C$24,MATCH($C313,Mapping!$D$4:$D$24,0))</f>
        <v>Scoping</v>
      </c>
      <c r="T313" s="76" t="s">
        <v>4472</v>
      </c>
    </row>
    <row r="314" spans="2:20" x14ac:dyDescent="0.25">
      <c r="B314" s="70">
        <v>77799999</v>
      </c>
      <c r="C314" s="74">
        <v>0</v>
      </c>
      <c r="D314" s="74"/>
      <c r="E314" s="75">
        <v>31.8</v>
      </c>
      <c r="F314" s="85" t="s">
        <v>4473</v>
      </c>
      <c r="G314" s="74" t="s">
        <v>4473</v>
      </c>
      <c r="H314" s="77">
        <v>0</v>
      </c>
      <c r="I314" s="77">
        <v>0</v>
      </c>
      <c r="J314" s="74">
        <v>0</v>
      </c>
      <c r="K314" s="74">
        <v>0</v>
      </c>
      <c r="L314" s="74">
        <v>0</v>
      </c>
      <c r="M314" s="96" t="s">
        <v>4597</v>
      </c>
      <c r="N314" s="79">
        <v>0</v>
      </c>
      <c r="O314" s="79">
        <v>0</v>
      </c>
      <c r="P314" s="79">
        <v>167904</v>
      </c>
      <c r="Q314" s="79">
        <v>0</v>
      </c>
      <c r="R314" s="57" t="s">
        <v>4598</v>
      </c>
      <c r="S314" s="81" t="str">
        <f>INDEX(Mapping!$C$4:$C$24,MATCH($C314,Mapping!$D$4:$D$24,0))</f>
        <v>Scoping</v>
      </c>
      <c r="T314" s="76" t="s">
        <v>4472</v>
      </c>
    </row>
    <row r="315" spans="2:20" x14ac:dyDescent="0.25">
      <c r="B315" s="70">
        <v>35219273</v>
      </c>
      <c r="C315" s="84">
        <v>14</v>
      </c>
      <c r="D315" s="84"/>
      <c r="E315" s="75">
        <v>3.4609848484848484</v>
      </c>
      <c r="F315" s="54" t="s">
        <v>4213</v>
      </c>
      <c r="G315" s="84" t="s">
        <v>4217</v>
      </c>
      <c r="H315" s="77">
        <v>28</v>
      </c>
      <c r="I315" s="82">
        <v>3.4766045747279302</v>
      </c>
      <c r="J315" s="74">
        <v>39</v>
      </c>
      <c r="K315" s="75">
        <v>13.001261839054944</v>
      </c>
      <c r="L315" s="78">
        <v>0.464330779966248</v>
      </c>
      <c r="M315" s="84" t="s">
        <v>4469</v>
      </c>
      <c r="N315" s="70">
        <v>18274</v>
      </c>
      <c r="O315" s="70">
        <v>0</v>
      </c>
      <c r="P315" s="70">
        <v>0</v>
      </c>
      <c r="Q315" s="70">
        <v>0</v>
      </c>
      <c r="R315" s="80" t="str">
        <f t="shared" ref="R315:R350" si="13">IF(SUM(N315:Q315)=0,"TBD",IF(AND(N315&gt;0,O315&gt;0),"Hybrid", IF(SUM(P315:Q315)&gt;0,"Remote Grid / Removal",IF(N315&gt;0,"Overhead","Underground"))))</f>
        <v>Overhead</v>
      </c>
      <c r="S315" s="81" t="str">
        <f>INDEX(Mapping!$C$4:$C$24,MATCH($C315,Mapping!$D$4:$D$24,0))</f>
        <v>Estimating</v>
      </c>
      <c r="T315" s="76" t="s">
        <v>4472</v>
      </c>
    </row>
    <row r="316" spans="2:20" x14ac:dyDescent="0.25">
      <c r="B316" s="70">
        <v>35219589</v>
      </c>
      <c r="C316" s="84">
        <v>13</v>
      </c>
      <c r="D316" s="84"/>
      <c r="E316" s="75">
        <v>3.03</v>
      </c>
      <c r="F316" s="54" t="s">
        <v>4293</v>
      </c>
      <c r="G316" s="84" t="s">
        <v>4292</v>
      </c>
      <c r="H316" s="77">
        <v>31</v>
      </c>
      <c r="I316" s="82">
        <v>7.8322668071100061</v>
      </c>
      <c r="J316" s="74">
        <v>52</v>
      </c>
      <c r="K316" s="75">
        <v>12.983672756054411</v>
      </c>
      <c r="L316" s="78">
        <v>0.41882815342111002</v>
      </c>
      <c r="M316" s="84" t="s">
        <v>4469</v>
      </c>
      <c r="N316" s="70">
        <v>14836.800000000001</v>
      </c>
      <c r="O316" s="70">
        <v>0</v>
      </c>
      <c r="P316" s="70">
        <v>0</v>
      </c>
      <c r="Q316" s="70">
        <v>0</v>
      </c>
      <c r="R316" s="80" t="str">
        <f t="shared" si="13"/>
        <v>Overhead</v>
      </c>
      <c r="S316" s="81" t="str">
        <f>INDEX(Mapping!$C$4:$C$24,MATCH($C316,Mapping!$D$4:$D$24,0))</f>
        <v>Scoping</v>
      </c>
      <c r="T316" s="76" t="s">
        <v>4472</v>
      </c>
    </row>
    <row r="317" spans="2:20" x14ac:dyDescent="0.25">
      <c r="B317" s="70">
        <v>35224321</v>
      </c>
      <c r="C317" s="84">
        <v>13</v>
      </c>
      <c r="D317" s="84"/>
      <c r="E317" s="75">
        <v>2.46</v>
      </c>
      <c r="F317" s="54" t="s">
        <v>4293</v>
      </c>
      <c r="G317" s="84" t="s">
        <v>4292</v>
      </c>
      <c r="H317" s="77">
        <v>31</v>
      </c>
      <c r="I317" s="82">
        <v>7.8322668071100061</v>
      </c>
      <c r="J317" s="74">
        <v>52</v>
      </c>
      <c r="K317" s="75">
        <v>12.983672756054411</v>
      </c>
      <c r="L317" s="78">
        <v>0.41882815342111002</v>
      </c>
      <c r="M317" s="84" t="s">
        <v>4469</v>
      </c>
      <c r="N317" s="70">
        <v>12988.8</v>
      </c>
      <c r="O317" s="70">
        <v>0</v>
      </c>
      <c r="P317" s="70">
        <v>0</v>
      </c>
      <c r="Q317" s="70">
        <v>0</v>
      </c>
      <c r="R317" s="80" t="str">
        <f t="shared" si="13"/>
        <v>Overhead</v>
      </c>
      <c r="S317" s="81" t="str">
        <f>INDEX(Mapping!$C$4:$C$24,MATCH($C317,Mapping!$D$4:$D$24,0))</f>
        <v>Scoping</v>
      </c>
      <c r="T317" s="76" t="s">
        <v>4472</v>
      </c>
    </row>
    <row r="318" spans="2:20" x14ac:dyDescent="0.25">
      <c r="B318" s="70">
        <v>35226798</v>
      </c>
      <c r="C318" s="84">
        <v>13</v>
      </c>
      <c r="D318" s="84"/>
      <c r="E318" s="75">
        <v>1.72</v>
      </c>
      <c r="F318" s="54" t="s">
        <v>4293</v>
      </c>
      <c r="G318" s="84" t="s">
        <v>4292</v>
      </c>
      <c r="H318" s="77">
        <v>31</v>
      </c>
      <c r="I318" s="82">
        <v>7.8322668071100061</v>
      </c>
      <c r="J318" s="74">
        <v>52</v>
      </c>
      <c r="K318" s="75">
        <v>12.983672756054411</v>
      </c>
      <c r="L318" s="78">
        <v>0.41882815342111002</v>
      </c>
      <c r="M318" s="84" t="s">
        <v>4469</v>
      </c>
      <c r="N318" s="70">
        <v>9081.6</v>
      </c>
      <c r="O318" s="70">
        <v>0</v>
      </c>
      <c r="P318" s="70">
        <v>0</v>
      </c>
      <c r="Q318" s="70">
        <v>0</v>
      </c>
      <c r="R318" s="80" t="str">
        <f t="shared" si="13"/>
        <v>Overhead</v>
      </c>
      <c r="S318" s="81" t="str">
        <f>INDEX(Mapping!$C$4:$C$24,MATCH($C318,Mapping!$D$4:$D$24,0))</f>
        <v>Scoping</v>
      </c>
      <c r="T318" s="76" t="s">
        <v>4472</v>
      </c>
    </row>
    <row r="319" spans="2:20" x14ac:dyDescent="0.25">
      <c r="B319" s="70">
        <v>35226799</v>
      </c>
      <c r="C319" s="84">
        <v>13</v>
      </c>
      <c r="D319" s="84"/>
      <c r="E319" s="75">
        <v>0.19</v>
      </c>
      <c r="F319" s="54" t="s">
        <v>4293</v>
      </c>
      <c r="G319" s="84" t="s">
        <v>4292</v>
      </c>
      <c r="H319" s="77">
        <v>31</v>
      </c>
      <c r="I319" s="82">
        <v>7.8322668071100061</v>
      </c>
      <c r="J319" s="74">
        <v>52</v>
      </c>
      <c r="K319" s="75">
        <v>12.983672756054411</v>
      </c>
      <c r="L319" s="78">
        <v>0.41882815342111002</v>
      </c>
      <c r="M319" s="84" t="s">
        <v>4469</v>
      </c>
      <c r="N319" s="70">
        <v>1003.2</v>
      </c>
      <c r="O319" s="70">
        <v>0</v>
      </c>
      <c r="P319" s="70">
        <v>0</v>
      </c>
      <c r="Q319" s="70">
        <v>0</v>
      </c>
      <c r="R319" s="80" t="str">
        <f t="shared" si="13"/>
        <v>Overhead</v>
      </c>
      <c r="S319" s="81" t="str">
        <f>INDEX(Mapping!$C$4:$C$24,MATCH($C319,Mapping!$D$4:$D$24,0))</f>
        <v>Scoping</v>
      </c>
      <c r="T319" s="76" t="s">
        <v>4472</v>
      </c>
    </row>
    <row r="320" spans="2:20" x14ac:dyDescent="0.25">
      <c r="B320" s="70">
        <v>35226900</v>
      </c>
      <c r="C320" s="84">
        <v>13</v>
      </c>
      <c r="D320" s="84"/>
      <c r="E320" s="75">
        <v>0.69</v>
      </c>
      <c r="F320" s="54" t="s">
        <v>4293</v>
      </c>
      <c r="G320" s="84" t="s">
        <v>4292</v>
      </c>
      <c r="H320" s="77">
        <v>31</v>
      </c>
      <c r="I320" s="82">
        <v>7.8322668071100061</v>
      </c>
      <c r="J320" s="74">
        <v>52</v>
      </c>
      <c r="K320" s="75">
        <v>12.983672756054411</v>
      </c>
      <c r="L320" s="78">
        <v>0.41882815342111002</v>
      </c>
      <c r="M320" s="84" t="s">
        <v>4469</v>
      </c>
      <c r="N320" s="70">
        <v>3643.2</v>
      </c>
      <c r="O320" s="70">
        <v>0</v>
      </c>
      <c r="P320" s="70">
        <v>0</v>
      </c>
      <c r="Q320" s="70">
        <v>0</v>
      </c>
      <c r="R320" s="80" t="str">
        <f t="shared" si="13"/>
        <v>Overhead</v>
      </c>
      <c r="S320" s="81" t="str">
        <f>INDEX(Mapping!$C$4:$C$24,MATCH($C320,Mapping!$D$4:$D$24,0))</f>
        <v>Scoping</v>
      </c>
      <c r="T320" s="76" t="s">
        <v>4472</v>
      </c>
    </row>
    <row r="321" spans="2:20" x14ac:dyDescent="0.25">
      <c r="B321" s="70">
        <v>35199565</v>
      </c>
      <c r="C321" s="84">
        <v>14</v>
      </c>
      <c r="D321" s="84"/>
      <c r="E321" s="75">
        <v>6.72</v>
      </c>
      <c r="F321" s="76" t="s">
        <v>4411</v>
      </c>
      <c r="G321" s="74" t="s">
        <v>4413</v>
      </c>
      <c r="H321" s="77">
        <v>249</v>
      </c>
      <c r="I321" s="77">
        <v>27.217261193432378</v>
      </c>
      <c r="J321" s="74">
        <v>1176</v>
      </c>
      <c r="K321" s="74">
        <v>12.465553341185188</v>
      </c>
      <c r="L321" s="74">
        <v>5.0062463217611201E-2</v>
      </c>
      <c r="M321" s="96" t="s">
        <v>4597</v>
      </c>
      <c r="N321" s="86">
        <v>35481.599999999999</v>
      </c>
      <c r="O321" s="86">
        <v>0</v>
      </c>
      <c r="P321" s="86">
        <v>0</v>
      </c>
      <c r="Q321" s="86">
        <v>0</v>
      </c>
      <c r="R321" s="80" t="str">
        <f t="shared" si="13"/>
        <v>Overhead</v>
      </c>
      <c r="S321" s="81" t="str">
        <f>INDEX(Mapping!$C$4:$C$24,MATCH($C321,Mapping!$D$4:$D$24,0))</f>
        <v>Estimating</v>
      </c>
      <c r="T321" s="76" t="s">
        <v>4472</v>
      </c>
    </row>
    <row r="322" spans="2:20" x14ac:dyDescent="0.25">
      <c r="B322" s="70">
        <v>35200051</v>
      </c>
      <c r="C322" s="84">
        <v>14</v>
      </c>
      <c r="D322" s="84"/>
      <c r="E322" s="75">
        <v>7.25</v>
      </c>
      <c r="F322" s="76" t="s">
        <v>4411</v>
      </c>
      <c r="G322" s="74" t="s">
        <v>4413</v>
      </c>
      <c r="H322" s="77">
        <v>249</v>
      </c>
      <c r="I322" s="77">
        <v>27.217261193432378</v>
      </c>
      <c r="J322" s="74">
        <v>1176</v>
      </c>
      <c r="K322" s="74">
        <v>12.465553341185188</v>
      </c>
      <c r="L322" s="74">
        <v>5.0062463217611201E-2</v>
      </c>
      <c r="M322" s="96" t="s">
        <v>4597</v>
      </c>
      <c r="N322" s="86">
        <v>0</v>
      </c>
      <c r="O322" s="86">
        <v>38280</v>
      </c>
      <c r="P322" s="86">
        <v>0</v>
      </c>
      <c r="Q322" s="86">
        <v>0</v>
      </c>
      <c r="R322" s="80" t="str">
        <f t="shared" si="13"/>
        <v>Underground</v>
      </c>
      <c r="S322" s="81" t="str">
        <f>INDEX(Mapping!$C$4:$C$24,MATCH($C322,Mapping!$D$4:$D$24,0))</f>
        <v>Estimating</v>
      </c>
      <c r="T322" s="76" t="s">
        <v>4472</v>
      </c>
    </row>
    <row r="323" spans="2:20" x14ac:dyDescent="0.25">
      <c r="B323" s="70">
        <v>35225824</v>
      </c>
      <c r="C323" s="84">
        <v>19</v>
      </c>
      <c r="D323" s="84"/>
      <c r="E323" s="75">
        <v>2.5499999999999998</v>
      </c>
      <c r="F323" s="76" t="s">
        <v>4411</v>
      </c>
      <c r="G323" s="74" t="s">
        <v>4413</v>
      </c>
      <c r="H323" s="77">
        <v>249</v>
      </c>
      <c r="I323" s="77">
        <v>27.217261193432378</v>
      </c>
      <c r="J323" s="74">
        <v>1176</v>
      </c>
      <c r="K323" s="74">
        <v>12.465553341185188</v>
      </c>
      <c r="L323" s="74">
        <v>5.0062463217611201E-2</v>
      </c>
      <c r="M323" s="96" t="s">
        <v>4597</v>
      </c>
      <c r="N323" s="86">
        <v>0</v>
      </c>
      <c r="O323" s="86">
        <v>13464</v>
      </c>
      <c r="P323" s="86">
        <v>0</v>
      </c>
      <c r="Q323" s="86">
        <v>0</v>
      </c>
      <c r="R323" s="80" t="str">
        <f t="shared" si="13"/>
        <v>Underground</v>
      </c>
      <c r="S323" s="81" t="str">
        <f>INDEX(Mapping!$C$4:$C$24,MATCH($C323,Mapping!$D$4:$D$24,0))</f>
        <v>Construction</v>
      </c>
      <c r="T323" s="76" t="s">
        <v>4472</v>
      </c>
    </row>
    <row r="324" spans="2:20" x14ac:dyDescent="0.25">
      <c r="B324" s="70">
        <v>35229043</v>
      </c>
      <c r="C324" s="84">
        <v>7</v>
      </c>
      <c r="D324" s="84"/>
      <c r="E324" s="75">
        <v>0.4134469696969697</v>
      </c>
      <c r="F324" s="76" t="s">
        <v>4411</v>
      </c>
      <c r="G324" s="74" t="s">
        <v>4414</v>
      </c>
      <c r="H324" s="77">
        <v>259</v>
      </c>
      <c r="I324" s="77">
        <v>22.416802532658608</v>
      </c>
      <c r="J324" s="74">
        <v>1849</v>
      </c>
      <c r="K324" s="74">
        <v>3.3188150936835816</v>
      </c>
      <c r="L324" s="74">
        <v>1.28139578906702E-2</v>
      </c>
      <c r="M324" s="84" t="s">
        <v>4468</v>
      </c>
      <c r="N324" s="86"/>
      <c r="O324" s="86">
        <v>2183</v>
      </c>
      <c r="P324" s="86"/>
      <c r="Q324" s="86"/>
      <c r="R324" s="80" t="str">
        <f t="shared" si="13"/>
        <v>Underground</v>
      </c>
      <c r="S324" s="81" t="str">
        <f>INDEX(Mapping!$C$4:$C$24,MATCH($C324,Mapping!$D$4:$D$24,0))</f>
        <v>Scoping</v>
      </c>
      <c r="T324" s="76" t="s">
        <v>4472</v>
      </c>
    </row>
    <row r="325" spans="2:20" x14ac:dyDescent="0.25">
      <c r="B325" s="70">
        <v>35223344</v>
      </c>
      <c r="C325" s="84">
        <v>14</v>
      </c>
      <c r="D325" s="84"/>
      <c r="E325" s="75">
        <v>1.72</v>
      </c>
      <c r="F325" s="76" t="s">
        <v>4411</v>
      </c>
      <c r="G325" s="74" t="s">
        <v>4414</v>
      </c>
      <c r="H325" s="77">
        <v>259</v>
      </c>
      <c r="I325" s="77">
        <v>22.416802532658608</v>
      </c>
      <c r="J325" s="74">
        <v>1849</v>
      </c>
      <c r="K325" s="74">
        <v>3.3188150936835816</v>
      </c>
      <c r="L325" s="74">
        <v>1.28139578906702E-2</v>
      </c>
      <c r="M325" s="84" t="s">
        <v>4468</v>
      </c>
      <c r="N325" s="86">
        <v>0</v>
      </c>
      <c r="O325" s="86">
        <v>9081.6</v>
      </c>
      <c r="P325" s="86">
        <v>0</v>
      </c>
      <c r="Q325" s="86">
        <v>0</v>
      </c>
      <c r="R325" s="80" t="str">
        <f t="shared" si="13"/>
        <v>Underground</v>
      </c>
      <c r="S325" s="81" t="str">
        <f>INDEX(Mapping!$C$4:$C$24,MATCH($C325,Mapping!$D$4:$D$24,0))</f>
        <v>Estimating</v>
      </c>
      <c r="T325" s="76" t="s">
        <v>4472</v>
      </c>
    </row>
    <row r="326" spans="2:20" x14ac:dyDescent="0.25">
      <c r="B326" s="70">
        <v>35225822</v>
      </c>
      <c r="C326" s="84">
        <v>14</v>
      </c>
      <c r="D326" s="84"/>
      <c r="E326" s="75">
        <v>1.0899999999999999</v>
      </c>
      <c r="F326" s="76" t="s">
        <v>4411</v>
      </c>
      <c r="G326" s="74" t="s">
        <v>4414</v>
      </c>
      <c r="H326" s="77">
        <v>259</v>
      </c>
      <c r="I326" s="77">
        <v>22.416802532658608</v>
      </c>
      <c r="J326" s="74">
        <v>1849</v>
      </c>
      <c r="K326" s="74">
        <v>3.3188150936835816</v>
      </c>
      <c r="L326" s="74">
        <v>1.28139578906702E-2</v>
      </c>
      <c r="M326" s="84" t="s">
        <v>4468</v>
      </c>
      <c r="N326" s="86">
        <v>0</v>
      </c>
      <c r="O326" s="86">
        <v>5755.2</v>
      </c>
      <c r="P326" s="86">
        <v>0</v>
      </c>
      <c r="Q326" s="86">
        <v>0</v>
      </c>
      <c r="R326" s="80" t="str">
        <f t="shared" si="13"/>
        <v>Underground</v>
      </c>
      <c r="S326" s="81" t="str">
        <f>INDEX(Mapping!$C$4:$C$24,MATCH($C326,Mapping!$D$4:$D$24,0))</f>
        <v>Estimating</v>
      </c>
      <c r="T326" s="76" t="s">
        <v>4472</v>
      </c>
    </row>
    <row r="327" spans="2:20" x14ac:dyDescent="0.25">
      <c r="B327" s="70">
        <v>35232298</v>
      </c>
      <c r="C327" s="84">
        <v>19</v>
      </c>
      <c r="D327" s="84"/>
      <c r="E327" s="75">
        <v>0.24</v>
      </c>
      <c r="F327" s="76" t="s">
        <v>4411</v>
      </c>
      <c r="G327" s="74" t="s">
        <v>4414</v>
      </c>
      <c r="H327" s="77">
        <v>259</v>
      </c>
      <c r="I327" s="77">
        <v>22.416802532658608</v>
      </c>
      <c r="J327" s="74">
        <v>1849</v>
      </c>
      <c r="K327" s="74">
        <v>3.3188150936835816</v>
      </c>
      <c r="L327" s="74">
        <v>1.28139578906702E-2</v>
      </c>
      <c r="M327" s="84" t="s">
        <v>4468</v>
      </c>
      <c r="N327" s="86"/>
      <c r="O327" s="86">
        <v>1267.2</v>
      </c>
      <c r="P327" s="86"/>
      <c r="Q327" s="86"/>
      <c r="R327" s="80" t="str">
        <f t="shared" si="13"/>
        <v>Underground</v>
      </c>
      <c r="S327" s="81" t="str">
        <f>INDEX(Mapping!$C$4:$C$24,MATCH($C327,Mapping!$D$4:$D$24,0))</f>
        <v>Construction</v>
      </c>
      <c r="T327" s="76" t="s">
        <v>4472</v>
      </c>
    </row>
    <row r="328" spans="2:20" x14ac:dyDescent="0.25">
      <c r="B328" s="70">
        <v>35233038</v>
      </c>
      <c r="C328" s="84">
        <v>19</v>
      </c>
      <c r="D328" s="84"/>
      <c r="E328" s="75">
        <v>0.23</v>
      </c>
      <c r="F328" s="76" t="s">
        <v>4411</v>
      </c>
      <c r="G328" s="74" t="s">
        <v>4414</v>
      </c>
      <c r="H328" s="77">
        <v>259</v>
      </c>
      <c r="I328" s="77">
        <v>22.416802532658608</v>
      </c>
      <c r="J328" s="74">
        <v>1849</v>
      </c>
      <c r="K328" s="74">
        <v>3.3188150936835816</v>
      </c>
      <c r="L328" s="74">
        <v>1.28139578906702E-2</v>
      </c>
      <c r="M328" s="84" t="s">
        <v>4468</v>
      </c>
      <c r="N328" s="86"/>
      <c r="O328" s="86">
        <v>1214.4000000000001</v>
      </c>
      <c r="P328" s="86"/>
      <c r="Q328" s="86"/>
      <c r="R328" s="80" t="str">
        <f t="shared" si="13"/>
        <v>Underground</v>
      </c>
      <c r="S328" s="81" t="str">
        <f>INDEX(Mapping!$C$4:$C$24,MATCH($C328,Mapping!$D$4:$D$24,0))</f>
        <v>Construction</v>
      </c>
      <c r="T328" s="76" t="s">
        <v>4472</v>
      </c>
    </row>
    <row r="329" spans="2:20" x14ac:dyDescent="0.25">
      <c r="B329" s="70">
        <v>35233039</v>
      </c>
      <c r="C329" s="84">
        <v>19</v>
      </c>
      <c r="D329" s="84"/>
      <c r="E329" s="75">
        <v>0.37</v>
      </c>
      <c r="F329" s="76" t="s">
        <v>4411</v>
      </c>
      <c r="G329" s="74" t="s">
        <v>4414</v>
      </c>
      <c r="H329" s="77">
        <v>259</v>
      </c>
      <c r="I329" s="77">
        <v>22.416802532658608</v>
      </c>
      <c r="J329" s="74">
        <v>1849</v>
      </c>
      <c r="K329" s="74">
        <v>3.3188150936835816</v>
      </c>
      <c r="L329" s="74">
        <v>1.28139578906702E-2</v>
      </c>
      <c r="M329" s="84" t="s">
        <v>4468</v>
      </c>
      <c r="N329" s="86"/>
      <c r="O329" s="86">
        <v>1953.6</v>
      </c>
      <c r="P329" s="86"/>
      <c r="Q329" s="86"/>
      <c r="R329" s="80" t="str">
        <f t="shared" si="13"/>
        <v>Underground</v>
      </c>
      <c r="S329" s="81" t="str">
        <f>INDEX(Mapping!$C$4:$C$24,MATCH($C329,Mapping!$D$4:$D$24,0))</f>
        <v>Construction</v>
      </c>
      <c r="T329" s="76" t="s">
        <v>4472</v>
      </c>
    </row>
    <row r="330" spans="2:20" x14ac:dyDescent="0.25">
      <c r="B330" s="70">
        <v>35233300</v>
      </c>
      <c r="C330" s="84">
        <v>19</v>
      </c>
      <c r="D330" s="84"/>
      <c r="E330" s="75">
        <v>0.32</v>
      </c>
      <c r="F330" s="76" t="s">
        <v>4411</v>
      </c>
      <c r="G330" s="74" t="s">
        <v>4414</v>
      </c>
      <c r="H330" s="77">
        <v>259</v>
      </c>
      <c r="I330" s="77">
        <v>22.416802532658608</v>
      </c>
      <c r="J330" s="74">
        <v>1849</v>
      </c>
      <c r="K330" s="74">
        <v>3.3188150936835816</v>
      </c>
      <c r="L330" s="74">
        <v>1.28139578906702E-2</v>
      </c>
      <c r="M330" s="84" t="s">
        <v>4468</v>
      </c>
      <c r="N330" s="86"/>
      <c r="O330" s="86">
        <v>1689.6000000000001</v>
      </c>
      <c r="P330" s="86"/>
      <c r="Q330" s="86"/>
      <c r="R330" s="80" t="str">
        <f t="shared" si="13"/>
        <v>Underground</v>
      </c>
      <c r="S330" s="81" t="str">
        <f>INDEX(Mapping!$C$4:$C$24,MATCH($C330,Mapping!$D$4:$D$24,0))</f>
        <v>Construction</v>
      </c>
      <c r="T330" s="76" t="s">
        <v>4472</v>
      </c>
    </row>
    <row r="331" spans="2:20" x14ac:dyDescent="0.25">
      <c r="B331" s="70">
        <v>35233301</v>
      </c>
      <c r="C331" s="84">
        <v>19</v>
      </c>
      <c r="D331" s="84"/>
      <c r="E331" s="75">
        <v>0.36</v>
      </c>
      <c r="F331" s="76" t="s">
        <v>4411</v>
      </c>
      <c r="G331" s="74" t="s">
        <v>4414</v>
      </c>
      <c r="H331" s="77">
        <v>259</v>
      </c>
      <c r="I331" s="77">
        <v>22.416802532658608</v>
      </c>
      <c r="J331" s="74">
        <v>1849</v>
      </c>
      <c r="K331" s="74">
        <v>3.3188150936835816</v>
      </c>
      <c r="L331" s="74">
        <v>1.28139578906702E-2</v>
      </c>
      <c r="M331" s="84" t="s">
        <v>4468</v>
      </c>
      <c r="N331" s="86"/>
      <c r="O331" s="86">
        <v>1900.8</v>
      </c>
      <c r="P331" s="86"/>
      <c r="Q331" s="86"/>
      <c r="R331" s="80" t="str">
        <f t="shared" si="13"/>
        <v>Underground</v>
      </c>
      <c r="S331" s="81" t="str">
        <f>INDEX(Mapping!$C$4:$C$24,MATCH($C331,Mapping!$D$4:$D$24,0))</f>
        <v>Construction</v>
      </c>
      <c r="T331" s="76" t="s">
        <v>4472</v>
      </c>
    </row>
    <row r="332" spans="2:20" x14ac:dyDescent="0.25">
      <c r="B332" s="70">
        <v>35233302</v>
      </c>
      <c r="C332" s="84">
        <v>19</v>
      </c>
      <c r="D332" s="84"/>
      <c r="E332" s="75">
        <v>0.12</v>
      </c>
      <c r="F332" s="76" t="s">
        <v>4411</v>
      </c>
      <c r="G332" s="74" t="s">
        <v>4414</v>
      </c>
      <c r="H332" s="77">
        <v>259</v>
      </c>
      <c r="I332" s="77">
        <v>22.416802532658608</v>
      </c>
      <c r="J332" s="74">
        <v>1849</v>
      </c>
      <c r="K332" s="74">
        <v>3.3188150936835816</v>
      </c>
      <c r="L332" s="74">
        <v>1.28139578906702E-2</v>
      </c>
      <c r="M332" s="84" t="s">
        <v>4468</v>
      </c>
      <c r="N332" s="86"/>
      <c r="O332" s="86">
        <v>633.6</v>
      </c>
      <c r="P332" s="86"/>
      <c r="Q332" s="86"/>
      <c r="R332" s="80" t="str">
        <f t="shared" si="13"/>
        <v>Underground</v>
      </c>
      <c r="S332" s="81" t="str">
        <f>INDEX(Mapping!$C$4:$C$24,MATCH($C332,Mapping!$D$4:$D$24,0))</f>
        <v>Construction</v>
      </c>
      <c r="T332" s="76" t="s">
        <v>4472</v>
      </c>
    </row>
    <row r="333" spans="2:20" x14ac:dyDescent="0.25">
      <c r="B333" s="70">
        <v>35233303</v>
      </c>
      <c r="C333" s="84">
        <v>19</v>
      </c>
      <c r="D333" s="84"/>
      <c r="E333" s="75">
        <v>0.09</v>
      </c>
      <c r="F333" s="76" t="s">
        <v>4411</v>
      </c>
      <c r="G333" s="74" t="s">
        <v>4414</v>
      </c>
      <c r="H333" s="77">
        <v>259</v>
      </c>
      <c r="I333" s="77">
        <v>22.416802532658608</v>
      </c>
      <c r="J333" s="74">
        <v>1849</v>
      </c>
      <c r="K333" s="74">
        <v>3.3188150936835816</v>
      </c>
      <c r="L333" s="74">
        <v>1.28139578906702E-2</v>
      </c>
      <c r="M333" s="84" t="s">
        <v>4468</v>
      </c>
      <c r="N333" s="86"/>
      <c r="O333" s="86">
        <v>475.2</v>
      </c>
      <c r="P333" s="86"/>
      <c r="Q333" s="86"/>
      <c r="R333" s="80" t="str">
        <f t="shared" si="13"/>
        <v>Underground</v>
      </c>
      <c r="S333" s="81" t="str">
        <f>INDEX(Mapping!$C$4:$C$24,MATCH($C333,Mapping!$D$4:$D$24,0))</f>
        <v>Construction</v>
      </c>
      <c r="T333" s="76" t="s">
        <v>4472</v>
      </c>
    </row>
    <row r="334" spans="2:20" x14ac:dyDescent="0.25">
      <c r="B334" s="70">
        <v>35233304</v>
      </c>
      <c r="C334" s="84">
        <v>19</v>
      </c>
      <c r="D334" s="84"/>
      <c r="E334" s="75">
        <v>0.3</v>
      </c>
      <c r="F334" s="76" t="s">
        <v>4411</v>
      </c>
      <c r="G334" s="74" t="s">
        <v>4414</v>
      </c>
      <c r="H334" s="77">
        <v>259</v>
      </c>
      <c r="I334" s="77">
        <v>22.416802532658608</v>
      </c>
      <c r="J334" s="74">
        <v>1849</v>
      </c>
      <c r="K334" s="74">
        <v>3.3188150936835816</v>
      </c>
      <c r="L334" s="74">
        <v>1.28139578906702E-2</v>
      </c>
      <c r="M334" s="84" t="s">
        <v>4468</v>
      </c>
      <c r="N334" s="86"/>
      <c r="O334" s="86">
        <v>1584</v>
      </c>
      <c r="P334" s="86"/>
      <c r="Q334" s="86"/>
      <c r="R334" s="80" t="str">
        <f t="shared" si="13"/>
        <v>Underground</v>
      </c>
      <c r="S334" s="81" t="str">
        <f>INDEX(Mapping!$C$4:$C$24,MATCH($C334,Mapping!$D$4:$D$24,0))</f>
        <v>Construction</v>
      </c>
      <c r="T334" s="76" t="s">
        <v>4472</v>
      </c>
    </row>
    <row r="335" spans="2:20" x14ac:dyDescent="0.25">
      <c r="B335" s="70">
        <v>35233305</v>
      </c>
      <c r="C335" s="84">
        <v>19</v>
      </c>
      <c r="D335" s="84"/>
      <c r="E335" s="75">
        <v>0.28999999999999998</v>
      </c>
      <c r="F335" s="76" t="s">
        <v>4411</v>
      </c>
      <c r="G335" s="74" t="s">
        <v>4414</v>
      </c>
      <c r="H335" s="77">
        <v>259</v>
      </c>
      <c r="I335" s="77">
        <v>22.416802532658608</v>
      </c>
      <c r="J335" s="74">
        <v>1849</v>
      </c>
      <c r="K335" s="74">
        <v>3.3188150936835816</v>
      </c>
      <c r="L335" s="74">
        <v>1.28139578906702E-2</v>
      </c>
      <c r="M335" s="84" t="s">
        <v>4468</v>
      </c>
      <c r="N335" s="86"/>
      <c r="O335" s="86">
        <v>1531.1999999999998</v>
      </c>
      <c r="P335" s="86"/>
      <c r="Q335" s="86"/>
      <c r="R335" s="80" t="str">
        <f t="shared" si="13"/>
        <v>Underground</v>
      </c>
      <c r="S335" s="81" t="str">
        <f>INDEX(Mapping!$C$4:$C$24,MATCH($C335,Mapping!$D$4:$D$24,0))</f>
        <v>Construction</v>
      </c>
      <c r="T335" s="76" t="s">
        <v>4472</v>
      </c>
    </row>
    <row r="336" spans="2:20" x14ac:dyDescent="0.25">
      <c r="B336" s="70">
        <v>35233306</v>
      </c>
      <c r="C336" s="84">
        <v>19</v>
      </c>
      <c r="D336" s="84"/>
      <c r="E336" s="75">
        <v>0.26</v>
      </c>
      <c r="F336" s="76" t="s">
        <v>4411</v>
      </c>
      <c r="G336" s="74" t="s">
        <v>4414</v>
      </c>
      <c r="H336" s="77">
        <v>259</v>
      </c>
      <c r="I336" s="77">
        <v>22.416802532658608</v>
      </c>
      <c r="J336" s="74">
        <v>1849</v>
      </c>
      <c r="K336" s="74">
        <v>3.3188150936835816</v>
      </c>
      <c r="L336" s="74">
        <v>1.28139578906702E-2</v>
      </c>
      <c r="M336" s="84" t="s">
        <v>4468</v>
      </c>
      <c r="N336" s="86"/>
      <c r="O336" s="86">
        <v>1372.8</v>
      </c>
      <c r="P336" s="86"/>
      <c r="Q336" s="86"/>
      <c r="R336" s="80" t="str">
        <f t="shared" si="13"/>
        <v>Underground</v>
      </c>
      <c r="S336" s="81" t="str">
        <f>INDEX(Mapping!$C$4:$C$24,MATCH($C336,Mapping!$D$4:$D$24,0))</f>
        <v>Construction</v>
      </c>
      <c r="T336" s="76" t="s">
        <v>4472</v>
      </c>
    </row>
    <row r="337" spans="2:20" x14ac:dyDescent="0.25">
      <c r="B337" s="70">
        <v>35233307</v>
      </c>
      <c r="C337" s="84">
        <v>19</v>
      </c>
      <c r="D337" s="84"/>
      <c r="E337" s="75">
        <v>0.6</v>
      </c>
      <c r="F337" s="76" t="s">
        <v>4411</v>
      </c>
      <c r="G337" s="74" t="s">
        <v>4414</v>
      </c>
      <c r="H337" s="77">
        <v>259</v>
      </c>
      <c r="I337" s="77">
        <v>22.416802532658608</v>
      </c>
      <c r="J337" s="74">
        <v>1849</v>
      </c>
      <c r="K337" s="74">
        <v>3.3188150936835816</v>
      </c>
      <c r="L337" s="74">
        <v>1.28139578906702E-2</v>
      </c>
      <c r="M337" s="84" t="s">
        <v>4468</v>
      </c>
      <c r="N337" s="86"/>
      <c r="O337" s="86">
        <v>3168</v>
      </c>
      <c r="P337" s="86"/>
      <c r="Q337" s="86"/>
      <c r="R337" s="80" t="str">
        <f t="shared" si="13"/>
        <v>Underground</v>
      </c>
      <c r="S337" s="81" t="str">
        <f>INDEX(Mapping!$C$4:$C$24,MATCH($C337,Mapping!$D$4:$D$24,0))</f>
        <v>Construction</v>
      </c>
      <c r="T337" s="76" t="s">
        <v>4472</v>
      </c>
    </row>
    <row r="338" spans="2:20" x14ac:dyDescent="0.25">
      <c r="B338" s="70">
        <v>35233308</v>
      </c>
      <c r="C338" s="84">
        <v>19</v>
      </c>
      <c r="D338" s="84"/>
      <c r="E338" s="75">
        <v>0.93</v>
      </c>
      <c r="F338" s="76" t="s">
        <v>4411</v>
      </c>
      <c r="G338" s="74" t="s">
        <v>4414</v>
      </c>
      <c r="H338" s="77">
        <v>259</v>
      </c>
      <c r="I338" s="77">
        <v>22.416802532658608</v>
      </c>
      <c r="J338" s="74">
        <v>1849</v>
      </c>
      <c r="K338" s="74">
        <v>3.3188150936835816</v>
      </c>
      <c r="L338" s="74">
        <v>1.28139578906702E-2</v>
      </c>
      <c r="M338" s="84" t="s">
        <v>4468</v>
      </c>
      <c r="N338" s="86"/>
      <c r="O338" s="86">
        <v>4910.4000000000005</v>
      </c>
      <c r="P338" s="86"/>
      <c r="Q338" s="86"/>
      <c r="R338" s="80" t="str">
        <f t="shared" si="13"/>
        <v>Underground</v>
      </c>
      <c r="S338" s="81" t="str">
        <f>INDEX(Mapping!$C$4:$C$24,MATCH($C338,Mapping!$D$4:$D$24,0))</f>
        <v>Construction</v>
      </c>
      <c r="T338" s="76" t="s">
        <v>4472</v>
      </c>
    </row>
    <row r="339" spans="2:20" x14ac:dyDescent="0.25">
      <c r="B339" s="70">
        <v>35233309</v>
      </c>
      <c r="C339" s="84">
        <v>19</v>
      </c>
      <c r="D339" s="84"/>
      <c r="E339" s="75">
        <v>0.37</v>
      </c>
      <c r="F339" s="76" t="s">
        <v>4411</v>
      </c>
      <c r="G339" s="74" t="s">
        <v>4414</v>
      </c>
      <c r="H339" s="77">
        <v>259</v>
      </c>
      <c r="I339" s="77">
        <v>22.416802532658608</v>
      </c>
      <c r="J339" s="74">
        <v>1849</v>
      </c>
      <c r="K339" s="74">
        <v>3.3188150936835816</v>
      </c>
      <c r="L339" s="74">
        <v>1.28139578906702E-2</v>
      </c>
      <c r="M339" s="84" t="s">
        <v>4468</v>
      </c>
      <c r="N339" s="86"/>
      <c r="O339" s="86">
        <v>1953.6</v>
      </c>
      <c r="P339" s="86"/>
      <c r="Q339" s="86"/>
      <c r="R339" s="80" t="str">
        <f t="shared" si="13"/>
        <v>Underground</v>
      </c>
      <c r="S339" s="81" t="str">
        <f>INDEX(Mapping!$C$4:$C$24,MATCH($C339,Mapping!$D$4:$D$24,0))</f>
        <v>Construction</v>
      </c>
      <c r="T339" s="76" t="s">
        <v>4472</v>
      </c>
    </row>
    <row r="340" spans="2:20" x14ac:dyDescent="0.25">
      <c r="B340" s="70">
        <v>35233310</v>
      </c>
      <c r="C340" s="84">
        <v>19</v>
      </c>
      <c r="D340" s="84"/>
      <c r="E340" s="75">
        <v>0.15</v>
      </c>
      <c r="F340" s="76" t="s">
        <v>4411</v>
      </c>
      <c r="G340" s="74" t="s">
        <v>4414</v>
      </c>
      <c r="H340" s="77">
        <v>259</v>
      </c>
      <c r="I340" s="77">
        <v>22.416802532658608</v>
      </c>
      <c r="J340" s="74">
        <v>1849</v>
      </c>
      <c r="K340" s="74">
        <v>3.3188150936835816</v>
      </c>
      <c r="L340" s="74">
        <v>1.28139578906702E-2</v>
      </c>
      <c r="M340" s="84" t="s">
        <v>4468</v>
      </c>
      <c r="N340" s="86"/>
      <c r="O340" s="86">
        <v>792</v>
      </c>
      <c r="P340" s="86"/>
      <c r="Q340" s="86"/>
      <c r="R340" s="80" t="str">
        <f t="shared" si="13"/>
        <v>Underground</v>
      </c>
      <c r="S340" s="81" t="str">
        <f>INDEX(Mapping!$C$4:$C$24,MATCH($C340,Mapping!$D$4:$D$24,0))</f>
        <v>Construction</v>
      </c>
      <c r="T340" s="76" t="s">
        <v>4472</v>
      </c>
    </row>
    <row r="341" spans="2:20" x14ac:dyDescent="0.25">
      <c r="B341" s="70">
        <v>35233311</v>
      </c>
      <c r="C341" s="84">
        <v>19</v>
      </c>
      <c r="D341" s="84"/>
      <c r="E341" s="75"/>
      <c r="F341" s="76" t="s">
        <v>4411</v>
      </c>
      <c r="G341" s="74" t="s">
        <v>4414</v>
      </c>
      <c r="H341" s="77">
        <v>259</v>
      </c>
      <c r="I341" s="77">
        <v>22.416802532658608</v>
      </c>
      <c r="J341" s="74">
        <v>1849</v>
      </c>
      <c r="K341" s="74">
        <v>3.3188150936835816</v>
      </c>
      <c r="L341" s="74">
        <v>1.28139578906702E-2</v>
      </c>
      <c r="M341" s="84" t="s">
        <v>4468</v>
      </c>
      <c r="N341" s="86"/>
      <c r="O341" s="86"/>
      <c r="P341" s="86"/>
      <c r="Q341" s="86"/>
      <c r="R341" s="80" t="str">
        <f t="shared" si="13"/>
        <v>TBD</v>
      </c>
      <c r="S341" s="81" t="str">
        <f>INDEX(Mapping!$C$4:$C$24,MATCH($C341,Mapping!$D$4:$D$24,0))</f>
        <v>Construction</v>
      </c>
      <c r="T341" s="76" t="s">
        <v>4472</v>
      </c>
    </row>
    <row r="342" spans="2:20" x14ac:dyDescent="0.25">
      <c r="B342" s="70">
        <v>35233312</v>
      </c>
      <c r="C342" s="84">
        <v>19</v>
      </c>
      <c r="D342" s="84"/>
      <c r="E342" s="75"/>
      <c r="F342" s="76" t="s">
        <v>4411</v>
      </c>
      <c r="G342" s="74" t="s">
        <v>4414</v>
      </c>
      <c r="H342" s="77">
        <v>259</v>
      </c>
      <c r="I342" s="77">
        <v>22.416802532658608</v>
      </c>
      <c r="J342" s="74">
        <v>1849</v>
      </c>
      <c r="K342" s="74">
        <v>3.3188150936835816</v>
      </c>
      <c r="L342" s="74">
        <v>1.28139578906702E-2</v>
      </c>
      <c r="M342" s="84" t="s">
        <v>4468</v>
      </c>
      <c r="N342" s="86"/>
      <c r="O342" s="86"/>
      <c r="P342" s="86"/>
      <c r="Q342" s="86"/>
      <c r="R342" s="80" t="str">
        <f t="shared" si="13"/>
        <v>TBD</v>
      </c>
      <c r="S342" s="81" t="str">
        <f>INDEX(Mapping!$C$4:$C$24,MATCH($C342,Mapping!$D$4:$D$24,0))</f>
        <v>Construction</v>
      </c>
      <c r="T342" s="76" t="s">
        <v>4472</v>
      </c>
    </row>
    <row r="343" spans="2:20" x14ac:dyDescent="0.25">
      <c r="B343" s="70">
        <v>35233314</v>
      </c>
      <c r="C343" s="84">
        <v>19</v>
      </c>
      <c r="D343" s="84"/>
      <c r="E343" s="75"/>
      <c r="F343" s="76" t="s">
        <v>4411</v>
      </c>
      <c r="G343" s="74" t="s">
        <v>4414</v>
      </c>
      <c r="H343" s="77">
        <v>259</v>
      </c>
      <c r="I343" s="77">
        <v>22.416802532658608</v>
      </c>
      <c r="J343" s="74">
        <v>1849</v>
      </c>
      <c r="K343" s="74">
        <v>3.3188150936835816</v>
      </c>
      <c r="L343" s="74">
        <v>1.28139578906702E-2</v>
      </c>
      <c r="M343" s="84" t="s">
        <v>4468</v>
      </c>
      <c r="N343" s="86"/>
      <c r="O343" s="86"/>
      <c r="P343" s="86"/>
      <c r="Q343" s="86"/>
      <c r="R343" s="80" t="str">
        <f t="shared" si="13"/>
        <v>TBD</v>
      </c>
      <c r="S343" s="81" t="str">
        <f>INDEX(Mapping!$C$4:$C$24,MATCH($C343,Mapping!$D$4:$D$24,0))</f>
        <v>Construction</v>
      </c>
      <c r="T343" s="76" t="s">
        <v>4472</v>
      </c>
    </row>
    <row r="344" spans="2:20" x14ac:dyDescent="0.25">
      <c r="B344" s="70">
        <v>35233315</v>
      </c>
      <c r="C344" s="84">
        <v>19</v>
      </c>
      <c r="D344" s="84"/>
      <c r="E344" s="75"/>
      <c r="F344" s="76" t="s">
        <v>4411</v>
      </c>
      <c r="G344" s="74" t="s">
        <v>4414</v>
      </c>
      <c r="H344" s="77">
        <v>259</v>
      </c>
      <c r="I344" s="77">
        <v>22.416802532658608</v>
      </c>
      <c r="J344" s="74">
        <v>1849</v>
      </c>
      <c r="K344" s="74">
        <v>3.3188150936835816</v>
      </c>
      <c r="L344" s="74">
        <v>1.28139578906702E-2</v>
      </c>
      <c r="M344" s="84" t="s">
        <v>4468</v>
      </c>
      <c r="N344" s="86"/>
      <c r="O344" s="86"/>
      <c r="P344" s="86"/>
      <c r="Q344" s="86"/>
      <c r="R344" s="80" t="str">
        <f t="shared" si="13"/>
        <v>TBD</v>
      </c>
      <c r="S344" s="81" t="str">
        <f>INDEX(Mapping!$C$4:$C$24,MATCH($C344,Mapping!$D$4:$D$24,0))</f>
        <v>Construction</v>
      </c>
      <c r="T344" s="76" t="s">
        <v>4472</v>
      </c>
    </row>
    <row r="345" spans="2:20" x14ac:dyDescent="0.25">
      <c r="B345" s="70">
        <v>35232718</v>
      </c>
      <c r="C345" s="84">
        <v>14</v>
      </c>
      <c r="D345" s="84"/>
      <c r="E345" s="75"/>
      <c r="F345" s="76" t="s">
        <v>4411</v>
      </c>
      <c r="G345" s="74" t="s">
        <v>4414</v>
      </c>
      <c r="H345" s="77">
        <v>259</v>
      </c>
      <c r="I345" s="77">
        <v>22.416802532658608</v>
      </c>
      <c r="J345" s="74">
        <v>1849</v>
      </c>
      <c r="K345" s="74">
        <v>3.3188150936835816</v>
      </c>
      <c r="L345" s="74">
        <v>1.28139578906702E-2</v>
      </c>
      <c r="M345" s="84" t="s">
        <v>4468</v>
      </c>
      <c r="N345" s="86"/>
      <c r="O345" s="86"/>
      <c r="P345" s="86"/>
      <c r="Q345" s="86"/>
      <c r="R345" s="80" t="str">
        <f t="shared" si="13"/>
        <v>TBD</v>
      </c>
      <c r="S345" s="81" t="str">
        <f>INDEX(Mapping!$C$4:$C$24,MATCH($C345,Mapping!$D$4:$D$24,0))</f>
        <v>Estimating</v>
      </c>
      <c r="T345" s="76" t="s">
        <v>4472</v>
      </c>
    </row>
    <row r="346" spans="2:20" x14ac:dyDescent="0.25">
      <c r="B346" s="70">
        <v>35223345</v>
      </c>
      <c r="C346" s="84">
        <v>19</v>
      </c>
      <c r="D346" s="84"/>
      <c r="E346" s="75">
        <v>2.4900000000000002</v>
      </c>
      <c r="F346" s="76" t="s">
        <v>4411</v>
      </c>
      <c r="G346" s="74" t="s">
        <v>4415</v>
      </c>
      <c r="H346" s="77">
        <v>217</v>
      </c>
      <c r="I346" s="77">
        <v>23.781496395420383</v>
      </c>
      <c r="J346" s="74">
        <v>1299</v>
      </c>
      <c r="K346" s="74">
        <v>8.7412442609618246</v>
      </c>
      <c r="L346" s="74">
        <v>4.0282231617335601E-2</v>
      </c>
      <c r="M346" s="84" t="s">
        <v>4468</v>
      </c>
      <c r="N346" s="86">
        <v>0</v>
      </c>
      <c r="O346" s="86">
        <v>13147.2</v>
      </c>
      <c r="P346" s="86">
        <v>0</v>
      </c>
      <c r="Q346" s="86">
        <v>0</v>
      </c>
      <c r="R346" s="80" t="str">
        <f t="shared" si="13"/>
        <v>Underground</v>
      </c>
      <c r="S346" s="81" t="str">
        <f>INDEX(Mapping!$C$4:$C$24,MATCH($C346,Mapping!$D$4:$D$24,0))</f>
        <v>Construction</v>
      </c>
      <c r="T346" s="76" t="s">
        <v>4594</v>
      </c>
    </row>
    <row r="347" spans="2:20" x14ac:dyDescent="0.25">
      <c r="B347" s="70">
        <v>35225823</v>
      </c>
      <c r="C347" s="84">
        <v>19</v>
      </c>
      <c r="D347" s="84"/>
      <c r="E347" s="75">
        <v>1.72</v>
      </c>
      <c r="F347" s="76" t="s">
        <v>4411</v>
      </c>
      <c r="G347" s="74" t="s">
        <v>4415</v>
      </c>
      <c r="H347" s="77">
        <v>217</v>
      </c>
      <c r="I347" s="77">
        <v>23.781496395420383</v>
      </c>
      <c r="J347" s="74">
        <v>1299</v>
      </c>
      <c r="K347" s="74">
        <v>8.7412442609618246</v>
      </c>
      <c r="L347" s="74">
        <v>4.0282231617335601E-2</v>
      </c>
      <c r="M347" s="84" t="s">
        <v>4468</v>
      </c>
      <c r="N347" s="86">
        <v>0</v>
      </c>
      <c r="O347" s="86">
        <v>9081.6</v>
      </c>
      <c r="P347" s="86">
        <v>0</v>
      </c>
      <c r="Q347" s="86">
        <v>0</v>
      </c>
      <c r="R347" s="80" t="str">
        <f t="shared" si="13"/>
        <v>Underground</v>
      </c>
      <c r="S347" s="81" t="str">
        <f>INDEX(Mapping!$C$4:$C$24,MATCH($C347,Mapping!$D$4:$D$24,0))</f>
        <v>Construction</v>
      </c>
      <c r="T347" s="76" t="s">
        <v>4594</v>
      </c>
    </row>
    <row r="348" spans="2:20" x14ac:dyDescent="0.25">
      <c r="B348" s="70">
        <v>35219260</v>
      </c>
      <c r="C348" s="84">
        <v>13</v>
      </c>
      <c r="D348" s="84"/>
      <c r="E348" s="75">
        <v>0.84431818181818186</v>
      </c>
      <c r="F348" s="54" t="s">
        <v>4433</v>
      </c>
      <c r="G348" s="84" t="s">
        <v>4436</v>
      </c>
      <c r="H348" s="77">
        <v>15</v>
      </c>
      <c r="I348" s="82">
        <v>1.3417394071275264</v>
      </c>
      <c r="J348" s="74">
        <v>29</v>
      </c>
      <c r="K348" s="75">
        <v>7.9480957197220192</v>
      </c>
      <c r="L348" s="78">
        <v>0.52987304798146795</v>
      </c>
      <c r="M348" s="84" t="s">
        <v>4469</v>
      </c>
      <c r="N348" s="70">
        <v>4458</v>
      </c>
      <c r="O348" s="70">
        <v>0</v>
      </c>
      <c r="P348" s="70">
        <v>0</v>
      </c>
      <c r="Q348" s="70">
        <v>0</v>
      </c>
      <c r="R348" s="80" t="str">
        <f t="shared" si="13"/>
        <v>Overhead</v>
      </c>
      <c r="S348" s="81" t="str">
        <f>INDEX(Mapping!$C$4:$C$24,MATCH($C348,Mapping!$D$4:$D$24,0))</f>
        <v>Scoping</v>
      </c>
      <c r="T348" s="76" t="s">
        <v>4594</v>
      </c>
    </row>
    <row r="349" spans="2:20" x14ac:dyDescent="0.25">
      <c r="B349" s="70">
        <v>35226700</v>
      </c>
      <c r="C349" s="84">
        <v>13</v>
      </c>
      <c r="D349" s="84"/>
      <c r="E349" s="75">
        <v>0.45757575757575758</v>
      </c>
      <c r="F349" s="54" t="s">
        <v>4433</v>
      </c>
      <c r="G349" s="84" t="s">
        <v>4436</v>
      </c>
      <c r="H349" s="77">
        <v>15</v>
      </c>
      <c r="I349" s="82">
        <v>1.3417394071275264</v>
      </c>
      <c r="J349" s="74">
        <v>29</v>
      </c>
      <c r="K349" s="75">
        <v>7.9480957197220192</v>
      </c>
      <c r="L349" s="78">
        <v>0.52987304798146795</v>
      </c>
      <c r="M349" s="84" t="s">
        <v>4469</v>
      </c>
      <c r="N349" s="70">
        <v>0</v>
      </c>
      <c r="O349" s="70">
        <v>2416</v>
      </c>
      <c r="P349" s="70">
        <v>0</v>
      </c>
      <c r="Q349" s="70">
        <v>0</v>
      </c>
      <c r="R349" s="80" t="str">
        <f t="shared" si="13"/>
        <v>Underground</v>
      </c>
      <c r="S349" s="81" t="str">
        <f>INDEX(Mapping!$C$4:$C$24,MATCH($C349,Mapping!$D$4:$D$24,0))</f>
        <v>Scoping</v>
      </c>
      <c r="T349" s="76" t="s">
        <v>4594</v>
      </c>
    </row>
    <row r="350" spans="2:20" x14ac:dyDescent="0.25">
      <c r="B350" s="70">
        <v>35223039</v>
      </c>
      <c r="C350" s="74">
        <v>13</v>
      </c>
      <c r="D350" s="74"/>
      <c r="E350" s="75">
        <v>0.60738636363636367</v>
      </c>
      <c r="F350" s="76" t="s">
        <v>4433</v>
      </c>
      <c r="G350" s="74" t="s">
        <v>4440</v>
      </c>
      <c r="H350" s="77">
        <v>49</v>
      </c>
      <c r="I350" s="82">
        <v>2.6641116426263767</v>
      </c>
      <c r="J350" s="74">
        <v>218</v>
      </c>
      <c r="K350" s="75">
        <v>12.17398052562832</v>
      </c>
      <c r="L350" s="78">
        <v>0.24844858215568</v>
      </c>
      <c r="M350" s="74" t="s">
        <v>4469</v>
      </c>
      <c r="N350" s="83">
        <v>705</v>
      </c>
      <c r="O350" s="83">
        <v>2502</v>
      </c>
      <c r="P350" s="83">
        <v>0</v>
      </c>
      <c r="Q350" s="83">
        <v>0</v>
      </c>
      <c r="R350" s="80" t="str">
        <f t="shared" si="13"/>
        <v>Hybrid</v>
      </c>
      <c r="S350" s="81" t="str">
        <f>INDEX(Mapping!$C$4:$C$24,MATCH($C350,Mapping!$D$4:$D$24,0))</f>
        <v>Scoping</v>
      </c>
      <c r="T350" s="76" t="s">
        <v>4593</v>
      </c>
    </row>
    <row r="351" spans="2:20" x14ac:dyDescent="0.25">
      <c r="B351" s="31" t="s">
        <v>4511</v>
      </c>
      <c r="C351" s="90"/>
      <c r="D351" s="90"/>
      <c r="E351" s="94">
        <f>SUM(E4:E350)</f>
        <v>535.56351515151516</v>
      </c>
      <c r="F351" s="91"/>
      <c r="G351" s="91"/>
      <c r="H351" s="91"/>
      <c r="I351" s="33">
        <f>SUM(I4:I350)</f>
        <v>7283.6174868708822</v>
      </c>
      <c r="J351" s="91"/>
      <c r="K351" s="33">
        <f>SUM(K4:K350)</f>
        <v>21611.496950843088</v>
      </c>
      <c r="L351" s="92"/>
      <c r="M351" s="90"/>
      <c r="N351" s="32">
        <f>SUM(N4:N350)</f>
        <v>1707054.0000000002</v>
      </c>
      <c r="O351" s="32">
        <f>SUM(O4:O350)</f>
        <v>779848.79999999981</v>
      </c>
      <c r="P351" s="32">
        <f>SUM(P4:P350)</f>
        <v>275159.40000000002</v>
      </c>
      <c r="Q351" s="32">
        <f>SUM(Q4:Q350)</f>
        <v>122443.2</v>
      </c>
      <c r="R351" s="90"/>
      <c r="S351" s="93"/>
      <c r="T351" s="93"/>
    </row>
    <row r="352" spans="2:20" x14ac:dyDescent="0.25">
      <c r="S352" s="58"/>
      <c r="T352" s="58"/>
    </row>
    <row r="353" spans="19:20" x14ac:dyDescent="0.25">
      <c r="S353" s="58"/>
      <c r="T353" s="58"/>
    </row>
    <row r="354" spans="19:20" x14ac:dyDescent="0.25">
      <c r="S354" s="58"/>
      <c r="T354" s="58"/>
    </row>
    <row r="355" spans="19:20" x14ac:dyDescent="0.25">
      <c r="S355" s="58"/>
      <c r="T355" s="58"/>
    </row>
    <row r="356" spans="19:20" x14ac:dyDescent="0.25">
      <c r="S356" s="58"/>
      <c r="T356" s="58"/>
    </row>
    <row r="357" spans="19:20" x14ac:dyDescent="0.25">
      <c r="S357" s="58"/>
      <c r="T357" s="58"/>
    </row>
    <row r="358" spans="19:20" x14ac:dyDescent="0.25">
      <c r="S358" s="58"/>
      <c r="T358" s="58"/>
    </row>
    <row r="359" spans="19:20" x14ac:dyDescent="0.25">
      <c r="S359" s="58"/>
      <c r="T359" s="58"/>
    </row>
    <row r="360" spans="19:20" x14ac:dyDescent="0.25">
      <c r="S360" s="58"/>
      <c r="T360" s="58"/>
    </row>
    <row r="361" spans="19:20" x14ac:dyDescent="0.25">
      <c r="S361" s="58"/>
      <c r="T361" s="58"/>
    </row>
    <row r="362" spans="19:20" x14ac:dyDescent="0.25">
      <c r="S362" s="58"/>
      <c r="T362" s="58"/>
    </row>
    <row r="363" spans="19:20" x14ac:dyDescent="0.25">
      <c r="S363" s="58"/>
      <c r="T363" s="58"/>
    </row>
    <row r="364" spans="19:20" x14ac:dyDescent="0.25">
      <c r="S364" s="58"/>
      <c r="T364" s="58"/>
    </row>
    <row r="365" spans="19:20" x14ac:dyDescent="0.25">
      <c r="S365" s="58"/>
      <c r="T365" s="58"/>
    </row>
    <row r="366" spans="19:20" x14ac:dyDescent="0.25">
      <c r="S366" s="58"/>
      <c r="T366" s="58"/>
    </row>
    <row r="367" spans="19:20" x14ac:dyDescent="0.25">
      <c r="S367" s="58"/>
      <c r="T367" s="58"/>
    </row>
    <row r="368" spans="19:20" x14ac:dyDescent="0.25">
      <c r="S368" s="58"/>
      <c r="T368" s="58"/>
    </row>
    <row r="369" spans="19:20" x14ac:dyDescent="0.25">
      <c r="S369" s="58"/>
      <c r="T369" s="58"/>
    </row>
    <row r="370" spans="19:20" x14ac:dyDescent="0.25">
      <c r="S370" s="58"/>
      <c r="T370" s="58"/>
    </row>
  </sheetData>
  <phoneticPr fontId="9" type="noConversion"/>
  <conditionalFormatting sqref="B185:B350 B4:B9 B12:B180">
    <cfRule type="duplicateValues" dxfId="11" priority="11"/>
  </conditionalFormatting>
  <conditionalFormatting sqref="B185:B350 B4:B9 B12:B180">
    <cfRule type="duplicateValues" dxfId="10" priority="12"/>
  </conditionalFormatting>
  <conditionalFormatting sqref="B132:B168 B174:B180">
    <cfRule type="duplicateValues" dxfId="9" priority="9"/>
  </conditionalFormatting>
  <conditionalFormatting sqref="B132:B168 B174:B180">
    <cfRule type="duplicateValues" dxfId="8" priority="10"/>
  </conditionalFormatting>
  <conditionalFormatting sqref="B185:B222 B225:B236 B239:B350">
    <cfRule type="duplicateValues" dxfId="7" priority="7"/>
  </conditionalFormatting>
  <conditionalFormatting sqref="B185:B222 B225:B236 B239:B350">
    <cfRule type="duplicateValues" dxfId="6" priority="8"/>
  </conditionalFormatting>
  <conditionalFormatting sqref="B169:B171">
    <cfRule type="duplicateValues" dxfId="5" priority="5"/>
  </conditionalFormatting>
  <conditionalFormatting sqref="B169:B171">
    <cfRule type="duplicateValues" dxfId="4" priority="6"/>
  </conditionalFormatting>
  <conditionalFormatting sqref="B237:B238">
    <cfRule type="duplicateValues" dxfId="3" priority="3"/>
  </conditionalFormatting>
  <conditionalFormatting sqref="B237:B238">
    <cfRule type="duplicateValues" dxfId="2" priority="4"/>
  </conditionalFormatting>
  <conditionalFormatting sqref="B34:B35">
    <cfRule type="duplicateValues" dxfId="1" priority="1"/>
  </conditionalFormatting>
  <conditionalFormatting sqref="B34:B35">
    <cfRule type="duplicateValues" dxfId="0" priority="2"/>
  </conditionalFormatting>
  <pageMargins left="0.7" right="0.2" top="0.75" bottom="0.75" header="0.3" footer="0.3"/>
  <pageSetup scale="70" orientation="portrait" r:id="rId1"/>
  <header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N132"/>
  <sheetViews>
    <sheetView showGridLines="0" workbookViewId="0">
      <selection activeCell="C27" sqref="C27"/>
    </sheetView>
  </sheetViews>
  <sheetFormatPr defaultRowHeight="15" x14ac:dyDescent="0.25"/>
  <cols>
    <col min="1" max="2" width="5.140625" style="5" customWidth="1"/>
    <col min="3" max="3" width="13.42578125" bestFit="1" customWidth="1"/>
    <col min="4" max="4" width="18.7109375" customWidth="1"/>
    <col min="5" max="5" width="5.85546875" customWidth="1"/>
    <col min="6" max="8" width="14.7109375" customWidth="1"/>
    <col min="12" max="12" width="25.28515625" bestFit="1" customWidth="1"/>
    <col min="13" max="13" width="12.7109375" style="7" bestFit="1" customWidth="1"/>
  </cols>
  <sheetData>
    <row r="1" spans="3:14" x14ac:dyDescent="0.25">
      <c r="M1"/>
    </row>
    <row r="2" spans="3:14" x14ac:dyDescent="0.25">
      <c r="M2"/>
    </row>
    <row r="3" spans="3:14" x14ac:dyDescent="0.25">
      <c r="C3" s="12" t="s">
        <v>4495</v>
      </c>
      <c r="D3" s="12" t="s">
        <v>4496</v>
      </c>
      <c r="M3"/>
    </row>
    <row r="4" spans="3:14" x14ac:dyDescent="0.25">
      <c r="C4" s="13" t="s">
        <v>4490</v>
      </c>
      <c r="D4" s="13">
        <v>0</v>
      </c>
      <c r="M4"/>
    </row>
    <row r="5" spans="3:14" x14ac:dyDescent="0.25">
      <c r="C5" s="13" t="s">
        <v>4490</v>
      </c>
      <c r="D5" s="13">
        <v>1</v>
      </c>
      <c r="M5"/>
    </row>
    <row r="6" spans="3:14" x14ac:dyDescent="0.25">
      <c r="C6" s="13" t="s">
        <v>4490</v>
      </c>
      <c r="D6" s="13">
        <v>2</v>
      </c>
      <c r="M6"/>
    </row>
    <row r="7" spans="3:14" x14ac:dyDescent="0.25">
      <c r="C7" s="13" t="s">
        <v>4490</v>
      </c>
      <c r="D7" s="13">
        <v>3</v>
      </c>
      <c r="M7"/>
    </row>
    <row r="8" spans="3:14" x14ac:dyDescent="0.25">
      <c r="C8" s="13" t="s">
        <v>4490</v>
      </c>
      <c r="D8" s="13">
        <v>4</v>
      </c>
      <c r="M8"/>
    </row>
    <row r="9" spans="3:14" x14ac:dyDescent="0.25">
      <c r="C9" s="13" t="s">
        <v>4490</v>
      </c>
      <c r="D9" s="13">
        <v>5</v>
      </c>
      <c r="M9"/>
    </row>
    <row r="10" spans="3:14" x14ac:dyDescent="0.25">
      <c r="C10" s="13" t="s">
        <v>4490</v>
      </c>
      <c r="D10" s="13">
        <v>6</v>
      </c>
      <c r="M10"/>
    </row>
    <row r="11" spans="3:14" x14ac:dyDescent="0.25">
      <c r="C11" s="13" t="s">
        <v>4490</v>
      </c>
      <c r="D11" s="13">
        <v>7</v>
      </c>
      <c r="M11"/>
    </row>
    <row r="12" spans="3:14" s="5" customFormat="1" x14ac:dyDescent="0.25">
      <c r="C12" s="13" t="s">
        <v>4490</v>
      </c>
      <c r="D12" s="13">
        <v>8</v>
      </c>
      <c r="E12"/>
      <c r="F12"/>
      <c r="G12"/>
      <c r="H12"/>
      <c r="L12"/>
      <c r="M12"/>
      <c r="N12"/>
    </row>
    <row r="13" spans="3:14" s="5" customFormat="1" x14ac:dyDescent="0.25">
      <c r="C13" s="13" t="s">
        <v>4490</v>
      </c>
      <c r="D13" s="13">
        <v>9</v>
      </c>
      <c r="E13"/>
      <c r="F13"/>
      <c r="G13"/>
      <c r="H13"/>
      <c r="L13"/>
      <c r="M13"/>
      <c r="N13"/>
    </row>
    <row r="14" spans="3:14" x14ac:dyDescent="0.25">
      <c r="C14" s="13" t="s">
        <v>4490</v>
      </c>
      <c r="D14" s="13">
        <v>10</v>
      </c>
      <c r="M14"/>
    </row>
    <row r="15" spans="3:14" x14ac:dyDescent="0.25">
      <c r="C15" s="13" t="s">
        <v>4490</v>
      </c>
      <c r="D15" s="13">
        <v>11</v>
      </c>
      <c r="M15"/>
    </row>
    <row r="16" spans="3:14" x14ac:dyDescent="0.25">
      <c r="C16" s="13" t="s">
        <v>4490</v>
      </c>
      <c r="D16" s="13">
        <v>12</v>
      </c>
      <c r="M16"/>
    </row>
    <row r="17" spans="3:14" x14ac:dyDescent="0.25">
      <c r="C17" s="13" t="s">
        <v>4490</v>
      </c>
      <c r="D17" s="13">
        <v>13</v>
      </c>
      <c r="M17"/>
    </row>
    <row r="18" spans="3:14" x14ac:dyDescent="0.25">
      <c r="C18" s="13" t="s">
        <v>4470</v>
      </c>
      <c r="D18" s="13">
        <v>14</v>
      </c>
      <c r="M18"/>
    </row>
    <row r="19" spans="3:14" s="5" customFormat="1" x14ac:dyDescent="0.25">
      <c r="C19" s="13" t="s">
        <v>4470</v>
      </c>
      <c r="D19" s="13">
        <v>15</v>
      </c>
      <c r="E19"/>
      <c r="F19"/>
      <c r="G19"/>
      <c r="H19"/>
      <c r="L19"/>
      <c r="M19"/>
      <c r="N19"/>
    </row>
    <row r="20" spans="3:14" x14ac:dyDescent="0.25">
      <c r="C20" s="13" t="s">
        <v>4470</v>
      </c>
      <c r="D20" s="13">
        <v>16</v>
      </c>
      <c r="M20"/>
    </row>
    <row r="21" spans="3:14" x14ac:dyDescent="0.25">
      <c r="C21" s="13" t="s">
        <v>4470</v>
      </c>
      <c r="D21" s="13">
        <v>17</v>
      </c>
      <c r="M21"/>
    </row>
    <row r="22" spans="3:14" x14ac:dyDescent="0.25">
      <c r="C22" s="13" t="s">
        <v>4491</v>
      </c>
      <c r="D22" s="13">
        <v>18</v>
      </c>
      <c r="M22"/>
    </row>
    <row r="23" spans="3:14" x14ac:dyDescent="0.25">
      <c r="C23" s="13" t="s">
        <v>4493</v>
      </c>
      <c r="D23" s="13">
        <v>19</v>
      </c>
      <c r="M23"/>
    </row>
    <row r="24" spans="3:14" x14ac:dyDescent="0.25">
      <c r="C24" s="13" t="s">
        <v>4493</v>
      </c>
      <c r="D24" s="13">
        <v>20</v>
      </c>
      <c r="M24"/>
    </row>
    <row r="25" spans="3:14" x14ac:dyDescent="0.25">
      <c r="M25"/>
    </row>
    <row r="26" spans="3:14" x14ac:dyDescent="0.25">
      <c r="C26" s="13" t="s">
        <v>4490</v>
      </c>
      <c r="M26"/>
    </row>
    <row r="27" spans="3:14" x14ac:dyDescent="0.25">
      <c r="C27" s="13" t="s">
        <v>4470</v>
      </c>
      <c r="M27"/>
    </row>
    <row r="28" spans="3:14" x14ac:dyDescent="0.25">
      <c r="C28" s="13" t="s">
        <v>4491</v>
      </c>
      <c r="M28"/>
    </row>
    <row r="29" spans="3:14" x14ac:dyDescent="0.25">
      <c r="C29" s="13" t="s">
        <v>4493</v>
      </c>
      <c r="M29"/>
    </row>
    <row r="30" spans="3:14" x14ac:dyDescent="0.25">
      <c r="M30"/>
    </row>
    <row r="31" spans="3:14" x14ac:dyDescent="0.25">
      <c r="M31"/>
    </row>
    <row r="32" spans="3:14" x14ac:dyDescent="0.25">
      <c r="M32"/>
    </row>
    <row r="33" spans="3:13" x14ac:dyDescent="0.25">
      <c r="M33"/>
    </row>
    <row r="34" spans="3:13" x14ac:dyDescent="0.25">
      <c r="M34"/>
    </row>
    <row r="35" spans="3:13" x14ac:dyDescent="0.25">
      <c r="M35"/>
    </row>
    <row r="36" spans="3:13" x14ac:dyDescent="0.25">
      <c r="M36"/>
    </row>
    <row r="37" spans="3:13" x14ac:dyDescent="0.25">
      <c r="M37"/>
    </row>
    <row r="38" spans="3:13" x14ac:dyDescent="0.25">
      <c r="M38"/>
    </row>
    <row r="39" spans="3:13" x14ac:dyDescent="0.25">
      <c r="M39"/>
    </row>
    <row r="40" spans="3:13" x14ac:dyDescent="0.25">
      <c r="M40"/>
    </row>
    <row r="41" spans="3:13" x14ac:dyDescent="0.25">
      <c r="M41"/>
    </row>
    <row r="42" spans="3:13" x14ac:dyDescent="0.25">
      <c r="M42"/>
    </row>
    <row r="43" spans="3:13" x14ac:dyDescent="0.25">
      <c r="M43"/>
    </row>
    <row r="44" spans="3:13" x14ac:dyDescent="0.25">
      <c r="M44"/>
    </row>
    <row r="45" spans="3:13" x14ac:dyDescent="0.25">
      <c r="M45"/>
    </row>
    <row r="46" spans="3:13" x14ac:dyDescent="0.25">
      <c r="M46"/>
    </row>
    <row r="47" spans="3:13" ht="23.25" x14ac:dyDescent="0.25">
      <c r="C47" s="11"/>
      <c r="M47"/>
    </row>
    <row r="48" spans="3:13" x14ac:dyDescent="0.25">
      <c r="C48" s="10"/>
      <c r="M48"/>
    </row>
    <row r="49" spans="3:13" x14ac:dyDescent="0.25">
      <c r="C49" s="10"/>
      <c r="M49"/>
    </row>
    <row r="50" spans="3:13" ht="23.25" x14ac:dyDescent="0.25">
      <c r="C50" s="11"/>
      <c r="M50"/>
    </row>
    <row r="51" spans="3:13" x14ac:dyDescent="0.25">
      <c r="C51" s="10"/>
      <c r="M51"/>
    </row>
    <row r="52" spans="3:13" x14ac:dyDescent="0.25">
      <c r="C52" s="10"/>
      <c r="M52"/>
    </row>
    <row r="53" spans="3:13" x14ac:dyDescent="0.25">
      <c r="C53" s="10"/>
      <c r="M53"/>
    </row>
    <row r="54" spans="3:13" x14ac:dyDescent="0.25">
      <c r="C54" s="10"/>
      <c r="M54"/>
    </row>
    <row r="55" spans="3:13" x14ac:dyDescent="0.25">
      <c r="C55" s="10"/>
      <c r="M55"/>
    </row>
    <row r="56" spans="3:13" x14ac:dyDescent="0.25">
      <c r="C56" s="10"/>
      <c r="M56"/>
    </row>
    <row r="57" spans="3:13" x14ac:dyDescent="0.25">
      <c r="C57" s="10"/>
      <c r="M57"/>
    </row>
    <row r="58" spans="3:13" x14ac:dyDescent="0.25">
      <c r="C58" s="10"/>
      <c r="M58"/>
    </row>
    <row r="59" spans="3:13" x14ac:dyDescent="0.25">
      <c r="C59" s="10"/>
      <c r="M59"/>
    </row>
    <row r="60" spans="3:13" x14ac:dyDescent="0.25">
      <c r="C60" s="10"/>
      <c r="M60"/>
    </row>
    <row r="61" spans="3:13" ht="23.25" x14ac:dyDescent="0.25">
      <c r="C61" s="11"/>
      <c r="M61"/>
    </row>
    <row r="62" spans="3:13" x14ac:dyDescent="0.25">
      <c r="C62" s="10"/>
      <c r="M62"/>
    </row>
    <row r="63" spans="3:13" ht="23.25" x14ac:dyDescent="0.25">
      <c r="C63" s="11"/>
      <c r="M63"/>
    </row>
    <row r="64" spans="3:13" x14ac:dyDescent="0.25">
      <c r="C64" s="10"/>
      <c r="M64"/>
    </row>
    <row r="65" spans="12:13" x14ac:dyDescent="0.25">
      <c r="M65"/>
    </row>
    <row r="66" spans="12:13" x14ac:dyDescent="0.25">
      <c r="M66"/>
    </row>
    <row r="67" spans="12:13" x14ac:dyDescent="0.25">
      <c r="M67"/>
    </row>
    <row r="68" spans="12:13" x14ac:dyDescent="0.25">
      <c r="M68"/>
    </row>
    <row r="69" spans="12:13" x14ac:dyDescent="0.25">
      <c r="M69"/>
    </row>
    <row r="70" spans="12:13" x14ac:dyDescent="0.25">
      <c r="M70"/>
    </row>
    <row r="71" spans="12:13" x14ac:dyDescent="0.25">
      <c r="L71" s="3"/>
      <c r="M71" s="4"/>
    </row>
    <row r="72" spans="12:13" x14ac:dyDescent="0.25">
      <c r="L72" s="3"/>
      <c r="M72" s="4"/>
    </row>
    <row r="73" spans="12:13" x14ac:dyDescent="0.25">
      <c r="L73" s="3"/>
      <c r="M73" s="4"/>
    </row>
    <row r="75" spans="12:13" x14ac:dyDescent="0.25">
      <c r="L75" s="3"/>
      <c r="M75" s="4"/>
    </row>
    <row r="76" spans="12:13" x14ac:dyDescent="0.25">
      <c r="L76" s="3"/>
      <c r="M76" s="4"/>
    </row>
    <row r="77" spans="12:13" x14ac:dyDescent="0.25">
      <c r="L77" s="3"/>
      <c r="M77" s="4"/>
    </row>
    <row r="78" spans="12:13" x14ac:dyDescent="0.25">
      <c r="L78" s="3"/>
      <c r="M78" s="4"/>
    </row>
    <row r="79" spans="12:13" x14ac:dyDescent="0.25">
      <c r="L79" s="3"/>
      <c r="M79" s="4"/>
    </row>
    <row r="80" spans="12:13" x14ac:dyDescent="0.25">
      <c r="L80" s="3"/>
      <c r="M80" s="4"/>
    </row>
    <row r="83" spans="12:13" x14ac:dyDescent="0.25">
      <c r="L83" s="5"/>
    </row>
    <row r="85" spans="12:13" x14ac:dyDescent="0.25">
      <c r="L85" s="3"/>
      <c r="M85" s="4"/>
    </row>
    <row r="87" spans="12:13" x14ac:dyDescent="0.25">
      <c r="L87" s="3"/>
      <c r="M87" s="4"/>
    </row>
    <row r="89" spans="12:13" x14ac:dyDescent="0.25">
      <c r="L89" s="5"/>
    </row>
    <row r="91" spans="12:13" x14ac:dyDescent="0.25">
      <c r="L91" s="3"/>
      <c r="M91" s="4"/>
    </row>
    <row r="93" spans="12:13" x14ac:dyDescent="0.25">
      <c r="L93" s="3"/>
      <c r="M93" s="4"/>
    </row>
    <row r="95" spans="12:13" x14ac:dyDescent="0.25">
      <c r="L95" s="3"/>
      <c r="M95" s="4"/>
    </row>
    <row r="104" spans="12:13" x14ac:dyDescent="0.25">
      <c r="L104" s="3"/>
      <c r="M104" s="4"/>
    </row>
    <row r="105" spans="12:13" x14ac:dyDescent="0.25">
      <c r="L105" s="3"/>
      <c r="M105" s="4"/>
    </row>
    <row r="107" spans="12:13" x14ac:dyDescent="0.25">
      <c r="L107" s="3"/>
      <c r="M107" s="4"/>
    </row>
    <row r="109" spans="12:13" x14ac:dyDescent="0.25">
      <c r="L109" s="3"/>
      <c r="M109" s="4"/>
    </row>
    <row r="110" spans="12:13" x14ac:dyDescent="0.25">
      <c r="L110" s="3"/>
      <c r="M110" s="4"/>
    </row>
    <row r="111" spans="12:13" x14ac:dyDescent="0.25">
      <c r="L111" s="3"/>
      <c r="M111" s="4"/>
    </row>
    <row r="112" spans="12:13" x14ac:dyDescent="0.25">
      <c r="L112" s="3"/>
      <c r="M112" s="4"/>
    </row>
    <row r="120" spans="12:13" x14ac:dyDescent="0.25">
      <c r="L120" s="5"/>
    </row>
    <row r="122" spans="12:13" x14ac:dyDescent="0.25">
      <c r="L122" s="5"/>
    </row>
    <row r="126" spans="12:13" x14ac:dyDescent="0.25">
      <c r="L126" s="5"/>
    </row>
    <row r="128" spans="12:13" x14ac:dyDescent="0.25">
      <c r="L128" s="9"/>
      <c r="M128" s="8"/>
    </row>
    <row r="129" spans="12:13" x14ac:dyDescent="0.25">
      <c r="L129" s="9"/>
      <c r="M129" s="8"/>
    </row>
    <row r="130" spans="12:13" x14ac:dyDescent="0.25">
      <c r="L130" s="9"/>
      <c r="M130" s="8"/>
    </row>
    <row r="132" spans="12:13" x14ac:dyDescent="0.25">
      <c r="L132" s="5"/>
    </row>
  </sheetData>
  <autoFilter ref="C26:C29" xr:uid="{F9B0050C-59A7-4DEF-B88C-ADFB2371831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E5074E0-3CE7-4680-98D5-C16C8C6C42B4}">
  <ds:schemaRef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purl.org/dc/terms/"/>
    <ds:schemaRef ds:uri="http://purl.org/dc/elements/1.1/"/>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HFTD CPZ</vt:lpstr>
      <vt:lpstr>Workbook Description</vt:lpstr>
      <vt:lpstr>Summary Reporting</vt:lpstr>
      <vt:lpstr>Approved CPZ List</vt:lpstr>
      <vt:lpstr>08W Project List</vt:lpstr>
      <vt:lpstr>Mapping</vt:lpstr>
      <vt:lpstr>'08W Project List'!Print_Area</vt:lpstr>
      <vt:lpstr>'Approved CPZ List'!Print_Area</vt:lpstr>
      <vt:lpstr>'HFTD CPZ'!Print_Area</vt:lpstr>
      <vt:lpstr>'Summary Reporting'!Print_Area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Bishop, William J</dc:creator>
  <cp:lastModifiedBy>Hovhannisyan, Hayk</cp:lastModifiedBy>
  <cp:lastPrinted>2021-03-17T05:39:22Z</cp:lastPrinted>
  <dcterms:created xsi:type="dcterms:W3CDTF">2006-09-16T00:00:00Z</dcterms:created>
  <dcterms:modified xsi:type="dcterms:W3CDTF">2021-03-18T21:47:54Z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