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R5R4\OneDrive - PGE\Desktop\Core Programs\WSHP Dashboard Updates\System Hardening Weekly Dashboard\2021\03022021\"/>
    </mc:Choice>
  </mc:AlternateContent>
  <xr:revisionPtr revIDLastSave="136" documentId="8_{118FCBC5-E37C-43D0-9511-C5D35C09671C}" xr6:coauthVersionLast="45" xr6:coauthVersionMax="45" xr10:uidLastSave="{72A938C9-C85E-4FBC-8AEA-47F372D46BF7}"/>
  <bookViews>
    <workbookView xWindow="-24120" yWindow="-135" windowWidth="24240" windowHeight="13140" xr2:uid="{EE752002-50F5-451F-AF51-657D71AF8326}"/>
  </bookViews>
  <sheets>
    <sheet name="Sheet1 (2)" sheetId="1" r:id="rId1"/>
    <sheet name="Sheet1" sheetId="2" r:id="rId2"/>
  </sheets>
  <externalReferences>
    <externalReference r:id="rId3"/>
    <externalReference r:id="rId4"/>
  </externalReferences>
  <definedNames>
    <definedName name="_xlcn.WorksheetConnection_TaplineCommissioningTracker.xlsxTable1331" hidden="1">[1]!Table133</definedName>
    <definedName name="_xlcn.WorksheetConnection_TaplineCommissioningTracker.xlsxTable21" hidden="1">[1]!Table2</definedName>
    <definedName name="Table23" hidden="1">[1]!Table133</definedName>
  </definedNames>
  <calcPr calcId="191029"/>
  <oleSize ref="A2:Y8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<sst xmlns="http://schemas.openxmlformats.org/spreadsheetml/2006/main" count="94" uniqueCount="22">
  <si>
    <t>Current State</t>
  </si>
  <si>
    <t>Commitments</t>
  </si>
  <si>
    <t>2.16.21</t>
  </si>
  <si>
    <t xml:space="preserve">Total </t>
  </si>
  <si>
    <t>Days</t>
  </si>
  <si>
    <t>Weeks</t>
  </si>
  <si>
    <t>FCST</t>
  </si>
  <si>
    <t xml:space="preserve">Estimating: </t>
  </si>
  <si>
    <t>ACT</t>
  </si>
  <si>
    <t xml:space="preserve">PEND/ Pre-Commissioning: </t>
  </si>
  <si>
    <t>ESTS</t>
  </si>
  <si>
    <t>PEND</t>
  </si>
  <si>
    <t>QA</t>
  </si>
  <si>
    <t>Field Install:</t>
  </si>
  <si>
    <t>Commissioning:</t>
  </si>
  <si>
    <t>QA:</t>
  </si>
  <si>
    <r>
      <t xml:space="preserve">Assumptions
</t>
    </r>
    <r>
      <rPr>
        <sz val="9"/>
        <color theme="1"/>
        <rFont val="Calibri"/>
        <family val="2"/>
        <scheme val="minor"/>
      </rPr>
      <t>Actual Estimating/Pend dates were used when available.  If dates were not available a flat calculation of 20 units/week was used for estimating and pend out was calculated as 45 days past the estimating out date.  Resource assignments were taken from the MPP workplan where available.  If the resource assignment was blank, they were assigned as 25% contracting, 75% GC.  Based on resource assignment, scheduled field install dates were calculated at 4 weeks after Pend Out for Contracting and 8 weeks after Pend Out for GC. The commissioning out date was set as 1 week after the scheduled field install date.</t>
    </r>
  </si>
  <si>
    <t>Construction</t>
  </si>
  <si>
    <t>IA</t>
  </si>
  <si>
    <t>Wk. of</t>
  </si>
  <si>
    <t>Const - GC</t>
  </si>
  <si>
    <t>Const - Cont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</si>
</sst>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
    <numFmt numFmtId="165" formatCode="#,###;;;"/>
    <numFmt numFmtId="166" formatCode="#,###.0;;"/>
  </numFmts>
  <fonts count="8" x14ac:knownFonts="1">
    <font>
      <sz val="11"/>
      <color theme="1"/>
      <name val="Calibri"/>
      <family val="2"/>
      <scheme val="minor"/>
    </font>
    <font>
      <sz val="11"/>
      <color rgb="FF006100"/>
      <name val="Calibri"/>
      <family val="2"/>
      <scheme val="minor"/>
    </font>
    <font>
      <b/>
      <sz val="10"/>
      <color theme="1"/>
      <name val="Calibri"/>
      <family val="2"/>
      <scheme val="minor"/>
    </font>
    <font>
      <b/>
      <sz val="10"/>
      <color rgb="FF006100"/>
      <name val="Calibri"/>
      <family val="2"/>
      <scheme val="minor"/>
    </font>
    <font>
      <sz val="10"/>
      <color theme="1"/>
      <name val="Calibri"/>
      <family val="2"/>
      <scheme val="minor"/>
    </font>
    <font>
      <u/>
      <sz val="11"/>
      <color theme="1"/>
      <name val="Calibri"/>
      <family val="2"/>
      <scheme val="minor"/>
    </font>
    <font>
      <sz val="9"/>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rgb="FFC6EFCE"/>
      </patternFill>
    </fill>
    <fill>
      <patternFill patternType="solid">
        <fgColor theme="9" tint="0.39997558519241921"/>
        <bgColor theme="4" tint="0.79998168889431442"/>
      </patternFill>
    </fill>
    <fill>
      <patternFill patternType="solid">
        <fgColor theme="0" tint="-0.14999847407452621"/>
        <bgColor indexed="64"/>
      </patternFill>
    </fill>
    <fill>
      <patternFill patternType="solid">
        <fgColor theme="0" tint="-0.14999847407452621"/>
        <bgColor theme="4" tint="0.79998168889431442"/>
      </patternFill>
    </fill>
  </fills>
  <borders count="5">
    <border>
      <left/>
      <right/>
      <top/>
      <bottom/>
      <diagonal/>
    </border>
    <border>
      <left/>
      <right/>
      <top style="thin">
        <color indexed="64"/>
      </top>
      <bottom style="thin">
        <color indexed="64"/>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s>
  <cellStyleXfs count="2">
    <xf numFmtId="0" fontId="0" fillId="0" borderId="0"/>
    <xf numFmtId="0" fontId="1" fillId="2" borderId="0" applyNumberFormat="0" applyBorder="0" applyAlignment="0" applyProtection="0"/>
  </cellStyleXfs>
  <cellXfs count="23">
    <xf numFmtId="0" fontId="0" fillId="0" borderId="0" xfId="0"/>
    <xf numFmtId="0" fontId="2" fillId="0" borderId="0" xfId="0" applyFont="1"/>
    <xf numFmtId="0" fontId="3" fillId="2" borderId="0" xfId="1" applyFont="1" applyAlignment="1">
      <alignment horizontal="center"/>
    </xf>
    <xf numFmtId="0" fontId="2" fillId="0" borderId="1" xfId="0" applyFont="1" applyBorder="1" applyAlignment="1">
      <alignment horizontal="center"/>
    </xf>
    <xf numFmtId="0" fontId="4" fillId="0" borderId="0" xfId="0" applyFont="1" applyAlignment="1">
      <alignment horizontal="center"/>
    </xf>
    <xf numFmtId="0" fontId="4" fillId="0" borderId="0" xfId="0" applyFont="1"/>
    <xf numFmtId="0" fontId="2" fillId="0" borderId="0" xfId="0" applyFont="1" applyAlignment="1">
      <alignment horizontal="center"/>
    </xf>
    <xf numFmtId="0" fontId="4" fillId="0" borderId="1" xfId="0" applyFont="1" applyBorder="1" applyAlignment="1">
      <alignment horizontal="center"/>
    </xf>
    <xf numFmtId="0" fontId="4" fillId="0" borderId="0" xfId="0" applyFont="1" applyAlignment="1">
      <alignment horizontal="right"/>
    </xf>
    <xf numFmtId="14" fontId="4" fillId="0" borderId="0" xfId="0" applyNumberFormat="1" applyFont="1"/>
    <xf numFmtId="0" fontId="4" fillId="4" borderId="3" xfId="0" applyFont="1" applyFill="1" applyBorder="1"/>
    <xf numFmtId="165" fontId="4" fillId="4" borderId="3" xfId="0" applyNumberFormat="1" applyFont="1" applyFill="1" applyBorder="1" applyAlignment="1">
      <alignment horizontal="center"/>
    </xf>
    <xf numFmtId="166" fontId="4" fillId="4" borderId="3" xfId="0" applyNumberFormat="1" applyFont="1" applyFill="1" applyBorder="1" applyAlignment="1">
      <alignment horizontal="center"/>
    </xf>
    <xf numFmtId="0" fontId="0" fillId="0" borderId="3" xfId="0" applyBorder="1"/>
    <xf numFmtId="16" fontId="0" fillId="0" borderId="3" xfId="0" applyNumberFormat="1" applyBorder="1"/>
    <xf numFmtId="0" fontId="7" fillId="0" borderId="3" xfId="0" applyFont="1" applyBorder="1"/>
    <xf numFmtId="0" fontId="5" fillId="0" borderId="0" xfId="0" applyFont="1" applyAlignment="1">
      <alignment horizontal="left" vertical="top" wrapText="1"/>
    </xf>
    <xf numFmtId="0" fontId="4" fillId="0" borderId="0" xfId="0" applyFont="1" applyAlignment="1">
      <alignment horizontal="left" vertical="top"/>
    </xf>
    <xf numFmtId="164" fontId="2" fillId="5" borderId="2" xfId="0" applyNumberFormat="1" applyFont="1" applyFill="1" applyBorder="1" applyAlignment="1">
      <alignment horizontal="center"/>
    </xf>
    <xf numFmtId="164" fontId="2" fillId="5" borderId="4" xfId="0" applyNumberFormat="1" applyFont="1" applyFill="1" applyBorder="1" applyAlignment="1">
      <alignment horizontal="center"/>
    </xf>
    <xf numFmtId="164" fontId="2" fillId="3" borderId="2" xfId="0" applyNumberFormat="1" applyFont="1" applyFill="1" applyBorder="1" applyAlignment="1">
      <alignment horizontal="center"/>
    </xf>
    <xf numFmtId="164" fontId="2" fillId="3" borderId="4" xfId="0" applyNumberFormat="1" applyFont="1" applyFill="1" applyBorder="1" applyAlignment="1">
      <alignment horizontal="center"/>
    </xf>
    <xf numFmtId="0" fontId="4" fillId="0" borderId="0" xfId="0" applyFont="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8696688854890089E-2"/>
          <c:y val="2.7856908413583962E-2"/>
          <c:w val="0.9463829991749505"/>
          <c:h val="0.87801605371497893"/>
        </c:manualLayout>
      </c:layout>
      <c:barChart>
        <c:barDir val="col"/>
        <c:grouping val="stacked"/>
        <c:varyColors val="0"/>
        <c:ser>
          <c:idx val="0"/>
          <c:order val="0"/>
          <c:tx>
            <c:strRef>
              <c:f>'Sheet1 (2)'!$C$6</c:f>
              <c:strCache>
                <c:ptCount val="1"/>
                <c:pt idx="0">
                  <c:v>ESTS</c:v>
                </c:pt>
              </c:strCache>
            </c:strRef>
          </c:tx>
          <c:spPr>
            <a:solidFill>
              <a:srgbClr val="FFA1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(2)'!$A$15:$B$32</c:f>
              <c:multiLvlStrCache>
                <c:ptCount val="18"/>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lvl>
                <c:lvl>
                  <c:pt idx="0">
                    <c:v>31-Jan</c:v>
                  </c:pt>
                  <c:pt idx="2">
                    <c:v>7-Feb</c:v>
                  </c:pt>
                  <c:pt idx="4">
                    <c:v>14-Feb</c:v>
                  </c:pt>
                  <c:pt idx="6">
                    <c:v>21-Feb</c:v>
                  </c:pt>
                  <c:pt idx="8">
                    <c:v>28-Feb</c:v>
                  </c:pt>
                  <c:pt idx="10">
                    <c:v>7-Mar</c:v>
                  </c:pt>
                  <c:pt idx="12">
                    <c:v>14-Mar</c:v>
                  </c:pt>
                  <c:pt idx="14">
                    <c:v>21-Mar</c:v>
                  </c:pt>
                  <c:pt idx="16">
                    <c:v>28-Mar</c:v>
                  </c:pt>
                </c:lvl>
              </c:multiLvlStrCache>
            </c:multiLvlStrRef>
          </c:cat>
          <c:val>
            <c:numRef>
              <c:f>'Sheet1 (2)'!$C$15:$C$32</c:f>
              <c:numCache>
                <c:formatCode>#,###;;;</c:formatCode>
                <c:ptCount val="18"/>
                <c:pt idx="6" formatCode="#,###.0;;">
                  <c:v>2.5</c:v>
                </c:pt>
                <c:pt idx="7" formatCode="#,###.0;;">
                  <c:v>0</c:v>
                </c:pt>
                <c:pt idx="9" formatCode="#,###.0;;">
                  <c:v>14.6</c:v>
                </c:pt>
                <c:pt idx="11" formatCode="#,###.0;;">
                  <c:v>21.1</c:v>
                </c:pt>
                <c:pt idx="13" formatCode="#,###.0;;">
                  <c:v>0</c:v>
                </c:pt>
                <c:pt idx="15" formatCode="#,###.0;;">
                  <c:v>0</c:v>
                </c:pt>
                <c:pt idx="17" formatCode="#,###.0;;">
                  <c:v>5.5</c:v>
                </c:pt>
              </c:numCache>
            </c:numRef>
          </c:val>
          <c:extLst>
            <c:ext xmlns:c16="http://schemas.microsoft.com/office/drawing/2014/chart" uri="{C3380CC4-5D6E-409C-BE32-E72D297353CC}">
              <c16:uniqueId val="{00000000-79CF-4141-A670-70C0A333DF2C}"/>
            </c:ext>
          </c:extLst>
        </c:ser>
        <c:ser>
          <c:idx val="5"/>
          <c:order val="1"/>
          <c:tx>
            <c:strRef>
              <c:f>'Sheet1 (2)'!$D$6</c:f>
              <c:strCache>
                <c:ptCount val="1"/>
                <c:pt idx="0">
                  <c:v>PEND</c:v>
                </c:pt>
              </c:strCache>
            </c:strRef>
          </c:tx>
          <c:spPr>
            <a:solidFill>
              <a:srgbClr val="CCCC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'Sheet1 (2)'!$D$15:$D$32</c:f>
              <c:numCache>
                <c:formatCode>#,###;;;</c:formatCode>
                <c:ptCount val="18"/>
                <c:pt idx="6" formatCode="#,###.0;;">
                  <c:v>1.1000000000000001</c:v>
                </c:pt>
                <c:pt idx="7" formatCode="#,###.0;;">
                  <c:v>0.7</c:v>
                </c:pt>
                <c:pt idx="9" formatCode="#,###.0;;">
                  <c:v>1.7</c:v>
                </c:pt>
                <c:pt idx="11" formatCode="#,###.0;;">
                  <c:v>0</c:v>
                </c:pt>
                <c:pt idx="13" formatCode="#,###.0;;">
                  <c:v>0</c:v>
                </c:pt>
                <c:pt idx="15" formatCode="#,###.0;;">
                  <c:v>0</c:v>
                </c:pt>
                <c:pt idx="17" formatCode="#,###.0;;">
                  <c:v>0</c:v>
                </c:pt>
              </c:numCache>
            </c:numRef>
          </c:val>
          <c:extLst>
            <c:ext xmlns:c16="http://schemas.microsoft.com/office/drawing/2014/chart" uri="{C3380CC4-5D6E-409C-BE32-E72D297353CC}">
              <c16:uniqueId val="{00000001-79CF-4141-A670-70C0A333DF2C}"/>
            </c:ext>
          </c:extLst>
        </c:ser>
        <c:ser>
          <c:idx val="1"/>
          <c:order val="2"/>
          <c:tx>
            <c:strRef>
              <c:f>'Sheet1 (2)'!$E$6</c:f>
              <c:strCache>
                <c:ptCount val="1"/>
                <c:pt idx="0">
                  <c:v>Const - GC</c:v>
                </c:pt>
              </c:strCache>
            </c:strRef>
          </c:tx>
          <c:spPr>
            <a:solidFill>
              <a:srgbClr val="00A5D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(2)'!$A$15:$B$32</c:f>
              <c:multiLvlStrCache>
                <c:ptCount val="18"/>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lvl>
                <c:lvl>
                  <c:pt idx="0">
                    <c:v>31-Jan</c:v>
                  </c:pt>
                  <c:pt idx="2">
                    <c:v>7-Feb</c:v>
                  </c:pt>
                  <c:pt idx="4">
                    <c:v>14-Feb</c:v>
                  </c:pt>
                  <c:pt idx="6">
                    <c:v>21-Feb</c:v>
                  </c:pt>
                  <c:pt idx="8">
                    <c:v>28-Feb</c:v>
                  </c:pt>
                  <c:pt idx="10">
                    <c:v>7-Mar</c:v>
                  </c:pt>
                  <c:pt idx="12">
                    <c:v>14-Mar</c:v>
                  </c:pt>
                  <c:pt idx="14">
                    <c:v>21-Mar</c:v>
                  </c:pt>
                  <c:pt idx="16">
                    <c:v>28-Mar</c:v>
                  </c:pt>
                </c:lvl>
              </c:multiLvlStrCache>
            </c:multiLvlStrRef>
          </c:cat>
          <c:val>
            <c:numRef>
              <c:f>'Sheet1 (2)'!$E$15:$E$32</c:f>
              <c:numCache>
                <c:formatCode>#,###;;;</c:formatCode>
                <c:ptCount val="18"/>
                <c:pt idx="6" formatCode="#,###.0;;">
                  <c:v>1.8</c:v>
                </c:pt>
                <c:pt idx="7" formatCode="#,###.0;;">
                  <c:v>0.6</c:v>
                </c:pt>
                <c:pt idx="9" formatCode="#,###.0;;">
                  <c:v>0.7</c:v>
                </c:pt>
                <c:pt idx="11" formatCode="#,###.0;;">
                  <c:v>0.8</c:v>
                </c:pt>
                <c:pt idx="13" formatCode="#,###.0;;">
                  <c:v>2.8</c:v>
                </c:pt>
                <c:pt idx="15" formatCode="#,###.0;;">
                  <c:v>0.5</c:v>
                </c:pt>
                <c:pt idx="17" formatCode="#,###.0;;">
                  <c:v>2.8</c:v>
                </c:pt>
              </c:numCache>
            </c:numRef>
          </c:val>
          <c:extLst>
            <c:ext xmlns:c16="http://schemas.microsoft.com/office/drawing/2014/chart" uri="{C3380CC4-5D6E-409C-BE32-E72D297353CC}">
              <c16:uniqueId val="{00000002-79CF-4141-A670-70C0A333DF2C}"/>
            </c:ext>
          </c:extLst>
        </c:ser>
        <c:ser>
          <c:idx val="2"/>
          <c:order val="3"/>
          <c:tx>
            <c:strRef>
              <c:f>'Sheet1 (2)'!$F$6</c:f>
              <c:strCache>
                <c:ptCount val="1"/>
                <c:pt idx="0">
                  <c:v>Const - Cont</c:v>
                </c:pt>
              </c:strCache>
            </c:strRef>
          </c:tx>
          <c:spPr>
            <a:solidFill>
              <a:srgbClr val="777777"/>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(2)'!$A$15:$B$32</c:f>
              <c:multiLvlStrCache>
                <c:ptCount val="18"/>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lvl>
                <c:lvl>
                  <c:pt idx="0">
                    <c:v>31-Jan</c:v>
                  </c:pt>
                  <c:pt idx="2">
                    <c:v>7-Feb</c:v>
                  </c:pt>
                  <c:pt idx="4">
                    <c:v>14-Feb</c:v>
                  </c:pt>
                  <c:pt idx="6">
                    <c:v>21-Feb</c:v>
                  </c:pt>
                  <c:pt idx="8">
                    <c:v>28-Feb</c:v>
                  </c:pt>
                  <c:pt idx="10">
                    <c:v>7-Mar</c:v>
                  </c:pt>
                  <c:pt idx="12">
                    <c:v>14-Mar</c:v>
                  </c:pt>
                  <c:pt idx="14">
                    <c:v>21-Mar</c:v>
                  </c:pt>
                  <c:pt idx="16">
                    <c:v>28-Mar</c:v>
                  </c:pt>
                </c:lvl>
              </c:multiLvlStrCache>
            </c:multiLvlStrRef>
          </c:cat>
          <c:val>
            <c:numRef>
              <c:f>'Sheet1 (2)'!$F$15:$F$32</c:f>
              <c:numCache>
                <c:formatCode>#,###;;;</c:formatCode>
                <c:ptCount val="18"/>
                <c:pt idx="0">
                  <c:v>0</c:v>
                </c:pt>
                <c:pt idx="1">
                  <c:v>0</c:v>
                </c:pt>
                <c:pt idx="2">
                  <c:v>0</c:v>
                </c:pt>
                <c:pt idx="3">
                  <c:v>0</c:v>
                </c:pt>
                <c:pt idx="5">
                  <c:v>0</c:v>
                </c:pt>
                <c:pt idx="6" formatCode="#,###.0;;">
                  <c:v>1.1000000000000001</c:v>
                </c:pt>
                <c:pt idx="7">
                  <c:v>0</c:v>
                </c:pt>
                <c:pt idx="13" formatCode="#,###.0;;">
                  <c:v>1.5</c:v>
                </c:pt>
                <c:pt idx="15" formatCode="#,###.0;;">
                  <c:v>1.5</c:v>
                </c:pt>
                <c:pt idx="17" formatCode="#,###.0;;">
                  <c:v>2</c:v>
                </c:pt>
              </c:numCache>
            </c:numRef>
          </c:val>
          <c:extLst>
            <c:ext xmlns:c16="http://schemas.microsoft.com/office/drawing/2014/chart" uri="{C3380CC4-5D6E-409C-BE32-E72D297353CC}">
              <c16:uniqueId val="{00000003-79CF-4141-A670-70C0A333DF2C}"/>
            </c:ext>
          </c:extLst>
        </c:ser>
        <c:ser>
          <c:idx val="3"/>
          <c:order val="4"/>
          <c:tx>
            <c:strRef>
              <c:f>'Sheet1 (2)'!$G$6</c:f>
              <c:strCache>
                <c:ptCount val="1"/>
              </c:strCache>
            </c:strRef>
          </c:tx>
          <c:spPr>
            <a:solidFill>
              <a:srgbClr val="BBBBB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(2)'!$A$15:$B$32</c:f>
              <c:multiLvlStrCache>
                <c:ptCount val="18"/>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lvl>
                <c:lvl>
                  <c:pt idx="0">
                    <c:v>31-Jan</c:v>
                  </c:pt>
                  <c:pt idx="2">
                    <c:v>7-Feb</c:v>
                  </c:pt>
                  <c:pt idx="4">
                    <c:v>14-Feb</c:v>
                  </c:pt>
                  <c:pt idx="6">
                    <c:v>21-Feb</c:v>
                  </c:pt>
                  <c:pt idx="8">
                    <c:v>28-Feb</c:v>
                  </c:pt>
                  <c:pt idx="10">
                    <c:v>7-Mar</c:v>
                  </c:pt>
                  <c:pt idx="12">
                    <c:v>14-Mar</c:v>
                  </c:pt>
                  <c:pt idx="14">
                    <c:v>21-Mar</c:v>
                  </c:pt>
                  <c:pt idx="16">
                    <c:v>28-Mar</c:v>
                  </c:pt>
                </c:lvl>
              </c:multiLvlStrCache>
            </c:multiLvlStrRef>
          </c:cat>
          <c:val>
            <c:numRef>
              <c:f>'Sheet1 (2)'!$G$15:$G$32</c:f>
              <c:numCache>
                <c:formatCode>#,###;;;</c:formatCode>
                <c:ptCount val="18"/>
                <c:pt idx="0">
                  <c:v>0</c:v>
                </c:pt>
                <c:pt idx="1">
                  <c:v>0</c:v>
                </c:pt>
                <c:pt idx="2">
                  <c:v>0</c:v>
                </c:pt>
                <c:pt idx="3">
                  <c:v>0</c:v>
                </c:pt>
                <c:pt idx="7">
                  <c:v>0</c:v>
                </c:pt>
              </c:numCache>
            </c:numRef>
          </c:val>
          <c:extLst>
            <c:ext xmlns:c16="http://schemas.microsoft.com/office/drawing/2014/chart" uri="{C3380CC4-5D6E-409C-BE32-E72D297353CC}">
              <c16:uniqueId val="{00000004-79CF-4141-A670-70C0A333DF2C}"/>
            </c:ext>
          </c:extLst>
        </c:ser>
        <c:ser>
          <c:idx val="4"/>
          <c:order val="5"/>
          <c:tx>
            <c:strRef>
              <c:f>'Sheet1 (2)'!$H$6</c:f>
              <c:strCache>
                <c:ptCount val="1"/>
                <c:pt idx="0">
                  <c:v>IA</c:v>
                </c:pt>
              </c:strCache>
            </c:strRef>
          </c:tx>
          <c:spPr>
            <a:solidFill>
              <a:srgbClr val="70A489"/>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5-79CF-4141-A670-70C0A333DF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(2)'!$A$15:$B$32</c:f>
              <c:multiLvlStrCache>
                <c:ptCount val="18"/>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lvl>
                <c:lvl>
                  <c:pt idx="0">
                    <c:v>31-Jan</c:v>
                  </c:pt>
                  <c:pt idx="2">
                    <c:v>7-Feb</c:v>
                  </c:pt>
                  <c:pt idx="4">
                    <c:v>14-Feb</c:v>
                  </c:pt>
                  <c:pt idx="6">
                    <c:v>21-Feb</c:v>
                  </c:pt>
                  <c:pt idx="8">
                    <c:v>28-Feb</c:v>
                  </c:pt>
                  <c:pt idx="10">
                    <c:v>7-Mar</c:v>
                  </c:pt>
                  <c:pt idx="12">
                    <c:v>14-Mar</c:v>
                  </c:pt>
                  <c:pt idx="14">
                    <c:v>21-Mar</c:v>
                  </c:pt>
                  <c:pt idx="16">
                    <c:v>28-Mar</c:v>
                  </c:pt>
                </c:lvl>
              </c:multiLvlStrCache>
            </c:multiLvlStrRef>
          </c:cat>
          <c:val>
            <c:numRef>
              <c:f>'Sheet1 (2)'!$H$15:$H$32</c:f>
              <c:numCache>
                <c:formatCode>#,###;;;</c:formatCode>
                <c:ptCount val="18"/>
                <c:pt idx="0">
                  <c:v>0</c:v>
                </c:pt>
                <c:pt idx="1">
                  <c:v>0</c:v>
                </c:pt>
                <c:pt idx="2">
                  <c:v>0</c:v>
                </c:pt>
                <c:pt idx="3">
                  <c:v>0</c:v>
                </c:pt>
                <c:pt idx="5">
                  <c:v>0</c:v>
                </c:pt>
                <c:pt idx="7">
                  <c:v>0</c:v>
                </c:pt>
                <c:pt idx="9">
                  <c:v>0</c:v>
                </c:pt>
              </c:numCache>
            </c:numRef>
          </c:val>
          <c:extLst>
            <c:ext xmlns:c16="http://schemas.microsoft.com/office/drawing/2014/chart" uri="{C3380CC4-5D6E-409C-BE32-E72D297353CC}">
              <c16:uniqueId val="{00000006-79CF-4141-A670-70C0A333DF2C}"/>
            </c:ext>
          </c:extLst>
        </c:ser>
        <c:dLbls>
          <c:showLegendKey val="0"/>
          <c:showVal val="0"/>
          <c:showCatName val="0"/>
          <c:showSerName val="0"/>
          <c:showPercent val="0"/>
          <c:showBubbleSize val="0"/>
        </c:dLbls>
        <c:gapWidth val="70"/>
        <c:overlap val="100"/>
        <c:axId val="455734880"/>
        <c:axId val="116257808"/>
      </c:barChart>
      <c:catAx>
        <c:axId val="455734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n-US"/>
          </a:p>
        </c:txPr>
        <c:crossAx val="116257808"/>
        <c:crosses val="autoZero"/>
        <c:auto val="1"/>
        <c:lblAlgn val="ctr"/>
        <c:lblOffset val="100"/>
        <c:noMultiLvlLbl val="0"/>
      </c:catAx>
      <c:valAx>
        <c:axId val="116257808"/>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734880"/>
        <c:crosses val="autoZero"/>
        <c:crossBetween val="between"/>
      </c:valAx>
      <c:spPr>
        <a:noFill/>
        <a:ln>
          <a:noFill/>
        </a:ln>
        <a:effectLst/>
      </c:spPr>
    </c:plotArea>
    <c:legend>
      <c:legendPos val="b"/>
      <c:legendEntry>
        <c:idx val="5"/>
        <c:delete val="1"/>
      </c:legendEntry>
      <c:layout>
        <c:manualLayout>
          <c:xMode val="edge"/>
          <c:yMode val="edge"/>
          <c:x val="4.1914035687936724E-2"/>
          <c:y val="3.2921895992524625E-2"/>
          <c:w val="0.6304445921879297"/>
          <c:h val="4.7335806755609375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914728868454006E-2"/>
          <c:y val="1.5194677316500343E-2"/>
          <c:w val="0.9463829991749505"/>
          <c:h val="0.87801605371497893"/>
        </c:manualLayout>
      </c:layout>
      <c:barChart>
        <c:barDir val="col"/>
        <c:grouping val="stacked"/>
        <c:varyColors val="0"/>
        <c:ser>
          <c:idx val="0"/>
          <c:order val="0"/>
          <c:tx>
            <c:strRef>
              <c:f>'Sheet1 (2)'!$C$6</c:f>
              <c:strCache>
                <c:ptCount val="1"/>
                <c:pt idx="0">
                  <c:v>ESTS</c:v>
                </c:pt>
              </c:strCache>
            </c:strRef>
          </c:tx>
          <c:spPr>
            <a:solidFill>
              <a:srgbClr val="FFA1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(2)'!$A$15:$B$74</c:f>
              <c:multiLvlStrCache>
                <c:ptCount val="60"/>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pt idx="18">
                    <c:v>ACT</c:v>
                  </c:pt>
                  <c:pt idx="19">
                    <c:v>FCST</c:v>
                  </c:pt>
                  <c:pt idx="20">
                    <c:v>ACT</c:v>
                  </c:pt>
                  <c:pt idx="21">
                    <c:v>FCST</c:v>
                  </c:pt>
                  <c:pt idx="22">
                    <c:v>ACT</c:v>
                  </c:pt>
                  <c:pt idx="23">
                    <c:v>FCST</c:v>
                  </c:pt>
                  <c:pt idx="24">
                    <c:v>ACT</c:v>
                  </c:pt>
                  <c:pt idx="25">
                    <c:v>FCST</c:v>
                  </c:pt>
                  <c:pt idx="26">
                    <c:v>ACT</c:v>
                  </c:pt>
                  <c:pt idx="27">
                    <c:v>FCST</c:v>
                  </c:pt>
                  <c:pt idx="28">
                    <c:v>ACT</c:v>
                  </c:pt>
                  <c:pt idx="29">
                    <c:v>FCST</c:v>
                  </c:pt>
                  <c:pt idx="30">
                    <c:v>ACT</c:v>
                  </c:pt>
                  <c:pt idx="31">
                    <c:v>FCST</c:v>
                  </c:pt>
                  <c:pt idx="32">
                    <c:v>ACT</c:v>
                  </c:pt>
                  <c:pt idx="33">
                    <c:v>FCST</c:v>
                  </c:pt>
                  <c:pt idx="34">
                    <c:v>ACT</c:v>
                  </c:pt>
                  <c:pt idx="35">
                    <c:v>FCST</c:v>
                  </c:pt>
                  <c:pt idx="36">
                    <c:v>ACT</c:v>
                  </c:pt>
                  <c:pt idx="37">
                    <c:v>FCST</c:v>
                  </c:pt>
                  <c:pt idx="38">
                    <c:v>ACT</c:v>
                  </c:pt>
                  <c:pt idx="39">
                    <c:v>FCST</c:v>
                  </c:pt>
                  <c:pt idx="40">
                    <c:v>ACT</c:v>
                  </c:pt>
                  <c:pt idx="41">
                    <c:v>FCST</c:v>
                  </c:pt>
                  <c:pt idx="42">
                    <c:v>ACT</c:v>
                  </c:pt>
                  <c:pt idx="43">
                    <c:v>FCST</c:v>
                  </c:pt>
                  <c:pt idx="44">
                    <c:v>ACT</c:v>
                  </c:pt>
                  <c:pt idx="45">
                    <c:v>FCST</c:v>
                  </c:pt>
                  <c:pt idx="46">
                    <c:v>ACT</c:v>
                  </c:pt>
                  <c:pt idx="47">
                    <c:v>FCST</c:v>
                  </c:pt>
                  <c:pt idx="48">
                    <c:v>ACT</c:v>
                  </c:pt>
                  <c:pt idx="49">
                    <c:v>FCST</c:v>
                  </c:pt>
                  <c:pt idx="50">
                    <c:v>ACT</c:v>
                  </c:pt>
                  <c:pt idx="51">
                    <c:v>FCST</c:v>
                  </c:pt>
                  <c:pt idx="52">
                    <c:v>ACT</c:v>
                  </c:pt>
                  <c:pt idx="53">
                    <c:v>FCST</c:v>
                  </c:pt>
                  <c:pt idx="54">
                    <c:v>ACT</c:v>
                  </c:pt>
                  <c:pt idx="55">
                    <c:v>FCST</c:v>
                  </c:pt>
                  <c:pt idx="56">
                    <c:v>ACT</c:v>
                  </c:pt>
                  <c:pt idx="57">
                    <c:v>FCST</c:v>
                  </c:pt>
                  <c:pt idx="58">
                    <c:v>ACT</c:v>
                  </c:pt>
                  <c:pt idx="59">
                    <c:v>FCST</c:v>
                  </c:pt>
                </c:lvl>
                <c:lvl>
                  <c:pt idx="0">
                    <c:v>31-Jan</c:v>
                  </c:pt>
                  <c:pt idx="2">
                    <c:v>7-Feb</c:v>
                  </c:pt>
                  <c:pt idx="4">
                    <c:v>14-Feb</c:v>
                  </c:pt>
                  <c:pt idx="6">
                    <c:v>21-Feb</c:v>
                  </c:pt>
                  <c:pt idx="8">
                    <c:v>28-Feb</c:v>
                  </c:pt>
                  <c:pt idx="10">
                    <c:v>7-Mar</c:v>
                  </c:pt>
                  <c:pt idx="12">
                    <c:v>14-Mar</c:v>
                  </c:pt>
                  <c:pt idx="14">
                    <c:v>21-Mar</c:v>
                  </c:pt>
                  <c:pt idx="16">
                    <c:v>28-Mar</c:v>
                  </c:pt>
                  <c:pt idx="18">
                    <c:v>4-Apr</c:v>
                  </c:pt>
                  <c:pt idx="20">
                    <c:v>11-Apr</c:v>
                  </c:pt>
                  <c:pt idx="22">
                    <c:v>18-Apr</c:v>
                  </c:pt>
                  <c:pt idx="24">
                    <c:v>25-Apr</c:v>
                  </c:pt>
                  <c:pt idx="26">
                    <c:v>2-May</c:v>
                  </c:pt>
                  <c:pt idx="28">
                    <c:v>9-May</c:v>
                  </c:pt>
                  <c:pt idx="30">
                    <c:v>16-May</c:v>
                  </c:pt>
                  <c:pt idx="32">
                    <c:v>23-May</c:v>
                  </c:pt>
                  <c:pt idx="34">
                    <c:v>30-May</c:v>
                  </c:pt>
                  <c:pt idx="36">
                    <c:v>6-Jun</c:v>
                  </c:pt>
                  <c:pt idx="38">
                    <c:v>13-Jun</c:v>
                  </c:pt>
                  <c:pt idx="40">
                    <c:v>20-Jun</c:v>
                  </c:pt>
                  <c:pt idx="42">
                    <c:v>27-Jun</c:v>
                  </c:pt>
                  <c:pt idx="44">
                    <c:v>4-Jul</c:v>
                  </c:pt>
                  <c:pt idx="46">
                    <c:v>11-Jul</c:v>
                  </c:pt>
                  <c:pt idx="48">
                    <c:v>18-Jul</c:v>
                  </c:pt>
                  <c:pt idx="50">
                    <c:v>25-Jul</c:v>
                  </c:pt>
                  <c:pt idx="52">
                    <c:v>1-Aug</c:v>
                  </c:pt>
                  <c:pt idx="54">
                    <c:v>8-Aug</c:v>
                  </c:pt>
                  <c:pt idx="56">
                    <c:v>15-Aug</c:v>
                  </c:pt>
                  <c:pt idx="58">
                    <c:v>22-Aug</c:v>
                  </c:pt>
                </c:lvl>
              </c:multiLvlStrCache>
            </c:multiLvlStrRef>
          </c:cat>
          <c:val>
            <c:numRef>
              <c:f>'Sheet1 (2)'!$C$15:$C$74</c:f>
              <c:numCache>
                <c:formatCode>#,###;;;</c:formatCode>
                <c:ptCount val="60"/>
                <c:pt idx="6" formatCode="#,###.0;;">
                  <c:v>2.5</c:v>
                </c:pt>
                <c:pt idx="7" formatCode="#,###.0;;">
                  <c:v>0</c:v>
                </c:pt>
                <c:pt idx="9" formatCode="#,###.0;;">
                  <c:v>14.6</c:v>
                </c:pt>
                <c:pt idx="11" formatCode="#,###.0;;">
                  <c:v>21.1</c:v>
                </c:pt>
                <c:pt idx="13" formatCode="#,###.0;;">
                  <c:v>0</c:v>
                </c:pt>
                <c:pt idx="15" formatCode="#,###.0;;">
                  <c:v>0</c:v>
                </c:pt>
                <c:pt idx="17" formatCode="#,###.0;;">
                  <c:v>5.5</c:v>
                </c:pt>
                <c:pt idx="19" formatCode="#,###.0;;">
                  <c:v>20</c:v>
                </c:pt>
                <c:pt idx="21" formatCode="#,###.0;;">
                  <c:v>20</c:v>
                </c:pt>
                <c:pt idx="23" formatCode="#,###.0;;">
                  <c:v>4</c:v>
                </c:pt>
              </c:numCache>
            </c:numRef>
          </c:val>
          <c:extLst>
            <c:ext xmlns:c16="http://schemas.microsoft.com/office/drawing/2014/chart" uri="{C3380CC4-5D6E-409C-BE32-E72D297353CC}">
              <c16:uniqueId val="{00000000-70A2-4409-9E14-EFF1E0A016E2}"/>
            </c:ext>
          </c:extLst>
        </c:ser>
        <c:ser>
          <c:idx val="5"/>
          <c:order val="1"/>
          <c:tx>
            <c:strRef>
              <c:f>'Sheet1 (2)'!$D$6</c:f>
              <c:strCache>
                <c:ptCount val="1"/>
                <c:pt idx="0">
                  <c:v>PEND</c:v>
                </c:pt>
              </c:strCache>
            </c:strRef>
          </c:tx>
          <c:spPr>
            <a:solidFill>
              <a:srgbClr val="CCCC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'Sheet1 (2)'!$D$15:$D$74</c:f>
              <c:numCache>
                <c:formatCode>#,###;;;</c:formatCode>
                <c:ptCount val="60"/>
                <c:pt idx="6" formatCode="#,###.0;;">
                  <c:v>1.1000000000000001</c:v>
                </c:pt>
                <c:pt idx="7" formatCode="#,###.0;;">
                  <c:v>0.7</c:v>
                </c:pt>
                <c:pt idx="9" formatCode="#,###.0;;">
                  <c:v>1.7</c:v>
                </c:pt>
                <c:pt idx="11" formatCode="#,###.0;;">
                  <c:v>0</c:v>
                </c:pt>
                <c:pt idx="13" formatCode="#,###.0;;">
                  <c:v>0</c:v>
                </c:pt>
                <c:pt idx="15" formatCode="#,###.0;;">
                  <c:v>0</c:v>
                </c:pt>
                <c:pt idx="17" formatCode="#,###.0;;">
                  <c:v>0</c:v>
                </c:pt>
                <c:pt idx="19" formatCode="#,###.0;;">
                  <c:v>20</c:v>
                </c:pt>
                <c:pt idx="21" formatCode="#,###.0;;">
                  <c:v>20</c:v>
                </c:pt>
                <c:pt idx="23" formatCode="#,###.0;;">
                  <c:v>20</c:v>
                </c:pt>
                <c:pt idx="25">
                  <c:v>20</c:v>
                </c:pt>
                <c:pt idx="27">
                  <c:v>20</c:v>
                </c:pt>
                <c:pt idx="29">
                  <c:v>20</c:v>
                </c:pt>
                <c:pt idx="31">
                  <c:v>20</c:v>
                </c:pt>
                <c:pt idx="33">
                  <c:v>20</c:v>
                </c:pt>
                <c:pt idx="35">
                  <c:v>4</c:v>
                </c:pt>
              </c:numCache>
            </c:numRef>
          </c:val>
          <c:extLst>
            <c:ext xmlns:c16="http://schemas.microsoft.com/office/drawing/2014/chart" uri="{C3380CC4-5D6E-409C-BE32-E72D297353CC}">
              <c16:uniqueId val="{00000001-70A2-4409-9E14-EFF1E0A016E2}"/>
            </c:ext>
          </c:extLst>
        </c:ser>
        <c:ser>
          <c:idx val="1"/>
          <c:order val="2"/>
          <c:tx>
            <c:strRef>
              <c:f>'Sheet1 (2)'!$E$6</c:f>
              <c:strCache>
                <c:ptCount val="1"/>
                <c:pt idx="0">
                  <c:v>Const - GC</c:v>
                </c:pt>
              </c:strCache>
            </c:strRef>
          </c:tx>
          <c:spPr>
            <a:solidFill>
              <a:srgbClr val="00A5D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(2)'!$A$15:$B$74</c:f>
              <c:multiLvlStrCache>
                <c:ptCount val="60"/>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pt idx="18">
                    <c:v>ACT</c:v>
                  </c:pt>
                  <c:pt idx="19">
                    <c:v>FCST</c:v>
                  </c:pt>
                  <c:pt idx="20">
                    <c:v>ACT</c:v>
                  </c:pt>
                  <c:pt idx="21">
                    <c:v>FCST</c:v>
                  </c:pt>
                  <c:pt idx="22">
                    <c:v>ACT</c:v>
                  </c:pt>
                  <c:pt idx="23">
                    <c:v>FCST</c:v>
                  </c:pt>
                  <c:pt idx="24">
                    <c:v>ACT</c:v>
                  </c:pt>
                  <c:pt idx="25">
                    <c:v>FCST</c:v>
                  </c:pt>
                  <c:pt idx="26">
                    <c:v>ACT</c:v>
                  </c:pt>
                  <c:pt idx="27">
                    <c:v>FCST</c:v>
                  </c:pt>
                  <c:pt idx="28">
                    <c:v>ACT</c:v>
                  </c:pt>
                  <c:pt idx="29">
                    <c:v>FCST</c:v>
                  </c:pt>
                  <c:pt idx="30">
                    <c:v>ACT</c:v>
                  </c:pt>
                  <c:pt idx="31">
                    <c:v>FCST</c:v>
                  </c:pt>
                  <c:pt idx="32">
                    <c:v>ACT</c:v>
                  </c:pt>
                  <c:pt idx="33">
                    <c:v>FCST</c:v>
                  </c:pt>
                  <c:pt idx="34">
                    <c:v>ACT</c:v>
                  </c:pt>
                  <c:pt idx="35">
                    <c:v>FCST</c:v>
                  </c:pt>
                  <c:pt idx="36">
                    <c:v>ACT</c:v>
                  </c:pt>
                  <c:pt idx="37">
                    <c:v>FCST</c:v>
                  </c:pt>
                  <c:pt idx="38">
                    <c:v>ACT</c:v>
                  </c:pt>
                  <c:pt idx="39">
                    <c:v>FCST</c:v>
                  </c:pt>
                  <c:pt idx="40">
                    <c:v>ACT</c:v>
                  </c:pt>
                  <c:pt idx="41">
                    <c:v>FCST</c:v>
                  </c:pt>
                  <c:pt idx="42">
                    <c:v>ACT</c:v>
                  </c:pt>
                  <c:pt idx="43">
                    <c:v>FCST</c:v>
                  </c:pt>
                  <c:pt idx="44">
                    <c:v>ACT</c:v>
                  </c:pt>
                  <c:pt idx="45">
                    <c:v>FCST</c:v>
                  </c:pt>
                  <c:pt idx="46">
                    <c:v>ACT</c:v>
                  </c:pt>
                  <c:pt idx="47">
                    <c:v>FCST</c:v>
                  </c:pt>
                  <c:pt idx="48">
                    <c:v>ACT</c:v>
                  </c:pt>
                  <c:pt idx="49">
                    <c:v>FCST</c:v>
                  </c:pt>
                  <c:pt idx="50">
                    <c:v>ACT</c:v>
                  </c:pt>
                  <c:pt idx="51">
                    <c:v>FCST</c:v>
                  </c:pt>
                  <c:pt idx="52">
                    <c:v>ACT</c:v>
                  </c:pt>
                  <c:pt idx="53">
                    <c:v>FCST</c:v>
                  </c:pt>
                  <c:pt idx="54">
                    <c:v>ACT</c:v>
                  </c:pt>
                  <c:pt idx="55">
                    <c:v>FCST</c:v>
                  </c:pt>
                  <c:pt idx="56">
                    <c:v>ACT</c:v>
                  </c:pt>
                  <c:pt idx="57">
                    <c:v>FCST</c:v>
                  </c:pt>
                  <c:pt idx="58">
                    <c:v>ACT</c:v>
                  </c:pt>
                  <c:pt idx="59">
                    <c:v>FCST</c:v>
                  </c:pt>
                </c:lvl>
                <c:lvl>
                  <c:pt idx="0">
                    <c:v>31-Jan</c:v>
                  </c:pt>
                  <c:pt idx="2">
                    <c:v>7-Feb</c:v>
                  </c:pt>
                  <c:pt idx="4">
                    <c:v>14-Feb</c:v>
                  </c:pt>
                  <c:pt idx="6">
                    <c:v>21-Feb</c:v>
                  </c:pt>
                  <c:pt idx="8">
                    <c:v>28-Feb</c:v>
                  </c:pt>
                  <c:pt idx="10">
                    <c:v>7-Mar</c:v>
                  </c:pt>
                  <c:pt idx="12">
                    <c:v>14-Mar</c:v>
                  </c:pt>
                  <c:pt idx="14">
                    <c:v>21-Mar</c:v>
                  </c:pt>
                  <c:pt idx="16">
                    <c:v>28-Mar</c:v>
                  </c:pt>
                  <c:pt idx="18">
                    <c:v>4-Apr</c:v>
                  </c:pt>
                  <c:pt idx="20">
                    <c:v>11-Apr</c:v>
                  </c:pt>
                  <c:pt idx="22">
                    <c:v>18-Apr</c:v>
                  </c:pt>
                  <c:pt idx="24">
                    <c:v>25-Apr</c:v>
                  </c:pt>
                  <c:pt idx="26">
                    <c:v>2-May</c:v>
                  </c:pt>
                  <c:pt idx="28">
                    <c:v>9-May</c:v>
                  </c:pt>
                  <c:pt idx="30">
                    <c:v>16-May</c:v>
                  </c:pt>
                  <c:pt idx="32">
                    <c:v>23-May</c:v>
                  </c:pt>
                  <c:pt idx="34">
                    <c:v>30-May</c:v>
                  </c:pt>
                  <c:pt idx="36">
                    <c:v>6-Jun</c:v>
                  </c:pt>
                  <c:pt idx="38">
                    <c:v>13-Jun</c:v>
                  </c:pt>
                  <c:pt idx="40">
                    <c:v>20-Jun</c:v>
                  </c:pt>
                  <c:pt idx="42">
                    <c:v>27-Jun</c:v>
                  </c:pt>
                  <c:pt idx="44">
                    <c:v>4-Jul</c:v>
                  </c:pt>
                  <c:pt idx="46">
                    <c:v>11-Jul</c:v>
                  </c:pt>
                  <c:pt idx="48">
                    <c:v>18-Jul</c:v>
                  </c:pt>
                  <c:pt idx="50">
                    <c:v>25-Jul</c:v>
                  </c:pt>
                  <c:pt idx="52">
                    <c:v>1-Aug</c:v>
                  </c:pt>
                  <c:pt idx="54">
                    <c:v>8-Aug</c:v>
                  </c:pt>
                  <c:pt idx="56">
                    <c:v>15-Aug</c:v>
                  </c:pt>
                  <c:pt idx="58">
                    <c:v>22-Aug</c:v>
                  </c:pt>
                </c:lvl>
              </c:multiLvlStrCache>
            </c:multiLvlStrRef>
          </c:cat>
          <c:val>
            <c:numRef>
              <c:f>'Sheet1 (2)'!$E$15:$E$74</c:f>
              <c:numCache>
                <c:formatCode>#,###;;;</c:formatCode>
                <c:ptCount val="60"/>
                <c:pt idx="6" formatCode="#,###.0;;">
                  <c:v>1.8</c:v>
                </c:pt>
                <c:pt idx="7" formatCode="#,###.0;;">
                  <c:v>0.6</c:v>
                </c:pt>
                <c:pt idx="9" formatCode="#,###.0;;">
                  <c:v>0.7</c:v>
                </c:pt>
                <c:pt idx="11" formatCode="#,###.0;;">
                  <c:v>0.8</c:v>
                </c:pt>
                <c:pt idx="13" formatCode="#,###.0;;">
                  <c:v>2.8</c:v>
                </c:pt>
                <c:pt idx="15" formatCode="#,###.0;;">
                  <c:v>0.5</c:v>
                </c:pt>
                <c:pt idx="17" formatCode="#,###.0;;">
                  <c:v>2.8</c:v>
                </c:pt>
                <c:pt idx="19" formatCode="#,###.0;;">
                  <c:v>20</c:v>
                </c:pt>
                <c:pt idx="21" formatCode="#,###.0;;">
                  <c:v>20</c:v>
                </c:pt>
                <c:pt idx="23" formatCode="#,###.0;;">
                  <c:v>20</c:v>
                </c:pt>
                <c:pt idx="25">
                  <c:v>20</c:v>
                </c:pt>
                <c:pt idx="27">
                  <c:v>20</c:v>
                </c:pt>
                <c:pt idx="29">
                  <c:v>20</c:v>
                </c:pt>
                <c:pt idx="31">
                  <c:v>20</c:v>
                </c:pt>
                <c:pt idx="33">
                  <c:v>20</c:v>
                </c:pt>
                <c:pt idx="35">
                  <c:v>4</c:v>
                </c:pt>
              </c:numCache>
            </c:numRef>
          </c:val>
          <c:extLst>
            <c:ext xmlns:c16="http://schemas.microsoft.com/office/drawing/2014/chart" uri="{C3380CC4-5D6E-409C-BE32-E72D297353CC}">
              <c16:uniqueId val="{00000002-70A2-4409-9E14-EFF1E0A016E2}"/>
            </c:ext>
          </c:extLst>
        </c:ser>
        <c:ser>
          <c:idx val="2"/>
          <c:order val="3"/>
          <c:tx>
            <c:strRef>
              <c:f>'Sheet1 (2)'!$F$6</c:f>
              <c:strCache>
                <c:ptCount val="1"/>
                <c:pt idx="0">
                  <c:v>Const - Cont</c:v>
                </c:pt>
              </c:strCache>
            </c:strRef>
          </c:tx>
          <c:spPr>
            <a:solidFill>
              <a:srgbClr val="777777"/>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(2)'!$A$15:$B$74</c:f>
              <c:multiLvlStrCache>
                <c:ptCount val="60"/>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pt idx="18">
                    <c:v>ACT</c:v>
                  </c:pt>
                  <c:pt idx="19">
                    <c:v>FCST</c:v>
                  </c:pt>
                  <c:pt idx="20">
                    <c:v>ACT</c:v>
                  </c:pt>
                  <c:pt idx="21">
                    <c:v>FCST</c:v>
                  </c:pt>
                  <c:pt idx="22">
                    <c:v>ACT</c:v>
                  </c:pt>
                  <c:pt idx="23">
                    <c:v>FCST</c:v>
                  </c:pt>
                  <c:pt idx="24">
                    <c:v>ACT</c:v>
                  </c:pt>
                  <c:pt idx="25">
                    <c:v>FCST</c:v>
                  </c:pt>
                  <c:pt idx="26">
                    <c:v>ACT</c:v>
                  </c:pt>
                  <c:pt idx="27">
                    <c:v>FCST</c:v>
                  </c:pt>
                  <c:pt idx="28">
                    <c:v>ACT</c:v>
                  </c:pt>
                  <c:pt idx="29">
                    <c:v>FCST</c:v>
                  </c:pt>
                  <c:pt idx="30">
                    <c:v>ACT</c:v>
                  </c:pt>
                  <c:pt idx="31">
                    <c:v>FCST</c:v>
                  </c:pt>
                  <c:pt idx="32">
                    <c:v>ACT</c:v>
                  </c:pt>
                  <c:pt idx="33">
                    <c:v>FCST</c:v>
                  </c:pt>
                  <c:pt idx="34">
                    <c:v>ACT</c:v>
                  </c:pt>
                  <c:pt idx="35">
                    <c:v>FCST</c:v>
                  </c:pt>
                  <c:pt idx="36">
                    <c:v>ACT</c:v>
                  </c:pt>
                  <c:pt idx="37">
                    <c:v>FCST</c:v>
                  </c:pt>
                  <c:pt idx="38">
                    <c:v>ACT</c:v>
                  </c:pt>
                  <c:pt idx="39">
                    <c:v>FCST</c:v>
                  </c:pt>
                  <c:pt idx="40">
                    <c:v>ACT</c:v>
                  </c:pt>
                  <c:pt idx="41">
                    <c:v>FCST</c:v>
                  </c:pt>
                  <c:pt idx="42">
                    <c:v>ACT</c:v>
                  </c:pt>
                  <c:pt idx="43">
                    <c:v>FCST</c:v>
                  </c:pt>
                  <c:pt idx="44">
                    <c:v>ACT</c:v>
                  </c:pt>
                  <c:pt idx="45">
                    <c:v>FCST</c:v>
                  </c:pt>
                  <c:pt idx="46">
                    <c:v>ACT</c:v>
                  </c:pt>
                  <c:pt idx="47">
                    <c:v>FCST</c:v>
                  </c:pt>
                  <c:pt idx="48">
                    <c:v>ACT</c:v>
                  </c:pt>
                  <c:pt idx="49">
                    <c:v>FCST</c:v>
                  </c:pt>
                  <c:pt idx="50">
                    <c:v>ACT</c:v>
                  </c:pt>
                  <c:pt idx="51">
                    <c:v>FCST</c:v>
                  </c:pt>
                  <c:pt idx="52">
                    <c:v>ACT</c:v>
                  </c:pt>
                  <c:pt idx="53">
                    <c:v>FCST</c:v>
                  </c:pt>
                  <c:pt idx="54">
                    <c:v>ACT</c:v>
                  </c:pt>
                  <c:pt idx="55">
                    <c:v>FCST</c:v>
                  </c:pt>
                  <c:pt idx="56">
                    <c:v>ACT</c:v>
                  </c:pt>
                  <c:pt idx="57">
                    <c:v>FCST</c:v>
                  </c:pt>
                  <c:pt idx="58">
                    <c:v>ACT</c:v>
                  </c:pt>
                  <c:pt idx="59">
                    <c:v>FCST</c:v>
                  </c:pt>
                </c:lvl>
                <c:lvl>
                  <c:pt idx="0">
                    <c:v>31-Jan</c:v>
                  </c:pt>
                  <c:pt idx="2">
                    <c:v>7-Feb</c:v>
                  </c:pt>
                  <c:pt idx="4">
                    <c:v>14-Feb</c:v>
                  </c:pt>
                  <c:pt idx="6">
                    <c:v>21-Feb</c:v>
                  </c:pt>
                  <c:pt idx="8">
                    <c:v>28-Feb</c:v>
                  </c:pt>
                  <c:pt idx="10">
                    <c:v>7-Mar</c:v>
                  </c:pt>
                  <c:pt idx="12">
                    <c:v>14-Mar</c:v>
                  </c:pt>
                  <c:pt idx="14">
                    <c:v>21-Mar</c:v>
                  </c:pt>
                  <c:pt idx="16">
                    <c:v>28-Mar</c:v>
                  </c:pt>
                  <c:pt idx="18">
                    <c:v>4-Apr</c:v>
                  </c:pt>
                  <c:pt idx="20">
                    <c:v>11-Apr</c:v>
                  </c:pt>
                  <c:pt idx="22">
                    <c:v>18-Apr</c:v>
                  </c:pt>
                  <c:pt idx="24">
                    <c:v>25-Apr</c:v>
                  </c:pt>
                  <c:pt idx="26">
                    <c:v>2-May</c:v>
                  </c:pt>
                  <c:pt idx="28">
                    <c:v>9-May</c:v>
                  </c:pt>
                  <c:pt idx="30">
                    <c:v>16-May</c:v>
                  </c:pt>
                  <c:pt idx="32">
                    <c:v>23-May</c:v>
                  </c:pt>
                  <c:pt idx="34">
                    <c:v>30-May</c:v>
                  </c:pt>
                  <c:pt idx="36">
                    <c:v>6-Jun</c:v>
                  </c:pt>
                  <c:pt idx="38">
                    <c:v>13-Jun</c:v>
                  </c:pt>
                  <c:pt idx="40">
                    <c:v>20-Jun</c:v>
                  </c:pt>
                  <c:pt idx="42">
                    <c:v>27-Jun</c:v>
                  </c:pt>
                  <c:pt idx="44">
                    <c:v>4-Jul</c:v>
                  </c:pt>
                  <c:pt idx="46">
                    <c:v>11-Jul</c:v>
                  </c:pt>
                  <c:pt idx="48">
                    <c:v>18-Jul</c:v>
                  </c:pt>
                  <c:pt idx="50">
                    <c:v>25-Jul</c:v>
                  </c:pt>
                  <c:pt idx="52">
                    <c:v>1-Aug</c:v>
                  </c:pt>
                  <c:pt idx="54">
                    <c:v>8-Aug</c:v>
                  </c:pt>
                  <c:pt idx="56">
                    <c:v>15-Aug</c:v>
                  </c:pt>
                  <c:pt idx="58">
                    <c:v>22-Aug</c:v>
                  </c:pt>
                </c:lvl>
              </c:multiLvlStrCache>
            </c:multiLvlStrRef>
          </c:cat>
          <c:val>
            <c:numRef>
              <c:f>'Sheet1 (2)'!$F$15:$F$74</c:f>
              <c:numCache>
                <c:formatCode>#,###;;;</c:formatCode>
                <c:ptCount val="60"/>
                <c:pt idx="0">
                  <c:v>0</c:v>
                </c:pt>
                <c:pt idx="1">
                  <c:v>0</c:v>
                </c:pt>
                <c:pt idx="2">
                  <c:v>0</c:v>
                </c:pt>
                <c:pt idx="3">
                  <c:v>0</c:v>
                </c:pt>
                <c:pt idx="5">
                  <c:v>0</c:v>
                </c:pt>
                <c:pt idx="6" formatCode="#,###.0;;">
                  <c:v>1.1000000000000001</c:v>
                </c:pt>
                <c:pt idx="7">
                  <c:v>0</c:v>
                </c:pt>
                <c:pt idx="13" formatCode="#,###.0;;">
                  <c:v>1.5</c:v>
                </c:pt>
                <c:pt idx="15" formatCode="#,###.0;;">
                  <c:v>1.5</c:v>
                </c:pt>
                <c:pt idx="17" formatCode="#,###.0;;">
                  <c:v>2</c:v>
                </c:pt>
                <c:pt idx="19">
                  <c:v>2</c:v>
                </c:pt>
                <c:pt idx="21">
                  <c:v>33</c:v>
                </c:pt>
                <c:pt idx="23">
                  <c:v>9</c:v>
                </c:pt>
                <c:pt idx="25">
                  <c:v>13</c:v>
                </c:pt>
                <c:pt idx="27">
                  <c:v>3</c:v>
                </c:pt>
                <c:pt idx="29">
                  <c:v>8</c:v>
                </c:pt>
                <c:pt idx="31">
                  <c:v>11</c:v>
                </c:pt>
                <c:pt idx="33">
                  <c:v>8</c:v>
                </c:pt>
                <c:pt idx="35">
                  <c:v>1</c:v>
                </c:pt>
                <c:pt idx="37">
                  <c:v>15</c:v>
                </c:pt>
                <c:pt idx="39">
                  <c:v>15</c:v>
                </c:pt>
                <c:pt idx="41">
                  <c:v>15</c:v>
                </c:pt>
                <c:pt idx="43">
                  <c:v>15</c:v>
                </c:pt>
                <c:pt idx="45">
                  <c:v>15</c:v>
                </c:pt>
                <c:pt idx="47">
                  <c:v>15</c:v>
                </c:pt>
                <c:pt idx="49">
                  <c:v>15</c:v>
                </c:pt>
                <c:pt idx="51">
                  <c:v>15</c:v>
                </c:pt>
              </c:numCache>
            </c:numRef>
          </c:val>
          <c:extLst>
            <c:ext xmlns:c16="http://schemas.microsoft.com/office/drawing/2014/chart" uri="{C3380CC4-5D6E-409C-BE32-E72D297353CC}">
              <c16:uniqueId val="{00000003-70A2-4409-9E14-EFF1E0A016E2}"/>
            </c:ext>
          </c:extLst>
        </c:ser>
        <c:ser>
          <c:idx val="3"/>
          <c:order val="4"/>
          <c:tx>
            <c:strRef>
              <c:f>'Sheet1 (2)'!$G$6</c:f>
              <c:strCache>
                <c:ptCount val="1"/>
              </c:strCache>
            </c:strRef>
          </c:tx>
          <c:spPr>
            <a:solidFill>
              <a:srgbClr val="BBBBB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(2)'!$A$15:$B$74</c:f>
              <c:multiLvlStrCache>
                <c:ptCount val="60"/>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pt idx="18">
                    <c:v>ACT</c:v>
                  </c:pt>
                  <c:pt idx="19">
                    <c:v>FCST</c:v>
                  </c:pt>
                  <c:pt idx="20">
                    <c:v>ACT</c:v>
                  </c:pt>
                  <c:pt idx="21">
                    <c:v>FCST</c:v>
                  </c:pt>
                  <c:pt idx="22">
                    <c:v>ACT</c:v>
                  </c:pt>
                  <c:pt idx="23">
                    <c:v>FCST</c:v>
                  </c:pt>
                  <c:pt idx="24">
                    <c:v>ACT</c:v>
                  </c:pt>
                  <c:pt idx="25">
                    <c:v>FCST</c:v>
                  </c:pt>
                  <c:pt idx="26">
                    <c:v>ACT</c:v>
                  </c:pt>
                  <c:pt idx="27">
                    <c:v>FCST</c:v>
                  </c:pt>
                  <c:pt idx="28">
                    <c:v>ACT</c:v>
                  </c:pt>
                  <c:pt idx="29">
                    <c:v>FCST</c:v>
                  </c:pt>
                  <c:pt idx="30">
                    <c:v>ACT</c:v>
                  </c:pt>
                  <c:pt idx="31">
                    <c:v>FCST</c:v>
                  </c:pt>
                  <c:pt idx="32">
                    <c:v>ACT</c:v>
                  </c:pt>
                  <c:pt idx="33">
                    <c:v>FCST</c:v>
                  </c:pt>
                  <c:pt idx="34">
                    <c:v>ACT</c:v>
                  </c:pt>
                  <c:pt idx="35">
                    <c:v>FCST</c:v>
                  </c:pt>
                  <c:pt idx="36">
                    <c:v>ACT</c:v>
                  </c:pt>
                  <c:pt idx="37">
                    <c:v>FCST</c:v>
                  </c:pt>
                  <c:pt idx="38">
                    <c:v>ACT</c:v>
                  </c:pt>
                  <c:pt idx="39">
                    <c:v>FCST</c:v>
                  </c:pt>
                  <c:pt idx="40">
                    <c:v>ACT</c:v>
                  </c:pt>
                  <c:pt idx="41">
                    <c:v>FCST</c:v>
                  </c:pt>
                  <c:pt idx="42">
                    <c:v>ACT</c:v>
                  </c:pt>
                  <c:pt idx="43">
                    <c:v>FCST</c:v>
                  </c:pt>
                  <c:pt idx="44">
                    <c:v>ACT</c:v>
                  </c:pt>
                  <c:pt idx="45">
                    <c:v>FCST</c:v>
                  </c:pt>
                  <c:pt idx="46">
                    <c:v>ACT</c:v>
                  </c:pt>
                  <c:pt idx="47">
                    <c:v>FCST</c:v>
                  </c:pt>
                  <c:pt idx="48">
                    <c:v>ACT</c:v>
                  </c:pt>
                  <c:pt idx="49">
                    <c:v>FCST</c:v>
                  </c:pt>
                  <c:pt idx="50">
                    <c:v>ACT</c:v>
                  </c:pt>
                  <c:pt idx="51">
                    <c:v>FCST</c:v>
                  </c:pt>
                  <c:pt idx="52">
                    <c:v>ACT</c:v>
                  </c:pt>
                  <c:pt idx="53">
                    <c:v>FCST</c:v>
                  </c:pt>
                  <c:pt idx="54">
                    <c:v>ACT</c:v>
                  </c:pt>
                  <c:pt idx="55">
                    <c:v>FCST</c:v>
                  </c:pt>
                  <c:pt idx="56">
                    <c:v>ACT</c:v>
                  </c:pt>
                  <c:pt idx="57">
                    <c:v>FCST</c:v>
                  </c:pt>
                  <c:pt idx="58">
                    <c:v>ACT</c:v>
                  </c:pt>
                  <c:pt idx="59">
                    <c:v>FCST</c:v>
                  </c:pt>
                </c:lvl>
                <c:lvl>
                  <c:pt idx="0">
                    <c:v>31-Jan</c:v>
                  </c:pt>
                  <c:pt idx="2">
                    <c:v>7-Feb</c:v>
                  </c:pt>
                  <c:pt idx="4">
                    <c:v>14-Feb</c:v>
                  </c:pt>
                  <c:pt idx="6">
                    <c:v>21-Feb</c:v>
                  </c:pt>
                  <c:pt idx="8">
                    <c:v>28-Feb</c:v>
                  </c:pt>
                  <c:pt idx="10">
                    <c:v>7-Mar</c:v>
                  </c:pt>
                  <c:pt idx="12">
                    <c:v>14-Mar</c:v>
                  </c:pt>
                  <c:pt idx="14">
                    <c:v>21-Mar</c:v>
                  </c:pt>
                  <c:pt idx="16">
                    <c:v>28-Mar</c:v>
                  </c:pt>
                  <c:pt idx="18">
                    <c:v>4-Apr</c:v>
                  </c:pt>
                  <c:pt idx="20">
                    <c:v>11-Apr</c:v>
                  </c:pt>
                  <c:pt idx="22">
                    <c:v>18-Apr</c:v>
                  </c:pt>
                  <c:pt idx="24">
                    <c:v>25-Apr</c:v>
                  </c:pt>
                  <c:pt idx="26">
                    <c:v>2-May</c:v>
                  </c:pt>
                  <c:pt idx="28">
                    <c:v>9-May</c:v>
                  </c:pt>
                  <c:pt idx="30">
                    <c:v>16-May</c:v>
                  </c:pt>
                  <c:pt idx="32">
                    <c:v>23-May</c:v>
                  </c:pt>
                  <c:pt idx="34">
                    <c:v>30-May</c:v>
                  </c:pt>
                  <c:pt idx="36">
                    <c:v>6-Jun</c:v>
                  </c:pt>
                  <c:pt idx="38">
                    <c:v>13-Jun</c:v>
                  </c:pt>
                  <c:pt idx="40">
                    <c:v>20-Jun</c:v>
                  </c:pt>
                  <c:pt idx="42">
                    <c:v>27-Jun</c:v>
                  </c:pt>
                  <c:pt idx="44">
                    <c:v>4-Jul</c:v>
                  </c:pt>
                  <c:pt idx="46">
                    <c:v>11-Jul</c:v>
                  </c:pt>
                  <c:pt idx="48">
                    <c:v>18-Jul</c:v>
                  </c:pt>
                  <c:pt idx="50">
                    <c:v>25-Jul</c:v>
                  </c:pt>
                  <c:pt idx="52">
                    <c:v>1-Aug</c:v>
                  </c:pt>
                  <c:pt idx="54">
                    <c:v>8-Aug</c:v>
                  </c:pt>
                  <c:pt idx="56">
                    <c:v>15-Aug</c:v>
                  </c:pt>
                  <c:pt idx="58">
                    <c:v>22-Aug</c:v>
                  </c:pt>
                </c:lvl>
              </c:multiLvlStrCache>
            </c:multiLvlStrRef>
          </c:cat>
          <c:val>
            <c:numRef>
              <c:f>'Sheet1 (2)'!$G$15:$G$74</c:f>
              <c:numCache>
                <c:formatCode>#,###;;;</c:formatCode>
                <c:ptCount val="60"/>
                <c:pt idx="0">
                  <c:v>0</c:v>
                </c:pt>
                <c:pt idx="1">
                  <c:v>0</c:v>
                </c:pt>
                <c:pt idx="2">
                  <c:v>0</c:v>
                </c:pt>
                <c:pt idx="3">
                  <c:v>0</c:v>
                </c:pt>
                <c:pt idx="7">
                  <c:v>0</c:v>
                </c:pt>
                <c:pt idx="19">
                  <c:v>1</c:v>
                </c:pt>
                <c:pt idx="21">
                  <c:v>8</c:v>
                </c:pt>
                <c:pt idx="23">
                  <c:v>2</c:v>
                </c:pt>
                <c:pt idx="25">
                  <c:v>5</c:v>
                </c:pt>
                <c:pt idx="27">
                  <c:v>5</c:v>
                </c:pt>
                <c:pt idx="29">
                  <c:v>5</c:v>
                </c:pt>
                <c:pt idx="31">
                  <c:v>5</c:v>
                </c:pt>
                <c:pt idx="33">
                  <c:v>5</c:v>
                </c:pt>
                <c:pt idx="35">
                  <c:v>5</c:v>
                </c:pt>
                <c:pt idx="37">
                  <c:v>5</c:v>
                </c:pt>
                <c:pt idx="39">
                  <c:v>5</c:v>
                </c:pt>
                <c:pt idx="41">
                  <c:v>5</c:v>
                </c:pt>
                <c:pt idx="43">
                  <c:v>1</c:v>
                </c:pt>
                <c:pt idx="45">
                  <c:v>0</c:v>
                </c:pt>
                <c:pt idx="47">
                  <c:v>0</c:v>
                </c:pt>
                <c:pt idx="49">
                  <c:v>0</c:v>
                </c:pt>
                <c:pt idx="51">
                  <c:v>0</c:v>
                </c:pt>
              </c:numCache>
            </c:numRef>
          </c:val>
          <c:extLst>
            <c:ext xmlns:c16="http://schemas.microsoft.com/office/drawing/2014/chart" uri="{C3380CC4-5D6E-409C-BE32-E72D297353CC}">
              <c16:uniqueId val="{00000004-70A2-4409-9E14-EFF1E0A016E2}"/>
            </c:ext>
          </c:extLst>
        </c:ser>
        <c:ser>
          <c:idx val="4"/>
          <c:order val="5"/>
          <c:tx>
            <c:strRef>
              <c:f>'Sheet1 (2)'!$H$6</c:f>
              <c:strCache>
                <c:ptCount val="1"/>
                <c:pt idx="0">
                  <c:v>IA</c:v>
                </c:pt>
              </c:strCache>
            </c:strRef>
          </c:tx>
          <c:spPr>
            <a:solidFill>
              <a:srgbClr val="70A489"/>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5-70A2-4409-9E14-EFF1E0A01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'Sheet1 (2)'!$A$15:$B$74</c:f>
              <c:multiLvlStrCache>
                <c:ptCount val="60"/>
                <c:lvl>
                  <c:pt idx="0">
                    <c:v>ACT</c:v>
                  </c:pt>
                  <c:pt idx="1">
                    <c:v>FCST</c:v>
                  </c:pt>
                  <c:pt idx="2">
                    <c:v>ACT</c:v>
                  </c:pt>
                  <c:pt idx="3">
                    <c:v>FCST</c:v>
                  </c:pt>
                  <c:pt idx="4">
                    <c:v>ACT</c:v>
                  </c:pt>
                  <c:pt idx="5">
                    <c:v>FCST</c:v>
                  </c:pt>
                  <c:pt idx="6">
                    <c:v>ACT</c:v>
                  </c:pt>
                  <c:pt idx="7">
                    <c:v>FCST</c:v>
                  </c:pt>
                  <c:pt idx="8">
                    <c:v>ACT</c:v>
                  </c:pt>
                  <c:pt idx="9">
                    <c:v>FCST</c:v>
                  </c:pt>
                  <c:pt idx="10">
                    <c:v>ACT</c:v>
                  </c:pt>
                  <c:pt idx="11">
                    <c:v>FCST</c:v>
                  </c:pt>
                  <c:pt idx="12">
                    <c:v>ACT</c:v>
                  </c:pt>
                  <c:pt idx="13">
                    <c:v>FCST</c:v>
                  </c:pt>
                  <c:pt idx="14">
                    <c:v>ACT</c:v>
                  </c:pt>
                  <c:pt idx="15">
                    <c:v>FCST</c:v>
                  </c:pt>
                  <c:pt idx="16">
                    <c:v>ACT</c:v>
                  </c:pt>
                  <c:pt idx="17">
                    <c:v>FCST</c:v>
                  </c:pt>
                  <c:pt idx="18">
                    <c:v>ACT</c:v>
                  </c:pt>
                  <c:pt idx="19">
                    <c:v>FCST</c:v>
                  </c:pt>
                  <c:pt idx="20">
                    <c:v>ACT</c:v>
                  </c:pt>
                  <c:pt idx="21">
                    <c:v>FCST</c:v>
                  </c:pt>
                  <c:pt idx="22">
                    <c:v>ACT</c:v>
                  </c:pt>
                  <c:pt idx="23">
                    <c:v>FCST</c:v>
                  </c:pt>
                  <c:pt idx="24">
                    <c:v>ACT</c:v>
                  </c:pt>
                  <c:pt idx="25">
                    <c:v>FCST</c:v>
                  </c:pt>
                  <c:pt idx="26">
                    <c:v>ACT</c:v>
                  </c:pt>
                  <c:pt idx="27">
                    <c:v>FCST</c:v>
                  </c:pt>
                  <c:pt idx="28">
                    <c:v>ACT</c:v>
                  </c:pt>
                  <c:pt idx="29">
                    <c:v>FCST</c:v>
                  </c:pt>
                  <c:pt idx="30">
                    <c:v>ACT</c:v>
                  </c:pt>
                  <c:pt idx="31">
                    <c:v>FCST</c:v>
                  </c:pt>
                  <c:pt idx="32">
                    <c:v>ACT</c:v>
                  </c:pt>
                  <c:pt idx="33">
                    <c:v>FCST</c:v>
                  </c:pt>
                  <c:pt idx="34">
                    <c:v>ACT</c:v>
                  </c:pt>
                  <c:pt idx="35">
                    <c:v>FCST</c:v>
                  </c:pt>
                  <c:pt idx="36">
                    <c:v>ACT</c:v>
                  </c:pt>
                  <c:pt idx="37">
                    <c:v>FCST</c:v>
                  </c:pt>
                  <c:pt idx="38">
                    <c:v>ACT</c:v>
                  </c:pt>
                  <c:pt idx="39">
                    <c:v>FCST</c:v>
                  </c:pt>
                  <c:pt idx="40">
                    <c:v>ACT</c:v>
                  </c:pt>
                  <c:pt idx="41">
                    <c:v>FCST</c:v>
                  </c:pt>
                  <c:pt idx="42">
                    <c:v>ACT</c:v>
                  </c:pt>
                  <c:pt idx="43">
                    <c:v>FCST</c:v>
                  </c:pt>
                  <c:pt idx="44">
                    <c:v>ACT</c:v>
                  </c:pt>
                  <c:pt idx="45">
                    <c:v>FCST</c:v>
                  </c:pt>
                  <c:pt idx="46">
                    <c:v>ACT</c:v>
                  </c:pt>
                  <c:pt idx="47">
                    <c:v>FCST</c:v>
                  </c:pt>
                  <c:pt idx="48">
                    <c:v>ACT</c:v>
                  </c:pt>
                  <c:pt idx="49">
                    <c:v>FCST</c:v>
                  </c:pt>
                  <c:pt idx="50">
                    <c:v>ACT</c:v>
                  </c:pt>
                  <c:pt idx="51">
                    <c:v>FCST</c:v>
                  </c:pt>
                  <c:pt idx="52">
                    <c:v>ACT</c:v>
                  </c:pt>
                  <c:pt idx="53">
                    <c:v>FCST</c:v>
                  </c:pt>
                  <c:pt idx="54">
                    <c:v>ACT</c:v>
                  </c:pt>
                  <c:pt idx="55">
                    <c:v>FCST</c:v>
                  </c:pt>
                  <c:pt idx="56">
                    <c:v>ACT</c:v>
                  </c:pt>
                  <c:pt idx="57">
                    <c:v>FCST</c:v>
                  </c:pt>
                  <c:pt idx="58">
                    <c:v>ACT</c:v>
                  </c:pt>
                  <c:pt idx="59">
                    <c:v>FCST</c:v>
                  </c:pt>
                </c:lvl>
                <c:lvl>
                  <c:pt idx="0">
                    <c:v>31-Jan</c:v>
                  </c:pt>
                  <c:pt idx="2">
                    <c:v>7-Feb</c:v>
                  </c:pt>
                  <c:pt idx="4">
                    <c:v>14-Feb</c:v>
                  </c:pt>
                  <c:pt idx="6">
                    <c:v>21-Feb</c:v>
                  </c:pt>
                  <c:pt idx="8">
                    <c:v>28-Feb</c:v>
                  </c:pt>
                  <c:pt idx="10">
                    <c:v>7-Mar</c:v>
                  </c:pt>
                  <c:pt idx="12">
                    <c:v>14-Mar</c:v>
                  </c:pt>
                  <c:pt idx="14">
                    <c:v>21-Mar</c:v>
                  </c:pt>
                  <c:pt idx="16">
                    <c:v>28-Mar</c:v>
                  </c:pt>
                  <c:pt idx="18">
                    <c:v>4-Apr</c:v>
                  </c:pt>
                  <c:pt idx="20">
                    <c:v>11-Apr</c:v>
                  </c:pt>
                  <c:pt idx="22">
                    <c:v>18-Apr</c:v>
                  </c:pt>
                  <c:pt idx="24">
                    <c:v>25-Apr</c:v>
                  </c:pt>
                  <c:pt idx="26">
                    <c:v>2-May</c:v>
                  </c:pt>
                  <c:pt idx="28">
                    <c:v>9-May</c:v>
                  </c:pt>
                  <c:pt idx="30">
                    <c:v>16-May</c:v>
                  </c:pt>
                  <c:pt idx="32">
                    <c:v>23-May</c:v>
                  </c:pt>
                  <c:pt idx="34">
                    <c:v>30-May</c:v>
                  </c:pt>
                  <c:pt idx="36">
                    <c:v>6-Jun</c:v>
                  </c:pt>
                  <c:pt idx="38">
                    <c:v>13-Jun</c:v>
                  </c:pt>
                  <c:pt idx="40">
                    <c:v>20-Jun</c:v>
                  </c:pt>
                  <c:pt idx="42">
                    <c:v>27-Jun</c:v>
                  </c:pt>
                  <c:pt idx="44">
                    <c:v>4-Jul</c:v>
                  </c:pt>
                  <c:pt idx="46">
                    <c:v>11-Jul</c:v>
                  </c:pt>
                  <c:pt idx="48">
                    <c:v>18-Jul</c:v>
                  </c:pt>
                  <c:pt idx="50">
                    <c:v>25-Jul</c:v>
                  </c:pt>
                  <c:pt idx="52">
                    <c:v>1-Aug</c:v>
                  </c:pt>
                  <c:pt idx="54">
                    <c:v>8-Aug</c:v>
                  </c:pt>
                  <c:pt idx="56">
                    <c:v>15-Aug</c:v>
                  </c:pt>
                  <c:pt idx="58">
                    <c:v>22-Aug</c:v>
                  </c:pt>
                </c:lvl>
              </c:multiLvlStrCache>
            </c:multiLvlStrRef>
          </c:cat>
          <c:val>
            <c:numRef>
              <c:f>'Sheet1 (2)'!$H$15:$H$74</c:f>
              <c:numCache>
                <c:formatCode>#,###;;;</c:formatCode>
                <c:ptCount val="60"/>
                <c:pt idx="0">
                  <c:v>0</c:v>
                </c:pt>
                <c:pt idx="1">
                  <c:v>0</c:v>
                </c:pt>
                <c:pt idx="2">
                  <c:v>0</c:v>
                </c:pt>
                <c:pt idx="3">
                  <c:v>0</c:v>
                </c:pt>
                <c:pt idx="5">
                  <c:v>0</c:v>
                </c:pt>
                <c:pt idx="7">
                  <c:v>0</c:v>
                </c:pt>
                <c:pt idx="9">
                  <c:v>0</c:v>
                </c:pt>
                <c:pt idx="19">
                  <c:v>12</c:v>
                </c:pt>
                <c:pt idx="21">
                  <c:v>20</c:v>
                </c:pt>
                <c:pt idx="23">
                  <c:v>19</c:v>
                </c:pt>
                <c:pt idx="25">
                  <c:v>14</c:v>
                </c:pt>
                <c:pt idx="27">
                  <c:v>18</c:v>
                </c:pt>
                <c:pt idx="29">
                  <c:v>8</c:v>
                </c:pt>
                <c:pt idx="31">
                  <c:v>13</c:v>
                </c:pt>
                <c:pt idx="33">
                  <c:v>16</c:v>
                </c:pt>
                <c:pt idx="35">
                  <c:v>16</c:v>
                </c:pt>
                <c:pt idx="37">
                  <c:v>6</c:v>
                </c:pt>
                <c:pt idx="39">
                  <c:v>20</c:v>
                </c:pt>
                <c:pt idx="41">
                  <c:v>20</c:v>
                </c:pt>
                <c:pt idx="43">
                  <c:v>20</c:v>
                </c:pt>
                <c:pt idx="45">
                  <c:v>17</c:v>
                </c:pt>
                <c:pt idx="47">
                  <c:v>15</c:v>
                </c:pt>
                <c:pt idx="49">
                  <c:v>15</c:v>
                </c:pt>
                <c:pt idx="51">
                  <c:v>15</c:v>
                </c:pt>
                <c:pt idx="53">
                  <c:v>15</c:v>
                </c:pt>
              </c:numCache>
            </c:numRef>
          </c:val>
          <c:extLst>
            <c:ext xmlns:c16="http://schemas.microsoft.com/office/drawing/2014/chart" uri="{C3380CC4-5D6E-409C-BE32-E72D297353CC}">
              <c16:uniqueId val="{00000006-70A2-4409-9E14-EFF1E0A016E2}"/>
            </c:ext>
          </c:extLst>
        </c:ser>
        <c:dLbls>
          <c:showLegendKey val="0"/>
          <c:showVal val="0"/>
          <c:showCatName val="0"/>
          <c:showSerName val="0"/>
          <c:showPercent val="0"/>
          <c:showBubbleSize val="0"/>
        </c:dLbls>
        <c:gapWidth val="70"/>
        <c:overlap val="100"/>
        <c:axId val="455734880"/>
        <c:axId val="116257808"/>
      </c:barChart>
      <c:catAx>
        <c:axId val="455734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n-US"/>
          </a:p>
        </c:txPr>
        <c:crossAx val="116257808"/>
        <c:crosses val="autoZero"/>
        <c:auto val="1"/>
        <c:lblAlgn val="ctr"/>
        <c:lblOffset val="100"/>
        <c:noMultiLvlLbl val="0"/>
      </c:catAx>
      <c:valAx>
        <c:axId val="116257808"/>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734880"/>
        <c:crosses val="autoZero"/>
        <c:crossBetween val="between"/>
      </c:valAx>
      <c:spPr>
        <a:noFill/>
        <a:ln>
          <a:noFill/>
        </a:ln>
        <a:effectLst/>
      </c:spPr>
    </c:plotArea>
    <c:legend>
      <c:legendPos val="b"/>
      <c:layout>
        <c:manualLayout>
          <c:xMode val="edge"/>
          <c:yMode val="edge"/>
          <c:x val="3.9195029410743799E-2"/>
          <c:y val="3.2921800852417409E-2"/>
          <c:w val="0.6304445921879297"/>
          <c:h val="4.7335806755609375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161925</xdr:colOff>
      <xdr:row>8</xdr:row>
      <xdr:rowOff>138111</xdr:rowOff>
    </xdr:from>
    <xdr:to>
      <xdr:col>24</xdr:col>
      <xdr:colOff>276225</xdr:colOff>
      <xdr:row>39</xdr:row>
      <xdr:rowOff>133350</xdr:rowOff>
    </xdr:to>
    <xdr:graphicFrame macro="">
      <xdr:nvGraphicFramePr>
        <xdr:cNvPr id="2" name="Chart 1">
          <a:extLst>
            <a:ext uri="{FF2B5EF4-FFF2-40B4-BE49-F238E27FC236}">
              <a16:creationId xmlns:a16="http://schemas.microsoft.com/office/drawing/2014/main" id="{E9F4EB8A-4468-4D0B-AFE3-13A50AA2DF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190500</xdr:colOff>
      <xdr:row>41</xdr:row>
      <xdr:rowOff>142875</xdr:rowOff>
    </xdr:from>
    <xdr:to>
      <xdr:col>24</xdr:col>
      <xdr:colOff>304800</xdr:colOff>
      <xdr:row>72</xdr:row>
      <xdr:rowOff>138114</xdr:rowOff>
    </xdr:to>
    <xdr:graphicFrame macro="">
      <xdr:nvGraphicFramePr>
        <xdr:cNvPr id="3" name="Chart 2">
          <a:extLst>
            <a:ext uri="{FF2B5EF4-FFF2-40B4-BE49-F238E27FC236}">
              <a16:creationId xmlns:a16="http://schemas.microsoft.com/office/drawing/2014/main" id="{EDC07689-3C85-41C2-B23F-0412D3D5DB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tility.pge.com\users\Users\V1BK\Documents\2019-09\Copy%20of%20Tapline%20Commissioning%20Track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ge-my.sharepoint.com/personal/r5r4_pge_com/Documents/Desktop/Core%20Programs/WSHP%20Dashboard%20Updates/System%20Hardening%20Weekly%20Dashboard/2021/02232021/PSPS%202021%20Tracker%20Master%20File_2-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pline Change Log"/>
      <sheetName val="Master Tracker -by LOC"/>
      <sheetName val="Dependency - Refresh Daily"/>
      <sheetName val="2020 SAP Pull - Refresh Daily"/>
      <sheetName val="SAP Pull - Refresh Daily"/>
      <sheetName val="Schedule Data"/>
      <sheetName val="Tapline Schedule"/>
      <sheetName val="Sheet4"/>
      <sheetName val="PSPS Daily Update "/>
      <sheetName val="DROP DOWN"/>
      <sheetName val="PSPS Weekly Update"/>
      <sheetName val="Forecast"/>
      <sheetName val="Removed locations"/>
      <sheetName val="Sheet5"/>
      <sheetName val="Copy of Tapline Commissioning T"/>
    </sheetNames>
    <definedNames>
      <definedName name="Table133"/>
      <definedName name="Table2"/>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RY - MPP Workplan"/>
      <sheetName val="QUERY - Dependency Tracker"/>
      <sheetName val="QUERY - Bob's Tracker"/>
      <sheetName val="QUERY - IT Sharepoint"/>
      <sheetName val="2021 PSPS Tracker"/>
      <sheetName val="Sheet2"/>
      <sheetName val="Sheet1 (2)"/>
      <sheetName val="Sheet1"/>
      <sheetName val="Construction"/>
      <sheetName val="Construction Ready Work Pivot"/>
      <sheetName val="DLT Preview"/>
      <sheetName val="DLT Dashboard"/>
      <sheetName val="Dependencies"/>
      <sheetName val="Cust Service Preview"/>
      <sheetName val="IT WO Requests"/>
      <sheetName val="Dependency Pivot"/>
      <sheetName val="MV Data"/>
      <sheetName val="SCADA Dashboard"/>
      <sheetName val="Cancelled"/>
      <sheetName val="ON HOLD"/>
      <sheetName val="SCADA District"/>
      <sheetName val="DLT Roster"/>
      <sheetName val="SCADA Screen PreBuild Requests"/>
      <sheetName val="Program Dashboard"/>
      <sheetName val="PSPS 2021 Tracker Master File_2"/>
    </sheetNames>
    <sheetDataSet>
      <sheetData sheetId="0"/>
      <sheetData sheetId="1"/>
      <sheetData sheetId="2"/>
      <sheetData sheetId="3"/>
      <sheetData sheetId="4"/>
      <sheetData sheetId="5"/>
      <sheetData sheetId="6">
        <row r="6">
          <cell r="C6" t="str">
            <v>ESTS</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1BFF9-7739-4920-883E-7F5B91090480}">
  <dimension ref="A2:T84"/>
  <sheetViews>
    <sheetView tabSelected="1" topLeftCell="A5" zoomScale="80" zoomScaleNormal="80" workbookViewId="0">
      <selection activeCell="F21" sqref="F21"/>
    </sheetView>
  </sheetViews>
  <sheetFormatPr defaultRowHeight="12.75" x14ac:dyDescent="0.2"/>
  <cols>
    <col min="1" max="1" width="11.140625" style="5" bestFit="1" customWidth="1"/>
    <col min="2" max="2" width="9.140625" style="5"/>
    <col min="3" max="3" width="5" style="5" bestFit="1" customWidth="1"/>
    <col min="4" max="4" width="5" style="5" customWidth="1"/>
    <col min="5" max="5" width="13.42578125" style="5" customWidth="1"/>
    <col min="6" max="6" width="15.42578125" style="5" bestFit="1" customWidth="1"/>
    <col min="7" max="7" width="20.5703125" style="5" bestFit="1" customWidth="1"/>
    <col min="8" max="8" width="15.140625" style="5" bestFit="1" customWidth="1"/>
    <col min="9" max="9" width="7.140625" style="5" customWidth="1"/>
    <col min="10" max="10" width="9.140625" style="5"/>
    <col min="11" max="11" width="3" style="5" customWidth="1"/>
    <col min="12" max="12" width="26" style="5" bestFit="1" customWidth="1"/>
    <col min="13" max="16384" width="9.140625" style="5"/>
  </cols>
  <sheetData>
    <row r="2" spans="1:20" x14ac:dyDescent="0.2">
      <c r="A2" s="1" t="s">
        <v>0</v>
      </c>
      <c r="B2" s="2">
        <f>SUM(C2:I2)</f>
        <v>304</v>
      </c>
      <c r="C2" s="3">
        <v>165</v>
      </c>
      <c r="D2" s="3"/>
      <c r="E2" s="3">
        <v>119</v>
      </c>
      <c r="F2" s="3">
        <v>18</v>
      </c>
      <c r="G2" s="3"/>
      <c r="H2" s="3">
        <v>2</v>
      </c>
      <c r="I2" s="3">
        <v>0</v>
      </c>
      <c r="J2" s="4"/>
      <c r="M2" s="22" t="s">
        <v>1</v>
      </c>
      <c r="N2" s="22"/>
    </row>
    <row r="3" spans="1:20" x14ac:dyDescent="0.2">
      <c r="A3" s="6" t="s">
        <v>2</v>
      </c>
      <c r="B3" s="5" t="s">
        <v>3</v>
      </c>
      <c r="C3" s="4">
        <f>C5+C4</f>
        <v>233.2</v>
      </c>
      <c r="D3" s="4">
        <f t="shared" ref="D3:H3" si="0">D5+D4</f>
        <v>258.39999999999998</v>
      </c>
      <c r="E3" s="4">
        <f t="shared" si="0"/>
        <v>214.2</v>
      </c>
      <c r="F3" s="4">
        <f t="shared" si="0"/>
        <v>214</v>
      </c>
      <c r="G3" s="4">
        <f t="shared" si="0"/>
        <v>58</v>
      </c>
      <c r="H3" s="4">
        <f t="shared" si="0"/>
        <v>281</v>
      </c>
      <c r="I3" s="4"/>
      <c r="J3" s="4"/>
      <c r="M3" s="4" t="s">
        <v>4</v>
      </c>
      <c r="N3" s="4" t="s">
        <v>5</v>
      </c>
    </row>
    <row r="4" spans="1:20" x14ac:dyDescent="0.2">
      <c r="B4" s="6" t="s">
        <v>6</v>
      </c>
      <c r="C4" s="7">
        <f>SUMIF($B$21:$B$68,$B$8,C$21:C$68)</f>
        <v>85.2</v>
      </c>
      <c r="D4" s="7">
        <f>SUMIF($B$21:$B$68,$B$8,D$21:D$68)</f>
        <v>166.4</v>
      </c>
      <c r="E4" s="7">
        <f>SUMIF($B$21:$B$68,$B$8,E$21:E$68)</f>
        <v>172.2</v>
      </c>
      <c r="F4" s="7">
        <f>SUMIF($B$21:$B$68,$B$8,F$21:F$68)</f>
        <v>213</v>
      </c>
      <c r="G4" s="7">
        <f>SUMIF($B$21:$B$68,$B$8,G$21:G$68)</f>
        <v>57</v>
      </c>
      <c r="H4" s="7">
        <f t="shared" ref="H4" si="1">SUMIF($B$21:$B$68,$B$8,H$21:H$68)</f>
        <v>279</v>
      </c>
      <c r="I4" s="7">
        <f>SUMIF($B$7:$B$68,$B$8,I$7:I$68)</f>
        <v>293</v>
      </c>
      <c r="J4" s="4"/>
      <c r="L4" s="8" t="s">
        <v>7</v>
      </c>
      <c r="M4" s="4">
        <v>60</v>
      </c>
      <c r="N4" s="4">
        <v>8.5</v>
      </c>
    </row>
    <row r="5" spans="1:20" x14ac:dyDescent="0.2">
      <c r="B5" s="6" t="s">
        <v>8</v>
      </c>
      <c r="C5" s="7">
        <v>148</v>
      </c>
      <c r="D5" s="7">
        <v>92</v>
      </c>
      <c r="E5" s="7">
        <v>42</v>
      </c>
      <c r="F5" s="7">
        <v>1</v>
      </c>
      <c r="G5" s="7">
        <v>1</v>
      </c>
      <c r="H5" s="7">
        <f>SUMIF($B$7:$B$68,$B$7,H$7:H$68)</f>
        <v>2</v>
      </c>
      <c r="I5" s="7">
        <f>SUMIF($B$7:$B$68,$B$7,I$7:I$68)</f>
        <v>0</v>
      </c>
      <c r="J5" s="4"/>
      <c r="L5" s="8" t="s">
        <v>9</v>
      </c>
      <c r="M5" s="4">
        <v>60</v>
      </c>
      <c r="N5" s="4">
        <v>8.5</v>
      </c>
      <c r="T5" s="9">
        <v>43831</v>
      </c>
    </row>
    <row r="6" spans="1:20" x14ac:dyDescent="0.2">
      <c r="C6" s="6" t="s">
        <v>10</v>
      </c>
      <c r="D6" s="6" t="s">
        <v>11</v>
      </c>
      <c r="E6" s="6" t="s">
        <v>20</v>
      </c>
      <c r="F6" s="6" t="s">
        <v>21</v>
      </c>
      <c r="G6" s="6"/>
      <c r="H6" s="6" t="s">
        <v>18</v>
      </c>
      <c r="I6" s="6" t="s">
        <v>12</v>
      </c>
      <c r="J6" s="4"/>
      <c r="L6" s="8" t="s">
        <v>13</v>
      </c>
      <c r="M6" s="4">
        <v>56</v>
      </c>
      <c r="N6" s="4">
        <v>8</v>
      </c>
    </row>
    <row r="7" spans="1:20" x14ac:dyDescent="0.2">
      <c r="A7" s="20">
        <v>44199</v>
      </c>
      <c r="B7" s="10" t="s">
        <v>8</v>
      </c>
      <c r="C7" s="11">
        <v>120</v>
      </c>
      <c r="D7" s="11"/>
      <c r="E7" s="11">
        <v>7</v>
      </c>
      <c r="F7" s="11"/>
      <c r="G7" s="11"/>
      <c r="H7" s="11"/>
      <c r="I7" s="11"/>
      <c r="J7" s="4"/>
      <c r="L7" s="8" t="s">
        <v>14</v>
      </c>
      <c r="M7" s="4">
        <v>14</v>
      </c>
      <c r="N7" s="4">
        <v>2</v>
      </c>
    </row>
    <row r="8" spans="1:20" x14ac:dyDescent="0.2">
      <c r="A8" s="21"/>
      <c r="B8" s="10" t="s">
        <v>6</v>
      </c>
      <c r="C8" s="11">
        <v>120</v>
      </c>
      <c r="D8" s="11"/>
      <c r="E8" s="11">
        <v>7</v>
      </c>
      <c r="F8" s="11"/>
      <c r="G8" s="11"/>
      <c r="H8" s="11"/>
      <c r="I8" s="11"/>
      <c r="J8" s="4"/>
      <c r="L8" s="8" t="s">
        <v>15</v>
      </c>
      <c r="M8" s="4">
        <v>14</v>
      </c>
      <c r="N8" s="4">
        <v>2</v>
      </c>
    </row>
    <row r="9" spans="1:20" x14ac:dyDescent="0.2">
      <c r="A9" s="20">
        <v>44206</v>
      </c>
      <c r="B9" s="10" t="s">
        <v>8</v>
      </c>
      <c r="C9" s="11"/>
      <c r="D9" s="11"/>
      <c r="E9" s="11"/>
      <c r="F9" s="11"/>
      <c r="G9" s="11"/>
      <c r="H9" s="11"/>
      <c r="I9" s="11"/>
      <c r="J9" s="4"/>
    </row>
    <row r="10" spans="1:20" x14ac:dyDescent="0.2">
      <c r="A10" s="21"/>
      <c r="B10" s="10" t="s">
        <v>6</v>
      </c>
      <c r="C10" s="11"/>
      <c r="D10" s="11"/>
      <c r="E10" s="11"/>
      <c r="F10" s="11"/>
      <c r="G10" s="11"/>
      <c r="H10" s="11"/>
      <c r="I10" s="11"/>
      <c r="J10" s="4"/>
    </row>
    <row r="11" spans="1:20" x14ac:dyDescent="0.2">
      <c r="A11" s="20">
        <v>44213</v>
      </c>
      <c r="B11" s="10" t="s">
        <v>8</v>
      </c>
      <c r="C11" s="11"/>
      <c r="D11" s="11"/>
      <c r="E11" s="11"/>
      <c r="F11" s="11"/>
      <c r="G11" s="11"/>
      <c r="H11" s="11"/>
      <c r="I11" s="11"/>
      <c r="J11" s="4"/>
    </row>
    <row r="12" spans="1:20" x14ac:dyDescent="0.2">
      <c r="A12" s="21"/>
      <c r="B12" s="10" t="s">
        <v>6</v>
      </c>
      <c r="C12" s="11"/>
      <c r="D12" s="11"/>
      <c r="E12" s="11"/>
      <c r="F12" s="11"/>
      <c r="G12" s="11"/>
      <c r="H12" s="11"/>
      <c r="I12" s="11"/>
      <c r="J12" s="4"/>
    </row>
    <row r="13" spans="1:20" x14ac:dyDescent="0.2">
      <c r="A13" s="20">
        <v>44220</v>
      </c>
      <c r="B13" s="10" t="s">
        <v>8</v>
      </c>
      <c r="C13" s="11"/>
      <c r="D13" s="11"/>
      <c r="E13" s="11"/>
      <c r="F13" s="11"/>
      <c r="G13" s="11"/>
      <c r="H13" s="11">
        <v>2</v>
      </c>
      <c r="I13" s="11"/>
      <c r="J13" s="4"/>
    </row>
    <row r="14" spans="1:20" x14ac:dyDescent="0.2">
      <c r="A14" s="21"/>
      <c r="B14" s="10" t="s">
        <v>6</v>
      </c>
      <c r="C14" s="11"/>
      <c r="D14" s="11"/>
      <c r="E14" s="11"/>
      <c r="F14" s="11"/>
      <c r="G14" s="11"/>
      <c r="H14" s="11">
        <v>2</v>
      </c>
      <c r="I14" s="11"/>
      <c r="J14" s="4"/>
    </row>
    <row r="15" spans="1:20" x14ac:dyDescent="0.2">
      <c r="A15" s="20">
        <v>44227</v>
      </c>
      <c r="B15" s="10" t="s">
        <v>8</v>
      </c>
      <c r="C15" s="11"/>
      <c r="D15" s="11"/>
      <c r="E15" s="11"/>
      <c r="F15" s="11">
        <v>0</v>
      </c>
      <c r="G15" s="11">
        <v>0</v>
      </c>
      <c r="H15" s="11">
        <v>0</v>
      </c>
      <c r="I15" s="11">
        <v>0</v>
      </c>
      <c r="J15" s="4"/>
    </row>
    <row r="16" spans="1:20" x14ac:dyDescent="0.2">
      <c r="A16" s="21"/>
      <c r="B16" s="10" t="s">
        <v>6</v>
      </c>
      <c r="C16" s="11"/>
      <c r="D16" s="11"/>
      <c r="E16" s="11"/>
      <c r="F16" s="11">
        <v>0</v>
      </c>
      <c r="G16" s="11">
        <v>0</v>
      </c>
      <c r="H16" s="11">
        <v>0</v>
      </c>
      <c r="I16" s="11">
        <v>0</v>
      </c>
      <c r="J16" s="4"/>
    </row>
    <row r="17" spans="1:10" x14ac:dyDescent="0.2">
      <c r="A17" s="18">
        <v>44234</v>
      </c>
      <c r="B17" s="10" t="s">
        <v>8</v>
      </c>
      <c r="C17" s="11"/>
      <c r="D17" s="11"/>
      <c r="E17" s="11"/>
      <c r="F17" s="11">
        <v>0</v>
      </c>
      <c r="G17" s="11">
        <v>0</v>
      </c>
      <c r="H17" s="11">
        <v>0</v>
      </c>
      <c r="I17" s="11">
        <v>0</v>
      </c>
      <c r="J17" s="4"/>
    </row>
    <row r="18" spans="1:10" x14ac:dyDescent="0.2">
      <c r="A18" s="19"/>
      <c r="B18" s="10" t="s">
        <v>6</v>
      </c>
      <c r="C18" s="11"/>
      <c r="D18" s="11"/>
      <c r="E18" s="11"/>
      <c r="F18" s="11">
        <v>0</v>
      </c>
      <c r="G18" s="11">
        <v>0</v>
      </c>
      <c r="H18" s="11">
        <v>0</v>
      </c>
      <c r="I18" s="11">
        <v>0</v>
      </c>
      <c r="J18" s="4"/>
    </row>
    <row r="19" spans="1:10" x14ac:dyDescent="0.2">
      <c r="A19" s="18">
        <v>44241</v>
      </c>
      <c r="B19" s="10" t="s">
        <v>8</v>
      </c>
      <c r="C19" s="11"/>
      <c r="D19" s="11"/>
      <c r="E19" s="11"/>
      <c r="F19" s="11"/>
      <c r="G19" s="11"/>
      <c r="H19" s="11"/>
      <c r="I19" s="11"/>
      <c r="J19" s="4"/>
    </row>
    <row r="20" spans="1:10" x14ac:dyDescent="0.2">
      <c r="A20" s="19"/>
      <c r="B20" s="10" t="s">
        <v>6</v>
      </c>
      <c r="C20" s="11"/>
      <c r="D20" s="11"/>
      <c r="E20" s="11"/>
      <c r="F20" s="11">
        <f>COUNTIFS([2]!Table2[Scheduled Field 
Install Start Date],"&lt;"&amp;$A19+7,[2]!Table2[Construction Resource Assignment],"GC")-COUNTIFS([2]!Table2[Scheduled Field 
Install Start Date],"&lt;"&amp;$A19,[2]!Table2[Construction Resource Assignment],"GC")</f>
        <v>0</v>
      </c>
      <c r="G20" s="11"/>
      <c r="H20" s="11">
        <f>COUNTIFS([2]!Table2[Commissioning Date],"&lt;"&amp;$A19+7)-COUNTIFS([2]!Table2[Commissioning Date],"&lt;"&amp;$A19)</f>
        <v>0</v>
      </c>
      <c r="I20" s="11"/>
      <c r="J20" s="4"/>
    </row>
    <row r="21" spans="1:10" x14ac:dyDescent="0.2">
      <c r="A21" s="18">
        <v>44248</v>
      </c>
      <c r="B21" s="10" t="s">
        <v>8</v>
      </c>
      <c r="C21" s="12">
        <v>2.5</v>
      </c>
      <c r="D21" s="12">
        <v>1.1000000000000001</v>
      </c>
      <c r="E21" s="12">
        <v>1.8</v>
      </c>
      <c r="F21" s="12">
        <v>1.1000000000000001</v>
      </c>
      <c r="G21" s="12"/>
      <c r="H21" s="11"/>
      <c r="I21" s="11"/>
      <c r="J21" s="4"/>
    </row>
    <row r="22" spans="1:10" x14ac:dyDescent="0.2">
      <c r="A22" s="19"/>
      <c r="B22" s="10" t="s">
        <v>6</v>
      </c>
      <c r="C22" s="12">
        <v>0</v>
      </c>
      <c r="D22" s="12">
        <v>0.7</v>
      </c>
      <c r="E22" s="12">
        <v>0.6</v>
      </c>
      <c r="F22" s="11">
        <f>COUNTIFS([2]!Table2[Scheduled Field 
Install Start Date],"&lt;"&amp;$A21+7,[2]!Table2[Construction Resource Assignment],"GC")-COUNTIFS([2]!Table2[Scheduled Field 
Install Start Date],"&lt;"&amp;$A21,[2]!Table2[Construction Resource Assignment],"GC")</f>
        <v>0</v>
      </c>
      <c r="G22" s="11">
        <f>COUNTIFS([2]!Table2[Scheduled Field 
Install Start Date],"&lt;"&amp;$A21+7,[2]!Table2[Construction Resource Assignment],"Contract")-COUNTIFS([2]!Table2[Scheduled Field 
Install Start Date],"&lt;"&amp;$A21,[2]!Table2[Construction Resource Assignment],"Contract")</f>
        <v>0</v>
      </c>
      <c r="H22" s="11">
        <f>COUNTIFS([2]!Table2[Commissioning Date],"&lt;"&amp;$A21+7)-COUNTIFS([2]!Table2[Commissioning Date],"&lt;"&amp;$A21)</f>
        <v>0</v>
      </c>
      <c r="I22" s="11"/>
      <c r="J22" s="4"/>
    </row>
    <row r="23" spans="1:10" x14ac:dyDescent="0.2">
      <c r="A23" s="18">
        <v>44255</v>
      </c>
      <c r="B23" s="10" t="s">
        <v>8</v>
      </c>
      <c r="C23" s="12"/>
      <c r="D23" s="12"/>
      <c r="E23" s="12"/>
      <c r="F23" s="11"/>
      <c r="G23" s="11"/>
      <c r="H23" s="11"/>
      <c r="I23" s="11"/>
      <c r="J23" s="4"/>
    </row>
    <row r="24" spans="1:10" x14ac:dyDescent="0.2">
      <c r="A24" s="19"/>
      <c r="B24" s="10" t="s">
        <v>6</v>
      </c>
      <c r="C24" s="12">
        <v>14.6</v>
      </c>
      <c r="D24" s="12">
        <v>1.7</v>
      </c>
      <c r="E24" s="12">
        <v>0.7</v>
      </c>
      <c r="F24" s="11"/>
      <c r="G24" s="11"/>
      <c r="H24" s="11">
        <f>COUNTIFS([2]!Table2[Commissioning Date],"&lt;"&amp;$A23+7)-COUNTIFS([2]!Table2[Commissioning Date],"&lt;"&amp;$A23)</f>
        <v>0</v>
      </c>
      <c r="I24" s="11">
        <v>0</v>
      </c>
      <c r="J24" s="4"/>
    </row>
    <row r="25" spans="1:10" x14ac:dyDescent="0.2">
      <c r="A25" s="18">
        <v>44262</v>
      </c>
      <c r="B25" s="10" t="s">
        <v>8</v>
      </c>
      <c r="C25" s="12"/>
      <c r="D25" s="12"/>
      <c r="E25" s="12"/>
      <c r="F25" s="11"/>
      <c r="G25" s="11"/>
      <c r="H25" s="11"/>
      <c r="I25" s="11"/>
      <c r="J25" s="4"/>
    </row>
    <row r="26" spans="1:10" x14ac:dyDescent="0.2">
      <c r="A26" s="19"/>
      <c r="B26" s="10" t="s">
        <v>6</v>
      </c>
      <c r="C26" s="12">
        <v>21.1</v>
      </c>
      <c r="D26" s="12">
        <v>0</v>
      </c>
      <c r="E26" s="12">
        <v>0.8</v>
      </c>
      <c r="F26" s="11"/>
      <c r="G26" s="11"/>
      <c r="H26" s="11"/>
      <c r="I26" s="11"/>
      <c r="J26" s="4"/>
    </row>
    <row r="27" spans="1:10" x14ac:dyDescent="0.2">
      <c r="A27" s="18">
        <v>44269</v>
      </c>
      <c r="B27" s="10" t="s">
        <v>8</v>
      </c>
      <c r="C27" s="12"/>
      <c r="D27" s="12"/>
      <c r="E27" s="12"/>
      <c r="F27" s="11"/>
      <c r="G27" s="11"/>
      <c r="H27" s="11"/>
      <c r="I27" s="11"/>
      <c r="J27" s="4"/>
    </row>
    <row r="28" spans="1:10" x14ac:dyDescent="0.2">
      <c r="A28" s="19"/>
      <c r="B28" s="10" t="s">
        <v>6</v>
      </c>
      <c r="C28" s="12">
        <v>0</v>
      </c>
      <c r="D28" s="12">
        <v>0</v>
      </c>
      <c r="E28" s="12">
        <v>2.8</v>
      </c>
      <c r="F28" s="12">
        <v>1.5</v>
      </c>
      <c r="G28" s="11"/>
      <c r="H28" s="11"/>
      <c r="I28" s="11"/>
      <c r="J28" s="4"/>
    </row>
    <row r="29" spans="1:10" x14ac:dyDescent="0.2">
      <c r="A29" s="18">
        <v>44276</v>
      </c>
      <c r="B29" s="10" t="s">
        <v>8</v>
      </c>
      <c r="C29" s="12"/>
      <c r="D29" s="12"/>
      <c r="E29" s="12"/>
      <c r="F29" s="11"/>
      <c r="G29" s="11"/>
      <c r="H29" s="11"/>
      <c r="I29" s="11"/>
      <c r="J29" s="4"/>
    </row>
    <row r="30" spans="1:10" x14ac:dyDescent="0.2">
      <c r="A30" s="19"/>
      <c r="B30" s="10" t="s">
        <v>6</v>
      </c>
      <c r="C30" s="12">
        <v>0</v>
      </c>
      <c r="D30" s="12">
        <v>0</v>
      </c>
      <c r="E30" s="12">
        <v>0.5</v>
      </c>
      <c r="F30" s="12">
        <v>1.5</v>
      </c>
      <c r="G30" s="11"/>
      <c r="H30" s="11"/>
      <c r="I30" s="11"/>
      <c r="J30" s="4"/>
    </row>
    <row r="31" spans="1:10" x14ac:dyDescent="0.2">
      <c r="A31" s="18">
        <v>44283</v>
      </c>
      <c r="B31" s="10" t="s">
        <v>8</v>
      </c>
      <c r="C31" s="12"/>
      <c r="D31" s="12"/>
      <c r="E31" s="12"/>
      <c r="F31" s="11"/>
      <c r="G31" s="11"/>
      <c r="H31" s="11"/>
      <c r="I31" s="11"/>
      <c r="J31" s="4"/>
    </row>
    <row r="32" spans="1:10" x14ac:dyDescent="0.2">
      <c r="A32" s="19"/>
      <c r="B32" s="10" t="s">
        <v>6</v>
      </c>
      <c r="C32" s="12">
        <v>5.5</v>
      </c>
      <c r="D32" s="12">
        <v>0</v>
      </c>
      <c r="E32" s="12">
        <v>2.8</v>
      </c>
      <c r="F32" s="12">
        <v>2</v>
      </c>
      <c r="G32" s="11"/>
      <c r="H32" s="11"/>
      <c r="I32" s="11"/>
      <c r="J32" s="4"/>
    </row>
    <row r="33" spans="1:10" x14ac:dyDescent="0.2">
      <c r="A33" s="18">
        <v>44290</v>
      </c>
      <c r="B33" s="10" t="s">
        <v>8</v>
      </c>
      <c r="C33" s="12"/>
      <c r="D33" s="12"/>
      <c r="E33" s="12"/>
      <c r="F33" s="11"/>
      <c r="G33" s="11"/>
      <c r="H33" s="11"/>
      <c r="I33" s="11"/>
      <c r="J33" s="4"/>
    </row>
    <row r="34" spans="1:10" x14ac:dyDescent="0.2">
      <c r="A34" s="19"/>
      <c r="B34" s="10" t="s">
        <v>6</v>
      </c>
      <c r="C34" s="12">
        <f>COUNTIFS([2]!Table2[ESTS Actual 
Out Date],"&lt;"&amp;A33+7)-COUNTIFS([2]!Table2[ESTS Actual 
Out Date],"&lt;"&amp;A33)</f>
        <v>20</v>
      </c>
      <c r="D34" s="12">
        <f>COUNTIFS([2]!Table2[PEND Actual
Out Date  (PC25)],"&lt;"&amp;A33+7)-COUNTIFS([2]!Table2[PEND Actual
Out Date  (PC25)],"&lt;"&amp;A33)</f>
        <v>20</v>
      </c>
      <c r="E34" s="12">
        <f>COUNTIFS([2]!Table2[Precom Out Date Actual],"&lt;"&amp;$A33+7)-COUNTIFS([2]!Table2[Precom Out Date Actual],"&lt;"&amp;$A33)</f>
        <v>20</v>
      </c>
      <c r="F34" s="11">
        <f>COUNTIFS([2]!Table2[Scheduled Field 
Install Start Date],"&lt;"&amp;$A33+7,[2]!Table2[Construction Resource Assignment],"GC")-COUNTIFS([2]!Table2[Scheduled Field 
Install Start Date],"&lt;"&amp;$A33,[2]!Table2[Construction Resource Assignment],"GC")</f>
        <v>2</v>
      </c>
      <c r="G34" s="11">
        <f>COUNTIFS([2]!Table2[Scheduled Field 
Install Start Date],"&lt;"&amp;$A33+7,[2]!Table2[Construction Resource Assignment],"Contract")-COUNTIFS([2]!Table2[Scheduled Field 
Install Start Date],"&lt;"&amp;$A33,[2]!Table2[Construction Resource Assignment],"Contract")</f>
        <v>1</v>
      </c>
      <c r="H34" s="11">
        <f>COUNTIFS([2]!Table2[Commissioning Date],"&lt;"&amp;$A33+7)-COUNTIFS([2]!Table2[Commissioning Date],"&lt;"&amp;$A33)</f>
        <v>12</v>
      </c>
      <c r="I34" s="11">
        <v>16</v>
      </c>
      <c r="J34" s="4"/>
    </row>
    <row r="35" spans="1:10" x14ac:dyDescent="0.2">
      <c r="A35" s="18">
        <v>44297</v>
      </c>
      <c r="B35" s="10" t="s">
        <v>8</v>
      </c>
      <c r="C35" s="12"/>
      <c r="D35" s="12"/>
      <c r="E35" s="12"/>
      <c r="F35" s="11"/>
      <c r="G35" s="11"/>
      <c r="H35" s="11"/>
      <c r="I35" s="11"/>
      <c r="J35" s="4"/>
    </row>
    <row r="36" spans="1:10" x14ac:dyDescent="0.2">
      <c r="A36" s="19"/>
      <c r="B36" s="10" t="s">
        <v>6</v>
      </c>
      <c r="C36" s="12">
        <f>COUNTIFS([2]!Table2[ESTS Actual 
Out Date],"&lt;"&amp;A35+7)-COUNTIFS([2]!Table2[ESTS Actual 
Out Date],"&lt;"&amp;A35)</f>
        <v>20</v>
      </c>
      <c r="D36" s="12">
        <f>COUNTIFS([2]!Table2[PEND Actual
Out Date  (PC25)],"&lt;"&amp;A35+7)-COUNTIFS([2]!Table2[PEND Actual
Out Date  (PC25)],"&lt;"&amp;A35)</f>
        <v>20</v>
      </c>
      <c r="E36" s="12">
        <f>COUNTIFS([2]!Table2[Precom Out Date Actual],"&lt;"&amp;$A35+7)-COUNTIFS([2]!Table2[Precom Out Date Actual],"&lt;"&amp;$A35)</f>
        <v>20</v>
      </c>
      <c r="F36" s="11">
        <f>COUNTIFS([2]!Table2[Scheduled Field 
Install Start Date],"&lt;"&amp;$A35+7,[2]!Table2[Construction Resource Assignment],"GC")-COUNTIFS([2]!Table2[Scheduled Field 
Install Start Date],"&lt;"&amp;$A35,[2]!Table2[Construction Resource Assignment],"GC")</f>
        <v>33</v>
      </c>
      <c r="G36" s="11">
        <f>COUNTIFS([2]!Table2[Scheduled Field 
Install Start Date],"&lt;"&amp;$A35+7,[2]!Table2[Construction Resource Assignment],"Contract")-COUNTIFS([2]!Table2[Scheduled Field 
Install Start Date],"&lt;"&amp;$A35,[2]!Table2[Construction Resource Assignment],"Contract")</f>
        <v>8</v>
      </c>
      <c r="H36" s="11">
        <f>COUNTIFS([2]!Table2[Commissioning Date],"&lt;"&amp;$A35+7)-COUNTIFS([2]!Table2[Commissioning Date],"&lt;"&amp;$A35)</f>
        <v>20</v>
      </c>
      <c r="I36" s="11">
        <v>20</v>
      </c>
      <c r="J36" s="4"/>
    </row>
    <row r="37" spans="1:10" x14ac:dyDescent="0.2">
      <c r="A37" s="18">
        <v>44304</v>
      </c>
      <c r="B37" s="10" t="s">
        <v>8</v>
      </c>
      <c r="C37" s="12"/>
      <c r="D37" s="12"/>
      <c r="E37" s="12"/>
      <c r="F37" s="11"/>
      <c r="G37" s="11"/>
      <c r="H37" s="11"/>
      <c r="I37" s="11"/>
      <c r="J37" s="4"/>
    </row>
    <row r="38" spans="1:10" x14ac:dyDescent="0.2">
      <c r="A38" s="19"/>
      <c r="B38" s="10" t="s">
        <v>6</v>
      </c>
      <c r="C38" s="12">
        <f>COUNTIFS([2]!Table2[ESTS Actual 
Out Date],"&lt;"&amp;A37+7)-COUNTIFS([2]!Table2[ESTS Actual 
Out Date],"&lt;"&amp;A37)</f>
        <v>4</v>
      </c>
      <c r="D38" s="12">
        <f>COUNTIFS([2]!Table2[PEND Actual
Out Date  (PC25)],"&lt;"&amp;A37+7)-COUNTIFS([2]!Table2[PEND Actual
Out Date  (PC25)],"&lt;"&amp;A37)</f>
        <v>20</v>
      </c>
      <c r="E38" s="12">
        <f>COUNTIFS([2]!Table2[Precom Out Date Actual],"&lt;"&amp;$A37+7)-COUNTIFS([2]!Table2[Precom Out Date Actual],"&lt;"&amp;$A37)</f>
        <v>20</v>
      </c>
      <c r="F38" s="11">
        <f>COUNTIFS([2]!Table2[Scheduled Field 
Install Start Date],"&lt;"&amp;$A37+7,[2]!Table2[Construction Resource Assignment],"GC")-COUNTIFS([2]!Table2[Scheduled Field 
Install Start Date],"&lt;"&amp;$A37,[2]!Table2[Construction Resource Assignment],"GC")</f>
        <v>9</v>
      </c>
      <c r="G38" s="11">
        <f>COUNTIFS([2]!Table2[Scheduled Field 
Install Start Date],"&lt;"&amp;$A37+7,[2]!Table2[Construction Resource Assignment],"Contract")-COUNTIFS([2]!Table2[Scheduled Field 
Install Start Date],"&lt;"&amp;$A37,[2]!Table2[Construction Resource Assignment],"Contract")</f>
        <v>2</v>
      </c>
      <c r="H38" s="11">
        <f>COUNTIFS([2]!Table2[Commissioning Date],"&lt;"&amp;$A37+7)-COUNTIFS([2]!Table2[Commissioning Date],"&lt;"&amp;$A37)</f>
        <v>19</v>
      </c>
      <c r="I38" s="11">
        <v>20</v>
      </c>
      <c r="J38" s="4"/>
    </row>
    <row r="39" spans="1:10" x14ac:dyDescent="0.2">
      <c r="A39" s="18">
        <v>44311</v>
      </c>
      <c r="B39" s="10" t="s">
        <v>8</v>
      </c>
      <c r="C39" s="11"/>
      <c r="D39" s="11"/>
      <c r="E39" s="11"/>
      <c r="F39" s="11"/>
      <c r="G39" s="11"/>
      <c r="H39" s="11"/>
      <c r="I39" s="11"/>
      <c r="J39" s="4"/>
    </row>
    <row r="40" spans="1:10" x14ac:dyDescent="0.2">
      <c r="A40" s="19"/>
      <c r="B40" s="10" t="s">
        <v>6</v>
      </c>
      <c r="C40" s="11"/>
      <c r="D40" s="11">
        <f>COUNTIFS([2]!Table2[PEND Actual
Out Date  (PC25)],"&lt;"&amp;A39+7)-COUNTIFS([2]!Table2[PEND Actual
Out Date  (PC25)],"&lt;"&amp;A39)</f>
        <v>20</v>
      </c>
      <c r="E40" s="11">
        <f>COUNTIFS([2]!Table2[Precom Out Date Actual],"&lt;"&amp;$A39+7)-COUNTIFS([2]!Table2[Precom Out Date Actual],"&lt;"&amp;$A39)</f>
        <v>20</v>
      </c>
      <c r="F40" s="11">
        <f>COUNTIFS([2]!Table2[Scheduled Field 
Install Start Date],"&lt;"&amp;$A39+7,[2]!Table2[Construction Resource Assignment],"GC")-COUNTIFS([2]!Table2[Scheduled Field 
Install Start Date],"&lt;"&amp;$A39,[2]!Table2[Construction Resource Assignment],"GC")</f>
        <v>13</v>
      </c>
      <c r="G40" s="11">
        <f>COUNTIFS([2]!Table2[Scheduled Field 
Install Start Date],"&lt;"&amp;$A39+7,[2]!Table2[Construction Resource Assignment],"Contract")-COUNTIFS([2]!Table2[Scheduled Field 
Install Start Date],"&lt;"&amp;$A39,[2]!Table2[Construction Resource Assignment],"Contract")</f>
        <v>5</v>
      </c>
      <c r="H40" s="11">
        <f>COUNTIFS([2]!Table2[Commissioning Date],"&lt;"&amp;$A39+7)-COUNTIFS([2]!Table2[Commissioning Date],"&lt;"&amp;$A39)</f>
        <v>14</v>
      </c>
      <c r="I40" s="11">
        <v>17</v>
      </c>
      <c r="J40" s="4"/>
    </row>
    <row r="41" spans="1:10" x14ac:dyDescent="0.2">
      <c r="A41" s="18">
        <v>44318</v>
      </c>
      <c r="B41" s="10" t="s">
        <v>8</v>
      </c>
      <c r="C41" s="11"/>
      <c r="D41" s="11"/>
      <c r="E41" s="11"/>
      <c r="F41" s="11"/>
      <c r="G41" s="11"/>
      <c r="H41" s="11"/>
      <c r="I41" s="11"/>
      <c r="J41" s="4"/>
    </row>
    <row r="42" spans="1:10" x14ac:dyDescent="0.2">
      <c r="A42" s="19"/>
      <c r="B42" s="10" t="s">
        <v>6</v>
      </c>
      <c r="C42" s="11"/>
      <c r="D42" s="11">
        <f>COUNTIFS([2]!Table2[PEND Actual
Out Date  (PC25)],"&lt;"&amp;A41+7)-COUNTIFS([2]!Table2[PEND Actual
Out Date  (PC25)],"&lt;"&amp;A41)</f>
        <v>20</v>
      </c>
      <c r="E42" s="11">
        <f>COUNTIFS([2]!Table2[Precom Out Date Actual],"&lt;"&amp;$A41+7)-COUNTIFS([2]!Table2[Precom Out Date Actual],"&lt;"&amp;$A41)</f>
        <v>20</v>
      </c>
      <c r="F42" s="11">
        <f>COUNTIFS([2]!Table2[Scheduled Field 
Install Start Date],"&lt;"&amp;$A41+7,[2]!Table2[Construction Resource Assignment],"GC")-COUNTIFS([2]!Table2[Scheduled Field 
Install Start Date],"&lt;"&amp;$A41,[2]!Table2[Construction Resource Assignment],"GC")</f>
        <v>3</v>
      </c>
      <c r="G42" s="11">
        <f>COUNTIFS([2]!Table2[Scheduled Field 
Install Start Date],"&lt;"&amp;$A41+7,[2]!Table2[Construction Resource Assignment],"Contract")-COUNTIFS([2]!Table2[Scheduled Field 
Install Start Date],"&lt;"&amp;$A41,[2]!Table2[Construction Resource Assignment],"Contract")</f>
        <v>5</v>
      </c>
      <c r="H42" s="11">
        <f>COUNTIFS([2]!Table2[Commissioning Date],"&lt;"&amp;$A41+7)-COUNTIFS([2]!Table2[Commissioning Date],"&lt;"&amp;$A41)</f>
        <v>18</v>
      </c>
      <c r="I42" s="11">
        <v>16</v>
      </c>
      <c r="J42" s="4"/>
    </row>
    <row r="43" spans="1:10" x14ac:dyDescent="0.2">
      <c r="A43" s="18">
        <v>44325</v>
      </c>
      <c r="B43" s="10" t="s">
        <v>8</v>
      </c>
      <c r="C43" s="11"/>
      <c r="D43" s="11"/>
      <c r="E43" s="11"/>
      <c r="F43" s="11"/>
      <c r="G43" s="11"/>
      <c r="H43" s="11"/>
      <c r="I43" s="11"/>
      <c r="J43" s="4"/>
    </row>
    <row r="44" spans="1:10" x14ac:dyDescent="0.2">
      <c r="A44" s="19"/>
      <c r="B44" s="10" t="s">
        <v>6</v>
      </c>
      <c r="C44" s="11"/>
      <c r="D44" s="11">
        <f>COUNTIFS([2]!Table2[PEND Actual
Out Date  (PC25)],"&lt;"&amp;A43+7)-COUNTIFS([2]!Table2[PEND Actual
Out Date  (PC25)],"&lt;"&amp;A43)</f>
        <v>20</v>
      </c>
      <c r="E44" s="11">
        <f>COUNTIFS([2]!Table2[Precom Out Date Actual],"&lt;"&amp;$A43+7)-COUNTIFS([2]!Table2[Precom Out Date Actual],"&lt;"&amp;$A43)</f>
        <v>20</v>
      </c>
      <c r="F44" s="11">
        <f>COUNTIFS([2]!Table2[Scheduled Field 
Install Start Date],"&lt;"&amp;$A43+7,[2]!Table2[Construction Resource Assignment],"GC")-COUNTIFS([2]!Table2[Scheduled Field 
Install Start Date],"&lt;"&amp;$A43,[2]!Table2[Construction Resource Assignment],"GC")</f>
        <v>8</v>
      </c>
      <c r="G44" s="11">
        <f>COUNTIFS([2]!Table2[Scheduled Field 
Install Start Date],"&lt;"&amp;$A43+7,[2]!Table2[Construction Resource Assignment],"Contract")-COUNTIFS([2]!Table2[Scheduled Field 
Install Start Date],"&lt;"&amp;$A43,[2]!Table2[Construction Resource Assignment],"Contract")</f>
        <v>5</v>
      </c>
      <c r="H44" s="11">
        <f>COUNTIFS([2]!Table2[Commissioning Date],"&lt;"&amp;$A43+7)-COUNTIFS([2]!Table2[Commissioning Date],"&lt;"&amp;$A43)</f>
        <v>8</v>
      </c>
      <c r="I44" s="11">
        <v>16</v>
      </c>
      <c r="J44" s="4"/>
    </row>
    <row r="45" spans="1:10" x14ac:dyDescent="0.2">
      <c r="A45" s="18">
        <v>44332</v>
      </c>
      <c r="B45" s="10" t="s">
        <v>8</v>
      </c>
      <c r="C45" s="11"/>
      <c r="D45" s="11"/>
      <c r="E45" s="11"/>
      <c r="F45" s="11"/>
      <c r="G45" s="11"/>
      <c r="H45" s="11"/>
      <c r="I45" s="11"/>
      <c r="J45" s="4"/>
    </row>
    <row r="46" spans="1:10" x14ac:dyDescent="0.2">
      <c r="A46" s="19"/>
      <c r="B46" s="10" t="s">
        <v>6</v>
      </c>
      <c r="C46" s="11"/>
      <c r="D46" s="11">
        <f>COUNTIFS([2]!Table2[PEND Actual
Out Date  (PC25)],"&lt;"&amp;A45+7)-COUNTIFS([2]!Table2[PEND Actual
Out Date  (PC25)],"&lt;"&amp;A45)</f>
        <v>20</v>
      </c>
      <c r="E46" s="11">
        <f>COUNTIFS([2]!Table2[Precom Out Date Actual],"&lt;"&amp;$A45+7)-COUNTIFS([2]!Table2[Precom Out Date Actual],"&lt;"&amp;$A45)</f>
        <v>20</v>
      </c>
      <c r="F46" s="11">
        <f>COUNTIFS([2]!Table2[Scheduled Field 
Install Start Date],"&lt;"&amp;$A45+7,[2]!Table2[Construction Resource Assignment],"GC")-COUNTIFS([2]!Table2[Scheduled Field 
Install Start Date],"&lt;"&amp;$A45,[2]!Table2[Construction Resource Assignment],"GC")</f>
        <v>11</v>
      </c>
      <c r="G46" s="11">
        <f>COUNTIFS([2]!Table2[Scheduled Field 
Install Start Date],"&lt;"&amp;$A45+7,[2]!Table2[Construction Resource Assignment],"Contract")-COUNTIFS([2]!Table2[Scheduled Field 
Install Start Date],"&lt;"&amp;$A45,[2]!Table2[Construction Resource Assignment],"Contract")</f>
        <v>5</v>
      </c>
      <c r="H46" s="11">
        <f>COUNTIFS([2]!Table2[Commissioning Date],"&lt;"&amp;$A45+7)-COUNTIFS([2]!Table2[Commissioning Date],"&lt;"&amp;$A45)</f>
        <v>13</v>
      </c>
      <c r="I46" s="11">
        <v>16</v>
      </c>
      <c r="J46" s="4"/>
    </row>
    <row r="47" spans="1:10" x14ac:dyDescent="0.2">
      <c r="A47" s="18">
        <v>44339</v>
      </c>
      <c r="B47" s="10" t="s">
        <v>8</v>
      </c>
      <c r="C47" s="11"/>
      <c r="D47" s="11"/>
      <c r="E47" s="11"/>
      <c r="F47" s="11"/>
      <c r="G47" s="11"/>
      <c r="H47" s="11"/>
      <c r="I47" s="11"/>
      <c r="J47" s="4"/>
    </row>
    <row r="48" spans="1:10" x14ac:dyDescent="0.2">
      <c r="A48" s="19"/>
      <c r="B48" s="10" t="s">
        <v>6</v>
      </c>
      <c r="C48" s="11"/>
      <c r="D48" s="11">
        <f>COUNTIFS([2]!Table2[PEND Actual
Out Date  (PC25)],"&lt;"&amp;A47+7)-COUNTIFS([2]!Table2[PEND Actual
Out Date  (PC25)],"&lt;"&amp;A47)</f>
        <v>20</v>
      </c>
      <c r="E48" s="11">
        <f>COUNTIFS([2]!Table2[Precom Out Date Actual],"&lt;"&amp;$A47+7)-COUNTIFS([2]!Table2[Precom Out Date Actual],"&lt;"&amp;$A47)</f>
        <v>20</v>
      </c>
      <c r="F48" s="11">
        <f>COUNTIFS([2]!Table2[Scheduled Field 
Install Start Date],"&lt;"&amp;$A47+7,[2]!Table2[Construction Resource Assignment],"GC")-COUNTIFS([2]!Table2[Scheduled Field 
Install Start Date],"&lt;"&amp;$A47,[2]!Table2[Construction Resource Assignment],"GC")</f>
        <v>8</v>
      </c>
      <c r="G48" s="11">
        <f>COUNTIFS([2]!Table2[Scheduled Field 
Install Start Date],"&lt;"&amp;$A47+7,[2]!Table2[Construction Resource Assignment],"Contract")-COUNTIFS([2]!Table2[Scheduled Field 
Install Start Date],"&lt;"&amp;$A47,[2]!Table2[Construction Resource Assignment],"Contract")</f>
        <v>5</v>
      </c>
      <c r="H48" s="11">
        <f>COUNTIFS([2]!Table2[Commissioning Date],"&lt;"&amp;$A47+7)-COUNTIFS([2]!Table2[Commissioning Date],"&lt;"&amp;$A47)</f>
        <v>16</v>
      </c>
      <c r="I48" s="11">
        <v>16</v>
      </c>
      <c r="J48" s="4"/>
    </row>
    <row r="49" spans="1:10" x14ac:dyDescent="0.2">
      <c r="A49" s="18">
        <v>44346</v>
      </c>
      <c r="B49" s="10" t="s">
        <v>8</v>
      </c>
      <c r="C49" s="11"/>
      <c r="D49" s="11"/>
      <c r="E49" s="11"/>
      <c r="F49" s="11"/>
      <c r="G49" s="11"/>
      <c r="H49" s="11"/>
      <c r="I49" s="11"/>
      <c r="J49" s="4"/>
    </row>
    <row r="50" spans="1:10" x14ac:dyDescent="0.2">
      <c r="A50" s="19"/>
      <c r="B50" s="10" t="s">
        <v>6</v>
      </c>
      <c r="C50" s="11"/>
      <c r="D50" s="11">
        <f>COUNTIFS([2]!Table2[PEND Actual
Out Date  (PC25)],"&lt;"&amp;A49+7)-COUNTIFS([2]!Table2[PEND Actual
Out Date  (PC25)],"&lt;"&amp;A49)</f>
        <v>4</v>
      </c>
      <c r="E50" s="11">
        <f>COUNTIFS([2]!Table2[Precom Out Date Actual],"&lt;"&amp;$A49+7)-COUNTIFS([2]!Table2[Precom Out Date Actual],"&lt;"&amp;$A49)</f>
        <v>4</v>
      </c>
      <c r="F50" s="11">
        <f>COUNTIFS([2]!Table2[Scheduled Field 
Install Start Date],"&lt;"&amp;$A49+7,[2]!Table2[Construction Resource Assignment],"GC")-COUNTIFS([2]!Table2[Scheduled Field 
Install Start Date],"&lt;"&amp;$A49,[2]!Table2[Construction Resource Assignment],"GC")</f>
        <v>1</v>
      </c>
      <c r="G50" s="11">
        <f>COUNTIFS([2]!Table2[Scheduled Field 
Install Start Date],"&lt;"&amp;$A49+7,[2]!Table2[Construction Resource Assignment],"Contract")-COUNTIFS([2]!Table2[Scheduled Field 
Install Start Date],"&lt;"&amp;$A49,[2]!Table2[Construction Resource Assignment],"Contract")</f>
        <v>5</v>
      </c>
      <c r="H50" s="11">
        <f>COUNTIFS([2]!Table2[Commissioning Date],"&lt;"&amp;$A49+7)-COUNTIFS([2]!Table2[Commissioning Date],"&lt;"&amp;$A49)</f>
        <v>16</v>
      </c>
      <c r="I50" s="11">
        <v>16</v>
      </c>
      <c r="J50" s="4"/>
    </row>
    <row r="51" spans="1:10" x14ac:dyDescent="0.2">
      <c r="A51" s="18">
        <v>44353</v>
      </c>
      <c r="B51" s="10" t="s">
        <v>8</v>
      </c>
      <c r="C51" s="11"/>
      <c r="D51" s="11"/>
      <c r="E51" s="11"/>
      <c r="F51" s="11"/>
      <c r="G51" s="11"/>
      <c r="H51" s="11"/>
      <c r="I51" s="11"/>
      <c r="J51" s="4"/>
    </row>
    <row r="52" spans="1:10" x14ac:dyDescent="0.2">
      <c r="A52" s="19"/>
      <c r="B52" s="10" t="s">
        <v>6</v>
      </c>
      <c r="C52" s="11"/>
      <c r="D52" s="11"/>
      <c r="E52" s="11"/>
      <c r="F52" s="11">
        <f>COUNTIFS([2]!Table2[Scheduled Field 
Install Start Date],"&lt;"&amp;$A51+7,[2]!Table2[Construction Resource Assignment],"GC")-COUNTIFS([2]!Table2[Scheduled Field 
Install Start Date],"&lt;"&amp;$A51,[2]!Table2[Construction Resource Assignment],"GC")</f>
        <v>15</v>
      </c>
      <c r="G52" s="11">
        <f>COUNTIFS([2]!Table2[Scheduled Field 
Install Start Date],"&lt;"&amp;$A51+7,[2]!Table2[Construction Resource Assignment],"Contract")-COUNTIFS([2]!Table2[Scheduled Field 
Install Start Date],"&lt;"&amp;$A51,[2]!Table2[Construction Resource Assignment],"Contract")</f>
        <v>5</v>
      </c>
      <c r="H52" s="11">
        <f>COUNTIFS([2]!Table2[Commissioning Date],"&lt;"&amp;$A51+7)-COUNTIFS([2]!Table2[Commissioning Date],"&lt;"&amp;$A51)</f>
        <v>6</v>
      </c>
      <c r="I52" s="11">
        <v>16</v>
      </c>
      <c r="J52" s="4"/>
    </row>
    <row r="53" spans="1:10" x14ac:dyDescent="0.2">
      <c r="A53" s="18">
        <v>44360</v>
      </c>
      <c r="B53" s="10" t="s">
        <v>8</v>
      </c>
      <c r="C53" s="11"/>
      <c r="D53" s="11"/>
      <c r="E53" s="11"/>
      <c r="F53" s="11"/>
      <c r="G53" s="11"/>
      <c r="H53" s="11"/>
      <c r="I53" s="11"/>
      <c r="J53" s="4"/>
    </row>
    <row r="54" spans="1:10" x14ac:dyDescent="0.2">
      <c r="A54" s="19"/>
      <c r="B54" s="10" t="s">
        <v>6</v>
      </c>
      <c r="C54" s="11"/>
      <c r="D54" s="11"/>
      <c r="E54" s="11"/>
      <c r="F54" s="11">
        <f>COUNTIFS([2]!Table2[Scheduled Field 
Install Start Date],"&lt;"&amp;$A53+7,[2]!Table2[Construction Resource Assignment],"GC")-COUNTIFS([2]!Table2[Scheduled Field 
Install Start Date],"&lt;"&amp;$A53,[2]!Table2[Construction Resource Assignment],"GC")</f>
        <v>15</v>
      </c>
      <c r="G54" s="11">
        <f>COUNTIFS([2]!Table2[Scheduled Field 
Install Start Date],"&lt;"&amp;$A53+7,[2]!Table2[Construction Resource Assignment],"Contract")-COUNTIFS([2]!Table2[Scheduled Field 
Install Start Date],"&lt;"&amp;$A53,[2]!Table2[Construction Resource Assignment],"Contract")</f>
        <v>5</v>
      </c>
      <c r="H54" s="11">
        <f>COUNTIFS([2]!Table2[Commissioning Date],"&lt;"&amp;$A53+7)-COUNTIFS([2]!Table2[Commissioning Date],"&lt;"&amp;$A53)</f>
        <v>20</v>
      </c>
      <c r="I54" s="11">
        <v>16</v>
      </c>
      <c r="J54" s="4"/>
    </row>
    <row r="55" spans="1:10" x14ac:dyDescent="0.2">
      <c r="A55" s="18">
        <v>44367</v>
      </c>
      <c r="B55" s="10" t="s">
        <v>8</v>
      </c>
      <c r="C55" s="11"/>
      <c r="D55" s="11"/>
      <c r="E55" s="11"/>
      <c r="F55" s="11"/>
      <c r="G55" s="11"/>
      <c r="H55" s="11"/>
      <c r="I55" s="11"/>
      <c r="J55" s="4"/>
    </row>
    <row r="56" spans="1:10" x14ac:dyDescent="0.2">
      <c r="A56" s="19"/>
      <c r="B56" s="10" t="s">
        <v>6</v>
      </c>
      <c r="C56" s="11"/>
      <c r="D56" s="11"/>
      <c r="E56" s="11"/>
      <c r="F56" s="11">
        <f>COUNTIFS([2]!Table2[Scheduled Field 
Install Start Date],"&lt;"&amp;$A55+7,[2]!Table2[Construction Resource Assignment],"GC")-COUNTIFS([2]!Table2[Scheduled Field 
Install Start Date],"&lt;"&amp;$A55,[2]!Table2[Construction Resource Assignment],"GC")</f>
        <v>15</v>
      </c>
      <c r="G56" s="11">
        <f>COUNTIFS([2]!Table2[Scheduled Field 
Install Start Date],"&lt;"&amp;$A55+7,[2]!Table2[Construction Resource Assignment],"Contract")-COUNTIFS([2]!Table2[Scheduled Field 
Install Start Date],"&lt;"&amp;$A55,[2]!Table2[Construction Resource Assignment],"Contract")</f>
        <v>5</v>
      </c>
      <c r="H56" s="11">
        <f>COUNTIFS([2]!Table2[Commissioning Date],"&lt;"&amp;$A55+7)-COUNTIFS([2]!Table2[Commissioning Date],"&lt;"&amp;$A55)</f>
        <v>20</v>
      </c>
      <c r="I56" s="11">
        <v>16</v>
      </c>
      <c r="J56" s="4"/>
    </row>
    <row r="57" spans="1:10" x14ac:dyDescent="0.2">
      <c r="A57" s="18">
        <v>44374</v>
      </c>
      <c r="B57" s="10" t="s">
        <v>8</v>
      </c>
      <c r="C57" s="11"/>
      <c r="D57" s="11"/>
      <c r="E57" s="11"/>
      <c r="F57" s="11"/>
      <c r="G57" s="11"/>
      <c r="H57" s="11"/>
      <c r="I57" s="11"/>
      <c r="J57" s="4"/>
    </row>
    <row r="58" spans="1:10" x14ac:dyDescent="0.2">
      <c r="A58" s="19"/>
      <c r="B58" s="10" t="s">
        <v>6</v>
      </c>
      <c r="C58" s="11"/>
      <c r="D58" s="11"/>
      <c r="E58" s="11"/>
      <c r="F58" s="11">
        <f>COUNTIFS([2]!Table2[Scheduled Field 
Install Start Date],"&lt;"&amp;$A57+7,[2]!Table2[Construction Resource Assignment],"GC")-COUNTIFS([2]!Table2[Scheduled Field 
Install Start Date],"&lt;"&amp;$A57,[2]!Table2[Construction Resource Assignment],"GC")</f>
        <v>15</v>
      </c>
      <c r="G58" s="11">
        <f>COUNTIFS([2]!Table2[Scheduled Field 
Install Start Date],"&lt;"&amp;$A57+7,[2]!Table2[Construction Resource Assignment],"Contract")-COUNTIFS([2]!Table2[Scheduled Field 
Install Start Date],"&lt;"&amp;$A57,[2]!Table2[Construction Resource Assignment],"Contract")</f>
        <v>1</v>
      </c>
      <c r="H58" s="11">
        <f>COUNTIFS([2]!Table2[Commissioning Date],"&lt;"&amp;$A57+7)-COUNTIFS([2]!Table2[Commissioning Date],"&lt;"&amp;$A57)</f>
        <v>20</v>
      </c>
      <c r="I58" s="11">
        <v>16</v>
      </c>
      <c r="J58" s="4"/>
    </row>
    <row r="59" spans="1:10" x14ac:dyDescent="0.2">
      <c r="A59" s="18">
        <v>44381</v>
      </c>
      <c r="B59" s="10" t="s">
        <v>8</v>
      </c>
      <c r="C59" s="11"/>
      <c r="D59" s="11"/>
      <c r="E59" s="11"/>
      <c r="F59" s="11"/>
      <c r="G59" s="11"/>
      <c r="H59" s="11"/>
      <c r="I59" s="11"/>
      <c r="J59" s="4"/>
    </row>
    <row r="60" spans="1:10" x14ac:dyDescent="0.2">
      <c r="A60" s="19"/>
      <c r="B60" s="10" t="s">
        <v>6</v>
      </c>
      <c r="C60" s="11"/>
      <c r="D60" s="11"/>
      <c r="E60" s="11"/>
      <c r="F60" s="11">
        <f>COUNTIFS([2]!Table2[Scheduled Field 
Install Start Date],"&lt;"&amp;$A59+7,[2]!Table2[Construction Resource Assignment],"GC")-COUNTIFS([2]!Table2[Scheduled Field 
Install Start Date],"&lt;"&amp;$A59,[2]!Table2[Construction Resource Assignment],"GC")</f>
        <v>15</v>
      </c>
      <c r="G60" s="11">
        <f>COUNTIFS([2]!Table2[Scheduled Field 
Install Start Date],"&lt;"&amp;$A59+7,[2]!Table2[Construction Resource Assignment],"Contract")-COUNTIFS([2]!Table2[Scheduled Field 
Install Start Date],"&lt;"&amp;$A59,[2]!Table2[Construction Resource Assignment],"Contract")</f>
        <v>0</v>
      </c>
      <c r="H60" s="11">
        <f>COUNTIFS([2]!Table2[Commissioning Date],"&lt;"&amp;$A59+7)-COUNTIFS([2]!Table2[Commissioning Date],"&lt;"&amp;$A59)</f>
        <v>17</v>
      </c>
      <c r="I60" s="11">
        <v>16</v>
      </c>
      <c r="J60" s="4"/>
    </row>
    <row r="61" spans="1:10" x14ac:dyDescent="0.2">
      <c r="A61" s="18">
        <v>44388</v>
      </c>
      <c r="B61" s="10" t="s">
        <v>8</v>
      </c>
      <c r="C61" s="11"/>
      <c r="D61" s="11"/>
      <c r="E61" s="11"/>
      <c r="F61" s="11"/>
      <c r="G61" s="11"/>
      <c r="H61" s="11"/>
      <c r="I61" s="11"/>
      <c r="J61" s="4"/>
    </row>
    <row r="62" spans="1:10" x14ac:dyDescent="0.2">
      <c r="A62" s="19"/>
      <c r="B62" s="10" t="s">
        <v>6</v>
      </c>
      <c r="C62" s="11"/>
      <c r="D62" s="11"/>
      <c r="E62" s="11"/>
      <c r="F62" s="11">
        <f>COUNTIFS([2]!Table2[Scheduled Field 
Install Start Date],"&lt;"&amp;$A61+7,[2]!Table2[Construction Resource Assignment],"GC")-COUNTIFS([2]!Table2[Scheduled Field 
Install Start Date],"&lt;"&amp;$A61,[2]!Table2[Construction Resource Assignment],"GC")</f>
        <v>15</v>
      </c>
      <c r="G62" s="11">
        <f>COUNTIFS([2]!Table2[Scheduled Field 
Install Start Date],"&lt;"&amp;$A61+7,[2]!Table2[Construction Resource Assignment],"Contract")-COUNTIFS([2]!Table2[Scheduled Field 
Install Start Date],"&lt;"&amp;$A61,[2]!Table2[Construction Resource Assignment],"Contract")</f>
        <v>0</v>
      </c>
      <c r="H62" s="11">
        <f>COUNTIFS([2]!Table2[Commissioning Date],"&lt;"&amp;$A61+7)-COUNTIFS([2]!Table2[Commissioning Date],"&lt;"&amp;$A61)</f>
        <v>15</v>
      </c>
      <c r="I62" s="11">
        <v>15</v>
      </c>
      <c r="J62" s="4"/>
    </row>
    <row r="63" spans="1:10" x14ac:dyDescent="0.2">
      <c r="A63" s="18">
        <v>44395</v>
      </c>
      <c r="B63" s="10" t="s">
        <v>8</v>
      </c>
      <c r="C63" s="11"/>
      <c r="D63" s="11"/>
      <c r="E63" s="11"/>
      <c r="F63" s="11"/>
      <c r="G63" s="11"/>
      <c r="H63" s="11"/>
      <c r="I63" s="11"/>
      <c r="J63" s="4"/>
    </row>
    <row r="64" spans="1:10" x14ac:dyDescent="0.2">
      <c r="A64" s="19"/>
      <c r="B64" s="10" t="s">
        <v>6</v>
      </c>
      <c r="C64" s="11"/>
      <c r="D64" s="11"/>
      <c r="E64" s="11"/>
      <c r="F64" s="11">
        <f>COUNTIFS([2]!Table2[Scheduled Field 
Install Start Date],"&lt;"&amp;$A63+7,[2]!Table2[Construction Resource Assignment],"GC")-COUNTIFS([2]!Table2[Scheduled Field 
Install Start Date],"&lt;"&amp;$A63,[2]!Table2[Construction Resource Assignment],"GC")</f>
        <v>15</v>
      </c>
      <c r="G64" s="11">
        <f>COUNTIFS([2]!Table2[Scheduled Field 
Install Start Date],"&lt;"&amp;$A63+7,[2]!Table2[Construction Resource Assignment],"Contract")-COUNTIFS([2]!Table2[Scheduled Field 
Install Start Date],"&lt;"&amp;$A63,[2]!Table2[Construction Resource Assignment],"Contract")</f>
        <v>0</v>
      </c>
      <c r="H64" s="11">
        <f>COUNTIFS([2]!Table2[Commissioning Date],"&lt;"&amp;$A63+7)-COUNTIFS([2]!Table2[Commissioning Date],"&lt;"&amp;$A63)</f>
        <v>15</v>
      </c>
      <c r="I64" s="11">
        <v>15</v>
      </c>
      <c r="J64" s="4"/>
    </row>
    <row r="65" spans="1:10" x14ac:dyDescent="0.2">
      <c r="A65" s="18">
        <v>44402</v>
      </c>
      <c r="B65" s="10" t="s">
        <v>8</v>
      </c>
      <c r="C65" s="11"/>
      <c r="D65" s="11"/>
      <c r="E65" s="11"/>
      <c r="F65" s="11"/>
      <c r="G65" s="11"/>
      <c r="H65" s="11"/>
      <c r="I65" s="11"/>
      <c r="J65" s="4"/>
    </row>
    <row r="66" spans="1:10" x14ac:dyDescent="0.2">
      <c r="A66" s="19"/>
      <c r="B66" s="10" t="s">
        <v>6</v>
      </c>
      <c r="C66" s="11"/>
      <c r="D66" s="11"/>
      <c r="E66" s="11"/>
      <c r="F66" s="11">
        <f>COUNTIFS([2]!Table2[Scheduled Field 
Install Start Date],"&lt;"&amp;$A65+7,[2]!Table2[Construction Resource Assignment],"GC")-COUNTIFS([2]!Table2[Scheduled Field 
Install Start Date],"&lt;"&amp;$A65,[2]!Table2[Construction Resource Assignment],"GC")</f>
        <v>15</v>
      </c>
      <c r="G66" s="11">
        <f>COUNTIFS([2]!Table2[Scheduled Field 
Install Start Date],"&lt;"&amp;$A65+7,[2]!Table2[Construction Resource Assignment],"Contract")-COUNTIFS([2]!Table2[Scheduled Field 
Install Start Date],"&lt;"&amp;$A65,[2]!Table2[Construction Resource Assignment],"Contract")</f>
        <v>0</v>
      </c>
      <c r="H66" s="11">
        <f>COUNTIFS([2]!Table2[Commissioning Date],"&lt;"&amp;$A65+7)-COUNTIFS([2]!Table2[Commissioning Date],"&lt;"&amp;$A65)</f>
        <v>15</v>
      </c>
      <c r="I66" s="11">
        <v>15</v>
      </c>
      <c r="J66" s="4"/>
    </row>
    <row r="67" spans="1:10" x14ac:dyDescent="0.2">
      <c r="A67" s="18">
        <v>44409</v>
      </c>
      <c r="B67" s="10" t="s">
        <v>8</v>
      </c>
      <c r="C67" s="11"/>
      <c r="D67" s="11"/>
      <c r="E67" s="11"/>
      <c r="F67" s="11"/>
      <c r="G67" s="11"/>
      <c r="H67" s="11"/>
      <c r="I67" s="11"/>
      <c r="J67" s="4"/>
    </row>
    <row r="68" spans="1:10" x14ac:dyDescent="0.2">
      <c r="A68" s="19"/>
      <c r="B68" s="10" t="s">
        <v>6</v>
      </c>
      <c r="C68" s="11"/>
      <c r="D68" s="11"/>
      <c r="E68" s="11"/>
      <c r="F68" s="11"/>
      <c r="G68" s="11"/>
      <c r="H68" s="11">
        <f>COUNTIFS([2]!Table2[Commissioning Date],"&lt;"&amp;$A67+7)-COUNTIFS([2]!Table2[Commissioning Date],"&lt;"&amp;$A67)</f>
        <v>15</v>
      </c>
      <c r="I68" s="11">
        <v>15</v>
      </c>
      <c r="J68" s="4"/>
    </row>
    <row r="69" spans="1:10" x14ac:dyDescent="0.2">
      <c r="A69" s="18">
        <v>44416</v>
      </c>
      <c r="B69" s="10" t="s">
        <v>8</v>
      </c>
      <c r="C69" s="11"/>
      <c r="D69" s="11"/>
      <c r="E69" s="11"/>
      <c r="F69" s="11"/>
      <c r="G69" s="11"/>
      <c r="H69" s="11"/>
      <c r="I69" s="11"/>
      <c r="J69" s="4"/>
    </row>
    <row r="70" spans="1:10" x14ac:dyDescent="0.2">
      <c r="A70" s="19"/>
      <c r="B70" s="10" t="s">
        <v>6</v>
      </c>
      <c r="C70" s="11"/>
      <c r="D70" s="11"/>
      <c r="E70" s="11"/>
      <c r="F70" s="11"/>
      <c r="G70" s="11"/>
      <c r="H70" s="11"/>
      <c r="I70" s="11">
        <v>16</v>
      </c>
    </row>
    <row r="71" spans="1:10" x14ac:dyDescent="0.2">
      <c r="A71" s="18">
        <v>44423</v>
      </c>
      <c r="B71" s="10" t="s">
        <v>8</v>
      </c>
      <c r="C71" s="11"/>
      <c r="D71" s="11"/>
      <c r="E71" s="11"/>
      <c r="F71" s="11"/>
      <c r="G71" s="11"/>
      <c r="H71" s="11"/>
      <c r="I71" s="11"/>
    </row>
    <row r="72" spans="1:10" x14ac:dyDescent="0.2">
      <c r="A72" s="19"/>
      <c r="B72" s="10" t="s">
        <v>6</v>
      </c>
      <c r="C72" s="11"/>
      <c r="D72" s="11"/>
      <c r="E72" s="11"/>
      <c r="F72" s="11"/>
      <c r="G72" s="11"/>
      <c r="H72" s="11"/>
      <c r="I72" s="11">
        <v>17</v>
      </c>
    </row>
    <row r="73" spans="1:10" x14ac:dyDescent="0.2">
      <c r="A73" s="18">
        <v>44430</v>
      </c>
      <c r="B73" s="10" t="s">
        <v>8</v>
      </c>
      <c r="C73" s="11"/>
      <c r="D73" s="11"/>
      <c r="E73" s="11"/>
      <c r="F73" s="11"/>
      <c r="G73" s="11"/>
      <c r="H73" s="11"/>
      <c r="I73" s="11"/>
    </row>
    <row r="74" spans="1:10" x14ac:dyDescent="0.2">
      <c r="A74" s="19"/>
      <c r="B74" s="10" t="s">
        <v>6</v>
      </c>
      <c r="C74" s="11"/>
      <c r="D74" s="11"/>
      <c r="E74" s="11"/>
      <c r="F74" s="11"/>
      <c r="G74" s="11"/>
      <c r="H74" s="11"/>
      <c r="I74" s="11">
        <v>18</v>
      </c>
    </row>
    <row r="75" spans="1:10" x14ac:dyDescent="0.2">
      <c r="A75" s="18">
        <v>44437</v>
      </c>
      <c r="B75" s="10" t="s">
        <v>8</v>
      </c>
      <c r="C75" s="11"/>
      <c r="D75" s="11"/>
      <c r="E75" s="11"/>
      <c r="F75" s="11"/>
      <c r="G75" s="11"/>
      <c r="H75" s="11"/>
      <c r="I75" s="11"/>
    </row>
    <row r="76" spans="1:10" x14ac:dyDescent="0.2">
      <c r="A76" s="19"/>
      <c r="B76" s="10" t="s">
        <v>6</v>
      </c>
      <c r="C76" s="11"/>
      <c r="D76" s="11"/>
      <c r="E76" s="11"/>
      <c r="F76" s="11"/>
      <c r="G76" s="11"/>
      <c r="H76" s="11"/>
      <c r="I76" s="11">
        <v>19</v>
      </c>
    </row>
    <row r="79" spans="1:10" x14ac:dyDescent="0.2">
      <c r="A79" s="16" t="s">
        <v>16</v>
      </c>
      <c r="B79" s="17"/>
      <c r="C79" s="17"/>
      <c r="D79" s="17"/>
      <c r="E79" s="17"/>
      <c r="F79" s="17"/>
      <c r="G79" s="17"/>
      <c r="H79" s="17"/>
      <c r="I79" s="17"/>
    </row>
    <row r="80" spans="1:10" x14ac:dyDescent="0.2">
      <c r="A80" s="17"/>
      <c r="B80" s="17"/>
      <c r="C80" s="17"/>
      <c r="D80" s="17"/>
      <c r="E80" s="17"/>
      <c r="F80" s="17"/>
      <c r="G80" s="17"/>
      <c r="H80" s="17"/>
      <c r="I80" s="17"/>
    </row>
    <row r="81" spans="1:9" x14ac:dyDescent="0.2">
      <c r="A81" s="17"/>
      <c r="B81" s="17"/>
      <c r="C81" s="17"/>
      <c r="D81" s="17"/>
      <c r="E81" s="17"/>
      <c r="F81" s="17"/>
      <c r="G81" s="17"/>
      <c r="H81" s="17"/>
      <c r="I81" s="17"/>
    </row>
    <row r="82" spans="1:9" x14ac:dyDescent="0.2">
      <c r="A82" s="17"/>
      <c r="B82" s="17"/>
      <c r="C82" s="17"/>
      <c r="D82" s="17"/>
      <c r="E82" s="17"/>
      <c r="F82" s="17"/>
      <c r="G82" s="17"/>
      <c r="H82" s="17"/>
      <c r="I82" s="17"/>
    </row>
    <row r="83" spans="1:9" x14ac:dyDescent="0.2">
      <c r="A83" s="17"/>
      <c r="B83" s="17"/>
      <c r="C83" s="17"/>
      <c r="D83" s="17"/>
      <c r="E83" s="17"/>
      <c r="F83" s="17"/>
      <c r="G83" s="17"/>
      <c r="H83" s="17"/>
      <c r="I83" s="17"/>
    </row>
    <row r="84" spans="1:9" ht="42.75" customHeight="1" x14ac:dyDescent="0.2">
      <c r="A84" s="17"/>
      <c r="B84" s="17"/>
      <c r="C84" s="17"/>
      <c r="D84" s="17"/>
      <c r="E84" s="17"/>
      <c r="F84" s="17"/>
      <c r="G84" s="17"/>
      <c r="H84" s="17"/>
      <c r="I84" s="17"/>
    </row>
  </sheetData>
  <mergeCells count="37">
    <mergeCell ref="A15:A16"/>
    <mergeCell ref="M2:N2"/>
    <mergeCell ref="A7:A8"/>
    <mergeCell ref="A9:A10"/>
    <mergeCell ref="A11:A12"/>
    <mergeCell ref="A13:A14"/>
    <mergeCell ref="A39:A40"/>
    <mergeCell ref="A17:A18"/>
    <mergeCell ref="A19:A20"/>
    <mergeCell ref="A21:A22"/>
    <mergeCell ref="A23:A24"/>
    <mergeCell ref="A25:A26"/>
    <mergeCell ref="A27:A28"/>
    <mergeCell ref="A29:A30"/>
    <mergeCell ref="A31:A32"/>
    <mergeCell ref="A33:A34"/>
    <mergeCell ref="A35:A36"/>
    <mergeCell ref="A37:A38"/>
    <mergeCell ref="A63:A64"/>
    <mergeCell ref="A41:A42"/>
    <mergeCell ref="A43:A44"/>
    <mergeCell ref="A45:A46"/>
    <mergeCell ref="A47:A48"/>
    <mergeCell ref="A49:A50"/>
    <mergeCell ref="A51:A52"/>
    <mergeCell ref="A53:A54"/>
    <mergeCell ref="A55:A56"/>
    <mergeCell ref="A57:A58"/>
    <mergeCell ref="A59:A60"/>
    <mergeCell ref="A61:A62"/>
    <mergeCell ref="A79:I84"/>
    <mergeCell ref="A65:A66"/>
    <mergeCell ref="A67:A68"/>
    <mergeCell ref="A69:A70"/>
    <mergeCell ref="A71:A72"/>
    <mergeCell ref="A73:A74"/>
    <mergeCell ref="A75:A76"/>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43F74-8AB1-4423-AE98-5B68B0249C41}">
  <dimension ref="A3:D9"/>
  <sheetViews>
    <sheetView workbookViewId="0">
      <selection activeCell="C3" sqref="C3"/>
    </sheetView>
  </sheetViews>
  <sheetFormatPr defaultRowHeight="15" x14ac:dyDescent="0.25"/>
  <cols>
    <col min="4" max="4" width="12.140625" customWidth="1"/>
  </cols>
  <sheetData>
    <row r="3" spans="1:4" x14ac:dyDescent="0.25">
      <c r="A3" s="15" t="s">
        <v>19</v>
      </c>
      <c r="B3" s="15" t="s">
        <v>10</v>
      </c>
      <c r="C3" s="15" t="s">
        <v>11</v>
      </c>
      <c r="D3" s="15" t="s">
        <v>17</v>
      </c>
    </row>
    <row r="4" spans="1:4" x14ac:dyDescent="0.25">
      <c r="A4" s="14">
        <v>44248</v>
      </c>
      <c r="B4" s="13">
        <v>0</v>
      </c>
      <c r="C4" s="13">
        <v>0.7</v>
      </c>
      <c r="D4" s="13">
        <v>0.55000000000000004</v>
      </c>
    </row>
    <row r="5" spans="1:4" x14ac:dyDescent="0.25">
      <c r="A5" s="14">
        <v>44255</v>
      </c>
      <c r="B5" s="13">
        <v>14.6</v>
      </c>
      <c r="C5" s="13">
        <v>1.7</v>
      </c>
      <c r="D5" s="13">
        <v>0.65</v>
      </c>
    </row>
    <row r="6" spans="1:4" x14ac:dyDescent="0.25">
      <c r="A6" s="14">
        <v>44262</v>
      </c>
      <c r="B6" s="13">
        <v>21.13</v>
      </c>
      <c r="C6" s="13">
        <v>0</v>
      </c>
      <c r="D6" s="13">
        <v>0.83</v>
      </c>
    </row>
    <row r="7" spans="1:4" x14ac:dyDescent="0.25">
      <c r="A7" s="14">
        <v>44269</v>
      </c>
      <c r="B7" s="13">
        <v>0</v>
      </c>
      <c r="C7" s="13">
        <v>0</v>
      </c>
      <c r="D7" s="13">
        <v>2.83</v>
      </c>
    </row>
    <row r="8" spans="1:4" x14ac:dyDescent="0.25">
      <c r="A8" s="14">
        <v>44276</v>
      </c>
      <c r="B8" s="13">
        <v>0</v>
      </c>
      <c r="C8" s="13">
        <v>0</v>
      </c>
      <c r="D8" s="13">
        <v>0.53</v>
      </c>
    </row>
    <row r="9" spans="1:4" x14ac:dyDescent="0.25">
      <c r="A9" s="14">
        <v>44283</v>
      </c>
      <c r="B9" s="13">
        <v>5.52</v>
      </c>
      <c r="C9" s="13">
        <v>0</v>
      </c>
      <c r="D9" s="13">
        <v>2.81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99575E8479A6D498CFEA3AAC8083FB2" ma:contentTypeVersion="11" ma:contentTypeDescription="Create a new document." ma:contentTypeScope="" ma:versionID="56232bcf86b661665bf46b8c5d9a0ee8">
  <xsd:schema xmlns:xsd="http://www.w3.org/2001/XMLSchema" xmlns:xs="http://www.w3.org/2001/XMLSchema" xmlns:p="http://schemas.microsoft.com/office/2006/metadata/properties" xmlns:ns3="1c2cbbd7-a993-4326-9a43-c8a22b4d08b4" xmlns:ns4="b86ab951-33cd-48be-91c3-1f2bbc52cf93" targetNamespace="http://schemas.microsoft.com/office/2006/metadata/properties" ma:root="true" ma:fieldsID="fbf6eec9619bd17353f1b28f002a0c4f" ns3:_="" ns4:_="">
    <xsd:import namespace="1c2cbbd7-a993-4326-9a43-c8a22b4d08b4"/>
    <xsd:import namespace="b86ab951-33cd-48be-91c3-1f2bbc52cf9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2cbbd7-a993-4326-9a43-c8a22b4d08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6ab951-33cd-48be-91c3-1f2bbc52cf93"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88F853-8A02-4884-B9BB-437C1F28CCCE}">
  <ds:schemaRefs>
    <ds:schemaRef ds:uri="http://schemas.microsoft.com/sharepoint/v3/contenttype/forms"/>
  </ds:schemaRefs>
</ds:datastoreItem>
</file>

<file path=customXml/itemProps2.xml><?xml version="1.0" encoding="utf-8"?>
<ds:datastoreItem xmlns:ds="http://schemas.openxmlformats.org/officeDocument/2006/customXml" ds:itemID="{4881A7F0-10D7-4659-AA72-A2E4498D2C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2cbbd7-a993-4326-9a43-c8a22b4d08b4"/>
    <ds:schemaRef ds:uri="b86ab951-33cd-48be-91c3-1f2bbc52cf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6BCE53-92F5-428C-961C-CB19592E7AF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 Vivien</dc:creator>
  <cp:lastModifiedBy>Rao, Raghu</cp:lastModifiedBy>
  <dcterms:created xsi:type="dcterms:W3CDTF">2021-02-24T23:53:40Z</dcterms:created>
  <dcterms:modified xsi:type="dcterms:W3CDTF">2021-03-04T02:09:34Z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0x010100499575E8479A6D498CFEA3AAC8083FB2</vt:lpwstr>
  </property>
</Properties>
</file>