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flynndeonis\Documents\4.PG&amp;E\"/>
    </mc:Choice>
  </mc:AlternateContent>
  <xr:revisionPtr revIDLastSave="0" documentId="8_{E7D8AE18-7C7C-4BFF-BE00-4BE77D3E4361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Cover" sheetId="1" r:id="rId1"/>
    <sheet name="Summary" sheetId="3" r:id="rId2"/>
    <sheet name="Tracker" sheetId="2" r:id="rId3"/>
  </sheets>
  <definedNames>
    <definedName name="_xlnm._FilterDatabase" localSheetId="2" hidden="1">Tracker!$B$2:$K$285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3" l="1"/>
  <c r="C13" i="3"/>
  <c r="E27" i="3"/>
  <c r="C27" i="3"/>
  <c r="D26" i="3"/>
  <c r="C26" i="3"/>
  <c r="F26" i="3" s="1"/>
  <c r="D25" i="3"/>
  <c r="C25" i="3"/>
  <c r="D24" i="3"/>
  <c r="C24" i="3"/>
  <c r="F24" i="3" s="1"/>
  <c r="F23" i="3"/>
  <c r="F22" i="3"/>
  <c r="F21" i="3"/>
  <c r="C20" i="3"/>
  <c r="F20" i="3" s="1"/>
  <c r="F19" i="3"/>
  <c r="E28" i="3"/>
  <c r="F18" i="3"/>
  <c r="F25" i="3" l="1"/>
  <c r="F27" i="3"/>
  <c r="D28" i="3"/>
  <c r="F28" i="3"/>
  <c r="C28" i="3"/>
  <c r="D7" i="3"/>
  <c r="D35" i="3" s="1"/>
  <c r="D49" i="3" s="1"/>
  <c r="D8" i="3"/>
  <c r="D36" i="3" s="1"/>
  <c r="D50" i="3" s="1"/>
  <c r="E9" i="3"/>
  <c r="E37" i="3" s="1"/>
  <c r="E51" i="3" s="1"/>
  <c r="E10" i="3"/>
  <c r="E38" i="3" s="1"/>
  <c r="E52" i="3" s="1"/>
  <c r="E13" i="3"/>
  <c r="E41" i="3" s="1"/>
  <c r="E55" i="3" s="1"/>
  <c r="D13" i="3"/>
  <c r="D41" i="3" s="1"/>
  <c r="E12" i="3"/>
  <c r="E40" i="3" s="1"/>
  <c r="E54" i="3" s="1"/>
  <c r="D12" i="3"/>
  <c r="D40" i="3" s="1"/>
  <c r="D54" i="3" s="1"/>
  <c r="E11" i="3"/>
  <c r="E39" i="3" s="1"/>
  <c r="E53" i="3" s="1"/>
  <c r="D11" i="3"/>
  <c r="D39" i="3" s="1"/>
  <c r="D53" i="3" s="1"/>
  <c r="D10" i="3"/>
  <c r="D38" i="3" s="1"/>
  <c r="D52" i="3" s="1"/>
  <c r="D9" i="3"/>
  <c r="D37" i="3" s="1"/>
  <c r="D51" i="3" s="1"/>
  <c r="E8" i="3"/>
  <c r="E36" i="3" s="1"/>
  <c r="E50" i="3" s="1"/>
  <c r="E7" i="3"/>
  <c r="E35" i="3" s="1"/>
  <c r="E49" i="3" s="1"/>
  <c r="E6" i="3"/>
  <c r="E34" i="3" s="1"/>
  <c r="E48" i="3" s="1"/>
  <c r="D6" i="3"/>
  <c r="D34" i="3" s="1"/>
  <c r="D48" i="3" s="1"/>
  <c r="E5" i="3"/>
  <c r="E33" i="3" s="1"/>
  <c r="E47" i="3" s="1"/>
  <c r="D5" i="3"/>
  <c r="D33" i="3" s="1"/>
  <c r="D47" i="3" s="1"/>
  <c r="E4" i="3"/>
  <c r="E32" i="3" s="1"/>
  <c r="E46" i="3" s="1"/>
  <c r="D4" i="3"/>
  <c r="D32" i="3" s="1"/>
  <c r="D46" i="3" s="1"/>
  <c r="C41" i="3"/>
  <c r="C55" i="3" s="1"/>
  <c r="F55" i="3" s="1"/>
  <c r="C12" i="3"/>
  <c r="C40" i="3" s="1"/>
  <c r="C54" i="3" s="1"/>
  <c r="C11" i="3"/>
  <c r="C10" i="3"/>
  <c r="C38" i="3" s="1"/>
  <c r="C52" i="3" s="1"/>
  <c r="F52" i="3" s="1"/>
  <c r="C9" i="3"/>
  <c r="C37" i="3" s="1"/>
  <c r="C51" i="3" s="1"/>
  <c r="F51" i="3" s="1"/>
  <c r="C8" i="3"/>
  <c r="C36" i="3" s="1"/>
  <c r="C50" i="3" s="1"/>
  <c r="C7" i="3"/>
  <c r="C35" i="3" s="1"/>
  <c r="C49" i="3" s="1"/>
  <c r="F49" i="3" s="1"/>
  <c r="C6" i="3"/>
  <c r="C34" i="3" s="1"/>
  <c r="C48" i="3" s="1"/>
  <c r="F48" i="3" s="1"/>
  <c r="C5" i="3"/>
  <c r="C33" i="3" s="1"/>
  <c r="C47" i="3" s="1"/>
  <c r="F47" i="3" s="1"/>
  <c r="C4" i="3"/>
  <c r="C32" i="3" s="1"/>
  <c r="C46" i="3" s="1"/>
  <c r="F46" i="3" s="1"/>
  <c r="F54" i="3" l="1"/>
  <c r="F50" i="3"/>
  <c r="F56" i="3" s="1"/>
  <c r="D42" i="3"/>
  <c r="F11" i="3"/>
  <c r="F39" i="3" s="1"/>
  <c r="C39" i="3"/>
  <c r="C53" i="3" s="1"/>
  <c r="F53" i="3" s="1"/>
  <c r="E56" i="3"/>
  <c r="E42" i="3"/>
  <c r="C56" i="3"/>
  <c r="D56" i="3"/>
  <c r="F9" i="3"/>
  <c r="F37" i="3" s="1"/>
  <c r="F10" i="3"/>
  <c r="F38" i="3" s="1"/>
  <c r="F8" i="3"/>
  <c r="F36" i="3" s="1"/>
  <c r="F5" i="3"/>
  <c r="F33" i="3" s="1"/>
  <c r="F13" i="3"/>
  <c r="F41" i="3" s="1"/>
  <c r="F7" i="3"/>
  <c r="F35" i="3" s="1"/>
  <c r="C14" i="3"/>
  <c r="F12" i="3"/>
  <c r="F40" i="3" s="1"/>
  <c r="F6" i="3"/>
  <c r="F34" i="3" s="1"/>
  <c r="D14" i="3"/>
  <c r="E14" i="3"/>
  <c r="F4" i="3"/>
  <c r="F32" i="3" s="1"/>
  <c r="A12" i="1"/>
  <c r="C42" i="3" l="1"/>
  <c r="F42" i="3"/>
  <c r="F14" i="3"/>
</calcChain>
</file>

<file path=xl/sharedStrings.xml><?xml version="1.0" encoding="utf-8"?>
<sst xmlns="http://schemas.openxmlformats.org/spreadsheetml/2006/main" count="1271" uniqueCount="385">
  <si>
    <t>Project Order Number</t>
  </si>
  <si>
    <t>Circuit Name</t>
  </si>
  <si>
    <t>Circuit</t>
  </si>
  <si>
    <t>CPZ</t>
  </si>
  <si>
    <t>Approval Status</t>
  </si>
  <si>
    <t>Project Type</t>
  </si>
  <si>
    <t>HALF MOON BAY 1103</t>
  </si>
  <si>
    <t>HALF MOON BAY 110369412</t>
  </si>
  <si>
    <t>ELK CREEK 1101</t>
  </si>
  <si>
    <t>ELK CREEK 11012106</t>
  </si>
  <si>
    <t>Fire Rebuild</t>
  </si>
  <si>
    <t>Approved (Scoped)</t>
  </si>
  <si>
    <t>FITCH MOUNTAIN 1113</t>
  </si>
  <si>
    <t>FITCH MOUNTAIN 111324918</t>
  </si>
  <si>
    <t>COLUMBIA HILL 1101</t>
  </si>
  <si>
    <t>COLUMBIA HILL 11012212</t>
  </si>
  <si>
    <t>SILVERADO 2105</t>
  </si>
  <si>
    <t>SILVERADO 2105658898</t>
  </si>
  <si>
    <t>KONOCTI 1102</t>
  </si>
  <si>
    <t>KONOCTI 1102532</t>
  </si>
  <si>
    <t>BRUNSWICK 1103</t>
  </si>
  <si>
    <t>BRUNSWICK 110350070</t>
  </si>
  <si>
    <t>MIWUK 1701</t>
  </si>
  <si>
    <t>MIWUK 1701953336</t>
  </si>
  <si>
    <t>PINE GROVE 1102</t>
  </si>
  <si>
    <t>PINE GROVE 11021222</t>
  </si>
  <si>
    <t>MIWUK 1701CB</t>
  </si>
  <si>
    <t>MIWUK 1702</t>
  </si>
  <si>
    <t>MIWUK 1702CB</t>
  </si>
  <si>
    <t>Miwuk 1702</t>
  </si>
  <si>
    <t>MIWUK 1702823548</t>
  </si>
  <si>
    <t>CAMP EVERS 2106</t>
  </si>
  <si>
    <t>CAMP EVERS 21065020</t>
  </si>
  <si>
    <t>MIWUK 170238218</t>
  </si>
  <si>
    <t>MIWUK 1702S2247</t>
  </si>
  <si>
    <t>In-Construction</t>
  </si>
  <si>
    <t>OREGON TRAIL 1103CUS391</t>
  </si>
  <si>
    <t>CALPINE 1144276-G</t>
  </si>
  <si>
    <t>MARIPOSA 210190130</t>
  </si>
  <si>
    <t>SHEPHERD 2111688294</t>
  </si>
  <si>
    <t>OREGON TRAIL 1103</t>
  </si>
  <si>
    <t>CALPINE 1144</t>
  </si>
  <si>
    <t>MARIPOSA 2101</t>
  </si>
  <si>
    <t>SHEPHERD 2111</t>
  </si>
  <si>
    <t>Total Miles</t>
  </si>
  <si>
    <t>Miles Hardened</t>
  </si>
  <si>
    <t>Approved (Not Scoped)</t>
  </si>
  <si>
    <t>Top 250 Miles</t>
  </si>
  <si>
    <t>SHINGLE SPRINGS 2109</t>
  </si>
  <si>
    <t>SHINGLE SPRINGS 210935598</t>
  </si>
  <si>
    <t>SHINGLE SPRINGS 21099372</t>
  </si>
  <si>
    <t>TULUCAY 1101</t>
  </si>
  <si>
    <t>TULUCAY 1101628</t>
  </si>
  <si>
    <t>DIAMOND SPRINGS 1105</t>
  </si>
  <si>
    <t>DIAMOND SPRINGS 11052102</t>
  </si>
  <si>
    <t>CALISTOGA 1101</t>
  </si>
  <si>
    <t>CALISTOGA 1101734</t>
  </si>
  <si>
    <t>FROGTOWN 1701</t>
  </si>
  <si>
    <t>FROGTOWN 17011623</t>
  </si>
  <si>
    <t>Top 20% MAVF CPZ</t>
  </si>
  <si>
    <t>ECOP</t>
  </si>
  <si>
    <t>MIDDLETOWN 1101</t>
  </si>
  <si>
    <t>MIDDLETOWN 1101CB</t>
  </si>
  <si>
    <t>LAS GALLINAS A 1105</t>
  </si>
  <si>
    <t>LAS GALLINAS A 110599904</t>
  </si>
  <si>
    <t>SILVERADO 2104</t>
  </si>
  <si>
    <t>SILVERADO 2104726</t>
  </si>
  <si>
    <t>MIDDLETOWN 11014646</t>
  </si>
  <si>
    <t>CLAYTON 2212</t>
  </si>
  <si>
    <t>CLAYTON 221296224</t>
  </si>
  <si>
    <t>MIDDLETOWN 110148212</t>
  </si>
  <si>
    <t>MIDDLETOWN 1101548</t>
  </si>
  <si>
    <t>FULTON 1107</t>
  </si>
  <si>
    <t>FULTON 1107604</t>
  </si>
  <si>
    <t>SILVERADO 2102</t>
  </si>
  <si>
    <t>SILVERADO 210258626</t>
  </si>
  <si>
    <t>PSPS - Scoped</t>
  </si>
  <si>
    <t>For Approval</t>
  </si>
  <si>
    <t>FROGTOWN 1702</t>
  </si>
  <si>
    <t>FROGTOWN 1702CB</t>
  </si>
  <si>
    <t>RINCON 1103</t>
  </si>
  <si>
    <t>RINCON 1103CB</t>
  </si>
  <si>
    <t>RINCON 1104</t>
  </si>
  <si>
    <t>RINCON 1104CB</t>
  </si>
  <si>
    <t>BANGOR 1101979830</t>
  </si>
  <si>
    <t>BANGOR 110180670</t>
  </si>
  <si>
    <t>BANGOR 110131502</t>
  </si>
  <si>
    <t>BANGOR 1101CB</t>
  </si>
  <si>
    <t>BANGOR 110182350</t>
  </si>
  <si>
    <t>BANGOR 1101301886</t>
  </si>
  <si>
    <t>BANGOR 1101870548</t>
  </si>
  <si>
    <t>BANGOR 11017446</t>
  </si>
  <si>
    <t>BANGOR 110155206</t>
  </si>
  <si>
    <t>BANGOR 11011958</t>
  </si>
  <si>
    <t>BANGOR 11011804</t>
  </si>
  <si>
    <t>BANGOR 11011806</t>
  </si>
  <si>
    <t>PSPS - Not Scoped</t>
  </si>
  <si>
    <t>BANGOR 1101</t>
  </si>
  <si>
    <t>CALISTOGA 1102CB</t>
  </si>
  <si>
    <t>CALISTOGA 1102141073</t>
  </si>
  <si>
    <t>CALISTOGA 110266730</t>
  </si>
  <si>
    <t>CALISTOGA 1102634</t>
  </si>
  <si>
    <t>CALISTOGA 1102769230</t>
  </si>
  <si>
    <t>CALISTOGA 1102705</t>
  </si>
  <si>
    <t>CALISTOGA 1102184814</t>
  </si>
  <si>
    <t>CALISTOGA 1102960240</t>
  </si>
  <si>
    <t>CALISTOGA 1102</t>
  </si>
  <si>
    <t>OLETA 1101754718</t>
  </si>
  <si>
    <t>OLETA 1101CB</t>
  </si>
  <si>
    <t>OLETA 1101296804</t>
  </si>
  <si>
    <t>OLETA 1101400470</t>
  </si>
  <si>
    <t>OLETA 11011208</t>
  </si>
  <si>
    <t>OLETA 11011217</t>
  </si>
  <si>
    <t>OLETA 1101239062</t>
  </si>
  <si>
    <t>OLETA 110151740</t>
  </si>
  <si>
    <t>OLETA 110163500</t>
  </si>
  <si>
    <t>OLETA 110113478</t>
  </si>
  <si>
    <t>OLETA 1101894006</t>
  </si>
  <si>
    <t>OLETA 1101</t>
  </si>
  <si>
    <t>MARTELL 1101CB</t>
  </si>
  <si>
    <t>MARTELL 11016074</t>
  </si>
  <si>
    <t>MARTELL 110111244</t>
  </si>
  <si>
    <t>MARTELL 110198374</t>
  </si>
  <si>
    <t>MARTELL 110191216</t>
  </si>
  <si>
    <t>MARTELL 1101</t>
  </si>
  <si>
    <t>PLACERVILLE 1112CB</t>
  </si>
  <si>
    <t>PLACERVILLE 111219712</t>
  </si>
  <si>
    <t>PLACERVILLE 111219742</t>
  </si>
  <si>
    <t>PLACERVILLE 1112</t>
  </si>
  <si>
    <t>ALLEGHANY 1101806</t>
  </si>
  <si>
    <t>ALLEGHANY 1101804</t>
  </si>
  <si>
    <t>ALLEGHANY 1101CB</t>
  </si>
  <si>
    <t>ALLEGHANY 1101808</t>
  </si>
  <si>
    <t>ALLEGHANY 1101VR816</t>
  </si>
  <si>
    <t>ALLEGHANY 1101978</t>
  </si>
  <si>
    <t>ALLEGHANY 11011101/2</t>
  </si>
  <si>
    <t>ALLEGHANY 1101</t>
  </si>
  <si>
    <t>DUNBAR 11014817</t>
  </si>
  <si>
    <t>DUNBAR 1101416</t>
  </si>
  <si>
    <t>DUNBAR 110179086</t>
  </si>
  <si>
    <t>DUNBAR 110147964</t>
  </si>
  <si>
    <t>DUNBAR 1101302</t>
  </si>
  <si>
    <t>DUNBAR 1101CB</t>
  </si>
  <si>
    <t>DUNBAR 1101343</t>
  </si>
  <si>
    <t>DUNBAR 1101160</t>
  </si>
  <si>
    <t>DUNBAR 110113481</t>
  </si>
  <si>
    <t>DUNBAR 1101234</t>
  </si>
  <si>
    <t>DUNBAR 1101</t>
  </si>
  <si>
    <t>MOUNTAIN QUARRIES 21016953</t>
  </si>
  <si>
    <t>MOUNTAIN QUARRIES 2101CB</t>
  </si>
  <si>
    <t>MOUNTAIN QUARRIES 21011350</t>
  </si>
  <si>
    <t>MOUNTAIN QUARRIES 21011102</t>
  </si>
  <si>
    <t>MOUNTAIN QUARRIES 210135466</t>
  </si>
  <si>
    <t>MOUNTAIN QUARRIES 210151584</t>
  </si>
  <si>
    <t>MOUNTAIN QUARRIES 210192474</t>
  </si>
  <si>
    <t>MOUNTAIN QUARRIES 21011346</t>
  </si>
  <si>
    <t>MOUNTAIN QUARRIES 21011130</t>
  </si>
  <si>
    <t>MOUNTAIN QUARRIES 21011180</t>
  </si>
  <si>
    <t>MOUNTAIN QUARRIES 21012422</t>
  </si>
  <si>
    <t>MOUNTAIN QUARRIES 21011184</t>
  </si>
  <si>
    <t>MOUNTAIN QUARRIES 2101</t>
  </si>
  <si>
    <t>BRUNSWICK 11102664</t>
  </si>
  <si>
    <t>BRUNSWICK 111061602</t>
  </si>
  <si>
    <t>BRUNSWICK 1110CB</t>
  </si>
  <si>
    <t>BRUNSWICK 111094368</t>
  </si>
  <si>
    <t>BRUNSWICK 111063100</t>
  </si>
  <si>
    <t>BRUNSWICK 11103907</t>
  </si>
  <si>
    <t>BRUNSWICK 111095576</t>
  </si>
  <si>
    <t>BRUNSWICK 1110</t>
  </si>
  <si>
    <t>OAKHURST 1101636114</t>
  </si>
  <si>
    <t>OAKHURST 110110090</t>
  </si>
  <si>
    <t>OAKHURST 11015490</t>
  </si>
  <si>
    <t>OAKHURST 1101CB</t>
  </si>
  <si>
    <t>OAKHURST 1101</t>
  </si>
  <si>
    <t>WYANDOTTE 110932586</t>
  </si>
  <si>
    <t>WYANDOTTE 1109702710</t>
  </si>
  <si>
    <t>WYANDOTTE 110979932</t>
  </si>
  <si>
    <t>WYANDOTTE 11095607</t>
  </si>
  <si>
    <t>WYANDOTTE 110913052</t>
  </si>
  <si>
    <t>WYANDOTTE 11091520</t>
  </si>
  <si>
    <t>WYANDOTTE 11091040</t>
  </si>
  <si>
    <t>WYANDOTTE 11095973</t>
  </si>
  <si>
    <t>WYANDOTTE 110942650</t>
  </si>
  <si>
    <t>WYANDOTTE 1109</t>
  </si>
  <si>
    <t>HARTLEY 1102385838</t>
  </si>
  <si>
    <t>HARTLEY 1102524</t>
  </si>
  <si>
    <t>HARTLEY 1102CB</t>
  </si>
  <si>
    <t>HARTLEY 1102824</t>
  </si>
  <si>
    <t>HARTLEY 1102</t>
  </si>
  <si>
    <t>PLACERVILLE 2106935216</t>
  </si>
  <si>
    <t>PLACERVILLE 2106CB</t>
  </si>
  <si>
    <t>PLACERVILLE 210692012</t>
  </si>
  <si>
    <t>PLACERVILLE 21067522</t>
  </si>
  <si>
    <t>PLACERVILLE 21062224</t>
  </si>
  <si>
    <t>PLACERVILLE 210619552</t>
  </si>
  <si>
    <t>PLACERVILLE 21069712</t>
  </si>
  <si>
    <t>PLACERVILLE 210611132</t>
  </si>
  <si>
    <t>PLACERVILLE 21061104</t>
  </si>
  <si>
    <t>PLACERVILLE 210623190</t>
  </si>
  <si>
    <t>PLACERVILLE 210619732</t>
  </si>
  <si>
    <t>PLACERVILLE 2106</t>
  </si>
  <si>
    <t>DSDD</t>
  </si>
  <si>
    <t>BIG BASIN 1101</t>
  </si>
  <si>
    <t>BIG BASIN 110110296</t>
  </si>
  <si>
    <t>STANISLAUS 1702</t>
  </si>
  <si>
    <t>STANISLAUS 17021804</t>
  </si>
  <si>
    <t>Remote Grid</t>
  </si>
  <si>
    <t>DUNLAP 1102</t>
  </si>
  <si>
    <t>DUNLAP 1102778286</t>
  </si>
  <si>
    <t>MARIPOSA 210135244</t>
  </si>
  <si>
    <t>MIDDLETOWN 1103CB</t>
  </si>
  <si>
    <t>UPPER LAKE 1101CB</t>
  </si>
  <si>
    <t>KESWICK 11011586</t>
  </si>
  <si>
    <t>MIDDLETOWN 1102302610</t>
  </si>
  <si>
    <t>KONOCTI 1102965078</t>
  </si>
  <si>
    <t>MARIPOSA 2102241564</t>
  </si>
  <si>
    <t>BUCKS CREEK 1101CB</t>
  </si>
  <si>
    <t>DEL MAR 2109378446</t>
  </si>
  <si>
    <t>MIDDLETOWN 1102CB</t>
  </si>
  <si>
    <t>MIDDLETOWN 1103830</t>
  </si>
  <si>
    <t>POSO MOUNTAIN 2104CB</t>
  </si>
  <si>
    <t>INDIAN FLAT 11044440</t>
  </si>
  <si>
    <t>ELK CREEK 1101CB</t>
  </si>
  <si>
    <t>TIDEWATER 210614072</t>
  </si>
  <si>
    <t>HARTLEY 1101980662</t>
  </si>
  <si>
    <t>VACA DIXON 1101126774</t>
  </si>
  <si>
    <t>KIRKER 2104442850</t>
  </si>
  <si>
    <t>COARSEGOLD 2104CB</t>
  </si>
  <si>
    <t>MIDDLETOWN 1101118494</t>
  </si>
  <si>
    <t>STAFFORD 1102784704</t>
  </si>
  <si>
    <t>PEABODY 2108113684</t>
  </si>
  <si>
    <t>PEABODY 2106250154</t>
  </si>
  <si>
    <t>HIGHLANDS 1102628</t>
  </si>
  <si>
    <t>TASSAJARA 21123202</t>
  </si>
  <si>
    <t>POSO MOUNTAIN 2103CB</t>
  </si>
  <si>
    <t>CALPINE 1146200-G</t>
  </si>
  <si>
    <t>CALPINE 1146394G</t>
  </si>
  <si>
    <t>CRESTA 1101546650</t>
  </si>
  <si>
    <t>CLOVERDALE 110247214</t>
  </si>
  <si>
    <t>MARIPOSA 2102CB</t>
  </si>
  <si>
    <t>MARIPOSA 210197142</t>
  </si>
  <si>
    <t>VACA DIXON 110540092</t>
  </si>
  <si>
    <t>MIDDLETOWN 1101481876</t>
  </si>
  <si>
    <t>VOLTA 110149742</t>
  </si>
  <si>
    <t>SUNOL 110148180</t>
  </si>
  <si>
    <t>PUTAH CREEK 110246012</t>
  </si>
  <si>
    <t>VACAVILLE 11046542</t>
  </si>
  <si>
    <t>POTTER VALLEY P H 110564118</t>
  </si>
  <si>
    <t>POINT MORETTI 1101CB</t>
  </si>
  <si>
    <t>BRENTWOOD 210596324</t>
  </si>
  <si>
    <t>NORTH DUBLIN 2101CB</t>
  </si>
  <si>
    <t>DESCHUTES 11049718</t>
  </si>
  <si>
    <t>OREGON TRAIL 110335002</t>
  </si>
  <si>
    <t>MARIPOSA 2102440236</t>
  </si>
  <si>
    <t>CLEAR LAKE 1101881362</t>
  </si>
  <si>
    <t>WILDWOOD 11011454</t>
  </si>
  <si>
    <t>VACA DIXON 1105965390</t>
  </si>
  <si>
    <t>CALISTOGA 1101CB</t>
  </si>
  <si>
    <t>MIDDLETOWN 1103</t>
  </si>
  <si>
    <t>UPPER LAKE 1101</t>
  </si>
  <si>
    <t>KESWICK 1101</t>
  </si>
  <si>
    <t>MIDDLETOWN 1102</t>
  </si>
  <si>
    <t>MARIPOSA 2102</t>
  </si>
  <si>
    <t>BUCKS CREEK 1101</t>
  </si>
  <si>
    <t>DEL MAR 2109</t>
  </si>
  <si>
    <t>POSO MOUNTAIN 2104</t>
  </si>
  <si>
    <t>INDIAN FLAT 1104</t>
  </si>
  <si>
    <t>TIDEWATER 2106</t>
  </si>
  <si>
    <t>HARTLEY 1101</t>
  </si>
  <si>
    <t>VACA DIXON 1101</t>
  </si>
  <si>
    <t>KIRKER 2104</t>
  </si>
  <si>
    <t>COARSEGOLD 2104</t>
  </si>
  <si>
    <t>STAFFORD 1102</t>
  </si>
  <si>
    <t>PEABODY 2108</t>
  </si>
  <si>
    <t>PEABODY 2106</t>
  </si>
  <si>
    <t>HIGHLANDS 1102</t>
  </si>
  <si>
    <t>TASSAJARA 2112</t>
  </si>
  <si>
    <t>POSO MOUNTAIN 2103</t>
  </si>
  <si>
    <t>CALPINE 1146</t>
  </si>
  <si>
    <t>CRESTA 1101</t>
  </si>
  <si>
    <t>CLOVERDALE 1102</t>
  </si>
  <si>
    <t>VACA DIXON 1105</t>
  </si>
  <si>
    <t>VOLTA 1101</t>
  </si>
  <si>
    <t>SUNOL 1101</t>
  </si>
  <si>
    <t>PUTAH CREEK 1102</t>
  </si>
  <si>
    <t>VACAVILLE 1104</t>
  </si>
  <si>
    <t>POTTER VALLEY P H 1105</t>
  </si>
  <si>
    <t>POINT MORETTI 1101</t>
  </si>
  <si>
    <t>BRENTWOOD 2105</t>
  </si>
  <si>
    <t>NORTH DUBLIN 2101</t>
  </si>
  <si>
    <t>DESCHUTES 1104</t>
  </si>
  <si>
    <t>CLEAR LAKE 1101</t>
  </si>
  <si>
    <t>WILDWOOD 1101</t>
  </si>
  <si>
    <t>Line Removal</t>
  </si>
  <si>
    <t>153082106</t>
  </si>
  <si>
    <t>102911103</t>
  </si>
  <si>
    <t>WYANDOTTE 1103</t>
  </si>
  <si>
    <t>102931101</t>
  </si>
  <si>
    <t>COTTONWOOD 1101</t>
  </si>
  <si>
    <t>103321101</t>
  </si>
  <si>
    <t>CEDAR CREEK 1101</t>
  </si>
  <si>
    <t>103351101</t>
  </si>
  <si>
    <t>DESCHUTES 1101</t>
  </si>
  <si>
    <t>103351104</t>
  </si>
  <si>
    <t>182981102</t>
  </si>
  <si>
    <t>JOLON 1102</t>
  </si>
  <si>
    <t>103441102</t>
  </si>
  <si>
    <t>JESSUP 1102</t>
  </si>
  <si>
    <t>103601101</t>
  </si>
  <si>
    <t>WHITMORE 1101</t>
  </si>
  <si>
    <t>043051101</t>
  </si>
  <si>
    <t>MONTICELLO 1101</t>
  </si>
  <si>
    <t>182611103</t>
  </si>
  <si>
    <t>PASO ROBLES 1103</t>
  </si>
  <si>
    <t>252192105</t>
  </si>
  <si>
    <t>BEAR VALLEY 2105</t>
  </si>
  <si>
    <t>043141103</t>
  </si>
  <si>
    <t>043361103</t>
  </si>
  <si>
    <t>HIGHLANDS 1103</t>
  </si>
  <si>
    <t>102812101</t>
  </si>
  <si>
    <t>BIG MEADOWS 2101</t>
  </si>
  <si>
    <t>254452101</t>
  </si>
  <si>
    <t>102911105</t>
  </si>
  <si>
    <t>BIG BEND 1102</t>
  </si>
  <si>
    <t>102541101</t>
  </si>
  <si>
    <t>043191101</t>
  </si>
  <si>
    <t>REDBUD 1101</t>
  </si>
  <si>
    <t>SANTA YNEZ 1104</t>
  </si>
  <si>
    <t>043292102</t>
  </si>
  <si>
    <t>PUEBLO 2102</t>
  </si>
  <si>
    <t>024131102</t>
  </si>
  <si>
    <t>MENLO 1102</t>
  </si>
  <si>
    <t>WYANDOTTE 11031974</t>
  </si>
  <si>
    <t>COTTONWOOD 11011610</t>
  </si>
  <si>
    <t>CEDAR CREEK 11011664</t>
  </si>
  <si>
    <t>CEDAR CREEK 11011608</t>
  </si>
  <si>
    <t>DESCHUTES 11011580</t>
  </si>
  <si>
    <t>DESCHUTES 11041370</t>
  </si>
  <si>
    <t>JOLON 1102CB</t>
  </si>
  <si>
    <t>JESSUP 110276068</t>
  </si>
  <si>
    <t>JESSUP 11023105</t>
  </si>
  <si>
    <t>JESSUP 1102158468</t>
  </si>
  <si>
    <t>JESSUP 110296554</t>
  </si>
  <si>
    <t>WHITMORE 11011594</t>
  </si>
  <si>
    <t>WHITMORE 11011598</t>
  </si>
  <si>
    <t>WHITMORE 110145262</t>
  </si>
  <si>
    <t>MONTICELLO 1101630</t>
  </si>
  <si>
    <t>WHITMORE 1101N/A</t>
  </si>
  <si>
    <t>PASO ROBLES 1103N50</t>
  </si>
  <si>
    <t>BEAR VALLEY 2105454432</t>
  </si>
  <si>
    <t>MONTICELLO 11014360</t>
  </si>
  <si>
    <t>MONTICELLO 1101N/A</t>
  </si>
  <si>
    <t>HIGHLANDS 1103828</t>
  </si>
  <si>
    <t>CRESCENT MILLS 2101CB</t>
  </si>
  <si>
    <t>MARIPOSA 2101752630</t>
  </si>
  <si>
    <t>CEDAR CREEK 1101CB</t>
  </si>
  <si>
    <t>BIG BEND 11021972</t>
  </si>
  <si>
    <t>WYANDOTTE 11031508</t>
  </si>
  <si>
    <t>BIG MEADOWS 21012016</t>
  </si>
  <si>
    <t>VOLTA 110180454</t>
  </si>
  <si>
    <t>HIGHLANDS 1103482</t>
  </si>
  <si>
    <t>REDBUD 1101323962</t>
  </si>
  <si>
    <t>SANTA YNEZ 1104Y66</t>
  </si>
  <si>
    <t>BIG MEADOWS 2101CB</t>
  </si>
  <si>
    <t>MARIPOSA 2101309438</t>
  </si>
  <si>
    <t>BEAR VALLEY 210521160</t>
  </si>
  <si>
    <t>DESCHUTES 11011654</t>
  </si>
  <si>
    <t>CEDAR CREEK 11011656</t>
  </si>
  <si>
    <t>PUEBLO 2102792</t>
  </si>
  <si>
    <t>MENLO 1102W80</t>
  </si>
  <si>
    <t>Mean MAVF Core Risk</t>
  </si>
  <si>
    <t>Mean MAVF Core Risk Rank</t>
  </si>
  <si>
    <t>2021 Project Opportunity Tracker</t>
  </si>
  <si>
    <t>Total</t>
  </si>
  <si>
    <t>DIAMOND SPRINGS 1107</t>
  </si>
  <si>
    <t>DIAMOND SPRINGS 11071402</t>
  </si>
  <si>
    <t xml:space="preserve">Miles Hardened by Project Type and Approval Status with PO </t>
  </si>
  <si>
    <t xml:space="preserve">Miles Hardened by Project Type and Approval Status without PO </t>
  </si>
  <si>
    <t xml:space="preserve">Note - This is line removal assocaited to Fire Rebuild </t>
  </si>
  <si>
    <t xml:space="preserve">2021 Projection </t>
  </si>
  <si>
    <t>In Scoping Discount Rate</t>
  </si>
  <si>
    <t xml:space="preserve">PSPS Discount Rate </t>
  </si>
  <si>
    <t xml:space="preserve">Note - Not discounted </t>
  </si>
  <si>
    <t>Note - Discounted at PSPS rates</t>
  </si>
  <si>
    <t xml:space="preserve">Note - Not Discounted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</si>
</sst>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_);_(* \(#,##0.0\);_(* &quot;-&quot;_);_(@_)"/>
  </numFmts>
  <fonts count="9" x14ac:knownFonts="1">
    <font>
      <sz val="11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1"/>
      <color rgb="FF3F3F76"/>
      <name val="Calibri"/>
      <family val="2"/>
      <scheme val="minor"/>
    </font>
    <font>
      <sz val="8"/>
      <color theme="5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C99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6" borderId="24" applyNumberFormat="0" applyAlignment="0" applyProtection="0"/>
  </cellStyleXfs>
  <cellXfs count="64">
    <xf numFmtId="0" fontId="0" fillId="0" borderId="0" xfId="0"/>
    <xf numFmtId="0" fontId="0" fillId="3" borderId="0" xfId="0" applyFill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4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4" fillId="4" borderId="18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5" borderId="0" xfId="0" applyFont="1" applyFill="1"/>
    <xf numFmtId="0" fontId="0" fillId="5" borderId="0" xfId="0" applyFill="1"/>
    <xf numFmtId="14" fontId="2" fillId="5" borderId="0" xfId="0" applyNumberFormat="1" applyFont="1" applyFill="1" applyAlignment="1">
      <alignment horizontal="left"/>
    </xf>
    <xf numFmtId="0" fontId="0" fillId="0" borderId="0" xfId="0" applyBorder="1"/>
    <xf numFmtId="0" fontId="0" fillId="5" borderId="0" xfId="0" applyFill="1" applyBorder="1"/>
    <xf numFmtId="0" fontId="6" fillId="5" borderId="0" xfId="0" applyFont="1" applyFill="1" applyBorder="1"/>
    <xf numFmtId="0" fontId="5" fillId="5" borderId="0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1" xfId="0" applyFont="1" applyFill="1" applyBorder="1"/>
    <xf numFmtId="164" fontId="3" fillId="0" borderId="22" xfId="0" applyNumberFormat="1" applyFont="1" applyBorder="1"/>
    <xf numFmtId="164" fontId="3" fillId="0" borderId="23" xfId="0" applyNumberFormat="1" applyFont="1" applyBorder="1"/>
    <xf numFmtId="164" fontId="3" fillId="0" borderId="19" xfId="0" applyNumberFormat="1" applyFont="1" applyBorder="1"/>
    <xf numFmtId="164" fontId="4" fillId="0" borderId="3" xfId="0" applyNumberFormat="1" applyFont="1" applyBorder="1"/>
    <xf numFmtId="164" fontId="3" fillId="0" borderId="8" xfId="0" applyNumberFormat="1" applyFont="1" applyBorder="1"/>
    <xf numFmtId="164" fontId="3" fillId="0" borderId="14" xfId="0" applyNumberFormat="1" applyFont="1" applyBorder="1"/>
    <xf numFmtId="164" fontId="3" fillId="0" borderId="20" xfId="0" applyNumberFormat="1" applyFont="1" applyBorder="1"/>
    <xf numFmtId="164" fontId="3" fillId="0" borderId="9" xfId="0" applyNumberFormat="1" applyFont="1" applyBorder="1"/>
    <xf numFmtId="164" fontId="3" fillId="0" borderId="15" xfId="0" applyNumberFormat="1" applyFont="1" applyBorder="1"/>
    <xf numFmtId="164" fontId="3" fillId="0" borderId="21" xfId="0" applyNumberFormat="1" applyFont="1" applyBorder="1"/>
    <xf numFmtId="164" fontId="4" fillId="0" borderId="7" xfId="0" applyNumberFormat="1" applyFont="1" applyBorder="1"/>
    <xf numFmtId="164" fontId="4" fillId="0" borderId="13" xfId="0" applyNumberFormat="1" applyFont="1" applyBorder="1"/>
    <xf numFmtId="164" fontId="4" fillId="0" borderId="6" xfId="0" applyNumberFormat="1" applyFont="1" applyBorder="1"/>
    <xf numFmtId="164" fontId="4" fillId="0" borderId="1" xfId="0" applyNumberFormat="1" applyFont="1" applyBorder="1"/>
    <xf numFmtId="0" fontId="3" fillId="0" borderId="26" xfId="0" applyFont="1" applyBorder="1"/>
    <xf numFmtId="0" fontId="3" fillId="0" borderId="27" xfId="0" applyFont="1" applyBorder="1"/>
    <xf numFmtId="0" fontId="4" fillId="0" borderId="25" xfId="0" applyFont="1" applyFill="1" applyBorder="1"/>
    <xf numFmtId="164" fontId="3" fillId="0" borderId="26" xfId="0" applyNumberFormat="1" applyFont="1" applyBorder="1"/>
    <xf numFmtId="164" fontId="4" fillId="0" borderId="25" xfId="0" applyNumberFormat="1" applyFont="1" applyBorder="1"/>
    <xf numFmtId="164" fontId="3" fillId="0" borderId="3" xfId="0" applyNumberFormat="1" applyFont="1" applyBorder="1"/>
    <xf numFmtId="0" fontId="4" fillId="4" borderId="28" xfId="0" applyFont="1" applyFill="1" applyBorder="1" applyAlignment="1">
      <alignment horizontal="center"/>
    </xf>
    <xf numFmtId="164" fontId="8" fillId="7" borderId="22" xfId="0" applyNumberFormat="1" applyFont="1" applyFill="1" applyBorder="1"/>
    <xf numFmtId="164" fontId="8" fillId="7" borderId="19" xfId="0" applyNumberFormat="1" applyFont="1" applyFill="1" applyBorder="1"/>
    <xf numFmtId="164" fontId="8" fillId="7" borderId="8" xfId="0" applyNumberFormat="1" applyFont="1" applyFill="1" applyBorder="1"/>
    <xf numFmtId="164" fontId="8" fillId="7" borderId="14" xfId="0" applyNumberFormat="1" applyFont="1" applyFill="1" applyBorder="1"/>
    <xf numFmtId="164" fontId="8" fillId="7" borderId="20" xfId="0" applyNumberFormat="1" applyFont="1" applyFill="1" applyBorder="1"/>
    <xf numFmtId="164" fontId="8" fillId="7" borderId="9" xfId="0" applyNumberFormat="1" applyFont="1" applyFill="1" applyBorder="1"/>
    <xf numFmtId="164" fontId="8" fillId="7" borderId="15" xfId="0" applyNumberFormat="1" applyFont="1" applyFill="1" applyBorder="1"/>
    <xf numFmtId="164" fontId="8" fillId="7" borderId="21" xfId="0" applyNumberFormat="1" applyFont="1" applyFill="1" applyBorder="1"/>
    <xf numFmtId="9" fontId="7" fillId="6" borderId="24" xfId="1" applyNumberFormat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L18"/>
  <sheetViews>
    <sheetView showGridLines="0" workbookViewId="0"/>
  </sheetViews>
  <sheetFormatPr defaultRowHeight="15" x14ac:dyDescent="0.25"/>
  <cols>
    <col min="1" max="1" width="21.140625" bestFit="1" customWidth="1"/>
  </cols>
  <sheetData>
    <row r="5" spans="1:12" s="1" customFormat="1" x14ac:dyDescent="0.25"/>
    <row r="6" spans="1:12" s="1" customFormat="1" x14ac:dyDescent="0.25"/>
    <row r="7" spans="1:12" s="1" customFormat="1" x14ac:dyDescent="0.25"/>
    <row r="8" spans="1:12" s="1" customFormat="1" x14ac:dyDescent="0.25"/>
    <row r="9" spans="1:12" s="1" customFormat="1" x14ac:dyDescent="0.25"/>
    <row r="10" spans="1:12" ht="27.75" x14ac:dyDescent="0.4">
      <c r="A10" s="23" t="s">
        <v>372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x14ac:dyDescent="0.25">
      <c r="A12" s="25">
        <f ca="1">TODAY()</f>
        <v>44182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s="1" customFormat="1" x14ac:dyDescent="0.25"/>
    <row r="14" spans="1:12" s="1" customFormat="1" x14ac:dyDescent="0.25"/>
    <row r="15" spans="1:12" s="1" customFormat="1" x14ac:dyDescent="0.25"/>
    <row r="16" spans="1:12" s="1" customFormat="1" x14ac:dyDescent="0.25"/>
    <row r="17" s="1" customFormat="1" x14ac:dyDescent="0.25"/>
    <row r="18" s="1" customForma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56"/>
  <sheetViews>
    <sheetView showGridLines="0" tabSelected="1" topLeftCell="A30" zoomScale="105" workbookViewId="0">
      <selection activeCell="H61" sqref="H61"/>
    </sheetView>
  </sheetViews>
  <sheetFormatPr defaultRowHeight="15" x14ac:dyDescent="0.25"/>
  <cols>
    <col min="1" max="1" width="4.85546875" customWidth="1"/>
    <col min="2" max="2" width="14.42578125" bestFit="1" customWidth="1"/>
    <col min="3" max="3" width="16.28515625" bestFit="1" customWidth="1"/>
    <col min="4" max="4" width="19.42578125" bestFit="1" customWidth="1"/>
    <col min="5" max="5" width="11" bestFit="1" customWidth="1"/>
    <col min="8" max="8" width="23" bestFit="1" customWidth="1"/>
    <col min="9" max="9" width="14" customWidth="1"/>
  </cols>
  <sheetData>
    <row r="2" spans="2:6" s="26" customFormat="1" x14ac:dyDescent="0.25">
      <c r="B2" s="28" t="s">
        <v>376</v>
      </c>
      <c r="C2" s="29"/>
      <c r="D2" s="29"/>
      <c r="E2" s="29"/>
      <c r="F2" s="27"/>
    </row>
    <row r="3" spans="2:6" x14ac:dyDescent="0.25">
      <c r="B3" s="19" t="s">
        <v>5</v>
      </c>
      <c r="C3" s="18" t="s">
        <v>11</v>
      </c>
      <c r="D3" s="13" t="s">
        <v>46</v>
      </c>
      <c r="E3" s="12" t="s">
        <v>77</v>
      </c>
      <c r="F3" s="19" t="s">
        <v>373</v>
      </c>
    </row>
    <row r="4" spans="2:6" x14ac:dyDescent="0.25">
      <c r="B4" s="30" t="s">
        <v>10</v>
      </c>
      <c r="C4" s="34">
        <f>SUMIFS(Tracker!$H:$H,Tracker!$B:$B,Summary!C$3,Tracker!$G:$G,Summary!$B4)</f>
        <v>12.7</v>
      </c>
      <c r="D4" s="35">
        <f>SUMIFS(Tracker!$H:$H,Tracker!$B:$B,Summary!D$3,Tracker!$G:$G,Summary!$B4)</f>
        <v>0</v>
      </c>
      <c r="E4" s="36">
        <f>SUMIFS(Tracker!$H:$H,Tracker!$B:$B,Summary!E$3,Tracker!$G:$G,Summary!$B4)</f>
        <v>0</v>
      </c>
      <c r="F4" s="37">
        <f>SUM(C4:E4)</f>
        <v>12.7</v>
      </c>
    </row>
    <row r="5" spans="2:6" x14ac:dyDescent="0.25">
      <c r="B5" s="31" t="s">
        <v>35</v>
      </c>
      <c r="C5" s="38">
        <f>SUMIFS(Tracker!$H:$H,Tracker!$B:$B,Summary!C$3,Tracker!$G:$G,Summary!$B5)</f>
        <v>39.804999999999993</v>
      </c>
      <c r="D5" s="39">
        <f>SUMIFS(Tracker!$H:$H,Tracker!$B:$B,Summary!D$3,Tracker!$G:$G,Summary!$B5)</f>
        <v>0</v>
      </c>
      <c r="E5" s="40">
        <f>SUMIFS(Tracker!$H:$H,Tracker!$B:$B,Summary!E$3,Tracker!$G:$G,Summary!$B5)</f>
        <v>0</v>
      </c>
      <c r="F5" s="37">
        <f t="shared" ref="F5:F12" si="0">SUM(C5:E5)</f>
        <v>39.804999999999993</v>
      </c>
    </row>
    <row r="6" spans="2:6" x14ac:dyDescent="0.25">
      <c r="B6" s="31" t="s">
        <v>47</v>
      </c>
      <c r="C6" s="38">
        <f>SUMIFS(Tracker!$H:$H,Tracker!$B:$B,Summary!C$3,Tracker!$G:$G,Summary!$B6)</f>
        <v>0</v>
      </c>
      <c r="D6" s="39">
        <f>SUMIFS(Tracker!$H:$H,Tracker!$B:$B,Summary!D$3,Tracker!$G:$G,Summary!$B6)</f>
        <v>0</v>
      </c>
      <c r="E6" s="40">
        <f>SUMIFS(Tracker!$H:$H,Tracker!$B:$B,Summary!E$3,Tracker!$G:$G,Summary!$B6)</f>
        <v>0</v>
      </c>
      <c r="F6" s="37">
        <f t="shared" si="0"/>
        <v>0</v>
      </c>
    </row>
    <row r="7" spans="2:6" x14ac:dyDescent="0.25">
      <c r="B7" s="31" t="s">
        <v>59</v>
      </c>
      <c r="C7" s="38">
        <f>SUMIFS(Tracker!$H:$H,Tracker!$B:$B,Summary!C$3,Tracker!$G:$G,Summary!$B7)</f>
        <v>0</v>
      </c>
      <c r="D7" s="39">
        <f>SUMIFS(Tracker!$H:$H,Tracker!$B:$B,Summary!D$3,Tracker!$G:$G,Summary!$B7)</f>
        <v>41.316409090909097</v>
      </c>
      <c r="E7" s="40">
        <f>SUMIFS(Tracker!$H:$H,Tracker!$B:$B,Summary!E$3,Tracker!$G:$G,Summary!$B7)</f>
        <v>0</v>
      </c>
      <c r="F7" s="37">
        <f t="shared" si="0"/>
        <v>41.316409090909097</v>
      </c>
    </row>
    <row r="8" spans="2:6" x14ac:dyDescent="0.25">
      <c r="B8" s="31" t="s">
        <v>60</v>
      </c>
      <c r="C8" s="38">
        <f>SUMIFS(Tracker!$H:$H,Tracker!$B:$B,Summary!C$3,Tracker!$G:$G,Summary!$B8)</f>
        <v>0</v>
      </c>
      <c r="D8" s="39">
        <f>SUMIFS(Tracker!$H:$H,Tracker!$B:$B,Summary!D$3,Tracker!$G:$G,Summary!$B8)</f>
        <v>49.04</v>
      </c>
      <c r="E8" s="40">
        <f>SUMIFS(Tracker!$H:$H,Tracker!$B:$B,Summary!E$3,Tracker!$G:$G,Summary!$B8)</f>
        <v>6.8999999999999995</v>
      </c>
      <c r="F8" s="37">
        <f t="shared" si="0"/>
        <v>55.94</v>
      </c>
    </row>
    <row r="9" spans="2:6" x14ac:dyDescent="0.25">
      <c r="B9" s="31" t="s">
        <v>76</v>
      </c>
      <c r="C9" s="38">
        <f>SUMIFS(Tracker!$H:$H,Tracker!$B:$B,Summary!C$3,Tracker!$G:$G,Summary!$B9)</f>
        <v>0</v>
      </c>
      <c r="D9" s="39">
        <f>SUMIFS(Tracker!$H:$H,Tracker!$B:$B,Summary!D$3,Tracker!$G:$G,Summary!$B9)</f>
        <v>0</v>
      </c>
      <c r="E9" s="40">
        <f>SUMIFS(Tracker!$H:$H,Tracker!$B:$B,Summary!E$3,Tracker!$G:$G,Summary!$B9)</f>
        <v>3.59</v>
      </c>
      <c r="F9" s="37">
        <f t="shared" si="0"/>
        <v>3.59</v>
      </c>
    </row>
    <row r="10" spans="2:6" x14ac:dyDescent="0.25">
      <c r="B10" s="31" t="s">
        <v>96</v>
      </c>
      <c r="C10" s="38">
        <f>SUMIFS(Tracker!$H:$H,Tracker!$B:$B,Summary!C$3,Tracker!$G:$G,Summary!$B10)</f>
        <v>0</v>
      </c>
      <c r="D10" s="39">
        <f>SUMIFS(Tracker!$H:$H,Tracker!$B:$B,Summary!D$3,Tracker!$G:$G,Summary!$B10)</f>
        <v>0</v>
      </c>
      <c r="E10" s="40">
        <f>SUMIFS(Tracker!$H:$H,Tracker!$B:$B,Summary!E$3,Tracker!$G:$G,Summary!$B10)</f>
        <v>0</v>
      </c>
      <c r="F10" s="37">
        <f t="shared" si="0"/>
        <v>0</v>
      </c>
    </row>
    <row r="11" spans="2:6" x14ac:dyDescent="0.25">
      <c r="B11" s="31" t="s">
        <v>201</v>
      </c>
      <c r="C11" s="38">
        <f>SUMIFS(Tracker!$H:$H,Tracker!$B:$B,Summary!C$3,Tracker!$G:$G,Summary!$B11)</f>
        <v>0</v>
      </c>
      <c r="D11" s="39">
        <f>SUMIFS(Tracker!$H:$H,Tracker!$B:$B,Summary!D$3,Tracker!$G:$G,Summary!$B11)</f>
        <v>0</v>
      </c>
      <c r="E11" s="40">
        <f>SUMIFS(Tracker!$H:$H,Tracker!$B:$B,Summary!E$3,Tracker!$G:$G,Summary!$B11)</f>
        <v>4.9770000000000003</v>
      </c>
      <c r="F11" s="37">
        <f t="shared" si="0"/>
        <v>4.9770000000000003</v>
      </c>
    </row>
    <row r="12" spans="2:6" x14ac:dyDescent="0.25">
      <c r="B12" s="31" t="s">
        <v>206</v>
      </c>
      <c r="C12" s="38">
        <f>SUMIFS(Tracker!$H:$H,Tracker!$B:$B,Summary!C$3,Tracker!$G:$G,Summary!$B12)</f>
        <v>0</v>
      </c>
      <c r="D12" s="39">
        <f>SUMIFS(Tracker!$H:$H,Tracker!$B:$B,Summary!D$3,Tracker!$G:$G,Summary!$B12)</f>
        <v>0</v>
      </c>
      <c r="E12" s="40">
        <f>SUMIFS(Tracker!$H:$H,Tracker!$B:$B,Summary!E$3,Tracker!$G:$G,Summary!$B12)</f>
        <v>5.6899999999999995</v>
      </c>
      <c r="F12" s="37">
        <f t="shared" si="0"/>
        <v>5.6899999999999995</v>
      </c>
    </row>
    <row r="13" spans="2:6" x14ac:dyDescent="0.25">
      <c r="B13" s="32" t="s">
        <v>293</v>
      </c>
      <c r="C13" s="41">
        <f>SUMIFS(Tracker!$H:$H,Tracker!$B:$B,Summary!C$3,Tracker!$G:$G,Summary!$B13)</f>
        <v>0</v>
      </c>
      <c r="D13" s="42">
        <f>SUMIFS(Tracker!$H:$H,Tracker!$B:$B,Summary!D$3,Tracker!$G:$G,Summary!$B13)</f>
        <v>13.760303523539074</v>
      </c>
      <c r="E13" s="43">
        <f>SUMIFS(Tracker!$H:$H,Tracker!$B:$B,Summary!E$3,Tracker!$G:$G,Summary!$B13)</f>
        <v>0</v>
      </c>
      <c r="F13" s="37">
        <f>SUM(C13:E13)</f>
        <v>13.760303523539074</v>
      </c>
    </row>
    <row r="14" spans="2:6" x14ac:dyDescent="0.25">
      <c r="B14" s="33" t="s">
        <v>373</v>
      </c>
      <c r="C14" s="44">
        <f>SUM(C4:C13)</f>
        <v>52.504999999999995</v>
      </c>
      <c r="D14" s="45">
        <f t="shared" ref="D14:E14" si="1">SUM(D4:D13)</f>
        <v>104.11671261444818</v>
      </c>
      <c r="E14" s="46">
        <f t="shared" si="1"/>
        <v>21.156999999999996</v>
      </c>
      <c r="F14" s="47">
        <f>SUM(F4:F13)</f>
        <v>177.77871261444818</v>
      </c>
    </row>
    <row r="16" spans="2:6" x14ac:dyDescent="0.25">
      <c r="B16" s="28" t="s">
        <v>377</v>
      </c>
      <c r="C16" s="29"/>
      <c r="D16" s="29"/>
      <c r="E16" s="29"/>
      <c r="F16" s="27"/>
    </row>
    <row r="17" spans="2:7" x14ac:dyDescent="0.25">
      <c r="B17" s="19" t="s">
        <v>5</v>
      </c>
      <c r="C17" s="18" t="s">
        <v>11</v>
      </c>
      <c r="D17" s="13" t="s">
        <v>46</v>
      </c>
      <c r="E17" s="12" t="s">
        <v>77</v>
      </c>
      <c r="F17" s="19" t="s">
        <v>373</v>
      </c>
    </row>
    <row r="18" spans="2:7" x14ac:dyDescent="0.25">
      <c r="B18" s="30" t="s">
        <v>10</v>
      </c>
      <c r="C18" s="55">
        <v>0</v>
      </c>
      <c r="D18" s="55">
        <v>13</v>
      </c>
      <c r="E18" s="56">
        <v>0</v>
      </c>
      <c r="F18" s="37">
        <f>SUM(C18:E18)</f>
        <v>13</v>
      </c>
      <c r="G18" t="s">
        <v>378</v>
      </c>
    </row>
    <row r="19" spans="2:7" x14ac:dyDescent="0.25">
      <c r="B19" s="31" t="s">
        <v>35</v>
      </c>
      <c r="C19" s="57">
        <v>0</v>
      </c>
      <c r="D19" s="58">
        <v>0</v>
      </c>
      <c r="E19" s="59">
        <v>0</v>
      </c>
      <c r="F19" s="37">
        <f t="shared" ref="F19:F27" si="2">SUM(C19:E19)</f>
        <v>0</v>
      </c>
    </row>
    <row r="20" spans="2:7" x14ac:dyDescent="0.25">
      <c r="B20" s="31" t="s">
        <v>47</v>
      </c>
      <c r="C20" s="57">
        <f>SUMIFS(Tracker!$H:$H,Tracker!$B:$B,Summary!C$3,Tracker!$G:$G,Summary!$B20)</f>
        <v>0</v>
      </c>
      <c r="D20" s="58">
        <v>50</v>
      </c>
      <c r="E20" s="59">
        <v>0</v>
      </c>
      <c r="F20" s="37">
        <f t="shared" si="2"/>
        <v>50</v>
      </c>
    </row>
    <row r="21" spans="2:7" x14ac:dyDescent="0.25">
      <c r="B21" s="31" t="s">
        <v>59</v>
      </c>
      <c r="C21" s="57">
        <v>0</v>
      </c>
      <c r="D21" s="58">
        <v>0</v>
      </c>
      <c r="E21" s="59">
        <v>0</v>
      </c>
      <c r="F21" s="37">
        <f t="shared" si="2"/>
        <v>0</v>
      </c>
    </row>
    <row r="22" spans="2:7" x14ac:dyDescent="0.25">
      <c r="B22" s="31" t="s">
        <v>60</v>
      </c>
      <c r="C22" s="57">
        <v>0</v>
      </c>
      <c r="D22" s="58">
        <v>0</v>
      </c>
      <c r="E22" s="59">
        <v>0</v>
      </c>
      <c r="F22" s="37">
        <f t="shared" si="2"/>
        <v>0</v>
      </c>
    </row>
    <row r="23" spans="2:7" x14ac:dyDescent="0.25">
      <c r="B23" s="31" t="s">
        <v>76</v>
      </c>
      <c r="C23" s="57">
        <v>0</v>
      </c>
      <c r="D23" s="58">
        <v>0</v>
      </c>
      <c r="E23" s="59">
        <v>0</v>
      </c>
      <c r="F23" s="37">
        <f t="shared" si="2"/>
        <v>0</v>
      </c>
    </row>
    <row r="24" spans="2:7" x14ac:dyDescent="0.25">
      <c r="B24" s="31" t="s">
        <v>96</v>
      </c>
      <c r="C24" s="57">
        <f>SUMIFS(Tracker!$H:$H,Tracker!$B:$B,Summary!C$3,Tracker!$G:$G,Summary!$B24)</f>
        <v>0</v>
      </c>
      <c r="D24" s="58">
        <f>SUMIFS(Tracker!$H:$H,Tracker!$B:$B,Summary!D$3,Tracker!$G:$G,Summary!$B24)</f>
        <v>0</v>
      </c>
      <c r="E24" s="59">
        <v>12.5</v>
      </c>
      <c r="F24" s="37">
        <f t="shared" si="2"/>
        <v>12.5</v>
      </c>
    </row>
    <row r="25" spans="2:7" x14ac:dyDescent="0.25">
      <c r="B25" s="31" t="s">
        <v>201</v>
      </c>
      <c r="C25" s="57">
        <f>SUMIFS(Tracker!$H:$H,Tracker!$B:$B,Summary!C$3,Tracker!$G:$G,Summary!$B25)</f>
        <v>0</v>
      </c>
      <c r="D25" s="58">
        <f>SUMIFS(Tracker!$H:$H,Tracker!$B:$B,Summary!D$3,Tracker!$G:$G,Summary!$B25)</f>
        <v>0</v>
      </c>
      <c r="E25" s="59"/>
      <c r="F25" s="37">
        <f t="shared" si="2"/>
        <v>0</v>
      </c>
    </row>
    <row r="26" spans="2:7" x14ac:dyDescent="0.25">
      <c r="B26" s="31" t="s">
        <v>206</v>
      </c>
      <c r="C26" s="57">
        <f>SUMIFS(Tracker!$H:$H,Tracker!$B:$B,Summary!C$3,Tracker!$G:$G,Summary!$B26)</f>
        <v>0</v>
      </c>
      <c r="D26" s="58">
        <f>SUMIFS(Tracker!$H:$H,Tracker!$B:$B,Summary!D$3,Tracker!$G:$G,Summary!$B26)</f>
        <v>0</v>
      </c>
      <c r="E26" s="59">
        <v>0</v>
      </c>
      <c r="F26" s="37">
        <f t="shared" si="2"/>
        <v>0</v>
      </c>
    </row>
    <row r="27" spans="2:7" x14ac:dyDescent="0.25">
      <c r="B27" s="32" t="s">
        <v>293</v>
      </c>
      <c r="C27" s="60">
        <f>SUMIFS(Tracker!$H:$H,Tracker!$B:$B,Summary!C$3,Tracker!$G:$G,Summary!$B27)</f>
        <v>0</v>
      </c>
      <c r="D27" s="61">
        <v>4.7</v>
      </c>
      <c r="E27" s="62">
        <f>SUMIFS(Tracker!$H:$H,Tracker!$B:$B,Summary!E$3,Tracker!$G:$G,Summary!$B27)</f>
        <v>0</v>
      </c>
      <c r="F27" s="37">
        <f t="shared" si="2"/>
        <v>4.7</v>
      </c>
    </row>
    <row r="28" spans="2:7" x14ac:dyDescent="0.25">
      <c r="B28" s="33" t="s">
        <v>373</v>
      </c>
      <c r="C28" s="44">
        <f>SUM(C18:C27)</f>
        <v>0</v>
      </c>
      <c r="D28" s="45">
        <f>SUM(D18:D27)</f>
        <v>67.7</v>
      </c>
      <c r="E28" s="46">
        <f t="shared" ref="E28" si="3">SUM(E18:E27)</f>
        <v>12.5</v>
      </c>
      <c r="F28" s="47">
        <f>SUM(F18:F27)</f>
        <v>80.2</v>
      </c>
    </row>
    <row r="30" spans="2:7" x14ac:dyDescent="0.25">
      <c r="B30" s="28" t="s">
        <v>377</v>
      </c>
      <c r="C30" s="29"/>
      <c r="D30" s="29"/>
      <c r="E30" s="29"/>
      <c r="F30" s="27"/>
    </row>
    <row r="31" spans="2:7" x14ac:dyDescent="0.25">
      <c r="B31" s="19" t="s">
        <v>5</v>
      </c>
      <c r="C31" s="18" t="s">
        <v>11</v>
      </c>
      <c r="D31" s="13" t="s">
        <v>46</v>
      </c>
      <c r="E31" s="54" t="s">
        <v>77</v>
      </c>
      <c r="F31" s="19" t="s">
        <v>373</v>
      </c>
    </row>
    <row r="32" spans="2:7" x14ac:dyDescent="0.25">
      <c r="B32" s="48" t="s">
        <v>10</v>
      </c>
      <c r="C32" s="51">
        <f>C4+C18</f>
        <v>12.7</v>
      </c>
      <c r="D32" s="51">
        <f>D4+D18</f>
        <v>13</v>
      </c>
      <c r="E32" s="51">
        <f t="shared" ref="E32:F32" si="4">E4+E18</f>
        <v>0</v>
      </c>
      <c r="F32" s="53">
        <f t="shared" si="4"/>
        <v>25.7</v>
      </c>
    </row>
    <row r="33" spans="2:9" x14ac:dyDescent="0.25">
      <c r="B33" s="48" t="s">
        <v>35</v>
      </c>
      <c r="C33" s="51">
        <f t="shared" ref="C33:F33" si="5">C5+C19</f>
        <v>39.804999999999993</v>
      </c>
      <c r="D33" s="51">
        <f t="shared" si="5"/>
        <v>0</v>
      </c>
      <c r="E33" s="51">
        <f t="shared" si="5"/>
        <v>0</v>
      </c>
      <c r="F33" s="53">
        <f t="shared" si="5"/>
        <v>39.804999999999993</v>
      </c>
    </row>
    <row r="34" spans="2:9" x14ac:dyDescent="0.25">
      <c r="B34" s="48" t="s">
        <v>47</v>
      </c>
      <c r="C34" s="51">
        <f t="shared" ref="C34:F34" si="6">C6+C20</f>
        <v>0</v>
      </c>
      <c r="D34" s="51">
        <f t="shared" si="6"/>
        <v>50</v>
      </c>
      <c r="E34" s="51">
        <f t="shared" si="6"/>
        <v>0</v>
      </c>
      <c r="F34" s="53">
        <f t="shared" si="6"/>
        <v>50</v>
      </c>
    </row>
    <row r="35" spans="2:9" x14ac:dyDescent="0.25">
      <c r="B35" s="48" t="s">
        <v>59</v>
      </c>
      <c r="C35" s="51">
        <f t="shared" ref="C35:F35" si="7">C7+C21</f>
        <v>0</v>
      </c>
      <c r="D35" s="51">
        <f t="shared" si="7"/>
        <v>41.316409090909097</v>
      </c>
      <c r="E35" s="51">
        <f t="shared" si="7"/>
        <v>0</v>
      </c>
      <c r="F35" s="53">
        <f t="shared" si="7"/>
        <v>41.316409090909097</v>
      </c>
    </row>
    <row r="36" spans="2:9" x14ac:dyDescent="0.25">
      <c r="B36" s="48" t="s">
        <v>60</v>
      </c>
      <c r="C36" s="51">
        <f t="shared" ref="C36:F36" si="8">C8+C22</f>
        <v>0</v>
      </c>
      <c r="D36" s="51">
        <f t="shared" si="8"/>
        <v>49.04</v>
      </c>
      <c r="E36" s="51">
        <f t="shared" si="8"/>
        <v>6.8999999999999995</v>
      </c>
      <c r="F36" s="53">
        <f t="shared" si="8"/>
        <v>55.94</v>
      </c>
    </row>
    <row r="37" spans="2:9" x14ac:dyDescent="0.25">
      <c r="B37" s="48" t="s">
        <v>76</v>
      </c>
      <c r="C37" s="51">
        <f t="shared" ref="C37:F37" si="9">C9+C23</f>
        <v>0</v>
      </c>
      <c r="D37" s="51">
        <f t="shared" si="9"/>
        <v>0</v>
      </c>
      <c r="E37" s="51">
        <f t="shared" si="9"/>
        <v>3.59</v>
      </c>
      <c r="F37" s="53">
        <f t="shared" si="9"/>
        <v>3.59</v>
      </c>
    </row>
    <row r="38" spans="2:9" x14ac:dyDescent="0.25">
      <c r="B38" s="48" t="s">
        <v>96</v>
      </c>
      <c r="C38" s="51">
        <f t="shared" ref="C38:F38" si="10">C10+C24</f>
        <v>0</v>
      </c>
      <c r="D38" s="51">
        <f t="shared" si="10"/>
        <v>0</v>
      </c>
      <c r="E38" s="51">
        <f t="shared" si="10"/>
        <v>12.5</v>
      </c>
      <c r="F38" s="53">
        <f t="shared" si="10"/>
        <v>12.5</v>
      </c>
    </row>
    <row r="39" spans="2:9" x14ac:dyDescent="0.25">
      <c r="B39" s="48" t="s">
        <v>201</v>
      </c>
      <c r="C39" s="51">
        <f t="shared" ref="C39:F39" si="11">C11+C25</f>
        <v>0</v>
      </c>
      <c r="D39" s="51">
        <f t="shared" si="11"/>
        <v>0</v>
      </c>
      <c r="E39" s="51">
        <f t="shared" si="11"/>
        <v>4.9770000000000003</v>
      </c>
      <c r="F39" s="53">
        <f t="shared" si="11"/>
        <v>4.9770000000000003</v>
      </c>
    </row>
    <row r="40" spans="2:9" x14ac:dyDescent="0.25">
      <c r="B40" s="48" t="s">
        <v>206</v>
      </c>
      <c r="C40" s="51">
        <f t="shared" ref="C40:F40" si="12">C12+C26</f>
        <v>0</v>
      </c>
      <c r="D40" s="51">
        <f t="shared" si="12"/>
        <v>0</v>
      </c>
      <c r="E40" s="51">
        <f t="shared" si="12"/>
        <v>5.6899999999999995</v>
      </c>
      <c r="F40" s="53">
        <f t="shared" si="12"/>
        <v>5.6899999999999995</v>
      </c>
    </row>
    <row r="41" spans="2:9" x14ac:dyDescent="0.25">
      <c r="B41" s="49" t="s">
        <v>293</v>
      </c>
      <c r="C41" s="51">
        <f>C13+C27</f>
        <v>0</v>
      </c>
      <c r="D41" s="51">
        <f>D13+D27</f>
        <v>18.460303523539075</v>
      </c>
      <c r="E41" s="51">
        <f t="shared" ref="E41:F41" si="13">E13+E27</f>
        <v>0</v>
      </c>
      <c r="F41" s="53">
        <f t="shared" si="13"/>
        <v>18.460303523539075</v>
      </c>
    </row>
    <row r="42" spans="2:9" x14ac:dyDescent="0.25">
      <c r="B42" s="50" t="s">
        <v>373</v>
      </c>
      <c r="C42" s="52">
        <f>SUM(C32:C41)</f>
        <v>52.504999999999995</v>
      </c>
      <c r="D42" s="52">
        <f t="shared" ref="D42:E42" si="14">SUM(D32:D41)</f>
        <v>171.81671261444816</v>
      </c>
      <c r="E42" s="52">
        <f t="shared" si="14"/>
        <v>33.656999999999996</v>
      </c>
      <c r="F42" s="47">
        <f>SUM(F32:F41)</f>
        <v>257.97871261444817</v>
      </c>
    </row>
    <row r="44" spans="2:9" x14ac:dyDescent="0.25">
      <c r="B44" s="28" t="s">
        <v>379</v>
      </c>
      <c r="C44" s="29"/>
      <c r="D44" s="29"/>
      <c r="E44" s="29"/>
      <c r="F44" s="27"/>
      <c r="H44" s="29" t="s">
        <v>380</v>
      </c>
      <c r="I44" s="63">
        <v>0.5</v>
      </c>
    </row>
    <row r="45" spans="2:9" x14ac:dyDescent="0.25">
      <c r="B45" s="19" t="s">
        <v>5</v>
      </c>
      <c r="C45" s="18" t="s">
        <v>11</v>
      </c>
      <c r="D45" s="13" t="s">
        <v>46</v>
      </c>
      <c r="E45" s="54" t="s">
        <v>77</v>
      </c>
      <c r="F45" s="19" t="s">
        <v>373</v>
      </c>
      <c r="H45" s="29" t="s">
        <v>381</v>
      </c>
      <c r="I45" s="63">
        <v>0.02</v>
      </c>
    </row>
    <row r="46" spans="2:9" x14ac:dyDescent="0.25">
      <c r="B46" s="48" t="s">
        <v>10</v>
      </c>
      <c r="C46" s="51">
        <f>C32</f>
        <v>12.7</v>
      </c>
      <c r="D46" s="51">
        <f>D32*$I$44</f>
        <v>6.5</v>
      </c>
      <c r="E46" s="51">
        <f>E32*$I$44</f>
        <v>0</v>
      </c>
      <c r="F46" s="53">
        <f>SUM(C46:E46)</f>
        <v>19.2</v>
      </c>
    </row>
    <row r="47" spans="2:9" x14ac:dyDescent="0.25">
      <c r="B47" s="48" t="s">
        <v>35</v>
      </c>
      <c r="C47" s="51">
        <f t="shared" ref="C47:C55" si="15">C33</f>
        <v>39.804999999999993</v>
      </c>
      <c r="D47" s="51">
        <f t="shared" ref="D47:E47" si="16">D33*$I$44</f>
        <v>0</v>
      </c>
      <c r="E47" s="51">
        <f t="shared" si="16"/>
        <v>0</v>
      </c>
      <c r="F47" s="53">
        <f t="shared" ref="F47:F55" si="17">SUM(C47:E47)</f>
        <v>39.804999999999993</v>
      </c>
    </row>
    <row r="48" spans="2:9" x14ac:dyDescent="0.25">
      <c r="B48" s="48" t="s">
        <v>47</v>
      </c>
      <c r="C48" s="51">
        <f t="shared" si="15"/>
        <v>0</v>
      </c>
      <c r="D48" s="51">
        <f t="shared" ref="D48:E48" si="18">D34*$I$44</f>
        <v>25</v>
      </c>
      <c r="E48" s="51">
        <f t="shared" si="18"/>
        <v>0</v>
      </c>
      <c r="F48" s="53">
        <f t="shared" si="17"/>
        <v>25</v>
      </c>
    </row>
    <row r="49" spans="2:7" x14ac:dyDescent="0.25">
      <c r="B49" s="48" t="s">
        <v>59</v>
      </c>
      <c r="C49" s="51">
        <f t="shared" si="15"/>
        <v>0</v>
      </c>
      <c r="D49" s="51">
        <f t="shared" ref="D49:E49" si="19">D35*$I$44</f>
        <v>20.658204545454549</v>
      </c>
      <c r="E49" s="51">
        <f t="shared" si="19"/>
        <v>0</v>
      </c>
      <c r="F49" s="53">
        <f t="shared" si="17"/>
        <v>20.658204545454549</v>
      </c>
    </row>
    <row r="50" spans="2:7" x14ac:dyDescent="0.25">
      <c r="B50" s="48" t="s">
        <v>60</v>
      </c>
      <c r="C50" s="51">
        <f t="shared" si="15"/>
        <v>0</v>
      </c>
      <c r="D50" s="51">
        <f t="shared" ref="D50:E50" si="20">D36*$I$44</f>
        <v>24.52</v>
      </c>
      <c r="E50" s="51">
        <f t="shared" si="20"/>
        <v>3.4499999999999997</v>
      </c>
      <c r="F50" s="53">
        <f t="shared" si="17"/>
        <v>27.97</v>
      </c>
    </row>
    <row r="51" spans="2:7" x14ac:dyDescent="0.25">
      <c r="B51" s="48" t="s">
        <v>76</v>
      </c>
      <c r="C51" s="51">
        <f t="shared" si="15"/>
        <v>0</v>
      </c>
      <c r="D51" s="51">
        <f>D37*$I$45</f>
        <v>0</v>
      </c>
      <c r="E51" s="51">
        <f>E37*$I$45</f>
        <v>7.1800000000000003E-2</v>
      </c>
      <c r="F51" s="53">
        <f t="shared" si="17"/>
        <v>7.1800000000000003E-2</v>
      </c>
      <c r="G51" t="s">
        <v>383</v>
      </c>
    </row>
    <row r="52" spans="2:7" x14ac:dyDescent="0.25">
      <c r="B52" s="48" t="s">
        <v>96</v>
      </c>
      <c r="C52" s="51">
        <f t="shared" si="15"/>
        <v>0</v>
      </c>
      <c r="D52" s="51">
        <f>D38*$I$45</f>
        <v>0</v>
      </c>
      <c r="E52" s="51">
        <f>E38*$I$45</f>
        <v>0.25</v>
      </c>
      <c r="F52" s="53">
        <f t="shared" si="17"/>
        <v>0.25</v>
      </c>
      <c r="G52" t="s">
        <v>383</v>
      </c>
    </row>
    <row r="53" spans="2:7" x14ac:dyDescent="0.25">
      <c r="B53" s="48" t="s">
        <v>201</v>
      </c>
      <c r="C53" s="51">
        <f t="shared" si="15"/>
        <v>0</v>
      </c>
      <c r="D53" s="51">
        <f t="shared" ref="D53" si="21">D39*$I$44</f>
        <v>0</v>
      </c>
      <c r="E53" s="51">
        <f>E39</f>
        <v>4.9770000000000003</v>
      </c>
      <c r="F53" s="53">
        <f t="shared" si="17"/>
        <v>4.9770000000000003</v>
      </c>
      <c r="G53" t="s">
        <v>382</v>
      </c>
    </row>
    <row r="54" spans="2:7" x14ac:dyDescent="0.25">
      <c r="B54" s="48" t="s">
        <v>206</v>
      </c>
      <c r="C54" s="51">
        <f t="shared" si="15"/>
        <v>0</v>
      </c>
      <c r="D54" s="51">
        <f t="shared" ref="D54:E54" si="22">D40*$I$44</f>
        <v>0</v>
      </c>
      <c r="E54" s="51">
        <f t="shared" si="22"/>
        <v>2.8449999999999998</v>
      </c>
      <c r="F54" s="53">
        <f t="shared" si="17"/>
        <v>2.8449999999999998</v>
      </c>
    </row>
    <row r="55" spans="2:7" x14ac:dyDescent="0.25">
      <c r="B55" s="49" t="s">
        <v>293</v>
      </c>
      <c r="C55" s="51">
        <f t="shared" si="15"/>
        <v>0</v>
      </c>
      <c r="D55" s="51">
        <f>D41</f>
        <v>18.460303523539075</v>
      </c>
      <c r="E55" s="51">
        <f t="shared" ref="D55:E55" si="23">E41*$I$44</f>
        <v>0</v>
      </c>
      <c r="F55" s="53">
        <f t="shared" si="17"/>
        <v>18.460303523539075</v>
      </c>
      <c r="G55" t="s">
        <v>384</v>
      </c>
    </row>
    <row r="56" spans="2:7" x14ac:dyDescent="0.25">
      <c r="B56" s="50" t="s">
        <v>373</v>
      </c>
      <c r="C56" s="52">
        <f>SUM(C46:C55)</f>
        <v>52.504999999999995</v>
      </c>
      <c r="D56" s="52">
        <f t="shared" ref="D56:E56" si="24">SUM(D46:D55)</f>
        <v>95.138508068993616</v>
      </c>
      <c r="E56" s="52">
        <f t="shared" si="24"/>
        <v>11.593799999999998</v>
      </c>
      <c r="F56" s="47">
        <f>SUM(F46:F55)</f>
        <v>159.2373080689936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285"/>
  <sheetViews>
    <sheetView showGridLines="0" topLeftCell="A215" workbookViewId="0">
      <selection activeCell="B17" sqref="B17"/>
    </sheetView>
  </sheetViews>
  <sheetFormatPr defaultColWidth="8.7109375" defaultRowHeight="11.25" x14ac:dyDescent="0.2"/>
  <cols>
    <col min="1" max="1" width="2.28515625" style="2" customWidth="1"/>
    <col min="2" max="2" width="20.42578125" style="2" bestFit="1" customWidth="1"/>
    <col min="3" max="3" width="19.42578125" style="3" bestFit="1" customWidth="1"/>
    <col min="4" max="4" width="11.5703125" style="3" customWidth="1"/>
    <col min="5" max="5" width="19.5703125" style="3" bestFit="1" customWidth="1"/>
    <col min="6" max="6" width="24.5703125" style="3" bestFit="1" customWidth="1"/>
    <col min="7" max="7" width="16.85546875" style="3" bestFit="1" customWidth="1"/>
    <col min="8" max="8" width="17.42578125" style="3" customWidth="1"/>
    <col min="9" max="9" width="20.5703125" style="3" customWidth="1"/>
    <col min="10" max="10" width="16.28515625" style="2" customWidth="1"/>
    <col min="11" max="11" width="20.42578125" style="2" customWidth="1"/>
    <col min="12" max="16384" width="8.7109375" style="2"/>
  </cols>
  <sheetData>
    <row r="2" spans="2:11" x14ac:dyDescent="0.2">
      <c r="B2" s="19" t="s">
        <v>4</v>
      </c>
      <c r="C2" s="18" t="s">
        <v>0</v>
      </c>
      <c r="D2" s="13" t="s">
        <v>2</v>
      </c>
      <c r="E2" s="9" t="s">
        <v>1</v>
      </c>
      <c r="F2" s="13" t="s">
        <v>3</v>
      </c>
      <c r="G2" s="9" t="s">
        <v>5</v>
      </c>
      <c r="H2" s="13" t="s">
        <v>45</v>
      </c>
      <c r="I2" s="9" t="s">
        <v>44</v>
      </c>
      <c r="J2" s="8" t="s">
        <v>370</v>
      </c>
      <c r="K2" s="12" t="s">
        <v>371</v>
      </c>
    </row>
    <row r="3" spans="2:11" x14ac:dyDescent="0.2">
      <c r="B3" s="20" t="s">
        <v>11</v>
      </c>
      <c r="C3" s="16">
        <v>77779999</v>
      </c>
      <c r="D3" s="14">
        <v>24101103</v>
      </c>
      <c r="E3" s="6" t="s">
        <v>6</v>
      </c>
      <c r="F3" s="14" t="s">
        <v>7</v>
      </c>
      <c r="G3" s="6" t="s">
        <v>10</v>
      </c>
      <c r="H3" s="14">
        <v>4.8</v>
      </c>
      <c r="I3" s="6">
        <v>15.567907158765507</v>
      </c>
      <c r="J3" s="4">
        <v>7.8448213061737201E-3</v>
      </c>
      <c r="K3" s="10">
        <v>2055</v>
      </c>
    </row>
    <row r="4" spans="2:11" x14ac:dyDescent="0.2">
      <c r="B4" s="21" t="s">
        <v>11</v>
      </c>
      <c r="C4" s="16">
        <v>77779999</v>
      </c>
      <c r="D4" s="14">
        <v>102781101</v>
      </c>
      <c r="E4" s="6" t="s">
        <v>8</v>
      </c>
      <c r="F4" s="14" t="s">
        <v>9</v>
      </c>
      <c r="G4" s="6" t="s">
        <v>10</v>
      </c>
      <c r="H4" s="14">
        <v>7.9</v>
      </c>
      <c r="I4" s="6">
        <v>13.240185299600622</v>
      </c>
      <c r="J4" s="4">
        <v>0.19610204009422499</v>
      </c>
      <c r="K4" s="10">
        <v>340</v>
      </c>
    </row>
    <row r="5" spans="2:11" x14ac:dyDescent="0.2">
      <c r="B5" s="21" t="s">
        <v>11</v>
      </c>
      <c r="C5" s="16">
        <v>74022384</v>
      </c>
      <c r="D5" s="14">
        <v>42751113</v>
      </c>
      <c r="E5" s="6" t="s">
        <v>12</v>
      </c>
      <c r="F5" s="14" t="s">
        <v>13</v>
      </c>
      <c r="G5" s="6" t="s">
        <v>35</v>
      </c>
      <c r="H5" s="14">
        <v>4.59</v>
      </c>
      <c r="I5" s="6">
        <v>5.4964920301106721</v>
      </c>
      <c r="J5" s="4">
        <v>0.15750404075906799</v>
      </c>
      <c r="K5" s="10">
        <v>481</v>
      </c>
    </row>
    <row r="6" spans="2:11" x14ac:dyDescent="0.2">
      <c r="B6" s="21" t="s">
        <v>11</v>
      </c>
      <c r="C6" s="16">
        <v>35098621</v>
      </c>
      <c r="D6" s="14">
        <v>152471101</v>
      </c>
      <c r="E6" s="6" t="s">
        <v>14</v>
      </c>
      <c r="F6" s="14" t="s">
        <v>15</v>
      </c>
      <c r="G6" s="6" t="s">
        <v>35</v>
      </c>
      <c r="H6" s="14">
        <v>0.52</v>
      </c>
      <c r="I6" s="6">
        <v>9.1336080573515233</v>
      </c>
      <c r="J6" s="4">
        <v>0.129220133563656</v>
      </c>
      <c r="K6" s="10">
        <v>606</v>
      </c>
    </row>
    <row r="7" spans="2:11" x14ac:dyDescent="0.2">
      <c r="B7" s="21" t="s">
        <v>11</v>
      </c>
      <c r="C7" s="16">
        <v>35157845</v>
      </c>
      <c r="D7" s="14">
        <v>43432105</v>
      </c>
      <c r="E7" s="6" t="s">
        <v>16</v>
      </c>
      <c r="F7" s="14" t="s">
        <v>17</v>
      </c>
      <c r="G7" s="6" t="s">
        <v>35</v>
      </c>
      <c r="H7" s="14">
        <v>1.27</v>
      </c>
      <c r="I7" s="6">
        <v>17.173684235426602</v>
      </c>
      <c r="J7" s="4">
        <v>3.5763149066580402E-2</v>
      </c>
      <c r="K7" s="10">
        <v>1361</v>
      </c>
    </row>
    <row r="8" spans="2:11" x14ac:dyDescent="0.2">
      <c r="B8" s="21" t="s">
        <v>11</v>
      </c>
      <c r="C8" s="16">
        <v>35094397</v>
      </c>
      <c r="D8" s="14">
        <v>43311102</v>
      </c>
      <c r="E8" s="6" t="s">
        <v>18</v>
      </c>
      <c r="F8" s="14" t="s">
        <v>19</v>
      </c>
      <c r="G8" s="6" t="s">
        <v>35</v>
      </c>
      <c r="H8" s="14">
        <v>1.07</v>
      </c>
      <c r="I8" s="6">
        <v>9.7315112335888756</v>
      </c>
      <c r="J8" s="4">
        <v>9.0594735712638506E-3</v>
      </c>
      <c r="K8" s="10">
        <v>1999</v>
      </c>
    </row>
    <row r="9" spans="2:11" x14ac:dyDescent="0.2">
      <c r="B9" s="21" t="s">
        <v>11</v>
      </c>
      <c r="C9" s="16">
        <v>35061206</v>
      </c>
      <c r="D9" s="14">
        <v>152481103</v>
      </c>
      <c r="E9" s="6" t="s">
        <v>20</v>
      </c>
      <c r="F9" s="14" t="s">
        <v>21</v>
      </c>
      <c r="G9" s="6" t="s">
        <v>35</v>
      </c>
      <c r="H9" s="14">
        <v>1.77</v>
      </c>
      <c r="I9" s="6">
        <v>17.747259940771038</v>
      </c>
      <c r="J9" s="4">
        <v>6.2036144330445001E-3</v>
      </c>
      <c r="K9" s="10">
        <v>2144</v>
      </c>
    </row>
    <row r="10" spans="2:11" x14ac:dyDescent="0.2">
      <c r="B10" s="21" t="s">
        <v>11</v>
      </c>
      <c r="C10" s="16">
        <v>35061212</v>
      </c>
      <c r="D10" s="14">
        <v>152481103</v>
      </c>
      <c r="E10" s="6" t="s">
        <v>20</v>
      </c>
      <c r="F10" s="14" t="s">
        <v>21</v>
      </c>
      <c r="G10" s="6" t="s">
        <v>35</v>
      </c>
      <c r="H10" s="14">
        <v>1.79</v>
      </c>
      <c r="I10" s="6">
        <v>17.747259940771038</v>
      </c>
      <c r="J10" s="4">
        <v>6.2036144330445001E-3</v>
      </c>
      <c r="K10" s="10">
        <v>2144</v>
      </c>
    </row>
    <row r="11" spans="2:11" x14ac:dyDescent="0.2">
      <c r="B11" s="21" t="s">
        <v>11</v>
      </c>
      <c r="C11" s="16">
        <v>35115151</v>
      </c>
      <c r="D11" s="14">
        <v>152481103</v>
      </c>
      <c r="E11" s="6" t="s">
        <v>20</v>
      </c>
      <c r="F11" s="14" t="s">
        <v>21</v>
      </c>
      <c r="G11" s="6" t="s">
        <v>35</v>
      </c>
      <c r="H11" s="14">
        <v>1.9</v>
      </c>
      <c r="I11" s="6">
        <v>17.747259940771038</v>
      </c>
      <c r="J11" s="4">
        <v>6.2036144330445001E-3</v>
      </c>
      <c r="K11" s="10">
        <v>2144</v>
      </c>
    </row>
    <row r="12" spans="2:11" x14ac:dyDescent="0.2">
      <c r="B12" s="21" t="s">
        <v>11</v>
      </c>
      <c r="C12" s="16">
        <v>35117443</v>
      </c>
      <c r="D12" s="14">
        <v>152481103</v>
      </c>
      <c r="E12" s="6" t="s">
        <v>20</v>
      </c>
      <c r="F12" s="14" t="s">
        <v>21</v>
      </c>
      <c r="G12" s="6" t="s">
        <v>35</v>
      </c>
      <c r="H12" s="14">
        <v>2.16</v>
      </c>
      <c r="I12" s="6">
        <v>17.747259940771038</v>
      </c>
      <c r="J12" s="4">
        <v>6.2036144330445001E-3</v>
      </c>
      <c r="K12" s="10">
        <v>2144</v>
      </c>
    </row>
    <row r="13" spans="2:11" x14ac:dyDescent="0.2">
      <c r="B13" s="21" t="s">
        <v>11</v>
      </c>
      <c r="C13" s="16">
        <v>35116383</v>
      </c>
      <c r="D13" s="14">
        <v>163661701</v>
      </c>
      <c r="E13" s="6" t="s">
        <v>22</v>
      </c>
      <c r="F13" s="14" t="s">
        <v>23</v>
      </c>
      <c r="G13" s="6" t="s">
        <v>35</v>
      </c>
      <c r="H13" s="14">
        <v>1.38</v>
      </c>
      <c r="I13" s="6">
        <v>11.858056951620696</v>
      </c>
      <c r="J13" s="4">
        <v>3.81675019092722E-3</v>
      </c>
      <c r="K13" s="10">
        <v>2267</v>
      </c>
    </row>
    <row r="14" spans="2:11" x14ac:dyDescent="0.2">
      <c r="B14" s="21" t="s">
        <v>11</v>
      </c>
      <c r="C14" s="16">
        <v>35116384</v>
      </c>
      <c r="D14" s="14">
        <v>163661701</v>
      </c>
      <c r="E14" s="6" t="s">
        <v>22</v>
      </c>
      <c r="F14" s="14" t="s">
        <v>23</v>
      </c>
      <c r="G14" s="6" t="s">
        <v>35</v>
      </c>
      <c r="H14" s="14">
        <v>1.6700000000000002</v>
      </c>
      <c r="I14" s="6">
        <v>11.858056951620696</v>
      </c>
      <c r="J14" s="4">
        <v>3.81675019092722E-3</v>
      </c>
      <c r="K14" s="10">
        <v>2267</v>
      </c>
    </row>
    <row r="15" spans="2:11" x14ac:dyDescent="0.2">
      <c r="B15" s="21" t="s">
        <v>11</v>
      </c>
      <c r="C15" s="16">
        <v>35114040</v>
      </c>
      <c r="D15" s="14">
        <v>163751102</v>
      </c>
      <c r="E15" s="6" t="s">
        <v>24</v>
      </c>
      <c r="F15" s="14" t="s">
        <v>25</v>
      </c>
      <c r="G15" s="6" t="s">
        <v>35</v>
      </c>
      <c r="H15" s="14">
        <v>1.4</v>
      </c>
      <c r="I15" s="6">
        <v>17.259798184577253</v>
      </c>
      <c r="J15" s="4">
        <v>3.75710143625059E-3</v>
      </c>
      <c r="K15" s="10">
        <v>2271</v>
      </c>
    </row>
    <row r="16" spans="2:11" x14ac:dyDescent="0.2">
      <c r="B16" s="21" t="s">
        <v>11</v>
      </c>
      <c r="C16" s="16">
        <v>35114048</v>
      </c>
      <c r="D16" s="14">
        <v>163751102</v>
      </c>
      <c r="E16" s="6" t="s">
        <v>24</v>
      </c>
      <c r="F16" s="14" t="s">
        <v>25</v>
      </c>
      <c r="G16" s="6" t="s">
        <v>35</v>
      </c>
      <c r="H16" s="14">
        <v>1.4</v>
      </c>
      <c r="I16" s="6">
        <v>17.259798184577253</v>
      </c>
      <c r="J16" s="4">
        <v>3.75710143625059E-3</v>
      </c>
      <c r="K16" s="10">
        <v>2271</v>
      </c>
    </row>
    <row r="17" spans="2:11" x14ac:dyDescent="0.2">
      <c r="B17" s="21" t="s">
        <v>11</v>
      </c>
      <c r="C17" s="16">
        <v>35052821</v>
      </c>
      <c r="D17" s="14">
        <v>163661701</v>
      </c>
      <c r="E17" s="6" t="s">
        <v>22</v>
      </c>
      <c r="F17" s="14" t="s">
        <v>26</v>
      </c>
      <c r="G17" s="6" t="s">
        <v>35</v>
      </c>
      <c r="H17" s="14">
        <v>1.72</v>
      </c>
      <c r="I17" s="6">
        <v>16.249408441667743</v>
      </c>
      <c r="J17" s="4">
        <v>2.9900681309674498E-3</v>
      </c>
      <c r="K17" s="10">
        <v>2353</v>
      </c>
    </row>
    <row r="18" spans="2:11" x14ac:dyDescent="0.2">
      <c r="B18" s="21" t="s">
        <v>11</v>
      </c>
      <c r="C18" s="16">
        <v>35056746</v>
      </c>
      <c r="D18" s="14">
        <v>163661701</v>
      </c>
      <c r="E18" s="6" t="s">
        <v>22</v>
      </c>
      <c r="F18" s="14" t="s">
        <v>26</v>
      </c>
      <c r="G18" s="6" t="s">
        <v>35</v>
      </c>
      <c r="H18" s="14">
        <v>2.02</v>
      </c>
      <c r="I18" s="6">
        <v>16.249408441667743</v>
      </c>
      <c r="J18" s="4">
        <v>2.9900681309674498E-3</v>
      </c>
      <c r="K18" s="10">
        <v>2353</v>
      </c>
    </row>
    <row r="19" spans="2:11" x14ac:dyDescent="0.2">
      <c r="B19" s="21" t="s">
        <v>11</v>
      </c>
      <c r="C19" s="16">
        <v>35115050</v>
      </c>
      <c r="D19" s="14">
        <v>163661701</v>
      </c>
      <c r="E19" s="6" t="s">
        <v>22</v>
      </c>
      <c r="F19" s="14" t="s">
        <v>26</v>
      </c>
      <c r="G19" s="6" t="s">
        <v>35</v>
      </c>
      <c r="H19" s="14">
        <v>1.61</v>
      </c>
      <c r="I19" s="6">
        <v>16.249408441667743</v>
      </c>
      <c r="J19" s="4">
        <v>2.9900681309674498E-3</v>
      </c>
      <c r="K19" s="10">
        <v>2353</v>
      </c>
    </row>
    <row r="20" spans="2:11" x14ac:dyDescent="0.2">
      <c r="B20" s="21" t="s">
        <v>11</v>
      </c>
      <c r="C20" s="16">
        <v>35115053</v>
      </c>
      <c r="D20" s="14">
        <v>163661701</v>
      </c>
      <c r="E20" s="6" t="s">
        <v>22</v>
      </c>
      <c r="F20" s="14" t="s">
        <v>26</v>
      </c>
      <c r="G20" s="6" t="s">
        <v>35</v>
      </c>
      <c r="H20" s="14">
        <v>1.81</v>
      </c>
      <c r="I20" s="6">
        <v>16.249408441667743</v>
      </c>
      <c r="J20" s="4">
        <v>2.9900681309674498E-3</v>
      </c>
      <c r="K20" s="10">
        <v>2353</v>
      </c>
    </row>
    <row r="21" spans="2:11" x14ac:dyDescent="0.2">
      <c r="B21" s="21" t="s">
        <v>11</v>
      </c>
      <c r="C21" s="16">
        <v>35115054</v>
      </c>
      <c r="D21" s="14">
        <v>163661701</v>
      </c>
      <c r="E21" s="6" t="s">
        <v>22</v>
      </c>
      <c r="F21" s="14" t="s">
        <v>26</v>
      </c>
      <c r="G21" s="6" t="s">
        <v>35</v>
      </c>
      <c r="H21" s="14">
        <v>1.4</v>
      </c>
      <c r="I21" s="6">
        <v>16.249408441667743</v>
      </c>
      <c r="J21" s="4">
        <v>2.9900681309674498E-3</v>
      </c>
      <c r="K21" s="10">
        <v>2353</v>
      </c>
    </row>
    <row r="22" spans="2:11" x14ac:dyDescent="0.2">
      <c r="B22" s="21" t="s">
        <v>11</v>
      </c>
      <c r="C22" s="16">
        <v>35115055</v>
      </c>
      <c r="D22" s="14">
        <v>163661701</v>
      </c>
      <c r="E22" s="6" t="s">
        <v>22</v>
      </c>
      <c r="F22" s="14" t="s">
        <v>26</v>
      </c>
      <c r="G22" s="6" t="s">
        <v>35</v>
      </c>
      <c r="H22" s="14">
        <v>2.13</v>
      </c>
      <c r="I22" s="6">
        <v>16.249408441667743</v>
      </c>
      <c r="J22" s="4">
        <v>2.9900681309674498E-3</v>
      </c>
      <c r="K22" s="10">
        <v>2353</v>
      </c>
    </row>
    <row r="23" spans="2:11" x14ac:dyDescent="0.2">
      <c r="B23" s="21" t="s">
        <v>11</v>
      </c>
      <c r="C23" s="16">
        <v>35116391</v>
      </c>
      <c r="D23" s="14">
        <v>163661702</v>
      </c>
      <c r="E23" s="6" t="s">
        <v>27</v>
      </c>
      <c r="F23" s="14" t="s">
        <v>28</v>
      </c>
      <c r="G23" s="6" t="s">
        <v>35</v>
      </c>
      <c r="H23" s="14">
        <v>0.69</v>
      </c>
      <c r="I23" s="6">
        <v>9.0549841860287135</v>
      </c>
      <c r="J23" s="4">
        <v>2.81608190566733E-3</v>
      </c>
      <c r="K23" s="10">
        <v>2369</v>
      </c>
    </row>
    <row r="24" spans="2:11" x14ac:dyDescent="0.2">
      <c r="B24" s="21" t="s">
        <v>11</v>
      </c>
      <c r="C24" s="16">
        <v>35116395</v>
      </c>
      <c r="D24" s="14">
        <v>163661702</v>
      </c>
      <c r="E24" s="6" t="s">
        <v>27</v>
      </c>
      <c r="F24" s="14" t="s">
        <v>28</v>
      </c>
      <c r="G24" s="6" t="s">
        <v>35</v>
      </c>
      <c r="H24" s="14">
        <v>1.71</v>
      </c>
      <c r="I24" s="6">
        <v>9.0549841860287135</v>
      </c>
      <c r="J24" s="4">
        <v>2.81608190566733E-3</v>
      </c>
      <c r="K24" s="10">
        <v>2369</v>
      </c>
    </row>
    <row r="25" spans="2:11" x14ac:dyDescent="0.2">
      <c r="B25" s="21" t="s">
        <v>11</v>
      </c>
      <c r="C25" s="16">
        <v>35116800</v>
      </c>
      <c r="D25" s="14">
        <v>163661702</v>
      </c>
      <c r="E25" s="6" t="s">
        <v>29</v>
      </c>
      <c r="F25" s="14" t="s">
        <v>30</v>
      </c>
      <c r="G25" s="6" t="s">
        <v>35</v>
      </c>
      <c r="H25" s="14">
        <v>1.175</v>
      </c>
      <c r="I25" s="6">
        <v>19.731845806481232</v>
      </c>
      <c r="J25" s="4">
        <v>2.5097893645901698E-3</v>
      </c>
      <c r="K25" s="10">
        <v>2411</v>
      </c>
    </row>
    <row r="26" spans="2:11" x14ac:dyDescent="0.2">
      <c r="B26" s="21" t="s">
        <v>11</v>
      </c>
      <c r="C26" s="16">
        <v>35114100</v>
      </c>
      <c r="D26" s="14">
        <v>83622106</v>
      </c>
      <c r="E26" s="6" t="s">
        <v>31</v>
      </c>
      <c r="F26" s="14" t="s">
        <v>32</v>
      </c>
      <c r="G26" s="6" t="s">
        <v>35</v>
      </c>
      <c r="H26" s="14">
        <v>1.04</v>
      </c>
      <c r="I26" s="6">
        <v>15.07341914252194</v>
      </c>
      <c r="J26" s="4">
        <v>2.1264631273294498E-3</v>
      </c>
      <c r="K26" s="10">
        <v>2464</v>
      </c>
    </row>
    <row r="27" spans="2:11" x14ac:dyDescent="0.2">
      <c r="B27" s="21" t="s">
        <v>11</v>
      </c>
      <c r="C27" s="16">
        <v>35116442</v>
      </c>
      <c r="D27" s="14">
        <v>163661702</v>
      </c>
      <c r="E27" s="6" t="s">
        <v>27</v>
      </c>
      <c r="F27" s="14" t="s">
        <v>33</v>
      </c>
      <c r="G27" s="6" t="s">
        <v>35</v>
      </c>
      <c r="H27" s="14">
        <v>0.31000000000000005</v>
      </c>
      <c r="I27" s="6">
        <v>10.941613656884462</v>
      </c>
      <c r="J27" s="4">
        <v>7.4696229192908604E-4</v>
      </c>
      <c r="K27" s="10">
        <v>2678</v>
      </c>
    </row>
    <row r="28" spans="2:11" x14ac:dyDescent="0.2">
      <c r="B28" s="21" t="s">
        <v>11</v>
      </c>
      <c r="C28" s="16">
        <v>35116444</v>
      </c>
      <c r="D28" s="14">
        <v>163661702</v>
      </c>
      <c r="E28" s="6" t="s">
        <v>27</v>
      </c>
      <c r="F28" s="14" t="s">
        <v>33</v>
      </c>
      <c r="G28" s="6" t="s">
        <v>35</v>
      </c>
      <c r="H28" s="14">
        <v>2.1</v>
      </c>
      <c r="I28" s="6">
        <v>10.941613656884462</v>
      </c>
      <c r="J28" s="4">
        <v>7.4696229192908604E-4</v>
      </c>
      <c r="K28" s="10">
        <v>2678</v>
      </c>
    </row>
    <row r="29" spans="2:11" x14ac:dyDescent="0.2">
      <c r="B29" s="21" t="s">
        <v>11</v>
      </c>
      <c r="C29" s="16">
        <v>35052825</v>
      </c>
      <c r="D29" s="14">
        <v>163661702</v>
      </c>
      <c r="E29" s="6" t="s">
        <v>27</v>
      </c>
      <c r="F29" s="14" t="s">
        <v>34</v>
      </c>
      <c r="G29" s="6" t="s">
        <v>35</v>
      </c>
      <c r="H29" s="14">
        <v>1.17</v>
      </c>
      <c r="I29" s="6">
        <v>1.4878815160173089</v>
      </c>
      <c r="J29" s="4">
        <v>4.9227907387652998E-4</v>
      </c>
      <c r="K29" s="10">
        <v>2737</v>
      </c>
    </row>
    <row r="30" spans="2:11" x14ac:dyDescent="0.2">
      <c r="B30" s="21" t="s">
        <v>46</v>
      </c>
      <c r="C30" s="16"/>
      <c r="D30" s="14">
        <v>103521103</v>
      </c>
      <c r="E30" s="6" t="s">
        <v>40</v>
      </c>
      <c r="F30" s="14" t="s">
        <v>36</v>
      </c>
      <c r="G30" s="6" t="s">
        <v>47</v>
      </c>
      <c r="H30" s="14"/>
      <c r="I30" s="6">
        <v>2.2596452793510937E-2</v>
      </c>
      <c r="J30" s="4">
        <v>3.1638837520079499</v>
      </c>
      <c r="K30" s="10">
        <v>1</v>
      </c>
    </row>
    <row r="31" spans="2:11" x14ac:dyDescent="0.2">
      <c r="B31" s="21" t="s">
        <v>46</v>
      </c>
      <c r="C31" s="16"/>
      <c r="D31" s="14">
        <v>48011144</v>
      </c>
      <c r="E31" s="6" t="s">
        <v>41</v>
      </c>
      <c r="F31" s="14" t="s">
        <v>37</v>
      </c>
      <c r="G31" s="6" t="s">
        <v>47</v>
      </c>
      <c r="H31" s="14"/>
      <c r="I31" s="6">
        <v>1.4759375649881914E-2</v>
      </c>
      <c r="J31" s="4">
        <v>1.8786400180821601</v>
      </c>
      <c r="K31" s="10">
        <v>2</v>
      </c>
    </row>
    <row r="32" spans="2:11" x14ac:dyDescent="0.2">
      <c r="B32" s="21" t="s">
        <v>46</v>
      </c>
      <c r="C32" s="16"/>
      <c r="D32" s="14">
        <v>254452101</v>
      </c>
      <c r="E32" s="6" t="s">
        <v>42</v>
      </c>
      <c r="F32" s="14" t="s">
        <v>38</v>
      </c>
      <c r="G32" s="6" t="s">
        <v>47</v>
      </c>
      <c r="H32" s="14"/>
      <c r="I32" s="6">
        <v>9.3940298887737098E-2</v>
      </c>
      <c r="J32" s="4">
        <v>1.6923678635751001</v>
      </c>
      <c r="K32" s="10">
        <v>3</v>
      </c>
    </row>
    <row r="33" spans="2:11" x14ac:dyDescent="0.2">
      <c r="B33" s="21" t="s">
        <v>46</v>
      </c>
      <c r="C33" s="16"/>
      <c r="D33" s="14">
        <v>252062111</v>
      </c>
      <c r="E33" s="6" t="s">
        <v>43</v>
      </c>
      <c r="F33" s="14" t="s">
        <v>39</v>
      </c>
      <c r="G33" s="6" t="s">
        <v>47</v>
      </c>
      <c r="H33" s="14"/>
      <c r="I33" s="6">
        <v>1.5140099741906526E-2</v>
      </c>
      <c r="J33" s="4">
        <v>1.4424600118701301</v>
      </c>
      <c r="K33" s="10">
        <v>4</v>
      </c>
    </row>
    <row r="34" spans="2:11" x14ac:dyDescent="0.2">
      <c r="B34" s="21" t="s">
        <v>46</v>
      </c>
      <c r="C34" s="16"/>
      <c r="D34" s="14">
        <v>43141103</v>
      </c>
      <c r="E34" s="6" t="s">
        <v>258</v>
      </c>
      <c r="F34" s="14" t="s">
        <v>210</v>
      </c>
      <c r="G34" s="6" t="s">
        <v>47</v>
      </c>
      <c r="H34" s="14"/>
      <c r="I34" s="6">
        <v>5.2974899478799381E-2</v>
      </c>
      <c r="J34" s="4">
        <v>1.30064582640474</v>
      </c>
      <c r="K34" s="10">
        <v>5</v>
      </c>
    </row>
    <row r="35" spans="2:11" x14ac:dyDescent="0.2">
      <c r="B35" s="21" t="s">
        <v>46</v>
      </c>
      <c r="C35" s="16"/>
      <c r="D35" s="14">
        <v>42871101</v>
      </c>
      <c r="E35" s="6" t="s">
        <v>259</v>
      </c>
      <c r="F35" s="14" t="s">
        <v>211</v>
      </c>
      <c r="G35" s="6" t="s">
        <v>47</v>
      </c>
      <c r="H35" s="14"/>
      <c r="I35" s="6">
        <v>1.1132767118567868</v>
      </c>
      <c r="J35" s="4">
        <v>1.25585214828787</v>
      </c>
      <c r="K35" s="10">
        <v>6</v>
      </c>
    </row>
    <row r="36" spans="2:11" x14ac:dyDescent="0.2">
      <c r="B36" s="21" t="s">
        <v>46</v>
      </c>
      <c r="C36" s="16"/>
      <c r="D36" s="14">
        <v>103451101</v>
      </c>
      <c r="E36" s="6" t="s">
        <v>260</v>
      </c>
      <c r="F36" s="14" t="s">
        <v>212</v>
      </c>
      <c r="G36" s="6" t="s">
        <v>47</v>
      </c>
      <c r="H36" s="14"/>
      <c r="I36" s="6">
        <v>7.4478152973437544</v>
      </c>
      <c r="J36" s="4">
        <v>1.2523945921845401</v>
      </c>
      <c r="K36" s="10">
        <v>7</v>
      </c>
    </row>
    <row r="37" spans="2:11" x14ac:dyDescent="0.2">
      <c r="B37" s="21" t="s">
        <v>46</v>
      </c>
      <c r="C37" s="16"/>
      <c r="D37" s="14">
        <v>43141102</v>
      </c>
      <c r="E37" s="6" t="s">
        <v>261</v>
      </c>
      <c r="F37" s="14" t="s">
        <v>213</v>
      </c>
      <c r="G37" s="6" t="s">
        <v>47</v>
      </c>
      <c r="H37" s="14"/>
      <c r="I37" s="6">
        <v>4.7057750984646365</v>
      </c>
      <c r="J37" s="4">
        <v>0.91632033534261803</v>
      </c>
      <c r="K37" s="10">
        <v>8</v>
      </c>
    </row>
    <row r="38" spans="2:11" x14ac:dyDescent="0.2">
      <c r="B38" s="21" t="s">
        <v>46</v>
      </c>
      <c r="C38" s="16"/>
      <c r="D38" s="14">
        <v>43311102</v>
      </c>
      <c r="E38" s="6" t="s">
        <v>18</v>
      </c>
      <c r="F38" s="14" t="s">
        <v>214</v>
      </c>
      <c r="G38" s="6" t="s">
        <v>47</v>
      </c>
      <c r="H38" s="14"/>
      <c r="I38" s="6">
        <v>6.2704015389340588</v>
      </c>
      <c r="J38" s="4">
        <v>0.87628507791960997</v>
      </c>
      <c r="K38" s="10">
        <v>9</v>
      </c>
    </row>
    <row r="39" spans="2:11" x14ac:dyDescent="0.2">
      <c r="B39" s="21" t="s">
        <v>46</v>
      </c>
      <c r="C39" s="16"/>
      <c r="D39" s="14">
        <v>254452102</v>
      </c>
      <c r="E39" s="6" t="s">
        <v>262</v>
      </c>
      <c r="F39" s="14" t="s">
        <v>215</v>
      </c>
      <c r="G39" s="6" t="s">
        <v>47</v>
      </c>
      <c r="H39" s="14"/>
      <c r="I39" s="6">
        <v>0.71280745282256674</v>
      </c>
      <c r="J39" s="4">
        <v>0.77248403992745995</v>
      </c>
      <c r="K39" s="10">
        <v>10</v>
      </c>
    </row>
    <row r="40" spans="2:11" x14ac:dyDescent="0.2">
      <c r="B40" s="21" t="s">
        <v>46</v>
      </c>
      <c r="C40" s="16"/>
      <c r="D40" s="14">
        <v>102211101</v>
      </c>
      <c r="E40" s="6" t="s">
        <v>263</v>
      </c>
      <c r="F40" s="14" t="s">
        <v>216</v>
      </c>
      <c r="G40" s="6" t="s">
        <v>47</v>
      </c>
      <c r="H40" s="14"/>
      <c r="I40" s="6">
        <v>4.8007878256915042</v>
      </c>
      <c r="J40" s="4">
        <v>0.73491290778294305</v>
      </c>
      <c r="K40" s="10">
        <v>11</v>
      </c>
    </row>
    <row r="41" spans="2:11" x14ac:dyDescent="0.2">
      <c r="B41" s="21" t="s">
        <v>46</v>
      </c>
      <c r="C41" s="16"/>
      <c r="D41" s="14">
        <v>152582109</v>
      </c>
      <c r="E41" s="6" t="s">
        <v>264</v>
      </c>
      <c r="F41" s="14" t="s">
        <v>217</v>
      </c>
      <c r="G41" s="6" t="s">
        <v>47</v>
      </c>
      <c r="H41" s="14"/>
      <c r="I41" s="6">
        <v>9.8165810318409569E-2</v>
      </c>
      <c r="J41" s="4">
        <v>0.73150515373203895</v>
      </c>
      <c r="K41" s="10">
        <v>12</v>
      </c>
    </row>
    <row r="42" spans="2:11" x14ac:dyDescent="0.2">
      <c r="B42" s="21" t="s">
        <v>46</v>
      </c>
      <c r="C42" s="16"/>
      <c r="D42" s="14">
        <v>43141102</v>
      </c>
      <c r="E42" s="6" t="s">
        <v>261</v>
      </c>
      <c r="F42" s="14" t="s">
        <v>218</v>
      </c>
      <c r="G42" s="6" t="s">
        <v>47</v>
      </c>
      <c r="H42" s="14"/>
      <c r="I42" s="6">
        <v>0.46739193296237602</v>
      </c>
      <c r="J42" s="4">
        <v>0.72480622708457398</v>
      </c>
      <c r="K42" s="10">
        <v>13</v>
      </c>
    </row>
    <row r="43" spans="2:11" x14ac:dyDescent="0.2">
      <c r="B43" s="21" t="s">
        <v>46</v>
      </c>
      <c r="C43" s="16"/>
      <c r="D43" s="14">
        <v>43141103</v>
      </c>
      <c r="E43" s="6" t="s">
        <v>258</v>
      </c>
      <c r="F43" s="14" t="s">
        <v>219</v>
      </c>
      <c r="G43" s="6" t="s">
        <v>47</v>
      </c>
      <c r="H43" s="14"/>
      <c r="I43" s="6">
        <v>27.732817672521005</v>
      </c>
      <c r="J43" s="4">
        <v>0.71617523524972704</v>
      </c>
      <c r="K43" s="10">
        <v>14</v>
      </c>
    </row>
    <row r="44" spans="2:11" x14ac:dyDescent="0.2">
      <c r="B44" s="21" t="s">
        <v>46</v>
      </c>
      <c r="C44" s="16"/>
      <c r="D44" s="14">
        <v>253642104</v>
      </c>
      <c r="E44" s="6" t="s">
        <v>265</v>
      </c>
      <c r="F44" s="14" t="s">
        <v>220</v>
      </c>
      <c r="G44" s="6" t="s">
        <v>47</v>
      </c>
      <c r="H44" s="14"/>
      <c r="I44" s="6">
        <v>5.3534418701324551</v>
      </c>
      <c r="J44" s="4">
        <v>0.70422889156035196</v>
      </c>
      <c r="K44" s="10">
        <v>15</v>
      </c>
    </row>
    <row r="45" spans="2:11" x14ac:dyDescent="0.2">
      <c r="B45" s="21" t="s">
        <v>46</v>
      </c>
      <c r="C45" s="16"/>
      <c r="D45" s="14">
        <v>252691104</v>
      </c>
      <c r="E45" s="6" t="s">
        <v>266</v>
      </c>
      <c r="F45" s="14" t="s">
        <v>221</v>
      </c>
      <c r="G45" s="6" t="s">
        <v>47</v>
      </c>
      <c r="H45" s="14"/>
      <c r="I45" s="6">
        <v>0.23386258574899998</v>
      </c>
      <c r="J45" s="4">
        <v>0.68656364316537899</v>
      </c>
      <c r="K45" s="10">
        <v>16</v>
      </c>
    </row>
    <row r="46" spans="2:11" x14ac:dyDescent="0.2">
      <c r="B46" s="21" t="s">
        <v>46</v>
      </c>
      <c r="C46" s="16"/>
      <c r="D46" s="14">
        <v>102781101</v>
      </c>
      <c r="E46" s="6" t="s">
        <v>8</v>
      </c>
      <c r="F46" s="14" t="s">
        <v>222</v>
      </c>
      <c r="G46" s="6" t="s">
        <v>47</v>
      </c>
      <c r="H46" s="14"/>
      <c r="I46" s="6">
        <v>8.4234939683886262E-2</v>
      </c>
      <c r="J46" s="4">
        <v>0.67079456910850799</v>
      </c>
      <c r="K46" s="10">
        <v>17</v>
      </c>
    </row>
    <row r="47" spans="2:11" x14ac:dyDescent="0.2">
      <c r="B47" s="21" t="s">
        <v>46</v>
      </c>
      <c r="C47" s="16"/>
      <c r="D47" s="14">
        <v>14652106</v>
      </c>
      <c r="E47" s="6" t="s">
        <v>267</v>
      </c>
      <c r="F47" s="14" t="s">
        <v>223</v>
      </c>
      <c r="G47" s="6" t="s">
        <v>47</v>
      </c>
      <c r="H47" s="14"/>
      <c r="I47" s="6">
        <v>3.6652030733285454</v>
      </c>
      <c r="J47" s="4">
        <v>0.65331191648807796</v>
      </c>
      <c r="K47" s="10">
        <v>18</v>
      </c>
    </row>
    <row r="48" spans="2:11" x14ac:dyDescent="0.2">
      <c r="B48" s="21" t="s">
        <v>46</v>
      </c>
      <c r="C48" s="16"/>
      <c r="D48" s="14">
        <v>43211101</v>
      </c>
      <c r="E48" s="6" t="s">
        <v>268</v>
      </c>
      <c r="F48" s="14" t="s">
        <v>224</v>
      </c>
      <c r="G48" s="6" t="s">
        <v>47</v>
      </c>
      <c r="H48" s="14"/>
      <c r="I48" s="6">
        <v>0.22763423364316471</v>
      </c>
      <c r="J48" s="4">
        <v>0.64187331574842599</v>
      </c>
      <c r="K48" s="10">
        <v>19</v>
      </c>
    </row>
    <row r="49" spans="2:11" x14ac:dyDescent="0.2">
      <c r="B49" s="21" t="s">
        <v>46</v>
      </c>
      <c r="C49" s="16"/>
      <c r="D49" s="14">
        <v>63591101</v>
      </c>
      <c r="E49" s="6" t="s">
        <v>269</v>
      </c>
      <c r="F49" s="14" t="s">
        <v>225</v>
      </c>
      <c r="G49" s="6" t="s">
        <v>47</v>
      </c>
      <c r="H49" s="14"/>
      <c r="I49" s="6">
        <v>0.78765605361673718</v>
      </c>
      <c r="J49" s="4">
        <v>0.62028997572283695</v>
      </c>
      <c r="K49" s="10">
        <v>20</v>
      </c>
    </row>
    <row r="50" spans="2:11" x14ac:dyDescent="0.2">
      <c r="B50" s="21" t="s">
        <v>46</v>
      </c>
      <c r="C50" s="16"/>
      <c r="D50" s="14">
        <v>14452104</v>
      </c>
      <c r="E50" s="6" t="s">
        <v>270</v>
      </c>
      <c r="F50" s="14" t="s">
        <v>226</v>
      </c>
      <c r="G50" s="6" t="s">
        <v>47</v>
      </c>
      <c r="H50" s="14"/>
      <c r="I50" s="6">
        <v>5.7542231349130013</v>
      </c>
      <c r="J50" s="4">
        <v>0.61453569663879104</v>
      </c>
      <c r="K50" s="10">
        <v>21</v>
      </c>
    </row>
    <row r="51" spans="2:11" x14ac:dyDescent="0.2">
      <c r="B51" s="21" t="s">
        <v>46</v>
      </c>
      <c r="C51" s="16"/>
      <c r="D51" s="14">
        <v>254432104</v>
      </c>
      <c r="E51" s="6" t="s">
        <v>271</v>
      </c>
      <c r="F51" s="14" t="s">
        <v>227</v>
      </c>
      <c r="G51" s="6" t="s">
        <v>47</v>
      </c>
      <c r="H51" s="14"/>
      <c r="I51" s="6">
        <v>2.4276836459869919</v>
      </c>
      <c r="J51" s="4">
        <v>0.59573443681964799</v>
      </c>
      <c r="K51" s="10">
        <v>22</v>
      </c>
    </row>
    <row r="52" spans="2:11" x14ac:dyDescent="0.2">
      <c r="B52" s="21" t="s">
        <v>46</v>
      </c>
      <c r="C52" s="16"/>
      <c r="D52" s="14">
        <v>43141101</v>
      </c>
      <c r="E52" s="6" t="s">
        <v>61</v>
      </c>
      <c r="F52" s="14" t="s">
        <v>228</v>
      </c>
      <c r="G52" s="6" t="s">
        <v>47</v>
      </c>
      <c r="H52" s="14"/>
      <c r="I52" s="6">
        <v>1.0658524089295898</v>
      </c>
      <c r="J52" s="4">
        <v>0.58091932138282898</v>
      </c>
      <c r="K52" s="10">
        <v>23</v>
      </c>
    </row>
    <row r="53" spans="2:11" x14ac:dyDescent="0.2">
      <c r="B53" s="21" t="s">
        <v>46</v>
      </c>
      <c r="C53" s="16"/>
      <c r="D53" s="14">
        <v>43201102</v>
      </c>
      <c r="E53" s="6" t="s">
        <v>272</v>
      </c>
      <c r="F53" s="14" t="s">
        <v>229</v>
      </c>
      <c r="G53" s="6" t="s">
        <v>47</v>
      </c>
      <c r="H53" s="14"/>
      <c r="I53" s="6">
        <v>2.7273763425775078E-2</v>
      </c>
      <c r="J53" s="4">
        <v>0.56399839973022203</v>
      </c>
      <c r="K53" s="10">
        <v>24</v>
      </c>
    </row>
    <row r="54" spans="2:11" x14ac:dyDescent="0.2">
      <c r="B54" s="21" t="s">
        <v>46</v>
      </c>
      <c r="C54" s="16"/>
      <c r="D54" s="14">
        <v>63642108</v>
      </c>
      <c r="E54" s="6" t="s">
        <v>273</v>
      </c>
      <c r="F54" s="14" t="s">
        <v>230</v>
      </c>
      <c r="G54" s="6" t="s">
        <v>47</v>
      </c>
      <c r="H54" s="14"/>
      <c r="I54" s="6">
        <v>0.36709268441861903</v>
      </c>
      <c r="J54" s="4">
        <v>0.55275579482224202</v>
      </c>
      <c r="K54" s="10">
        <v>25</v>
      </c>
    </row>
    <row r="55" spans="2:11" x14ac:dyDescent="0.2">
      <c r="B55" s="21" t="s">
        <v>46</v>
      </c>
      <c r="C55" s="16"/>
      <c r="D55" s="14">
        <v>63642106</v>
      </c>
      <c r="E55" s="6" t="s">
        <v>274</v>
      </c>
      <c r="F55" s="14" t="s">
        <v>231</v>
      </c>
      <c r="G55" s="6" t="s">
        <v>47</v>
      </c>
      <c r="H55" s="14"/>
      <c r="I55" s="6">
        <v>0.2849900016145836</v>
      </c>
      <c r="J55" s="4">
        <v>0.55242642055856805</v>
      </c>
      <c r="K55" s="10">
        <v>26</v>
      </c>
    </row>
    <row r="56" spans="2:11" x14ac:dyDescent="0.2">
      <c r="B56" s="21" t="s">
        <v>46</v>
      </c>
      <c r="C56" s="16"/>
      <c r="D56" s="14">
        <v>43361102</v>
      </c>
      <c r="E56" s="6" t="s">
        <v>275</v>
      </c>
      <c r="F56" s="14" t="s">
        <v>232</v>
      </c>
      <c r="G56" s="6" t="s">
        <v>47</v>
      </c>
      <c r="H56" s="14"/>
      <c r="I56" s="6">
        <v>14.222439399760409</v>
      </c>
      <c r="J56" s="4">
        <v>0.54870131115374099</v>
      </c>
      <c r="K56" s="10">
        <v>27</v>
      </c>
    </row>
    <row r="57" spans="2:11" x14ac:dyDescent="0.2">
      <c r="B57" s="21" t="s">
        <v>46</v>
      </c>
      <c r="C57" s="16"/>
      <c r="D57" s="14">
        <v>14662112</v>
      </c>
      <c r="E57" s="6" t="s">
        <v>276</v>
      </c>
      <c r="F57" s="14" t="s">
        <v>233</v>
      </c>
      <c r="G57" s="6" t="s">
        <v>47</v>
      </c>
      <c r="H57" s="14"/>
      <c r="I57" s="6">
        <v>0.39173532509524611</v>
      </c>
      <c r="J57" s="4">
        <v>0.53730609592801504</v>
      </c>
      <c r="K57" s="10">
        <v>28</v>
      </c>
    </row>
    <row r="58" spans="2:11" x14ac:dyDescent="0.2">
      <c r="B58" s="21" t="s">
        <v>46</v>
      </c>
      <c r="C58" s="16"/>
      <c r="D58" s="14">
        <v>102911109</v>
      </c>
      <c r="E58" s="6" t="s">
        <v>183</v>
      </c>
      <c r="F58" s="14" t="s">
        <v>174</v>
      </c>
      <c r="G58" s="6" t="s">
        <v>47</v>
      </c>
      <c r="H58" s="14"/>
      <c r="I58" s="6">
        <v>1.3417394071275264</v>
      </c>
      <c r="J58" s="4">
        <v>0.52987304798146795</v>
      </c>
      <c r="K58" s="10">
        <v>29</v>
      </c>
    </row>
    <row r="59" spans="2:11" x14ac:dyDescent="0.2">
      <c r="B59" s="21" t="s">
        <v>46</v>
      </c>
      <c r="C59" s="16"/>
      <c r="D59" s="14">
        <v>253642103</v>
      </c>
      <c r="E59" s="6" t="s">
        <v>277</v>
      </c>
      <c r="F59" s="14" t="s">
        <v>234</v>
      </c>
      <c r="G59" s="6" t="s">
        <v>47</v>
      </c>
      <c r="H59" s="14"/>
      <c r="I59" s="6">
        <v>2.3287273015274268</v>
      </c>
      <c r="J59" s="4">
        <v>0.51619382712091899</v>
      </c>
      <c r="K59" s="10">
        <v>30</v>
      </c>
    </row>
    <row r="60" spans="2:11" x14ac:dyDescent="0.2">
      <c r="B60" s="21" t="s">
        <v>46</v>
      </c>
      <c r="C60" s="16"/>
      <c r="D60" s="14">
        <v>48011146</v>
      </c>
      <c r="E60" s="6" t="s">
        <v>278</v>
      </c>
      <c r="F60" s="14" t="s">
        <v>235</v>
      </c>
      <c r="G60" s="6" t="s">
        <v>47</v>
      </c>
      <c r="H60" s="14"/>
      <c r="I60" s="6">
        <v>8.5246135669098198E-3</v>
      </c>
      <c r="J60" s="4">
        <v>0.50979496602816499</v>
      </c>
      <c r="K60" s="10">
        <v>31</v>
      </c>
    </row>
    <row r="61" spans="2:11" x14ac:dyDescent="0.2">
      <c r="B61" s="21" t="s">
        <v>46</v>
      </c>
      <c r="C61" s="16"/>
      <c r="D61" s="14">
        <v>48011146</v>
      </c>
      <c r="E61" s="6" t="s">
        <v>278</v>
      </c>
      <c r="F61" s="14" t="s">
        <v>236</v>
      </c>
      <c r="G61" s="6" t="s">
        <v>47</v>
      </c>
      <c r="H61" s="14"/>
      <c r="I61" s="6">
        <v>1.1291677467289185E-2</v>
      </c>
      <c r="J61" s="4">
        <v>0.50979496602816499</v>
      </c>
      <c r="K61" s="10">
        <v>32</v>
      </c>
    </row>
    <row r="62" spans="2:11" x14ac:dyDescent="0.2">
      <c r="B62" s="21" t="s">
        <v>46</v>
      </c>
      <c r="C62" s="16"/>
      <c r="D62" s="14">
        <v>102251101</v>
      </c>
      <c r="E62" s="6" t="s">
        <v>279</v>
      </c>
      <c r="F62" s="14" t="s">
        <v>237</v>
      </c>
      <c r="G62" s="6" t="s">
        <v>47</v>
      </c>
      <c r="H62" s="14"/>
      <c r="I62" s="6">
        <v>0.89694034829589175</v>
      </c>
      <c r="J62" s="4">
        <v>0.50290707501140297</v>
      </c>
      <c r="K62" s="10">
        <v>33</v>
      </c>
    </row>
    <row r="63" spans="2:11" x14ac:dyDescent="0.2">
      <c r="B63" s="21" t="s">
        <v>46</v>
      </c>
      <c r="C63" s="16"/>
      <c r="D63" s="14">
        <v>42821102</v>
      </c>
      <c r="E63" s="6" t="s">
        <v>280</v>
      </c>
      <c r="F63" s="14" t="s">
        <v>238</v>
      </c>
      <c r="G63" s="6" t="s">
        <v>47</v>
      </c>
      <c r="H63" s="14"/>
      <c r="I63" s="6">
        <v>2.7328786085891298E-2</v>
      </c>
      <c r="J63" s="4">
        <v>0.48427403528289198</v>
      </c>
      <c r="K63" s="10">
        <v>34</v>
      </c>
    </row>
    <row r="64" spans="2:11" x14ac:dyDescent="0.2">
      <c r="B64" s="21" t="s">
        <v>46</v>
      </c>
      <c r="C64" s="16"/>
      <c r="D64" s="14">
        <v>254452102</v>
      </c>
      <c r="E64" s="6" t="s">
        <v>262</v>
      </c>
      <c r="F64" s="14" t="s">
        <v>239</v>
      </c>
      <c r="G64" s="6" t="s">
        <v>47</v>
      </c>
      <c r="H64" s="14"/>
      <c r="I64" s="6">
        <v>5.253888981142623</v>
      </c>
      <c r="J64" s="4">
        <v>0.47165130693121798</v>
      </c>
      <c r="K64" s="10">
        <v>35</v>
      </c>
    </row>
    <row r="65" spans="2:11" x14ac:dyDescent="0.2">
      <c r="B65" s="21" t="s">
        <v>46</v>
      </c>
      <c r="C65" s="16"/>
      <c r="D65" s="14">
        <v>254452101</v>
      </c>
      <c r="E65" s="6" t="s">
        <v>42</v>
      </c>
      <c r="F65" s="14" t="s">
        <v>240</v>
      </c>
      <c r="G65" s="6" t="s">
        <v>47</v>
      </c>
      <c r="H65" s="14"/>
      <c r="I65" s="6">
        <v>4.602897171829671</v>
      </c>
      <c r="J65" s="4">
        <v>0.47121698573295401</v>
      </c>
      <c r="K65" s="10">
        <v>36</v>
      </c>
    </row>
    <row r="66" spans="2:11" x14ac:dyDescent="0.2">
      <c r="B66" s="21" t="s">
        <v>46</v>
      </c>
      <c r="C66" s="16"/>
      <c r="D66" s="14">
        <v>63591105</v>
      </c>
      <c r="E66" s="6" t="s">
        <v>281</v>
      </c>
      <c r="F66" s="14" t="s">
        <v>241</v>
      </c>
      <c r="G66" s="6" t="s">
        <v>47</v>
      </c>
      <c r="H66" s="14"/>
      <c r="I66" s="6">
        <v>23.165292462931696</v>
      </c>
      <c r="J66" s="4">
        <v>0.46771973449419602</v>
      </c>
      <c r="K66" s="10">
        <v>37</v>
      </c>
    </row>
    <row r="67" spans="2:11" x14ac:dyDescent="0.2">
      <c r="B67" s="21" t="s">
        <v>46</v>
      </c>
      <c r="C67" s="16"/>
      <c r="D67" s="14">
        <v>43141101</v>
      </c>
      <c r="E67" s="6" t="s">
        <v>61</v>
      </c>
      <c r="F67" s="14" t="s">
        <v>242</v>
      </c>
      <c r="G67" s="6" t="s">
        <v>47</v>
      </c>
      <c r="H67" s="14"/>
      <c r="I67" s="6">
        <v>0.85339726114313852</v>
      </c>
      <c r="J67" s="4">
        <v>0.46768709582264301</v>
      </c>
      <c r="K67" s="10">
        <v>38</v>
      </c>
    </row>
    <row r="68" spans="2:11" x14ac:dyDescent="0.2">
      <c r="B68" s="21" t="s">
        <v>46</v>
      </c>
      <c r="C68" s="16"/>
      <c r="D68" s="14">
        <v>102541101</v>
      </c>
      <c r="E68" s="6" t="s">
        <v>282</v>
      </c>
      <c r="F68" s="14" t="s">
        <v>243</v>
      </c>
      <c r="G68" s="6" t="s">
        <v>47</v>
      </c>
      <c r="H68" s="14"/>
      <c r="I68" s="6">
        <v>3.4766045747279302</v>
      </c>
      <c r="J68" s="4">
        <v>0.464330779966248</v>
      </c>
      <c r="K68" s="10">
        <v>39</v>
      </c>
    </row>
    <row r="69" spans="2:11" x14ac:dyDescent="0.2">
      <c r="B69" s="21" t="s">
        <v>46</v>
      </c>
      <c r="C69" s="16"/>
      <c r="D69" s="14">
        <v>14241101</v>
      </c>
      <c r="E69" s="6" t="s">
        <v>283</v>
      </c>
      <c r="F69" s="14" t="s">
        <v>244</v>
      </c>
      <c r="G69" s="6" t="s">
        <v>47</v>
      </c>
      <c r="H69" s="14"/>
      <c r="I69" s="6">
        <v>1.3144919787045928E-2</v>
      </c>
      <c r="J69" s="4">
        <v>0.46103068930447999</v>
      </c>
      <c r="K69" s="10">
        <v>40</v>
      </c>
    </row>
    <row r="70" spans="2:11" x14ac:dyDescent="0.2">
      <c r="B70" s="21" t="s">
        <v>46</v>
      </c>
      <c r="C70" s="16"/>
      <c r="D70" s="14">
        <v>63681102</v>
      </c>
      <c r="E70" s="6" t="s">
        <v>284</v>
      </c>
      <c r="F70" s="14" t="s">
        <v>245</v>
      </c>
      <c r="G70" s="6" t="s">
        <v>47</v>
      </c>
      <c r="H70" s="14"/>
      <c r="I70" s="6">
        <v>0.63713158826654448</v>
      </c>
      <c r="J70" s="4">
        <v>0.45556538757167098</v>
      </c>
      <c r="K70" s="10">
        <v>41</v>
      </c>
    </row>
    <row r="71" spans="2:11" x14ac:dyDescent="0.2">
      <c r="B71" s="21" t="s">
        <v>46</v>
      </c>
      <c r="C71" s="16"/>
      <c r="D71" s="14">
        <v>63601104</v>
      </c>
      <c r="E71" s="6" t="s">
        <v>285</v>
      </c>
      <c r="F71" s="14" t="s">
        <v>246</v>
      </c>
      <c r="G71" s="6" t="s">
        <v>47</v>
      </c>
      <c r="H71" s="14"/>
      <c r="I71" s="6">
        <v>14.660160930794284</v>
      </c>
      <c r="J71" s="4">
        <v>0.446418209036824</v>
      </c>
      <c r="K71" s="10">
        <v>42</v>
      </c>
    </row>
    <row r="72" spans="2:11" x14ac:dyDescent="0.2">
      <c r="B72" s="21" t="s">
        <v>46</v>
      </c>
      <c r="C72" s="16"/>
      <c r="D72" s="14">
        <v>42281105</v>
      </c>
      <c r="E72" s="6" t="s">
        <v>286</v>
      </c>
      <c r="F72" s="14" t="s">
        <v>247</v>
      </c>
      <c r="G72" s="6" t="s">
        <v>47</v>
      </c>
      <c r="H72" s="14"/>
      <c r="I72" s="6">
        <v>1.6450859394185147</v>
      </c>
      <c r="J72" s="4">
        <v>0.44261938296418202</v>
      </c>
      <c r="K72" s="10">
        <v>43</v>
      </c>
    </row>
    <row r="73" spans="2:11" x14ac:dyDescent="0.2">
      <c r="B73" s="21" t="s">
        <v>46</v>
      </c>
      <c r="C73" s="16"/>
      <c r="D73" s="14">
        <v>82931101</v>
      </c>
      <c r="E73" s="6" t="s">
        <v>287</v>
      </c>
      <c r="F73" s="14" t="s">
        <v>248</v>
      </c>
      <c r="G73" s="6" t="s">
        <v>47</v>
      </c>
      <c r="H73" s="14"/>
      <c r="I73" s="6">
        <v>1.278683794748701E-2</v>
      </c>
      <c r="J73" s="4">
        <v>0.44217529210690198</v>
      </c>
      <c r="K73" s="10">
        <v>44</v>
      </c>
    </row>
    <row r="74" spans="2:11" x14ac:dyDescent="0.2">
      <c r="B74" s="21" t="s">
        <v>46</v>
      </c>
      <c r="C74" s="16"/>
      <c r="D74" s="14">
        <v>152282101</v>
      </c>
      <c r="E74" s="6" t="s">
        <v>160</v>
      </c>
      <c r="F74" s="14" t="s">
        <v>148</v>
      </c>
      <c r="G74" s="6" t="s">
        <v>47</v>
      </c>
      <c r="H74" s="14"/>
      <c r="I74" s="6">
        <v>5.7103623206985512</v>
      </c>
      <c r="J74" s="4">
        <v>0.43529892279356203</v>
      </c>
      <c r="K74" s="10">
        <v>45</v>
      </c>
    </row>
    <row r="75" spans="2:11" x14ac:dyDescent="0.2">
      <c r="B75" s="21" t="s">
        <v>46</v>
      </c>
      <c r="C75" s="16"/>
      <c r="D75" s="14">
        <v>14592105</v>
      </c>
      <c r="E75" s="6" t="s">
        <v>288</v>
      </c>
      <c r="F75" s="14" t="s">
        <v>249</v>
      </c>
      <c r="G75" s="6" t="s">
        <v>47</v>
      </c>
      <c r="H75" s="14"/>
      <c r="I75" s="6">
        <v>0.48214322010473337</v>
      </c>
      <c r="J75" s="4">
        <v>0.43170197145985001</v>
      </c>
      <c r="K75" s="10">
        <v>46</v>
      </c>
    </row>
    <row r="76" spans="2:11" x14ac:dyDescent="0.2">
      <c r="B76" s="21" t="s">
        <v>46</v>
      </c>
      <c r="C76" s="16"/>
      <c r="D76" s="14">
        <v>14052101</v>
      </c>
      <c r="E76" s="6" t="s">
        <v>289</v>
      </c>
      <c r="F76" s="14" t="s">
        <v>250</v>
      </c>
      <c r="G76" s="6" t="s">
        <v>47</v>
      </c>
      <c r="H76" s="14"/>
      <c r="I76" s="6">
        <v>1.7629499169490179</v>
      </c>
      <c r="J76" s="4">
        <v>0.42859050973238</v>
      </c>
      <c r="K76" s="10">
        <v>47</v>
      </c>
    </row>
    <row r="77" spans="2:11" x14ac:dyDescent="0.2">
      <c r="B77" s="21" t="s">
        <v>46</v>
      </c>
      <c r="C77" s="16"/>
      <c r="D77" s="14">
        <v>103351104</v>
      </c>
      <c r="E77" s="6" t="s">
        <v>290</v>
      </c>
      <c r="F77" s="14" t="s">
        <v>251</v>
      </c>
      <c r="G77" s="6" t="s">
        <v>47</v>
      </c>
      <c r="H77" s="14"/>
      <c r="I77" s="6">
        <v>18.604901027151772</v>
      </c>
      <c r="J77" s="4">
        <v>0.42525580561623999</v>
      </c>
      <c r="K77" s="10">
        <v>48</v>
      </c>
    </row>
    <row r="78" spans="2:11" x14ac:dyDescent="0.2">
      <c r="B78" s="21" t="s">
        <v>46</v>
      </c>
      <c r="C78" s="16"/>
      <c r="D78" s="14">
        <v>103521103</v>
      </c>
      <c r="E78" s="6" t="s">
        <v>40</v>
      </c>
      <c r="F78" s="14" t="s">
        <v>252</v>
      </c>
      <c r="G78" s="6" t="s">
        <v>47</v>
      </c>
      <c r="H78" s="14"/>
      <c r="I78" s="6">
        <v>57.142938485843821</v>
      </c>
      <c r="J78" s="4">
        <v>0.42184524936932599</v>
      </c>
      <c r="K78" s="10">
        <v>49</v>
      </c>
    </row>
    <row r="79" spans="2:11" x14ac:dyDescent="0.2">
      <c r="B79" s="21" t="s">
        <v>46</v>
      </c>
      <c r="C79" s="16"/>
      <c r="D79" s="14">
        <v>254452102</v>
      </c>
      <c r="E79" s="6" t="s">
        <v>262</v>
      </c>
      <c r="F79" s="14" t="s">
        <v>253</v>
      </c>
      <c r="G79" s="6" t="s">
        <v>47</v>
      </c>
      <c r="H79" s="14"/>
      <c r="I79" s="6">
        <v>4.2727186258042078</v>
      </c>
      <c r="J79" s="4">
        <v>0.42049921099677401</v>
      </c>
      <c r="K79" s="10">
        <v>50</v>
      </c>
    </row>
    <row r="80" spans="2:11" x14ac:dyDescent="0.2">
      <c r="B80" s="21" t="s">
        <v>46</v>
      </c>
      <c r="C80" s="16"/>
      <c r="D80" s="14">
        <v>42141101</v>
      </c>
      <c r="E80" s="6" t="s">
        <v>291</v>
      </c>
      <c r="F80" s="14" t="s">
        <v>254</v>
      </c>
      <c r="G80" s="6" t="s">
        <v>47</v>
      </c>
      <c r="H80" s="14"/>
      <c r="I80" s="6">
        <v>0.29834191773944063</v>
      </c>
      <c r="J80" s="4">
        <v>0.41958685145153501</v>
      </c>
      <c r="K80" s="10">
        <v>51</v>
      </c>
    </row>
    <row r="81" spans="2:11" x14ac:dyDescent="0.2">
      <c r="B81" s="21" t="s">
        <v>46</v>
      </c>
      <c r="C81" s="16"/>
      <c r="D81" s="14">
        <v>103611101</v>
      </c>
      <c r="E81" s="6" t="s">
        <v>292</v>
      </c>
      <c r="F81" s="14" t="s">
        <v>255</v>
      </c>
      <c r="G81" s="6" t="s">
        <v>47</v>
      </c>
      <c r="H81" s="14"/>
      <c r="I81" s="6">
        <v>7.8322668071100061</v>
      </c>
      <c r="J81" s="4">
        <v>0.41882815342111002</v>
      </c>
      <c r="K81" s="10">
        <v>52</v>
      </c>
    </row>
    <row r="82" spans="2:11" x14ac:dyDescent="0.2">
      <c r="B82" s="21" t="s">
        <v>46</v>
      </c>
      <c r="C82" s="16"/>
      <c r="D82" s="14">
        <v>63591105</v>
      </c>
      <c r="E82" s="6" t="s">
        <v>281</v>
      </c>
      <c r="F82" s="14" t="s">
        <v>256</v>
      </c>
      <c r="G82" s="6" t="s">
        <v>47</v>
      </c>
      <c r="H82" s="14"/>
      <c r="I82" s="6">
        <v>0.75146626684492235</v>
      </c>
      <c r="J82" s="4">
        <v>0.41414771704982301</v>
      </c>
      <c r="K82" s="10">
        <v>53</v>
      </c>
    </row>
    <row r="83" spans="2:11" x14ac:dyDescent="0.2">
      <c r="B83" s="21" t="s">
        <v>46</v>
      </c>
      <c r="C83" s="16"/>
      <c r="D83" s="14">
        <v>163541101</v>
      </c>
      <c r="E83" s="6" t="s">
        <v>118</v>
      </c>
      <c r="F83" s="14" t="s">
        <v>107</v>
      </c>
      <c r="G83" s="6" t="s">
        <v>47</v>
      </c>
      <c r="H83" s="14"/>
      <c r="I83" s="6">
        <v>2.8841288480634493</v>
      </c>
      <c r="J83" s="4">
        <v>0.40712355224880997</v>
      </c>
      <c r="K83" s="10">
        <v>54</v>
      </c>
    </row>
    <row r="84" spans="2:11" x14ac:dyDescent="0.2">
      <c r="B84" s="21" t="s">
        <v>46</v>
      </c>
      <c r="C84" s="16"/>
      <c r="D84" s="14">
        <v>42711101</v>
      </c>
      <c r="E84" s="6" t="s">
        <v>55</v>
      </c>
      <c r="F84" s="14" t="s">
        <v>257</v>
      </c>
      <c r="G84" s="6" t="s">
        <v>47</v>
      </c>
      <c r="H84" s="14"/>
      <c r="I84" s="6">
        <v>0.1377690270528148</v>
      </c>
      <c r="J84" s="4">
        <v>0.40561207556531598</v>
      </c>
      <c r="K84" s="10">
        <v>55</v>
      </c>
    </row>
    <row r="85" spans="2:11" x14ac:dyDescent="0.2">
      <c r="B85" s="21" t="s">
        <v>46</v>
      </c>
      <c r="C85" s="16">
        <v>35062376</v>
      </c>
      <c r="D85" s="14">
        <v>153652109</v>
      </c>
      <c r="E85" s="6" t="s">
        <v>48</v>
      </c>
      <c r="F85" s="14" t="s">
        <v>49</v>
      </c>
      <c r="G85" s="6" t="s">
        <v>59</v>
      </c>
      <c r="H85" s="14">
        <v>11</v>
      </c>
      <c r="I85" s="6">
        <v>10.84699143715407</v>
      </c>
      <c r="J85" s="4">
        <v>0.27855417168515301</v>
      </c>
      <c r="K85" s="10">
        <v>159</v>
      </c>
    </row>
    <row r="86" spans="2:11" x14ac:dyDescent="0.2">
      <c r="B86" s="21" t="s">
        <v>46</v>
      </c>
      <c r="C86" s="16">
        <v>35062375</v>
      </c>
      <c r="D86" s="14">
        <v>153652109</v>
      </c>
      <c r="E86" s="6" t="s">
        <v>48</v>
      </c>
      <c r="F86" s="14" t="s">
        <v>50</v>
      </c>
      <c r="G86" s="6" t="s">
        <v>59</v>
      </c>
      <c r="H86" s="14">
        <v>12.03</v>
      </c>
      <c r="I86" s="6">
        <v>17.868682290698821</v>
      </c>
      <c r="J86" s="4">
        <v>0.24281183417330601</v>
      </c>
      <c r="K86" s="10">
        <v>227</v>
      </c>
    </row>
    <row r="87" spans="2:11" x14ac:dyDescent="0.2">
      <c r="B87" s="21" t="s">
        <v>46</v>
      </c>
      <c r="C87" s="16">
        <v>35062374</v>
      </c>
      <c r="D87" s="14">
        <v>153652109</v>
      </c>
      <c r="E87" s="6" t="s">
        <v>48</v>
      </c>
      <c r="F87" s="14" t="s">
        <v>50</v>
      </c>
      <c r="G87" s="6" t="s">
        <v>59</v>
      </c>
      <c r="H87" s="14">
        <v>8.5300000000000011</v>
      </c>
      <c r="I87" s="6">
        <v>17.868682290698821</v>
      </c>
      <c r="J87" s="4">
        <v>0.24281183417330601</v>
      </c>
      <c r="K87" s="10">
        <v>227</v>
      </c>
    </row>
    <row r="88" spans="2:11" x14ac:dyDescent="0.2">
      <c r="B88" s="21" t="s">
        <v>46</v>
      </c>
      <c r="C88" s="16">
        <v>31354988</v>
      </c>
      <c r="D88" s="14">
        <v>42301101</v>
      </c>
      <c r="E88" s="6" t="s">
        <v>51</v>
      </c>
      <c r="F88" s="14" t="s">
        <v>52</v>
      </c>
      <c r="G88" s="6" t="s">
        <v>59</v>
      </c>
      <c r="H88" s="14">
        <v>1.9034090909090908</v>
      </c>
      <c r="I88" s="6">
        <v>4.1725552614418646</v>
      </c>
      <c r="J88" s="4">
        <v>0.196860503530873</v>
      </c>
      <c r="K88" s="10">
        <v>338</v>
      </c>
    </row>
    <row r="89" spans="2:11" x14ac:dyDescent="0.2">
      <c r="B89" s="21" t="s">
        <v>46</v>
      </c>
      <c r="C89" s="16">
        <v>35054184</v>
      </c>
      <c r="D89" s="14">
        <v>152471101</v>
      </c>
      <c r="E89" s="6" t="s">
        <v>14</v>
      </c>
      <c r="F89" s="14" t="s">
        <v>15</v>
      </c>
      <c r="G89" s="6" t="s">
        <v>59</v>
      </c>
      <c r="H89" s="14">
        <v>4.9000000000000004</v>
      </c>
      <c r="I89" s="6">
        <v>9.1336080573515233</v>
      </c>
      <c r="J89" s="4">
        <v>0.129220133563656</v>
      </c>
      <c r="K89" s="10">
        <v>606</v>
      </c>
    </row>
    <row r="90" spans="2:11" x14ac:dyDescent="0.2">
      <c r="B90" s="21" t="s">
        <v>46</v>
      </c>
      <c r="C90" s="16">
        <v>35026643</v>
      </c>
      <c r="D90" s="14">
        <v>152261105</v>
      </c>
      <c r="E90" s="6" t="s">
        <v>53</v>
      </c>
      <c r="F90" s="14" t="s">
        <v>54</v>
      </c>
      <c r="G90" s="6" t="s">
        <v>59</v>
      </c>
      <c r="H90" s="14">
        <v>1.4019999999999999</v>
      </c>
      <c r="I90" s="6">
        <v>37.481591001677998</v>
      </c>
      <c r="J90" s="4">
        <v>0.11620531280481999</v>
      </c>
      <c r="K90" s="10">
        <v>666</v>
      </c>
    </row>
    <row r="91" spans="2:11" x14ac:dyDescent="0.2">
      <c r="B91" s="21" t="s">
        <v>46</v>
      </c>
      <c r="C91" s="16">
        <v>74024660</v>
      </c>
      <c r="D91" s="14">
        <v>42711101</v>
      </c>
      <c r="E91" s="6" t="s">
        <v>55</v>
      </c>
      <c r="F91" s="14" t="s">
        <v>56</v>
      </c>
      <c r="G91" s="6" t="s">
        <v>59</v>
      </c>
      <c r="H91" s="14">
        <v>0.96099999999999997</v>
      </c>
      <c r="I91" s="6">
        <v>13.704722756794654</v>
      </c>
      <c r="J91" s="4">
        <v>0.11348286896836</v>
      </c>
      <c r="K91" s="10">
        <v>683</v>
      </c>
    </row>
    <row r="92" spans="2:11" x14ac:dyDescent="0.2">
      <c r="B92" s="21" t="s">
        <v>46</v>
      </c>
      <c r="C92" s="16">
        <v>35075103</v>
      </c>
      <c r="D92" s="14">
        <v>163451701</v>
      </c>
      <c r="E92" s="6" t="s">
        <v>57</v>
      </c>
      <c r="F92" s="14" t="s">
        <v>58</v>
      </c>
      <c r="G92" s="6" t="s">
        <v>59</v>
      </c>
      <c r="H92" s="14">
        <v>0.59</v>
      </c>
      <c r="I92" s="6">
        <v>15.260541400482287</v>
      </c>
      <c r="J92" s="4">
        <v>0.10759584344398899</v>
      </c>
      <c r="K92" s="10">
        <v>721</v>
      </c>
    </row>
    <row r="93" spans="2:11" x14ac:dyDescent="0.2">
      <c r="B93" s="21" t="s">
        <v>46</v>
      </c>
      <c r="C93" s="16">
        <v>35137590</v>
      </c>
      <c r="D93" s="14">
        <v>43141101</v>
      </c>
      <c r="E93" s="6" t="s">
        <v>61</v>
      </c>
      <c r="F93" s="14" t="s">
        <v>62</v>
      </c>
      <c r="G93" s="6" t="s">
        <v>60</v>
      </c>
      <c r="H93" s="14">
        <v>0.53</v>
      </c>
      <c r="I93" s="6">
        <v>4.7309884289804103</v>
      </c>
      <c r="J93" s="4">
        <v>0.36174231478345797</v>
      </c>
      <c r="K93" s="10">
        <v>86</v>
      </c>
    </row>
    <row r="94" spans="2:11" x14ac:dyDescent="0.2">
      <c r="B94" s="21" t="s">
        <v>46</v>
      </c>
      <c r="C94" s="16">
        <v>35191319</v>
      </c>
      <c r="D94" s="14">
        <v>42991105</v>
      </c>
      <c r="E94" s="6" t="s">
        <v>63</v>
      </c>
      <c r="F94" s="14" t="s">
        <v>64</v>
      </c>
      <c r="G94" s="6" t="s">
        <v>60</v>
      </c>
      <c r="H94" s="14">
        <v>0.76</v>
      </c>
      <c r="I94" s="6">
        <v>5.5621412430313679</v>
      </c>
      <c r="J94" s="4">
        <v>0.250058744986352</v>
      </c>
      <c r="K94" s="10">
        <v>215</v>
      </c>
    </row>
    <row r="95" spans="2:11" x14ac:dyDescent="0.2">
      <c r="B95" s="21" t="s">
        <v>46</v>
      </c>
      <c r="C95" s="16">
        <v>35192284</v>
      </c>
      <c r="D95" s="14">
        <v>43432104</v>
      </c>
      <c r="E95" s="6" t="s">
        <v>65</v>
      </c>
      <c r="F95" s="14" t="s">
        <v>66</v>
      </c>
      <c r="G95" s="6" t="s">
        <v>60</v>
      </c>
      <c r="H95" s="14">
        <v>5.89</v>
      </c>
      <c r="I95" s="6">
        <v>30.376151265549659</v>
      </c>
      <c r="J95" s="4">
        <v>0.22346942646959</v>
      </c>
      <c r="K95" s="10">
        <v>279</v>
      </c>
    </row>
    <row r="96" spans="2:11" x14ac:dyDescent="0.2">
      <c r="B96" s="21" t="s">
        <v>46</v>
      </c>
      <c r="C96" s="16">
        <v>35137593</v>
      </c>
      <c r="D96" s="14">
        <v>43141101</v>
      </c>
      <c r="E96" s="6" t="s">
        <v>61</v>
      </c>
      <c r="F96" s="14" t="s">
        <v>67</v>
      </c>
      <c r="G96" s="6" t="s">
        <v>60</v>
      </c>
      <c r="H96" s="14">
        <v>1.38</v>
      </c>
      <c r="I96" s="6">
        <v>18.563266053612306</v>
      </c>
      <c r="J96" s="4">
        <v>0.19982547991757299</v>
      </c>
      <c r="K96" s="10">
        <v>328</v>
      </c>
    </row>
    <row r="97" spans="2:11" x14ac:dyDescent="0.2">
      <c r="B97" s="21" t="s">
        <v>46</v>
      </c>
      <c r="C97" s="16">
        <v>35137596</v>
      </c>
      <c r="D97" s="14">
        <v>43141101</v>
      </c>
      <c r="E97" s="6" t="s">
        <v>61</v>
      </c>
      <c r="F97" s="14" t="s">
        <v>67</v>
      </c>
      <c r="G97" s="6" t="s">
        <v>60</v>
      </c>
      <c r="H97" s="14">
        <v>0.97</v>
      </c>
      <c r="I97" s="6">
        <v>18.563266053612306</v>
      </c>
      <c r="J97" s="4">
        <v>0.19982547991757299</v>
      </c>
      <c r="K97" s="10">
        <v>328</v>
      </c>
    </row>
    <row r="98" spans="2:11" x14ac:dyDescent="0.2">
      <c r="B98" s="21" t="s">
        <v>46</v>
      </c>
      <c r="C98" s="16">
        <v>35192280</v>
      </c>
      <c r="D98" s="14">
        <v>12022212</v>
      </c>
      <c r="E98" s="6" t="s">
        <v>68</v>
      </c>
      <c r="F98" s="14" t="s">
        <v>69</v>
      </c>
      <c r="G98" s="6" t="s">
        <v>60</v>
      </c>
      <c r="H98" s="14">
        <v>2.38</v>
      </c>
      <c r="I98" s="6">
        <v>19.399195081280546</v>
      </c>
      <c r="J98" s="4">
        <v>0.18754525481800599</v>
      </c>
      <c r="K98" s="10">
        <v>377</v>
      </c>
    </row>
    <row r="99" spans="2:11" x14ac:dyDescent="0.2">
      <c r="B99" s="21" t="s">
        <v>46</v>
      </c>
      <c r="C99" s="16">
        <v>35192281</v>
      </c>
      <c r="D99" s="14">
        <v>43141101</v>
      </c>
      <c r="E99" s="6" t="s">
        <v>61</v>
      </c>
      <c r="F99" s="14" t="s">
        <v>70</v>
      </c>
      <c r="G99" s="6" t="s">
        <v>60</v>
      </c>
      <c r="H99" s="14">
        <v>5.2</v>
      </c>
      <c r="I99" s="6">
        <v>10.699357953170976</v>
      </c>
      <c r="J99" s="4">
        <v>0.16029749815409</v>
      </c>
      <c r="K99" s="10">
        <v>468</v>
      </c>
    </row>
    <row r="100" spans="2:11" x14ac:dyDescent="0.2">
      <c r="B100" s="21" t="s">
        <v>46</v>
      </c>
      <c r="C100" s="16">
        <v>35192282</v>
      </c>
      <c r="D100" s="14">
        <v>43141101</v>
      </c>
      <c r="E100" s="6" t="s">
        <v>61</v>
      </c>
      <c r="F100" s="14" t="s">
        <v>70</v>
      </c>
      <c r="G100" s="6" t="s">
        <v>60</v>
      </c>
      <c r="H100" s="14">
        <v>5</v>
      </c>
      <c r="I100" s="6">
        <v>10.699357953170976</v>
      </c>
      <c r="J100" s="4">
        <v>0.16029749815409</v>
      </c>
      <c r="K100" s="10">
        <v>468</v>
      </c>
    </row>
    <row r="101" spans="2:11" x14ac:dyDescent="0.2">
      <c r="B101" s="21" t="s">
        <v>46</v>
      </c>
      <c r="C101" s="16">
        <v>35174478</v>
      </c>
      <c r="D101" s="14">
        <v>43141101</v>
      </c>
      <c r="E101" s="6" t="s">
        <v>61</v>
      </c>
      <c r="F101" s="14" t="s">
        <v>71</v>
      </c>
      <c r="G101" s="6" t="s">
        <v>60</v>
      </c>
      <c r="H101" s="14">
        <v>8.17</v>
      </c>
      <c r="I101" s="6">
        <v>27.408190713785519</v>
      </c>
      <c r="J101" s="4">
        <v>0.15935492646737101</v>
      </c>
      <c r="K101" s="10">
        <v>474</v>
      </c>
    </row>
    <row r="102" spans="2:11" x14ac:dyDescent="0.2">
      <c r="B102" s="21" t="s">
        <v>46</v>
      </c>
      <c r="C102" s="16">
        <v>35174479</v>
      </c>
      <c r="D102" s="14">
        <v>43141101</v>
      </c>
      <c r="E102" s="6" t="s">
        <v>61</v>
      </c>
      <c r="F102" s="14" t="s">
        <v>71</v>
      </c>
      <c r="G102" s="6" t="s">
        <v>60</v>
      </c>
      <c r="H102" s="14">
        <v>7</v>
      </c>
      <c r="I102" s="6">
        <v>27.408190713785519</v>
      </c>
      <c r="J102" s="4">
        <v>0.15935492646737101</v>
      </c>
      <c r="K102" s="10">
        <v>474</v>
      </c>
    </row>
    <row r="103" spans="2:11" x14ac:dyDescent="0.2">
      <c r="B103" s="21" t="s">
        <v>46</v>
      </c>
      <c r="C103" s="16">
        <v>35174501</v>
      </c>
      <c r="D103" s="14">
        <v>43141101</v>
      </c>
      <c r="E103" s="6" t="s">
        <v>61</v>
      </c>
      <c r="F103" s="14" t="s">
        <v>71</v>
      </c>
      <c r="G103" s="6" t="s">
        <v>60</v>
      </c>
      <c r="H103" s="14">
        <v>7</v>
      </c>
      <c r="I103" s="6">
        <v>27.408190713785519</v>
      </c>
      <c r="J103" s="4">
        <v>0.15935492646737101</v>
      </c>
      <c r="K103" s="10">
        <v>474</v>
      </c>
    </row>
    <row r="104" spans="2:11" x14ac:dyDescent="0.2">
      <c r="B104" s="21" t="s">
        <v>46</v>
      </c>
      <c r="C104" s="16">
        <v>35192292</v>
      </c>
      <c r="D104" s="14">
        <v>42561107</v>
      </c>
      <c r="E104" s="6" t="s">
        <v>72</v>
      </c>
      <c r="F104" s="14" t="s">
        <v>73</v>
      </c>
      <c r="G104" s="6" t="s">
        <v>60</v>
      </c>
      <c r="H104" s="14">
        <v>2.6</v>
      </c>
      <c r="I104" s="6">
        <v>17.438579305421875</v>
      </c>
      <c r="J104" s="4">
        <v>0.12169286942318699</v>
      </c>
      <c r="K104" s="10">
        <v>637</v>
      </c>
    </row>
    <row r="105" spans="2:11" x14ac:dyDescent="0.2">
      <c r="B105" s="21" t="s">
        <v>46</v>
      </c>
      <c r="C105" s="16">
        <v>35191383</v>
      </c>
      <c r="D105" s="14">
        <v>43432102</v>
      </c>
      <c r="E105" s="6" t="s">
        <v>74</v>
      </c>
      <c r="F105" s="14" t="s">
        <v>75</v>
      </c>
      <c r="G105" s="6" t="s">
        <v>60</v>
      </c>
      <c r="H105" s="14">
        <v>1.05</v>
      </c>
      <c r="I105" s="6">
        <v>15.221711484448974</v>
      </c>
      <c r="J105" s="4">
        <v>0.116999203574136</v>
      </c>
      <c r="K105" s="10">
        <v>663</v>
      </c>
    </row>
    <row r="106" spans="2:11" x14ac:dyDescent="0.2">
      <c r="B106" s="21" t="s">
        <v>46</v>
      </c>
      <c r="C106" s="16">
        <v>35191318</v>
      </c>
      <c r="D106" s="14">
        <v>43432102</v>
      </c>
      <c r="E106" s="6" t="s">
        <v>74</v>
      </c>
      <c r="F106" s="14" t="s">
        <v>75</v>
      </c>
      <c r="G106" s="6" t="s">
        <v>60</v>
      </c>
      <c r="H106" s="14">
        <v>1.1100000000000001</v>
      </c>
      <c r="I106" s="6">
        <v>15.221711484448974</v>
      </c>
      <c r="J106" s="4">
        <v>0.116999203574136</v>
      </c>
      <c r="K106" s="10">
        <v>663</v>
      </c>
    </row>
    <row r="107" spans="2:11" x14ac:dyDescent="0.2">
      <c r="B107" s="21" t="s">
        <v>77</v>
      </c>
      <c r="C107" s="16"/>
      <c r="D107" s="14">
        <v>152261107</v>
      </c>
      <c r="E107" s="6" t="s">
        <v>374</v>
      </c>
      <c r="F107" s="14" t="s">
        <v>375</v>
      </c>
      <c r="G107" s="6" t="s">
        <v>60</v>
      </c>
      <c r="H107" s="14">
        <v>2.59</v>
      </c>
      <c r="I107" s="6">
        <v>44.191450064789123</v>
      </c>
      <c r="J107" s="4">
        <v>9.2281016567475796E-2</v>
      </c>
      <c r="K107" s="10">
        <v>811</v>
      </c>
    </row>
    <row r="108" spans="2:11" x14ac:dyDescent="0.2">
      <c r="B108" s="21" t="s">
        <v>77</v>
      </c>
      <c r="C108" s="16"/>
      <c r="D108" s="14">
        <v>152261107</v>
      </c>
      <c r="E108" s="6" t="s">
        <v>374</v>
      </c>
      <c r="F108" s="14" t="s">
        <v>375</v>
      </c>
      <c r="G108" s="6" t="s">
        <v>60</v>
      </c>
      <c r="H108" s="14">
        <v>2.1800000000000002</v>
      </c>
      <c r="I108" s="6">
        <v>44.191450064789123</v>
      </c>
      <c r="J108" s="4">
        <v>9.2281016567475796E-2</v>
      </c>
      <c r="K108" s="10">
        <v>811</v>
      </c>
    </row>
    <row r="109" spans="2:11" x14ac:dyDescent="0.2">
      <c r="B109" s="21" t="s">
        <v>77</v>
      </c>
      <c r="C109" s="16"/>
      <c r="D109" s="14">
        <v>43292102</v>
      </c>
      <c r="E109" s="6" t="s">
        <v>329</v>
      </c>
      <c r="F109" s="14" t="s">
        <v>368</v>
      </c>
      <c r="G109" s="6" t="s">
        <v>60</v>
      </c>
      <c r="H109" s="14">
        <v>2.13</v>
      </c>
      <c r="I109" s="6">
        <v>19.340684586360659</v>
      </c>
      <c r="J109" s="4">
        <v>7.3389170128912898E-2</v>
      </c>
      <c r="K109" s="10">
        <v>951</v>
      </c>
    </row>
    <row r="110" spans="2:11" x14ac:dyDescent="0.2">
      <c r="B110" s="21" t="s">
        <v>77</v>
      </c>
      <c r="C110" s="16">
        <v>35145540</v>
      </c>
      <c r="D110" s="14">
        <v>163451702</v>
      </c>
      <c r="E110" s="6" t="s">
        <v>78</v>
      </c>
      <c r="F110" s="14" t="s">
        <v>79</v>
      </c>
      <c r="G110" s="6" t="s">
        <v>76</v>
      </c>
      <c r="H110" s="14">
        <v>1.0900000000000001</v>
      </c>
      <c r="I110" s="6">
        <v>1.4613805826632567</v>
      </c>
      <c r="J110" s="4">
        <v>3.92339229972457E-2</v>
      </c>
      <c r="K110" s="10">
        <v>1316</v>
      </c>
    </row>
    <row r="111" spans="2:11" x14ac:dyDescent="0.2">
      <c r="B111" s="21" t="s">
        <v>77</v>
      </c>
      <c r="C111" s="16">
        <v>35145524</v>
      </c>
      <c r="D111" s="14">
        <v>43321103</v>
      </c>
      <c r="E111" s="6" t="s">
        <v>80</v>
      </c>
      <c r="F111" s="14" t="s">
        <v>81</v>
      </c>
      <c r="G111" s="6" t="s">
        <v>76</v>
      </c>
      <c r="H111" s="14">
        <v>0.72</v>
      </c>
      <c r="I111" s="6">
        <v>2.4432880788637288</v>
      </c>
      <c r="J111" s="4">
        <v>1.6460837920562299E-2</v>
      </c>
      <c r="K111" s="10">
        <v>1755</v>
      </c>
    </row>
    <row r="112" spans="2:11" x14ac:dyDescent="0.2">
      <c r="B112" s="21" t="s">
        <v>77</v>
      </c>
      <c r="C112" s="16">
        <v>35145525</v>
      </c>
      <c r="D112" s="14">
        <v>43321104</v>
      </c>
      <c r="E112" s="6" t="s">
        <v>82</v>
      </c>
      <c r="F112" s="14" t="s">
        <v>83</v>
      </c>
      <c r="G112" s="6" t="s">
        <v>76</v>
      </c>
      <c r="H112" s="14">
        <v>1.78</v>
      </c>
      <c r="I112" s="6">
        <v>0.56024436794739585</v>
      </c>
      <c r="J112" s="4">
        <v>4.3927841937991199E-6</v>
      </c>
      <c r="K112" s="10">
        <v>3302</v>
      </c>
    </row>
    <row r="113" spans="2:11" x14ac:dyDescent="0.2">
      <c r="B113" s="21" t="s">
        <v>77</v>
      </c>
      <c r="C113" s="16"/>
      <c r="D113" s="14">
        <v>103191101</v>
      </c>
      <c r="E113" s="6" t="s">
        <v>97</v>
      </c>
      <c r="F113" s="14" t="s">
        <v>84</v>
      </c>
      <c r="G113" s="6" t="s">
        <v>96</v>
      </c>
      <c r="H113" s="14"/>
      <c r="I113" s="6">
        <v>0.42308955085978872</v>
      </c>
      <c r="J113" s="4">
        <v>0.39719652186047999</v>
      </c>
      <c r="K113" s="10">
        <v>59</v>
      </c>
    </row>
    <row r="114" spans="2:11" x14ac:dyDescent="0.2">
      <c r="B114" s="21" t="s">
        <v>77</v>
      </c>
      <c r="C114" s="16"/>
      <c r="D114" s="14">
        <v>103191101</v>
      </c>
      <c r="E114" s="6" t="s">
        <v>97</v>
      </c>
      <c r="F114" s="14" t="s">
        <v>85</v>
      </c>
      <c r="G114" s="6" t="s">
        <v>96</v>
      </c>
      <c r="H114" s="14"/>
      <c r="I114" s="6">
        <v>14.419930720136483</v>
      </c>
      <c r="J114" s="4">
        <v>0.27058880296515098</v>
      </c>
      <c r="K114" s="10">
        <v>179</v>
      </c>
    </row>
    <row r="115" spans="2:11" x14ac:dyDescent="0.2">
      <c r="B115" s="21" t="s">
        <v>77</v>
      </c>
      <c r="C115" s="16"/>
      <c r="D115" s="14">
        <v>103191101</v>
      </c>
      <c r="E115" s="6" t="s">
        <v>97</v>
      </c>
      <c r="F115" s="14" t="s">
        <v>86</v>
      </c>
      <c r="G115" s="6" t="s">
        <v>96</v>
      </c>
      <c r="H115" s="14"/>
      <c r="I115" s="6">
        <v>11.873442278810192</v>
      </c>
      <c r="J115" s="4">
        <v>0.24428755401455701</v>
      </c>
      <c r="K115" s="10">
        <v>225</v>
      </c>
    </row>
    <row r="116" spans="2:11" x14ac:dyDescent="0.2">
      <c r="B116" s="21" t="s">
        <v>77</v>
      </c>
      <c r="C116" s="16"/>
      <c r="D116" s="14">
        <v>103191101</v>
      </c>
      <c r="E116" s="6" t="s">
        <v>97</v>
      </c>
      <c r="F116" s="14" t="s">
        <v>87</v>
      </c>
      <c r="G116" s="6" t="s">
        <v>96</v>
      </c>
      <c r="H116" s="14"/>
      <c r="I116" s="6">
        <v>18.756098402348542</v>
      </c>
      <c r="J116" s="4">
        <v>0.193781171135916</v>
      </c>
      <c r="K116" s="10">
        <v>355</v>
      </c>
    </row>
    <row r="117" spans="2:11" x14ac:dyDescent="0.2">
      <c r="B117" s="21" t="s">
        <v>77</v>
      </c>
      <c r="C117" s="16"/>
      <c r="D117" s="14">
        <v>103191101</v>
      </c>
      <c r="E117" s="6" t="s">
        <v>97</v>
      </c>
      <c r="F117" s="14" t="s">
        <v>88</v>
      </c>
      <c r="G117" s="6" t="s">
        <v>96</v>
      </c>
      <c r="H117" s="14"/>
      <c r="I117" s="6">
        <v>19.626647917737102</v>
      </c>
      <c r="J117" s="4">
        <v>0.19196303508767301</v>
      </c>
      <c r="K117" s="10">
        <v>363</v>
      </c>
    </row>
    <row r="118" spans="2:11" x14ac:dyDescent="0.2">
      <c r="B118" s="21" t="s">
        <v>77</v>
      </c>
      <c r="C118" s="16"/>
      <c r="D118" s="14">
        <v>103191101</v>
      </c>
      <c r="E118" s="6" t="s">
        <v>97</v>
      </c>
      <c r="F118" s="14" t="s">
        <v>89</v>
      </c>
      <c r="G118" s="6" t="s">
        <v>96</v>
      </c>
      <c r="H118" s="14"/>
      <c r="I118" s="6">
        <v>2.6349512308453571</v>
      </c>
      <c r="J118" s="4">
        <v>0.15164870856844101</v>
      </c>
      <c r="K118" s="10">
        <v>509</v>
      </c>
    </row>
    <row r="119" spans="2:11" x14ac:dyDescent="0.2">
      <c r="B119" s="21" t="s">
        <v>77</v>
      </c>
      <c r="C119" s="16"/>
      <c r="D119" s="14">
        <v>103191101</v>
      </c>
      <c r="E119" s="6" t="s">
        <v>97</v>
      </c>
      <c r="F119" s="14" t="s">
        <v>90</v>
      </c>
      <c r="G119" s="6" t="s">
        <v>96</v>
      </c>
      <c r="H119" s="14"/>
      <c r="I119" s="6">
        <v>5.0876001711752457</v>
      </c>
      <c r="J119" s="4">
        <v>0.133259111295597</v>
      </c>
      <c r="K119" s="10">
        <v>591</v>
      </c>
    </row>
    <row r="120" spans="2:11" x14ac:dyDescent="0.2">
      <c r="B120" s="21" t="s">
        <v>77</v>
      </c>
      <c r="C120" s="16"/>
      <c r="D120" s="14">
        <v>103191101</v>
      </c>
      <c r="E120" s="6" t="s">
        <v>97</v>
      </c>
      <c r="F120" s="14" t="s">
        <v>91</v>
      </c>
      <c r="G120" s="6" t="s">
        <v>96</v>
      </c>
      <c r="H120" s="14"/>
      <c r="I120" s="6">
        <v>43.50024497375481</v>
      </c>
      <c r="J120" s="4">
        <v>0.12828202681888001</v>
      </c>
      <c r="K120" s="10">
        <v>613</v>
      </c>
    </row>
    <row r="121" spans="2:11" x14ac:dyDescent="0.2">
      <c r="B121" s="21" t="s">
        <v>77</v>
      </c>
      <c r="C121" s="16"/>
      <c r="D121" s="14">
        <v>103191101</v>
      </c>
      <c r="E121" s="6" t="s">
        <v>97</v>
      </c>
      <c r="F121" s="14" t="s">
        <v>92</v>
      </c>
      <c r="G121" s="6" t="s">
        <v>96</v>
      </c>
      <c r="H121" s="14"/>
      <c r="I121" s="6">
        <v>0</v>
      </c>
      <c r="J121" s="4">
        <v>0.113511830209458</v>
      </c>
      <c r="K121" s="10">
        <v>682</v>
      </c>
    </row>
    <row r="122" spans="2:11" x14ac:dyDescent="0.2">
      <c r="B122" s="21" t="s">
        <v>77</v>
      </c>
      <c r="C122" s="16"/>
      <c r="D122" s="14">
        <v>103191101</v>
      </c>
      <c r="E122" s="6" t="s">
        <v>97</v>
      </c>
      <c r="F122" s="14" t="s">
        <v>93</v>
      </c>
      <c r="G122" s="6" t="s">
        <v>96</v>
      </c>
      <c r="H122" s="14"/>
      <c r="I122" s="6">
        <v>33.850430470514731</v>
      </c>
      <c r="J122" s="4">
        <v>9.6142340641891103E-2</v>
      </c>
      <c r="K122" s="10">
        <v>785</v>
      </c>
    </row>
    <row r="123" spans="2:11" x14ac:dyDescent="0.2">
      <c r="B123" s="21" t="s">
        <v>77</v>
      </c>
      <c r="C123" s="16"/>
      <c r="D123" s="14">
        <v>103191101</v>
      </c>
      <c r="E123" s="6" t="s">
        <v>97</v>
      </c>
      <c r="F123" s="14" t="s">
        <v>94</v>
      </c>
      <c r="G123" s="6" t="s">
        <v>96</v>
      </c>
      <c r="H123" s="14"/>
      <c r="I123" s="6">
        <v>42.898775691360164</v>
      </c>
      <c r="J123" s="4">
        <v>6.8197128478348495E-2</v>
      </c>
      <c r="K123" s="10">
        <v>994</v>
      </c>
    </row>
    <row r="124" spans="2:11" x14ac:dyDescent="0.2">
      <c r="B124" s="21" t="s">
        <v>77</v>
      </c>
      <c r="C124" s="16"/>
      <c r="D124" s="14">
        <v>103191101</v>
      </c>
      <c r="E124" s="6" t="s">
        <v>97</v>
      </c>
      <c r="F124" s="14" t="s">
        <v>95</v>
      </c>
      <c r="G124" s="6" t="s">
        <v>96</v>
      </c>
      <c r="H124" s="14"/>
      <c r="I124" s="6">
        <v>4.0291090645663452</v>
      </c>
      <c r="J124" s="4">
        <v>2.4566780543788899E-2</v>
      </c>
      <c r="K124" s="10">
        <v>1567</v>
      </c>
    </row>
    <row r="125" spans="2:11" x14ac:dyDescent="0.2">
      <c r="B125" s="21" t="s">
        <v>77</v>
      </c>
      <c r="C125" s="16"/>
      <c r="D125" s="14">
        <v>42711102</v>
      </c>
      <c r="E125" s="6" t="s">
        <v>106</v>
      </c>
      <c r="F125" s="14" t="s">
        <v>98</v>
      </c>
      <c r="G125" s="6" t="s">
        <v>96</v>
      </c>
      <c r="H125" s="14"/>
      <c r="I125" s="6">
        <v>0.32186537489895833</v>
      </c>
      <c r="J125" s="4">
        <v>9.51528175553919E-2</v>
      </c>
      <c r="K125" s="10">
        <v>790</v>
      </c>
    </row>
    <row r="126" spans="2:11" x14ac:dyDescent="0.2">
      <c r="B126" s="21" t="s">
        <v>77</v>
      </c>
      <c r="C126" s="16"/>
      <c r="D126" s="14">
        <v>42711102</v>
      </c>
      <c r="E126" s="6" t="s">
        <v>106</v>
      </c>
      <c r="F126" s="14" t="s">
        <v>99</v>
      </c>
      <c r="G126" s="6" t="s">
        <v>96</v>
      </c>
      <c r="H126" s="14"/>
      <c r="I126" s="6">
        <v>1.2408031507391735</v>
      </c>
      <c r="J126" s="4">
        <v>6.5722312101639105E-2</v>
      </c>
      <c r="K126" s="10">
        <v>1014</v>
      </c>
    </row>
    <row r="127" spans="2:11" x14ac:dyDescent="0.2">
      <c r="B127" s="21" t="s">
        <v>77</v>
      </c>
      <c r="C127" s="16"/>
      <c r="D127" s="14">
        <v>42711102</v>
      </c>
      <c r="E127" s="6" t="s">
        <v>106</v>
      </c>
      <c r="F127" s="14" t="s">
        <v>100</v>
      </c>
      <c r="G127" s="6" t="s">
        <v>96</v>
      </c>
      <c r="H127" s="14"/>
      <c r="I127" s="6">
        <v>1.05861271173133</v>
      </c>
      <c r="J127" s="4">
        <v>6.4034707892981602E-2</v>
      </c>
      <c r="K127" s="10">
        <v>1027</v>
      </c>
    </row>
    <row r="128" spans="2:11" x14ac:dyDescent="0.2">
      <c r="B128" s="21" t="s">
        <v>77</v>
      </c>
      <c r="C128" s="16"/>
      <c r="D128" s="14">
        <v>42711102</v>
      </c>
      <c r="E128" s="6" t="s">
        <v>106</v>
      </c>
      <c r="F128" s="14" t="s">
        <v>101</v>
      </c>
      <c r="G128" s="6" t="s">
        <v>96</v>
      </c>
      <c r="H128" s="14"/>
      <c r="I128" s="6">
        <v>11.216001152655066</v>
      </c>
      <c r="J128" s="4">
        <v>2.9372789353864E-2</v>
      </c>
      <c r="K128" s="10">
        <v>1477</v>
      </c>
    </row>
    <row r="129" spans="2:11" x14ac:dyDescent="0.2">
      <c r="B129" s="21" t="s">
        <v>77</v>
      </c>
      <c r="C129" s="16"/>
      <c r="D129" s="14">
        <v>42711102</v>
      </c>
      <c r="E129" s="6" t="s">
        <v>106</v>
      </c>
      <c r="F129" s="14" t="s">
        <v>102</v>
      </c>
      <c r="G129" s="6" t="s">
        <v>96</v>
      </c>
      <c r="H129" s="14"/>
      <c r="I129" s="6">
        <v>11.021039144762524</v>
      </c>
      <c r="J129" s="4">
        <v>2.2337687797704699E-2</v>
      </c>
      <c r="K129" s="10">
        <v>1624</v>
      </c>
    </row>
    <row r="130" spans="2:11" x14ac:dyDescent="0.2">
      <c r="B130" s="21" t="s">
        <v>77</v>
      </c>
      <c r="C130" s="16"/>
      <c r="D130" s="14">
        <v>42711102</v>
      </c>
      <c r="E130" s="6" t="s">
        <v>106</v>
      </c>
      <c r="F130" s="14" t="s">
        <v>103</v>
      </c>
      <c r="G130" s="6" t="s">
        <v>96</v>
      </c>
      <c r="H130" s="14"/>
      <c r="I130" s="6">
        <v>0.38677263561916031</v>
      </c>
      <c r="J130" s="4">
        <v>2.1297831278593201E-4</v>
      </c>
      <c r="K130" s="10">
        <v>2828</v>
      </c>
    </row>
    <row r="131" spans="2:11" x14ac:dyDescent="0.2">
      <c r="B131" s="21" t="s">
        <v>77</v>
      </c>
      <c r="C131" s="16"/>
      <c r="D131" s="14">
        <v>42711102</v>
      </c>
      <c r="E131" s="6" t="s">
        <v>106</v>
      </c>
      <c r="F131" s="14" t="s">
        <v>104</v>
      </c>
      <c r="G131" s="6" t="s">
        <v>96</v>
      </c>
      <c r="H131" s="14"/>
      <c r="I131" s="6">
        <v>0.42401803587081976</v>
      </c>
      <c r="J131" s="4">
        <v>8.7069947023114492E-6</v>
      </c>
      <c r="K131" s="10">
        <v>3098</v>
      </c>
    </row>
    <row r="132" spans="2:11" x14ac:dyDescent="0.2">
      <c r="B132" s="21" t="s">
        <v>77</v>
      </c>
      <c r="C132" s="16"/>
      <c r="D132" s="14">
        <v>42711102</v>
      </c>
      <c r="E132" s="6" t="s">
        <v>106</v>
      </c>
      <c r="F132" s="14" t="s">
        <v>105</v>
      </c>
      <c r="G132" s="6" t="s">
        <v>96</v>
      </c>
      <c r="H132" s="14"/>
      <c r="I132" s="6">
        <v>0.50731711338499008</v>
      </c>
      <c r="J132" s="4">
        <v>8.0788504727688507E-6</v>
      </c>
      <c r="K132" s="10">
        <v>3122</v>
      </c>
    </row>
    <row r="133" spans="2:11" x14ac:dyDescent="0.2">
      <c r="B133" s="21" t="s">
        <v>77</v>
      </c>
      <c r="C133" s="16"/>
      <c r="D133" s="14">
        <v>163541101</v>
      </c>
      <c r="E133" s="6" t="s">
        <v>118</v>
      </c>
      <c r="F133" s="14" t="s">
        <v>107</v>
      </c>
      <c r="G133" s="6" t="s">
        <v>96</v>
      </c>
      <c r="H133" s="14"/>
      <c r="I133" s="6">
        <v>2.8841288480634493</v>
      </c>
      <c r="J133" s="4">
        <v>0.40712355224880997</v>
      </c>
      <c r="K133" s="10">
        <v>54</v>
      </c>
    </row>
    <row r="134" spans="2:11" x14ac:dyDescent="0.2">
      <c r="B134" s="21" t="s">
        <v>77</v>
      </c>
      <c r="C134" s="16"/>
      <c r="D134" s="14">
        <v>163541101</v>
      </c>
      <c r="E134" s="6" t="s">
        <v>118</v>
      </c>
      <c r="F134" s="14" t="s">
        <v>108</v>
      </c>
      <c r="G134" s="6" t="s">
        <v>96</v>
      </c>
      <c r="H134" s="14"/>
      <c r="I134" s="6">
        <v>8.4663906789275323E-2</v>
      </c>
      <c r="J134" s="4">
        <v>0.35138277727408201</v>
      </c>
      <c r="K134" s="10">
        <v>95</v>
      </c>
    </row>
    <row r="135" spans="2:11" x14ac:dyDescent="0.2">
      <c r="B135" s="21" t="s">
        <v>77</v>
      </c>
      <c r="C135" s="16"/>
      <c r="D135" s="14">
        <v>163541101</v>
      </c>
      <c r="E135" s="6" t="s">
        <v>118</v>
      </c>
      <c r="F135" s="14" t="s">
        <v>109</v>
      </c>
      <c r="G135" s="6" t="s">
        <v>96</v>
      </c>
      <c r="H135" s="14"/>
      <c r="I135" s="6">
        <v>3.2862053537044811</v>
      </c>
      <c r="J135" s="4">
        <v>0.31954387172433502</v>
      </c>
      <c r="K135" s="10">
        <v>119</v>
      </c>
    </row>
    <row r="136" spans="2:11" x14ac:dyDescent="0.2">
      <c r="B136" s="21" t="s">
        <v>77</v>
      </c>
      <c r="C136" s="16"/>
      <c r="D136" s="14">
        <v>163541101</v>
      </c>
      <c r="E136" s="6" t="s">
        <v>118</v>
      </c>
      <c r="F136" s="14" t="s">
        <v>110</v>
      </c>
      <c r="G136" s="6" t="s">
        <v>96</v>
      </c>
      <c r="H136" s="14"/>
      <c r="I136" s="6">
        <v>0.20758904128016281</v>
      </c>
      <c r="J136" s="4">
        <v>0.27287493087562698</v>
      </c>
      <c r="K136" s="10">
        <v>174</v>
      </c>
    </row>
    <row r="137" spans="2:11" x14ac:dyDescent="0.2">
      <c r="B137" s="21" t="s">
        <v>77</v>
      </c>
      <c r="C137" s="16"/>
      <c r="D137" s="14">
        <v>163541101</v>
      </c>
      <c r="E137" s="6" t="s">
        <v>118</v>
      </c>
      <c r="F137" s="14" t="s">
        <v>111</v>
      </c>
      <c r="G137" s="6" t="s">
        <v>96</v>
      </c>
      <c r="H137" s="14"/>
      <c r="I137" s="6">
        <v>33.000896980771721</v>
      </c>
      <c r="J137" s="4">
        <v>0.19404491102705901</v>
      </c>
      <c r="K137" s="10">
        <v>352</v>
      </c>
    </row>
    <row r="138" spans="2:11" x14ac:dyDescent="0.2">
      <c r="B138" s="21" t="s">
        <v>77</v>
      </c>
      <c r="C138" s="16"/>
      <c r="D138" s="14">
        <v>163541101</v>
      </c>
      <c r="E138" s="6" t="s">
        <v>118</v>
      </c>
      <c r="F138" s="14" t="s">
        <v>112</v>
      </c>
      <c r="G138" s="6" t="s">
        <v>96</v>
      </c>
      <c r="H138" s="14"/>
      <c r="I138" s="6">
        <v>14.197256249916034</v>
      </c>
      <c r="J138" s="4">
        <v>0.17295057569481001</v>
      </c>
      <c r="K138" s="10">
        <v>426</v>
      </c>
    </row>
    <row r="139" spans="2:11" x14ac:dyDescent="0.2">
      <c r="B139" s="21" t="s">
        <v>77</v>
      </c>
      <c r="C139" s="16"/>
      <c r="D139" s="14">
        <v>163541101</v>
      </c>
      <c r="E139" s="6" t="s">
        <v>118</v>
      </c>
      <c r="F139" s="14" t="s">
        <v>113</v>
      </c>
      <c r="G139" s="6" t="s">
        <v>96</v>
      </c>
      <c r="H139" s="14"/>
      <c r="I139" s="6">
        <v>12.193039663072653</v>
      </c>
      <c r="J139" s="4">
        <v>0.146342766227638</v>
      </c>
      <c r="K139" s="10">
        <v>542</v>
      </c>
    </row>
    <row r="140" spans="2:11" x14ac:dyDescent="0.2">
      <c r="B140" s="21" t="s">
        <v>77</v>
      </c>
      <c r="C140" s="16"/>
      <c r="D140" s="14">
        <v>163541101</v>
      </c>
      <c r="E140" s="6" t="s">
        <v>118</v>
      </c>
      <c r="F140" s="14" t="s">
        <v>114</v>
      </c>
      <c r="G140" s="6" t="s">
        <v>96</v>
      </c>
      <c r="H140" s="14"/>
      <c r="I140" s="6">
        <v>15.557114382304785</v>
      </c>
      <c r="J140" s="4">
        <v>0.10699817481024899</v>
      </c>
      <c r="K140" s="10">
        <v>725</v>
      </c>
    </row>
    <row r="141" spans="2:11" x14ac:dyDescent="0.2">
      <c r="B141" s="21" t="s">
        <v>77</v>
      </c>
      <c r="C141" s="16"/>
      <c r="D141" s="14">
        <v>163541101</v>
      </c>
      <c r="E141" s="6" t="s">
        <v>118</v>
      </c>
      <c r="F141" s="14" t="s">
        <v>115</v>
      </c>
      <c r="G141" s="6" t="s">
        <v>96</v>
      </c>
      <c r="H141" s="14"/>
      <c r="I141" s="6">
        <v>0.2033250804462548</v>
      </c>
      <c r="J141" s="4">
        <v>9.9652395000056904E-2</v>
      </c>
      <c r="K141" s="10">
        <v>767</v>
      </c>
    </row>
    <row r="142" spans="2:11" x14ac:dyDescent="0.2">
      <c r="B142" s="21" t="s">
        <v>77</v>
      </c>
      <c r="C142" s="16"/>
      <c r="D142" s="14">
        <v>163541101</v>
      </c>
      <c r="E142" s="6" t="s">
        <v>118</v>
      </c>
      <c r="F142" s="14" t="s">
        <v>116</v>
      </c>
      <c r="G142" s="6" t="s">
        <v>96</v>
      </c>
      <c r="H142" s="14"/>
      <c r="I142" s="6">
        <v>12.334773946171596</v>
      </c>
      <c r="J142" s="4">
        <v>6.2159264420749698E-2</v>
      </c>
      <c r="K142" s="10">
        <v>1041</v>
      </c>
    </row>
    <row r="143" spans="2:11" x14ac:dyDescent="0.2">
      <c r="B143" s="21" t="s">
        <v>77</v>
      </c>
      <c r="C143" s="16"/>
      <c r="D143" s="14">
        <v>163541101</v>
      </c>
      <c r="E143" s="6" t="s">
        <v>118</v>
      </c>
      <c r="F143" s="14" t="s">
        <v>117</v>
      </c>
      <c r="G143" s="6" t="s">
        <v>96</v>
      </c>
      <c r="H143" s="14"/>
      <c r="I143" s="6">
        <v>0.39027627178583341</v>
      </c>
      <c r="J143" s="4">
        <v>3.2390230387062499E-2</v>
      </c>
      <c r="K143" s="10">
        <v>1417</v>
      </c>
    </row>
    <row r="144" spans="2:11" x14ac:dyDescent="0.2">
      <c r="B144" s="21" t="s">
        <v>77</v>
      </c>
      <c r="C144" s="16"/>
      <c r="D144" s="14">
        <v>163011101</v>
      </c>
      <c r="E144" s="6" t="s">
        <v>124</v>
      </c>
      <c r="F144" s="14" t="s">
        <v>119</v>
      </c>
      <c r="G144" s="6" t="s">
        <v>96</v>
      </c>
      <c r="H144" s="14"/>
      <c r="I144" s="6">
        <v>5.8789709088814037</v>
      </c>
      <c r="J144" s="4">
        <v>6.7405287952027507E-2</v>
      </c>
      <c r="K144" s="10">
        <v>999</v>
      </c>
    </row>
    <row r="145" spans="2:11" x14ac:dyDescent="0.2">
      <c r="B145" s="21" t="s">
        <v>77</v>
      </c>
      <c r="C145" s="16"/>
      <c r="D145" s="14">
        <v>163011101</v>
      </c>
      <c r="E145" s="6" t="s">
        <v>124</v>
      </c>
      <c r="F145" s="14" t="s">
        <v>120</v>
      </c>
      <c r="G145" s="6" t="s">
        <v>96</v>
      </c>
      <c r="H145" s="14"/>
      <c r="I145" s="6">
        <v>3.6815770144978308</v>
      </c>
      <c r="J145" s="4">
        <v>2.7131863298084601E-2</v>
      </c>
      <c r="K145" s="10">
        <v>1511</v>
      </c>
    </row>
    <row r="146" spans="2:11" x14ac:dyDescent="0.2">
      <c r="B146" s="21" t="s">
        <v>77</v>
      </c>
      <c r="C146" s="16"/>
      <c r="D146" s="14">
        <v>163011101</v>
      </c>
      <c r="E146" s="6" t="s">
        <v>124</v>
      </c>
      <c r="F146" s="14" t="s">
        <v>121</v>
      </c>
      <c r="G146" s="6" t="s">
        <v>96</v>
      </c>
      <c r="H146" s="14"/>
      <c r="I146" s="6">
        <v>20.692446026047048</v>
      </c>
      <c r="J146" s="4">
        <v>1.39901545264676E-2</v>
      </c>
      <c r="K146" s="10">
        <v>1822</v>
      </c>
    </row>
    <row r="147" spans="2:11" x14ac:dyDescent="0.2">
      <c r="B147" s="21" t="s">
        <v>77</v>
      </c>
      <c r="C147" s="16"/>
      <c r="D147" s="14">
        <v>163011101</v>
      </c>
      <c r="E147" s="6" t="s">
        <v>124</v>
      </c>
      <c r="F147" s="14" t="s">
        <v>122</v>
      </c>
      <c r="G147" s="6" t="s">
        <v>96</v>
      </c>
      <c r="H147" s="14"/>
      <c r="I147" s="6">
        <v>0.82710337336747675</v>
      </c>
      <c r="J147" s="4">
        <v>1.16164556834151E-2</v>
      </c>
      <c r="K147" s="10">
        <v>1898</v>
      </c>
    </row>
    <row r="148" spans="2:11" x14ac:dyDescent="0.2">
      <c r="B148" s="21" t="s">
        <v>77</v>
      </c>
      <c r="C148" s="16"/>
      <c r="D148" s="14">
        <v>163011101</v>
      </c>
      <c r="E148" s="6" t="s">
        <v>124</v>
      </c>
      <c r="F148" s="14" t="s">
        <v>123</v>
      </c>
      <c r="G148" s="6" t="s">
        <v>96</v>
      </c>
      <c r="H148" s="14"/>
      <c r="I148" s="6">
        <v>40.579015609916283</v>
      </c>
      <c r="J148" s="4">
        <v>1.0587202639560001E-2</v>
      </c>
      <c r="K148" s="10">
        <v>1936</v>
      </c>
    </row>
    <row r="149" spans="2:11" x14ac:dyDescent="0.2">
      <c r="B149" s="21" t="s">
        <v>77</v>
      </c>
      <c r="C149" s="16"/>
      <c r="D149" s="14">
        <v>153081112</v>
      </c>
      <c r="E149" s="6" t="s">
        <v>128</v>
      </c>
      <c r="F149" s="14" t="s">
        <v>125</v>
      </c>
      <c r="G149" s="6" t="s">
        <v>96</v>
      </c>
      <c r="H149" s="14"/>
      <c r="I149" s="6">
        <v>8.512969057158422</v>
      </c>
      <c r="J149" s="4">
        <v>6.5148067200905997E-3</v>
      </c>
      <c r="K149" s="10">
        <v>2123</v>
      </c>
    </row>
    <row r="150" spans="2:11" x14ac:dyDescent="0.2">
      <c r="B150" s="21" t="s">
        <v>77</v>
      </c>
      <c r="C150" s="16"/>
      <c r="D150" s="14">
        <v>153081112</v>
      </c>
      <c r="E150" s="6" t="s">
        <v>128</v>
      </c>
      <c r="F150" s="14" t="s">
        <v>126</v>
      </c>
      <c r="G150" s="6" t="s">
        <v>96</v>
      </c>
      <c r="H150" s="14"/>
      <c r="I150" s="6">
        <v>12.912546150064635</v>
      </c>
      <c r="J150" s="4">
        <v>6.4118114066581203E-3</v>
      </c>
      <c r="K150" s="10">
        <v>2135</v>
      </c>
    </row>
    <row r="151" spans="2:11" x14ac:dyDescent="0.2">
      <c r="B151" s="21" t="s">
        <v>77</v>
      </c>
      <c r="C151" s="16"/>
      <c r="D151" s="14">
        <v>153081112</v>
      </c>
      <c r="E151" s="6" t="s">
        <v>128</v>
      </c>
      <c r="F151" s="14" t="s">
        <v>127</v>
      </c>
      <c r="G151" s="6" t="s">
        <v>96</v>
      </c>
      <c r="H151" s="14"/>
      <c r="I151" s="6">
        <v>6.5567033166889992</v>
      </c>
      <c r="J151" s="4">
        <v>2.50932199883983E-3</v>
      </c>
      <c r="K151" s="10">
        <v>2412</v>
      </c>
    </row>
    <row r="152" spans="2:11" x14ac:dyDescent="0.2">
      <c r="B152" s="21" t="s">
        <v>77</v>
      </c>
      <c r="C152" s="16"/>
      <c r="D152" s="14">
        <v>42711102</v>
      </c>
      <c r="E152" s="6" t="s">
        <v>106</v>
      </c>
      <c r="F152" s="14" t="s">
        <v>98</v>
      </c>
      <c r="G152" s="6" t="s">
        <v>96</v>
      </c>
      <c r="H152" s="14"/>
      <c r="I152" s="6">
        <v>0.32186537489895833</v>
      </c>
      <c r="J152" s="4">
        <v>9.51528175553919E-2</v>
      </c>
      <c r="K152" s="10">
        <v>790</v>
      </c>
    </row>
    <row r="153" spans="2:11" x14ac:dyDescent="0.2">
      <c r="B153" s="21" t="s">
        <v>77</v>
      </c>
      <c r="C153" s="16"/>
      <c r="D153" s="14">
        <v>42711102</v>
      </c>
      <c r="E153" s="6" t="s">
        <v>106</v>
      </c>
      <c r="F153" s="14" t="s">
        <v>99</v>
      </c>
      <c r="G153" s="6" t="s">
        <v>96</v>
      </c>
      <c r="H153" s="14"/>
      <c r="I153" s="6">
        <v>1.2408031507391735</v>
      </c>
      <c r="J153" s="4">
        <v>6.5722312101639105E-2</v>
      </c>
      <c r="K153" s="10">
        <v>1014</v>
      </c>
    </row>
    <row r="154" spans="2:11" x14ac:dyDescent="0.2">
      <c r="B154" s="21" t="s">
        <v>77</v>
      </c>
      <c r="C154" s="16"/>
      <c r="D154" s="14">
        <v>42711102</v>
      </c>
      <c r="E154" s="6" t="s">
        <v>106</v>
      </c>
      <c r="F154" s="14" t="s">
        <v>100</v>
      </c>
      <c r="G154" s="6" t="s">
        <v>96</v>
      </c>
      <c r="H154" s="14"/>
      <c r="I154" s="6">
        <v>1.05861271173133</v>
      </c>
      <c r="J154" s="4">
        <v>6.4034707892981602E-2</v>
      </c>
      <c r="K154" s="10">
        <v>1027</v>
      </c>
    </row>
    <row r="155" spans="2:11" x14ac:dyDescent="0.2">
      <c r="B155" s="21" t="s">
        <v>77</v>
      </c>
      <c r="C155" s="16"/>
      <c r="D155" s="14">
        <v>42711102</v>
      </c>
      <c r="E155" s="6" t="s">
        <v>106</v>
      </c>
      <c r="F155" s="14" t="s">
        <v>101</v>
      </c>
      <c r="G155" s="6" t="s">
        <v>96</v>
      </c>
      <c r="H155" s="14"/>
      <c r="I155" s="6">
        <v>11.216001152655066</v>
      </c>
      <c r="J155" s="4">
        <v>2.9372789353864E-2</v>
      </c>
      <c r="K155" s="10">
        <v>1477</v>
      </c>
    </row>
    <row r="156" spans="2:11" x14ac:dyDescent="0.2">
      <c r="B156" s="21" t="s">
        <v>77</v>
      </c>
      <c r="C156" s="16"/>
      <c r="D156" s="14">
        <v>42711102</v>
      </c>
      <c r="E156" s="6" t="s">
        <v>106</v>
      </c>
      <c r="F156" s="14" t="s">
        <v>102</v>
      </c>
      <c r="G156" s="6" t="s">
        <v>96</v>
      </c>
      <c r="H156" s="14"/>
      <c r="I156" s="6">
        <v>11.021039144762524</v>
      </c>
      <c r="J156" s="4">
        <v>2.2337687797704699E-2</v>
      </c>
      <c r="K156" s="10">
        <v>1624</v>
      </c>
    </row>
    <row r="157" spans="2:11" x14ac:dyDescent="0.2">
      <c r="B157" s="21" t="s">
        <v>77</v>
      </c>
      <c r="C157" s="16"/>
      <c r="D157" s="14">
        <v>42711102</v>
      </c>
      <c r="E157" s="6" t="s">
        <v>106</v>
      </c>
      <c r="F157" s="14" t="s">
        <v>103</v>
      </c>
      <c r="G157" s="6" t="s">
        <v>96</v>
      </c>
      <c r="H157" s="14"/>
      <c r="I157" s="6">
        <v>0.38677263561916031</v>
      </c>
      <c r="J157" s="4">
        <v>2.1297831278593201E-4</v>
      </c>
      <c r="K157" s="10">
        <v>2828</v>
      </c>
    </row>
    <row r="158" spans="2:11" x14ac:dyDescent="0.2">
      <c r="B158" s="21" t="s">
        <v>77</v>
      </c>
      <c r="C158" s="16"/>
      <c r="D158" s="14">
        <v>42711102</v>
      </c>
      <c r="E158" s="6" t="s">
        <v>106</v>
      </c>
      <c r="F158" s="14" t="s">
        <v>104</v>
      </c>
      <c r="G158" s="6" t="s">
        <v>96</v>
      </c>
      <c r="H158" s="14"/>
      <c r="I158" s="6">
        <v>0.42401803587081976</v>
      </c>
      <c r="J158" s="4">
        <v>8.7069947023114492E-6</v>
      </c>
      <c r="K158" s="10">
        <v>3098</v>
      </c>
    </row>
    <row r="159" spans="2:11" x14ac:dyDescent="0.2">
      <c r="B159" s="21" t="s">
        <v>77</v>
      </c>
      <c r="C159" s="16"/>
      <c r="D159" s="14">
        <v>42711102</v>
      </c>
      <c r="E159" s="6" t="s">
        <v>106</v>
      </c>
      <c r="F159" s="14" t="s">
        <v>105</v>
      </c>
      <c r="G159" s="6" t="s">
        <v>96</v>
      </c>
      <c r="H159" s="14"/>
      <c r="I159" s="6">
        <v>0.50731711338499008</v>
      </c>
      <c r="J159" s="4">
        <v>8.0788504727688507E-6</v>
      </c>
      <c r="K159" s="10">
        <v>3122</v>
      </c>
    </row>
    <row r="160" spans="2:11" x14ac:dyDescent="0.2">
      <c r="B160" s="21" t="s">
        <v>77</v>
      </c>
      <c r="C160" s="16"/>
      <c r="D160" s="14">
        <v>152101101</v>
      </c>
      <c r="E160" s="6" t="s">
        <v>136</v>
      </c>
      <c r="F160" s="14" t="s">
        <v>129</v>
      </c>
      <c r="G160" s="6" t="s">
        <v>96</v>
      </c>
      <c r="H160" s="14"/>
      <c r="I160" s="6">
        <v>11.276191142804972</v>
      </c>
      <c r="J160" s="4">
        <v>3.0866576962287499E-2</v>
      </c>
      <c r="K160" s="10">
        <v>1446</v>
      </c>
    </row>
    <row r="161" spans="2:11" x14ac:dyDescent="0.2">
      <c r="B161" s="21" t="s">
        <v>77</v>
      </c>
      <c r="C161" s="16"/>
      <c r="D161" s="14">
        <v>152101101</v>
      </c>
      <c r="E161" s="6" t="s">
        <v>136</v>
      </c>
      <c r="F161" s="14" t="s">
        <v>130</v>
      </c>
      <c r="G161" s="6" t="s">
        <v>96</v>
      </c>
      <c r="H161" s="14"/>
      <c r="I161" s="6">
        <v>21.891539940094468</v>
      </c>
      <c r="J161" s="4">
        <v>1.6525043058226101E-2</v>
      </c>
      <c r="K161" s="10">
        <v>1753</v>
      </c>
    </row>
    <row r="162" spans="2:11" x14ac:dyDescent="0.2">
      <c r="B162" s="21" t="s">
        <v>77</v>
      </c>
      <c r="C162" s="16"/>
      <c r="D162" s="14">
        <v>152101101</v>
      </c>
      <c r="E162" s="6" t="s">
        <v>136</v>
      </c>
      <c r="F162" s="14" t="s">
        <v>131</v>
      </c>
      <c r="G162" s="6" t="s">
        <v>96</v>
      </c>
      <c r="H162" s="14"/>
      <c r="I162" s="6">
        <v>4.3720673107723806</v>
      </c>
      <c r="J162" s="4">
        <v>1.40573980457647E-2</v>
      </c>
      <c r="K162" s="10">
        <v>1817</v>
      </c>
    </row>
    <row r="163" spans="2:11" x14ac:dyDescent="0.2">
      <c r="B163" s="21" t="s">
        <v>77</v>
      </c>
      <c r="C163" s="16"/>
      <c r="D163" s="14">
        <v>152101101</v>
      </c>
      <c r="E163" s="6" t="s">
        <v>136</v>
      </c>
      <c r="F163" s="14" t="s">
        <v>132</v>
      </c>
      <c r="G163" s="6" t="s">
        <v>96</v>
      </c>
      <c r="H163" s="14"/>
      <c r="I163" s="6">
        <v>6.1786044263057551</v>
      </c>
      <c r="J163" s="4">
        <v>1.03605425493266E-2</v>
      </c>
      <c r="K163" s="10">
        <v>1944</v>
      </c>
    </row>
    <row r="164" spans="2:11" x14ac:dyDescent="0.2">
      <c r="B164" s="21" t="s">
        <v>77</v>
      </c>
      <c r="C164" s="16"/>
      <c r="D164" s="14">
        <v>152101101</v>
      </c>
      <c r="E164" s="6" t="s">
        <v>136</v>
      </c>
      <c r="F164" s="14" t="s">
        <v>133</v>
      </c>
      <c r="G164" s="6" t="s">
        <v>96</v>
      </c>
      <c r="H164" s="14"/>
      <c r="I164" s="6">
        <v>4.1490947932397697</v>
      </c>
      <c r="J164" s="4">
        <v>8.8541015381864707E-3</v>
      </c>
      <c r="K164" s="10">
        <v>2010</v>
      </c>
    </row>
    <row r="165" spans="2:11" x14ac:dyDescent="0.2">
      <c r="B165" s="21" t="s">
        <v>77</v>
      </c>
      <c r="C165" s="16"/>
      <c r="D165" s="14">
        <v>152101101</v>
      </c>
      <c r="E165" s="6" t="s">
        <v>136</v>
      </c>
      <c r="F165" s="14" t="s">
        <v>134</v>
      </c>
      <c r="G165" s="6" t="s">
        <v>96</v>
      </c>
      <c r="H165" s="14"/>
      <c r="I165" s="6">
        <v>13.957863357787568</v>
      </c>
      <c r="J165" s="4">
        <v>5.5147912476888198E-4</v>
      </c>
      <c r="K165" s="10">
        <v>2720</v>
      </c>
    </row>
    <row r="166" spans="2:11" x14ac:dyDescent="0.2">
      <c r="B166" s="21" t="s">
        <v>77</v>
      </c>
      <c r="C166" s="16"/>
      <c r="D166" s="14">
        <v>152101101</v>
      </c>
      <c r="E166" s="6" t="s">
        <v>136</v>
      </c>
      <c r="F166" s="14" t="s">
        <v>135</v>
      </c>
      <c r="G166" s="6" t="s">
        <v>96</v>
      </c>
      <c r="H166" s="14"/>
      <c r="I166" s="6">
        <v>2.0436554938881912E-2</v>
      </c>
      <c r="J166" s="4">
        <v>1.78360577257472E-5</v>
      </c>
      <c r="K166" s="10">
        <v>2977</v>
      </c>
    </row>
    <row r="167" spans="2:11" x14ac:dyDescent="0.2">
      <c r="B167" s="21" t="s">
        <v>77</v>
      </c>
      <c r="C167" s="16"/>
      <c r="D167" s="14">
        <v>152101101</v>
      </c>
      <c r="E167" s="6" t="s">
        <v>136</v>
      </c>
      <c r="F167" s="14" t="s">
        <v>135</v>
      </c>
      <c r="G167" s="6" t="s">
        <v>96</v>
      </c>
      <c r="H167" s="14"/>
      <c r="I167" s="6">
        <v>2.0436554938881912E-2</v>
      </c>
      <c r="J167" s="4">
        <v>1.78360577257472E-5</v>
      </c>
      <c r="K167" s="10">
        <v>2977</v>
      </c>
    </row>
    <row r="168" spans="2:11" x14ac:dyDescent="0.2">
      <c r="B168" s="21" t="s">
        <v>77</v>
      </c>
      <c r="C168" s="16"/>
      <c r="D168" s="14">
        <v>43071101</v>
      </c>
      <c r="E168" s="6" t="s">
        <v>147</v>
      </c>
      <c r="F168" s="14" t="s">
        <v>137</v>
      </c>
      <c r="G168" s="6" t="s">
        <v>96</v>
      </c>
      <c r="H168" s="14"/>
      <c r="I168" s="6">
        <v>3.1568032133237725</v>
      </c>
      <c r="J168" s="4">
        <v>1.96664425433744E-2</v>
      </c>
      <c r="K168" s="10">
        <v>1677</v>
      </c>
    </row>
    <row r="169" spans="2:11" x14ac:dyDescent="0.2">
      <c r="B169" s="21" t="s">
        <v>77</v>
      </c>
      <c r="C169" s="16"/>
      <c r="D169" s="14">
        <v>43071101</v>
      </c>
      <c r="E169" s="6" t="s">
        <v>147</v>
      </c>
      <c r="F169" s="14" t="s">
        <v>138</v>
      </c>
      <c r="G169" s="6" t="s">
        <v>96</v>
      </c>
      <c r="H169" s="14"/>
      <c r="I169" s="6">
        <v>2.6413834869364385</v>
      </c>
      <c r="J169" s="4">
        <v>1.9316082163345599E-2</v>
      </c>
      <c r="K169" s="10">
        <v>1684</v>
      </c>
    </row>
    <row r="170" spans="2:11" x14ac:dyDescent="0.2">
      <c r="B170" s="21" t="s">
        <v>77</v>
      </c>
      <c r="C170" s="16"/>
      <c r="D170" s="14">
        <v>43071101</v>
      </c>
      <c r="E170" s="6" t="s">
        <v>147</v>
      </c>
      <c r="F170" s="14" t="s">
        <v>139</v>
      </c>
      <c r="G170" s="6" t="s">
        <v>96</v>
      </c>
      <c r="H170" s="14"/>
      <c r="I170" s="6">
        <v>6.8083244522775015</v>
      </c>
      <c r="J170" s="4">
        <v>1.8179474097996699E-2</v>
      </c>
      <c r="K170" s="10">
        <v>1701</v>
      </c>
    </row>
    <row r="171" spans="2:11" x14ac:dyDescent="0.2">
      <c r="B171" s="21" t="s">
        <v>77</v>
      </c>
      <c r="C171" s="16"/>
      <c r="D171" s="14">
        <v>43071101</v>
      </c>
      <c r="E171" s="6" t="s">
        <v>147</v>
      </c>
      <c r="F171" s="14" t="s">
        <v>140</v>
      </c>
      <c r="G171" s="6" t="s">
        <v>96</v>
      </c>
      <c r="H171" s="14"/>
      <c r="I171" s="6">
        <v>6.5106530793033555</v>
      </c>
      <c r="J171" s="4">
        <v>1.4662384345523499E-2</v>
      </c>
      <c r="K171" s="10">
        <v>1794</v>
      </c>
    </row>
    <row r="172" spans="2:11" x14ac:dyDescent="0.2">
      <c r="B172" s="21" t="s">
        <v>77</v>
      </c>
      <c r="C172" s="16"/>
      <c r="D172" s="14">
        <v>43071101</v>
      </c>
      <c r="E172" s="6" t="s">
        <v>147</v>
      </c>
      <c r="F172" s="14" t="s">
        <v>141</v>
      </c>
      <c r="G172" s="6" t="s">
        <v>96</v>
      </c>
      <c r="H172" s="14"/>
      <c r="I172" s="6">
        <v>8.7658995803801112</v>
      </c>
      <c r="J172" s="4">
        <v>1.3838829471882599E-2</v>
      </c>
      <c r="K172" s="10">
        <v>1826</v>
      </c>
    </row>
    <row r="173" spans="2:11" x14ac:dyDescent="0.2">
      <c r="B173" s="21" t="s">
        <v>77</v>
      </c>
      <c r="C173" s="16"/>
      <c r="D173" s="14">
        <v>43071101</v>
      </c>
      <c r="E173" s="6" t="s">
        <v>147</v>
      </c>
      <c r="F173" s="14" t="s">
        <v>142</v>
      </c>
      <c r="G173" s="6" t="s">
        <v>96</v>
      </c>
      <c r="H173" s="14"/>
      <c r="I173" s="6">
        <v>3.1203148217925047</v>
      </c>
      <c r="J173" s="4">
        <v>7.9930108646246497E-3</v>
      </c>
      <c r="K173" s="10">
        <v>2048</v>
      </c>
    </row>
    <row r="174" spans="2:11" x14ac:dyDescent="0.2">
      <c r="B174" s="21" t="s">
        <v>77</v>
      </c>
      <c r="C174" s="16"/>
      <c r="D174" s="14">
        <v>43071101</v>
      </c>
      <c r="E174" s="6" t="s">
        <v>147</v>
      </c>
      <c r="F174" s="14" t="s">
        <v>143</v>
      </c>
      <c r="G174" s="6" t="s">
        <v>96</v>
      </c>
      <c r="H174" s="14"/>
      <c r="I174" s="6">
        <v>4.4381233998277132</v>
      </c>
      <c r="J174" s="4">
        <v>7.5606092644183703E-3</v>
      </c>
      <c r="K174" s="10">
        <v>2069</v>
      </c>
    </row>
    <row r="175" spans="2:11" x14ac:dyDescent="0.2">
      <c r="B175" s="21" t="s">
        <v>77</v>
      </c>
      <c r="C175" s="16"/>
      <c r="D175" s="14">
        <v>43071101</v>
      </c>
      <c r="E175" s="6" t="s">
        <v>147</v>
      </c>
      <c r="F175" s="14" t="s">
        <v>144</v>
      </c>
      <c r="G175" s="6" t="s">
        <v>96</v>
      </c>
      <c r="H175" s="14"/>
      <c r="I175" s="6">
        <v>2.7776811092470171</v>
      </c>
      <c r="J175" s="4">
        <v>2.49520248977237E-3</v>
      </c>
      <c r="K175" s="10">
        <v>2414</v>
      </c>
    </row>
    <row r="176" spans="2:11" x14ac:dyDescent="0.2">
      <c r="B176" s="21" t="s">
        <v>77</v>
      </c>
      <c r="C176" s="16"/>
      <c r="D176" s="14">
        <v>43071101</v>
      </c>
      <c r="E176" s="6" t="s">
        <v>147</v>
      </c>
      <c r="F176" s="14" t="s">
        <v>145</v>
      </c>
      <c r="G176" s="6" t="s">
        <v>96</v>
      </c>
      <c r="H176" s="14"/>
      <c r="I176" s="6">
        <v>0</v>
      </c>
      <c r="J176" s="4">
        <v>1.62892457009569E-3</v>
      </c>
      <c r="K176" s="10">
        <v>2534</v>
      </c>
    </row>
    <row r="177" spans="2:11" x14ac:dyDescent="0.2">
      <c r="B177" s="21" t="s">
        <v>77</v>
      </c>
      <c r="C177" s="16"/>
      <c r="D177" s="14">
        <v>43071101</v>
      </c>
      <c r="E177" s="6" t="s">
        <v>147</v>
      </c>
      <c r="F177" s="14" t="s">
        <v>146</v>
      </c>
      <c r="G177" s="6" t="s">
        <v>96</v>
      </c>
      <c r="H177" s="14"/>
      <c r="I177" s="6">
        <v>3.4707940694094468</v>
      </c>
      <c r="J177" s="4">
        <v>1.5051011191511701E-3</v>
      </c>
      <c r="K177" s="10">
        <v>2556</v>
      </c>
    </row>
    <row r="178" spans="2:11" x14ac:dyDescent="0.2">
      <c r="B178" s="21" t="s">
        <v>77</v>
      </c>
      <c r="C178" s="16"/>
      <c r="D178" s="14">
        <v>152282101</v>
      </c>
      <c r="E178" s="6" t="s">
        <v>160</v>
      </c>
      <c r="F178" s="14" t="s">
        <v>148</v>
      </c>
      <c r="G178" s="6" t="s">
        <v>96</v>
      </c>
      <c r="H178" s="14"/>
      <c r="I178" s="6">
        <v>5.7103623206985512</v>
      </c>
      <c r="J178" s="4">
        <v>0.43529892279356203</v>
      </c>
      <c r="K178" s="10">
        <v>45</v>
      </c>
    </row>
    <row r="179" spans="2:11" x14ac:dyDescent="0.2">
      <c r="B179" s="21" t="s">
        <v>77</v>
      </c>
      <c r="C179" s="16"/>
      <c r="D179" s="14">
        <v>152282101</v>
      </c>
      <c r="E179" s="6" t="s">
        <v>160</v>
      </c>
      <c r="F179" s="14" t="s">
        <v>149</v>
      </c>
      <c r="G179" s="6" t="s">
        <v>96</v>
      </c>
      <c r="H179" s="14"/>
      <c r="I179" s="6">
        <v>24.994124755822622</v>
      </c>
      <c r="J179" s="4">
        <v>0.38665329351740901</v>
      </c>
      <c r="K179" s="10">
        <v>68</v>
      </c>
    </row>
    <row r="180" spans="2:11" x14ac:dyDescent="0.2">
      <c r="B180" s="21" t="s">
        <v>77</v>
      </c>
      <c r="C180" s="16"/>
      <c r="D180" s="14">
        <v>152282101</v>
      </c>
      <c r="E180" s="6" t="s">
        <v>160</v>
      </c>
      <c r="F180" s="14" t="s">
        <v>150</v>
      </c>
      <c r="G180" s="6" t="s">
        <v>96</v>
      </c>
      <c r="H180" s="14"/>
      <c r="I180" s="6">
        <v>21.752596068685083</v>
      </c>
      <c r="J180" s="4">
        <v>0.27537398929360501</v>
      </c>
      <c r="K180" s="10">
        <v>169</v>
      </c>
    </row>
    <row r="181" spans="2:11" x14ac:dyDescent="0.2">
      <c r="B181" s="21" t="s">
        <v>77</v>
      </c>
      <c r="C181" s="16"/>
      <c r="D181" s="14">
        <v>152282101</v>
      </c>
      <c r="E181" s="6" t="s">
        <v>160</v>
      </c>
      <c r="F181" s="14" t="s">
        <v>151</v>
      </c>
      <c r="G181" s="6" t="s">
        <v>96</v>
      </c>
      <c r="H181" s="14"/>
      <c r="I181" s="6">
        <v>43.436669674274519</v>
      </c>
      <c r="J181" s="4">
        <v>0.14479063599129499</v>
      </c>
      <c r="K181" s="10">
        <v>548</v>
      </c>
    </row>
    <row r="182" spans="2:11" x14ac:dyDescent="0.2">
      <c r="B182" s="21" t="s">
        <v>77</v>
      </c>
      <c r="C182" s="16"/>
      <c r="D182" s="14">
        <v>152282101</v>
      </c>
      <c r="E182" s="6" t="s">
        <v>160</v>
      </c>
      <c r="F182" s="14" t="s">
        <v>152</v>
      </c>
      <c r="G182" s="6" t="s">
        <v>96</v>
      </c>
      <c r="H182" s="14"/>
      <c r="I182" s="6">
        <v>7.3565331316489129</v>
      </c>
      <c r="J182" s="4">
        <v>9.5561967240755094E-2</v>
      </c>
      <c r="K182" s="10">
        <v>787</v>
      </c>
    </row>
    <row r="183" spans="2:11" x14ac:dyDescent="0.2">
      <c r="B183" s="21" t="s">
        <v>77</v>
      </c>
      <c r="C183" s="16"/>
      <c r="D183" s="14">
        <v>152282101</v>
      </c>
      <c r="E183" s="6" t="s">
        <v>160</v>
      </c>
      <c r="F183" s="14" t="s">
        <v>153</v>
      </c>
      <c r="G183" s="6" t="s">
        <v>96</v>
      </c>
      <c r="H183" s="14"/>
      <c r="I183" s="6">
        <v>21.778467014895462</v>
      </c>
      <c r="J183" s="4">
        <v>5.7318486917117398E-2</v>
      </c>
      <c r="K183" s="10">
        <v>1090</v>
      </c>
    </row>
    <row r="184" spans="2:11" x14ac:dyDescent="0.2">
      <c r="B184" s="21" t="s">
        <v>77</v>
      </c>
      <c r="C184" s="16"/>
      <c r="D184" s="14">
        <v>152282101</v>
      </c>
      <c r="E184" s="6" t="s">
        <v>160</v>
      </c>
      <c r="F184" s="14" t="s">
        <v>154</v>
      </c>
      <c r="G184" s="6" t="s">
        <v>96</v>
      </c>
      <c r="H184" s="14"/>
      <c r="I184" s="6">
        <v>15.105915539760785</v>
      </c>
      <c r="J184" s="4">
        <v>4.6936674040949998E-2</v>
      </c>
      <c r="K184" s="10">
        <v>1212</v>
      </c>
    </row>
    <row r="185" spans="2:11" x14ac:dyDescent="0.2">
      <c r="B185" s="21" t="s">
        <v>77</v>
      </c>
      <c r="C185" s="16"/>
      <c r="D185" s="14">
        <v>152282101</v>
      </c>
      <c r="E185" s="6" t="s">
        <v>160</v>
      </c>
      <c r="F185" s="14" t="s">
        <v>155</v>
      </c>
      <c r="G185" s="6" t="s">
        <v>96</v>
      </c>
      <c r="H185" s="14"/>
      <c r="I185" s="6">
        <v>30.821418419436853</v>
      </c>
      <c r="J185" s="4">
        <v>3.5841047647752998E-2</v>
      </c>
      <c r="K185" s="10">
        <v>1357</v>
      </c>
    </row>
    <row r="186" spans="2:11" x14ac:dyDescent="0.2">
      <c r="B186" s="21" t="s">
        <v>77</v>
      </c>
      <c r="C186" s="16"/>
      <c r="D186" s="14">
        <v>152282101</v>
      </c>
      <c r="E186" s="6" t="s">
        <v>160</v>
      </c>
      <c r="F186" s="14" t="s">
        <v>156</v>
      </c>
      <c r="G186" s="6" t="s">
        <v>96</v>
      </c>
      <c r="H186" s="14"/>
      <c r="I186" s="6">
        <v>20.03413886350323</v>
      </c>
      <c r="J186" s="4">
        <v>3.1834443730993499E-2</v>
      </c>
      <c r="K186" s="10">
        <v>1433</v>
      </c>
    </row>
    <row r="187" spans="2:11" x14ac:dyDescent="0.2">
      <c r="B187" s="21" t="s">
        <v>77</v>
      </c>
      <c r="C187" s="16"/>
      <c r="D187" s="14">
        <v>152282101</v>
      </c>
      <c r="E187" s="6" t="s">
        <v>160</v>
      </c>
      <c r="F187" s="14" t="s">
        <v>157</v>
      </c>
      <c r="G187" s="6" t="s">
        <v>96</v>
      </c>
      <c r="H187" s="14"/>
      <c r="I187" s="6">
        <v>12.956624360652517</v>
      </c>
      <c r="J187" s="4">
        <v>2.0770918623991899E-2</v>
      </c>
      <c r="K187" s="10">
        <v>1656</v>
      </c>
    </row>
    <row r="188" spans="2:11" x14ac:dyDescent="0.2">
      <c r="B188" s="21" t="s">
        <v>77</v>
      </c>
      <c r="C188" s="16"/>
      <c r="D188" s="14">
        <v>152282101</v>
      </c>
      <c r="E188" s="6" t="s">
        <v>160</v>
      </c>
      <c r="F188" s="14" t="s">
        <v>158</v>
      </c>
      <c r="G188" s="6" t="s">
        <v>96</v>
      </c>
      <c r="H188" s="14"/>
      <c r="I188" s="6">
        <v>8.6709616186995646</v>
      </c>
      <c r="J188" s="4">
        <v>1.8042786763987601E-2</v>
      </c>
      <c r="K188" s="10">
        <v>1706</v>
      </c>
    </row>
    <row r="189" spans="2:11" x14ac:dyDescent="0.2">
      <c r="B189" s="21" t="s">
        <v>77</v>
      </c>
      <c r="C189" s="16"/>
      <c r="D189" s="14">
        <v>152282101</v>
      </c>
      <c r="E189" s="6" t="s">
        <v>160</v>
      </c>
      <c r="F189" s="14" t="s">
        <v>159</v>
      </c>
      <c r="G189" s="6" t="s">
        <v>96</v>
      </c>
      <c r="H189" s="14"/>
      <c r="I189" s="6">
        <v>11.697083177502735</v>
      </c>
      <c r="J189" s="4">
        <v>4.8402858443861102E-3</v>
      </c>
      <c r="K189" s="10">
        <v>2212</v>
      </c>
    </row>
    <row r="190" spans="2:11" x14ac:dyDescent="0.2">
      <c r="B190" s="21" t="s">
        <v>77</v>
      </c>
      <c r="C190" s="16"/>
      <c r="D190" s="14">
        <v>152481110</v>
      </c>
      <c r="E190" s="6" t="s">
        <v>168</v>
      </c>
      <c r="F190" s="14" t="s">
        <v>161</v>
      </c>
      <c r="G190" s="6" t="s">
        <v>96</v>
      </c>
      <c r="H190" s="14"/>
      <c r="I190" s="6">
        <v>8.0241704243351766</v>
      </c>
      <c r="J190" s="4">
        <v>6.6184734116711302E-2</v>
      </c>
      <c r="K190" s="10">
        <v>1011</v>
      </c>
    </row>
    <row r="191" spans="2:11" x14ac:dyDescent="0.2">
      <c r="B191" s="21" t="s">
        <v>77</v>
      </c>
      <c r="C191" s="16"/>
      <c r="D191" s="14">
        <v>152481110</v>
      </c>
      <c r="E191" s="6" t="s">
        <v>168</v>
      </c>
      <c r="F191" s="14" t="s">
        <v>162</v>
      </c>
      <c r="G191" s="6" t="s">
        <v>96</v>
      </c>
      <c r="H191" s="14"/>
      <c r="I191" s="6">
        <v>9.8174913792870733</v>
      </c>
      <c r="J191" s="4">
        <v>1.46480884305373E-2</v>
      </c>
      <c r="K191" s="10">
        <v>1796</v>
      </c>
    </row>
    <row r="192" spans="2:11" x14ac:dyDescent="0.2">
      <c r="B192" s="21" t="s">
        <v>77</v>
      </c>
      <c r="C192" s="16"/>
      <c r="D192" s="14">
        <v>152481110</v>
      </c>
      <c r="E192" s="6" t="s">
        <v>168</v>
      </c>
      <c r="F192" s="14" t="s">
        <v>163</v>
      </c>
      <c r="G192" s="6" t="s">
        <v>96</v>
      </c>
      <c r="H192" s="14"/>
      <c r="I192" s="6">
        <v>3.4177472988151649E-3</v>
      </c>
      <c r="J192" s="4">
        <v>6.4174244736114302E-3</v>
      </c>
      <c r="K192" s="10">
        <v>2134</v>
      </c>
    </row>
    <row r="193" spans="2:11" x14ac:dyDescent="0.2">
      <c r="B193" s="21" t="s">
        <v>77</v>
      </c>
      <c r="C193" s="16"/>
      <c r="D193" s="14">
        <v>152481110</v>
      </c>
      <c r="E193" s="6" t="s">
        <v>168</v>
      </c>
      <c r="F193" s="14" t="s">
        <v>164</v>
      </c>
      <c r="G193" s="6" t="s">
        <v>96</v>
      </c>
      <c r="H193" s="14"/>
      <c r="I193" s="6">
        <v>0.3706538772679876</v>
      </c>
      <c r="J193" s="4">
        <v>4.0352507905369699E-3</v>
      </c>
      <c r="K193" s="10">
        <v>2254</v>
      </c>
    </row>
    <row r="194" spans="2:11" x14ac:dyDescent="0.2">
      <c r="B194" s="21" t="s">
        <v>77</v>
      </c>
      <c r="C194" s="16"/>
      <c r="D194" s="14">
        <v>152481110</v>
      </c>
      <c r="E194" s="6" t="s">
        <v>168</v>
      </c>
      <c r="F194" s="14" t="s">
        <v>165</v>
      </c>
      <c r="G194" s="6" t="s">
        <v>96</v>
      </c>
      <c r="H194" s="14"/>
      <c r="I194" s="6">
        <v>4.0968853820241016</v>
      </c>
      <c r="J194" s="4">
        <v>2.3674665496864101E-4</v>
      </c>
      <c r="K194" s="10">
        <v>2817</v>
      </c>
    </row>
    <row r="195" spans="2:11" x14ac:dyDescent="0.2">
      <c r="B195" s="21" t="s">
        <v>77</v>
      </c>
      <c r="C195" s="16"/>
      <c r="D195" s="14">
        <v>152481110</v>
      </c>
      <c r="E195" s="6" t="s">
        <v>168</v>
      </c>
      <c r="F195" s="14" t="s">
        <v>166</v>
      </c>
      <c r="G195" s="6" t="s">
        <v>96</v>
      </c>
      <c r="H195" s="14"/>
      <c r="I195" s="6">
        <v>0.89366631548075814</v>
      </c>
      <c r="J195" s="4">
        <v>3.1747054196208203E-5</v>
      </c>
      <c r="K195" s="10">
        <v>2928</v>
      </c>
    </row>
    <row r="196" spans="2:11" x14ac:dyDescent="0.2">
      <c r="B196" s="21" t="s">
        <v>77</v>
      </c>
      <c r="C196" s="16"/>
      <c r="D196" s="14">
        <v>152481110</v>
      </c>
      <c r="E196" s="6" t="s">
        <v>168</v>
      </c>
      <c r="F196" s="14" t="s">
        <v>167</v>
      </c>
      <c r="G196" s="6" t="s">
        <v>96</v>
      </c>
      <c r="H196" s="14"/>
      <c r="I196" s="6">
        <v>0</v>
      </c>
      <c r="J196" s="4">
        <v>1.57653255947923E-5</v>
      </c>
      <c r="K196" s="10">
        <v>2999</v>
      </c>
    </row>
    <row r="197" spans="2:11" x14ac:dyDescent="0.2">
      <c r="B197" s="21" t="s">
        <v>77</v>
      </c>
      <c r="C197" s="16"/>
      <c r="D197" s="14">
        <v>254421101</v>
      </c>
      <c r="E197" s="6" t="s">
        <v>173</v>
      </c>
      <c r="F197" s="14" t="s">
        <v>169</v>
      </c>
      <c r="G197" s="6" t="s">
        <v>96</v>
      </c>
      <c r="H197" s="14"/>
      <c r="I197" s="6">
        <v>20.493576333350529</v>
      </c>
      <c r="J197" s="4">
        <v>0.26702384086054198</v>
      </c>
      <c r="K197" s="10">
        <v>183</v>
      </c>
    </row>
    <row r="198" spans="2:11" x14ac:dyDescent="0.2">
      <c r="B198" s="21" t="s">
        <v>77</v>
      </c>
      <c r="C198" s="16"/>
      <c r="D198" s="14">
        <v>254421101</v>
      </c>
      <c r="E198" s="6" t="s">
        <v>173</v>
      </c>
      <c r="F198" s="14" t="s">
        <v>170</v>
      </c>
      <c r="G198" s="6" t="s">
        <v>96</v>
      </c>
      <c r="H198" s="14"/>
      <c r="I198" s="6">
        <v>44.088589532269609</v>
      </c>
      <c r="J198" s="4">
        <v>0.174369116723151</v>
      </c>
      <c r="K198" s="10">
        <v>421</v>
      </c>
    </row>
    <row r="199" spans="2:11" x14ac:dyDescent="0.2">
      <c r="B199" s="21" t="s">
        <v>77</v>
      </c>
      <c r="C199" s="16"/>
      <c r="D199" s="14">
        <v>254421101</v>
      </c>
      <c r="E199" s="6" t="s">
        <v>173</v>
      </c>
      <c r="F199" s="14" t="s">
        <v>171</v>
      </c>
      <c r="G199" s="6" t="s">
        <v>96</v>
      </c>
      <c r="H199" s="14"/>
      <c r="I199" s="6">
        <v>25.010154842208763</v>
      </c>
      <c r="J199" s="4">
        <v>0.14656557615825999</v>
      </c>
      <c r="K199" s="10">
        <v>541</v>
      </c>
    </row>
    <row r="200" spans="2:11" x14ac:dyDescent="0.2">
      <c r="B200" s="21" t="s">
        <v>77</v>
      </c>
      <c r="C200" s="16"/>
      <c r="D200" s="14">
        <v>254421101</v>
      </c>
      <c r="E200" s="6" t="s">
        <v>173</v>
      </c>
      <c r="F200" s="14" t="s">
        <v>172</v>
      </c>
      <c r="G200" s="6" t="s">
        <v>96</v>
      </c>
      <c r="H200" s="14"/>
      <c r="I200" s="6">
        <v>2.3149015280017342</v>
      </c>
      <c r="J200" s="4">
        <v>8.6582663262820603E-2</v>
      </c>
      <c r="K200" s="10">
        <v>847</v>
      </c>
    </row>
    <row r="201" spans="2:11" x14ac:dyDescent="0.2">
      <c r="B201" s="21" t="s">
        <v>77</v>
      </c>
      <c r="C201" s="16"/>
      <c r="D201" s="14">
        <v>102911109</v>
      </c>
      <c r="E201" s="6" t="s">
        <v>183</v>
      </c>
      <c r="F201" s="14" t="s">
        <v>174</v>
      </c>
      <c r="G201" s="6" t="s">
        <v>96</v>
      </c>
      <c r="H201" s="14"/>
      <c r="I201" s="6">
        <v>1.3417394071275264</v>
      </c>
      <c r="J201" s="4">
        <v>0.52987304798146795</v>
      </c>
      <c r="K201" s="10">
        <v>29</v>
      </c>
    </row>
    <row r="202" spans="2:11" x14ac:dyDescent="0.2">
      <c r="B202" s="21" t="s">
        <v>77</v>
      </c>
      <c r="C202" s="16"/>
      <c r="D202" s="14">
        <v>102911109</v>
      </c>
      <c r="E202" s="6" t="s">
        <v>183</v>
      </c>
      <c r="F202" s="14" t="s">
        <v>175</v>
      </c>
      <c r="G202" s="6" t="s">
        <v>96</v>
      </c>
      <c r="H202" s="14"/>
      <c r="I202" s="6">
        <v>2.6641116426263767</v>
      </c>
      <c r="J202" s="4">
        <v>0.24844858215568</v>
      </c>
      <c r="K202" s="10">
        <v>218</v>
      </c>
    </row>
    <row r="203" spans="2:11" x14ac:dyDescent="0.2">
      <c r="B203" s="21" t="s">
        <v>77</v>
      </c>
      <c r="C203" s="16"/>
      <c r="D203" s="14">
        <v>102911109</v>
      </c>
      <c r="E203" s="6" t="s">
        <v>183</v>
      </c>
      <c r="F203" s="14" t="s">
        <v>176</v>
      </c>
      <c r="G203" s="6" t="s">
        <v>96</v>
      </c>
      <c r="H203" s="14"/>
      <c r="I203" s="6">
        <v>22.06640804294506</v>
      </c>
      <c r="J203" s="4">
        <v>0.20827869742152999</v>
      </c>
      <c r="K203" s="10">
        <v>311</v>
      </c>
    </row>
    <row r="204" spans="2:11" x14ac:dyDescent="0.2">
      <c r="B204" s="21" t="s">
        <v>77</v>
      </c>
      <c r="C204" s="16"/>
      <c r="D204" s="14">
        <v>102911109</v>
      </c>
      <c r="E204" s="6" t="s">
        <v>183</v>
      </c>
      <c r="F204" s="14" t="s">
        <v>177</v>
      </c>
      <c r="G204" s="6" t="s">
        <v>96</v>
      </c>
      <c r="H204" s="14"/>
      <c r="I204" s="6">
        <v>4.5158139120698753</v>
      </c>
      <c r="J204" s="4">
        <v>0.191147135394615</v>
      </c>
      <c r="K204" s="10">
        <v>368</v>
      </c>
    </row>
    <row r="205" spans="2:11" x14ac:dyDescent="0.2">
      <c r="B205" s="21" t="s">
        <v>77</v>
      </c>
      <c r="C205" s="16"/>
      <c r="D205" s="14">
        <v>102911109</v>
      </c>
      <c r="E205" s="6" t="s">
        <v>183</v>
      </c>
      <c r="F205" s="14" t="s">
        <v>178</v>
      </c>
      <c r="G205" s="6" t="s">
        <v>96</v>
      </c>
      <c r="H205" s="14"/>
      <c r="I205" s="6">
        <v>19.565060807989934</v>
      </c>
      <c r="J205" s="4">
        <v>0.18514438167199099</v>
      </c>
      <c r="K205" s="10">
        <v>387</v>
      </c>
    </row>
    <row r="206" spans="2:11" x14ac:dyDescent="0.2">
      <c r="B206" s="21" t="s">
        <v>77</v>
      </c>
      <c r="C206" s="16"/>
      <c r="D206" s="14">
        <v>102911109</v>
      </c>
      <c r="E206" s="6" t="s">
        <v>183</v>
      </c>
      <c r="F206" s="14" t="s">
        <v>179</v>
      </c>
      <c r="G206" s="6" t="s">
        <v>96</v>
      </c>
      <c r="H206" s="14"/>
      <c r="I206" s="6">
        <v>4.164261601735606</v>
      </c>
      <c r="J206" s="4">
        <v>0.12870049973665401</v>
      </c>
      <c r="K206" s="10">
        <v>609</v>
      </c>
    </row>
    <row r="207" spans="2:11" x14ac:dyDescent="0.2">
      <c r="B207" s="21" t="s">
        <v>77</v>
      </c>
      <c r="C207" s="16"/>
      <c r="D207" s="14">
        <v>102911109</v>
      </c>
      <c r="E207" s="6" t="s">
        <v>183</v>
      </c>
      <c r="F207" s="14" t="s">
        <v>180</v>
      </c>
      <c r="G207" s="6" t="s">
        <v>96</v>
      </c>
      <c r="H207" s="14"/>
      <c r="I207" s="6">
        <v>1.0459803686501492</v>
      </c>
      <c r="J207" s="4">
        <v>3.2998536825727898E-2</v>
      </c>
      <c r="K207" s="10">
        <v>1407</v>
      </c>
    </row>
    <row r="208" spans="2:11" x14ac:dyDescent="0.2">
      <c r="B208" s="21" t="s">
        <v>77</v>
      </c>
      <c r="C208" s="16"/>
      <c r="D208" s="14">
        <v>102911109</v>
      </c>
      <c r="E208" s="6" t="s">
        <v>183</v>
      </c>
      <c r="F208" s="14" t="s">
        <v>181</v>
      </c>
      <c r="G208" s="6" t="s">
        <v>96</v>
      </c>
      <c r="H208" s="14"/>
      <c r="I208" s="6">
        <v>8.5913842512526414E-2</v>
      </c>
      <c r="J208" s="4">
        <v>2.6544127490008E-2</v>
      </c>
      <c r="K208" s="10">
        <v>1522</v>
      </c>
    </row>
    <row r="209" spans="2:11" x14ac:dyDescent="0.2">
      <c r="B209" s="21" t="s">
        <v>77</v>
      </c>
      <c r="C209" s="16"/>
      <c r="D209" s="14">
        <v>102911109</v>
      </c>
      <c r="E209" s="6" t="s">
        <v>183</v>
      </c>
      <c r="F209" s="14" t="s">
        <v>182</v>
      </c>
      <c r="G209" s="6" t="s">
        <v>96</v>
      </c>
      <c r="H209" s="14"/>
      <c r="I209" s="6">
        <v>0.90716056686247981</v>
      </c>
      <c r="J209" s="4">
        <v>2.4082284287255298E-2</v>
      </c>
      <c r="K209" s="10">
        <v>1577</v>
      </c>
    </row>
    <row r="210" spans="2:11" x14ac:dyDescent="0.2">
      <c r="B210" s="21" t="s">
        <v>77</v>
      </c>
      <c r="C210" s="16"/>
      <c r="D210" s="14">
        <v>43211102</v>
      </c>
      <c r="E210" s="6" t="s">
        <v>188</v>
      </c>
      <c r="F210" s="14" t="s">
        <v>184</v>
      </c>
      <c r="G210" s="6" t="s">
        <v>96</v>
      </c>
      <c r="H210" s="14"/>
      <c r="I210" s="6">
        <v>1.2468357956681542</v>
      </c>
      <c r="J210" s="4">
        <v>0.213487719318186</v>
      </c>
      <c r="K210" s="10">
        <v>299</v>
      </c>
    </row>
    <row r="211" spans="2:11" x14ac:dyDescent="0.2">
      <c r="B211" s="21" t="s">
        <v>77</v>
      </c>
      <c r="C211" s="16"/>
      <c r="D211" s="14">
        <v>43211102</v>
      </c>
      <c r="E211" s="6" t="s">
        <v>188</v>
      </c>
      <c r="F211" s="14" t="s">
        <v>185</v>
      </c>
      <c r="G211" s="6" t="s">
        <v>96</v>
      </c>
      <c r="H211" s="14"/>
      <c r="I211" s="6">
        <v>0.24826303362413921</v>
      </c>
      <c r="J211" s="4">
        <v>0.190149553374105</v>
      </c>
      <c r="K211" s="10">
        <v>369</v>
      </c>
    </row>
    <row r="212" spans="2:11" x14ac:dyDescent="0.2">
      <c r="B212" s="21" t="s">
        <v>77</v>
      </c>
      <c r="C212" s="16"/>
      <c r="D212" s="14">
        <v>43211102</v>
      </c>
      <c r="E212" s="6" t="s">
        <v>188</v>
      </c>
      <c r="F212" s="14" t="s">
        <v>186</v>
      </c>
      <c r="G212" s="6" t="s">
        <v>96</v>
      </c>
      <c r="H212" s="14"/>
      <c r="I212" s="6">
        <v>3.4280309767467929</v>
      </c>
      <c r="J212" s="4">
        <v>7.7778140795491502E-2</v>
      </c>
      <c r="K212" s="10">
        <v>918</v>
      </c>
    </row>
    <row r="213" spans="2:11" x14ac:dyDescent="0.2">
      <c r="B213" s="21" t="s">
        <v>77</v>
      </c>
      <c r="C213" s="16"/>
      <c r="D213" s="14">
        <v>43211102</v>
      </c>
      <c r="E213" s="6" t="s">
        <v>188</v>
      </c>
      <c r="F213" s="14" t="s">
        <v>187</v>
      </c>
      <c r="G213" s="6" t="s">
        <v>96</v>
      </c>
      <c r="H213" s="14"/>
      <c r="I213" s="6">
        <v>8.5463459996201363E-2</v>
      </c>
      <c r="J213" s="4">
        <v>7.27207572613528E-4</v>
      </c>
      <c r="K213" s="10">
        <v>2680</v>
      </c>
    </row>
    <row r="214" spans="2:11" x14ac:dyDescent="0.2">
      <c r="B214" s="21" t="s">
        <v>77</v>
      </c>
      <c r="C214" s="16"/>
      <c r="D214" s="14">
        <v>153082106</v>
      </c>
      <c r="E214" s="6" t="s">
        <v>200</v>
      </c>
      <c r="F214" s="14" t="s">
        <v>189</v>
      </c>
      <c r="G214" s="6" t="s">
        <v>96</v>
      </c>
      <c r="H214" s="14"/>
      <c r="I214" s="6">
        <v>21.037136678306219</v>
      </c>
      <c r="J214" s="4">
        <v>7.9474159207818806E-2</v>
      </c>
      <c r="K214" s="10">
        <v>904</v>
      </c>
    </row>
    <row r="215" spans="2:11" x14ac:dyDescent="0.2">
      <c r="B215" s="21" t="s">
        <v>77</v>
      </c>
      <c r="C215" s="16"/>
      <c r="D215" s="14">
        <v>153082106</v>
      </c>
      <c r="E215" s="6" t="s">
        <v>200</v>
      </c>
      <c r="F215" s="14" t="s">
        <v>190</v>
      </c>
      <c r="G215" s="6" t="s">
        <v>96</v>
      </c>
      <c r="H215" s="14"/>
      <c r="I215" s="6">
        <v>6.5539895927732132</v>
      </c>
      <c r="J215" s="4">
        <v>5.0872940408509398E-2</v>
      </c>
      <c r="K215" s="10">
        <v>1168</v>
      </c>
    </row>
    <row r="216" spans="2:11" x14ac:dyDescent="0.2">
      <c r="B216" s="21" t="s">
        <v>77</v>
      </c>
      <c r="C216" s="16"/>
      <c r="D216" s="14">
        <v>153082106</v>
      </c>
      <c r="E216" s="6" t="s">
        <v>200</v>
      </c>
      <c r="F216" s="14" t="s">
        <v>191</v>
      </c>
      <c r="G216" s="6" t="s">
        <v>96</v>
      </c>
      <c r="H216" s="14"/>
      <c r="I216" s="6">
        <v>18.517487088953761</v>
      </c>
      <c r="J216" s="4">
        <v>4.4303956675342301E-2</v>
      </c>
      <c r="K216" s="10">
        <v>1238</v>
      </c>
    </row>
    <row r="217" spans="2:11" x14ac:dyDescent="0.2">
      <c r="B217" s="21" t="s">
        <v>77</v>
      </c>
      <c r="C217" s="16"/>
      <c r="D217" s="14">
        <v>153082106</v>
      </c>
      <c r="E217" s="6" t="s">
        <v>200</v>
      </c>
      <c r="F217" s="14" t="s">
        <v>192</v>
      </c>
      <c r="G217" s="6" t="s">
        <v>96</v>
      </c>
      <c r="H217" s="14"/>
      <c r="I217" s="6">
        <v>67.365649554006211</v>
      </c>
      <c r="J217" s="4">
        <v>3.5528767571262998E-2</v>
      </c>
      <c r="K217" s="10">
        <v>1363</v>
      </c>
    </row>
    <row r="218" spans="2:11" x14ac:dyDescent="0.2">
      <c r="B218" s="21" t="s">
        <v>77</v>
      </c>
      <c r="C218" s="16"/>
      <c r="D218" s="14">
        <v>153082106</v>
      </c>
      <c r="E218" s="6" t="s">
        <v>200</v>
      </c>
      <c r="F218" s="14" t="s">
        <v>193</v>
      </c>
      <c r="G218" s="6" t="s">
        <v>96</v>
      </c>
      <c r="H218" s="14"/>
      <c r="I218" s="6">
        <v>10.510038477384338</v>
      </c>
      <c r="J218" s="4">
        <v>3.2512027011156797E-2</v>
      </c>
      <c r="K218" s="10">
        <v>1415</v>
      </c>
    </row>
    <row r="219" spans="2:11" x14ac:dyDescent="0.2">
      <c r="B219" s="21" t="s">
        <v>77</v>
      </c>
      <c r="C219" s="16"/>
      <c r="D219" s="14">
        <v>153082106</v>
      </c>
      <c r="E219" s="6" t="s">
        <v>200</v>
      </c>
      <c r="F219" s="14" t="s">
        <v>194</v>
      </c>
      <c r="G219" s="6" t="s">
        <v>96</v>
      </c>
      <c r="H219" s="14"/>
      <c r="I219" s="6">
        <v>21.342392135145122</v>
      </c>
      <c r="J219" s="4">
        <v>2.9928420912934801E-2</v>
      </c>
      <c r="K219" s="10">
        <v>1462</v>
      </c>
    </row>
    <row r="220" spans="2:11" x14ac:dyDescent="0.2">
      <c r="B220" s="21" t="s">
        <v>77</v>
      </c>
      <c r="C220" s="16"/>
      <c r="D220" s="14">
        <v>153082106</v>
      </c>
      <c r="E220" s="6" t="s">
        <v>200</v>
      </c>
      <c r="F220" s="14" t="s">
        <v>195</v>
      </c>
      <c r="G220" s="6" t="s">
        <v>96</v>
      </c>
      <c r="H220" s="14"/>
      <c r="I220" s="6">
        <v>24.714703505656679</v>
      </c>
      <c r="J220" s="4">
        <v>2.1240698296713802E-2</v>
      </c>
      <c r="K220" s="10">
        <v>1646</v>
      </c>
    </row>
    <row r="221" spans="2:11" x14ac:dyDescent="0.2">
      <c r="B221" s="21" t="s">
        <v>77</v>
      </c>
      <c r="C221" s="16"/>
      <c r="D221" s="14">
        <v>153082106</v>
      </c>
      <c r="E221" s="6" t="s">
        <v>200</v>
      </c>
      <c r="F221" s="14" t="s">
        <v>196</v>
      </c>
      <c r="G221" s="6" t="s">
        <v>96</v>
      </c>
      <c r="H221" s="14"/>
      <c r="I221" s="6">
        <v>43.277623259411129</v>
      </c>
      <c r="J221" s="4">
        <v>2.02623570558421E-2</v>
      </c>
      <c r="K221" s="10">
        <v>1666</v>
      </c>
    </row>
    <row r="222" spans="2:11" x14ac:dyDescent="0.2">
      <c r="B222" s="21" t="s">
        <v>77</v>
      </c>
      <c r="C222" s="16"/>
      <c r="D222" s="14">
        <v>153082106</v>
      </c>
      <c r="E222" s="6" t="s">
        <v>200</v>
      </c>
      <c r="F222" s="14" t="s">
        <v>197</v>
      </c>
      <c r="G222" s="6" t="s">
        <v>96</v>
      </c>
      <c r="H222" s="14"/>
      <c r="I222" s="6">
        <v>49.498871370804096</v>
      </c>
      <c r="J222" s="4">
        <v>6.4469162005552604E-3</v>
      </c>
      <c r="K222" s="10">
        <v>2131</v>
      </c>
    </row>
    <row r="223" spans="2:11" x14ac:dyDescent="0.2">
      <c r="B223" s="21" t="s">
        <v>77</v>
      </c>
      <c r="C223" s="16"/>
      <c r="D223" s="14">
        <v>153082106</v>
      </c>
      <c r="E223" s="6" t="s">
        <v>200</v>
      </c>
      <c r="F223" s="14" t="s">
        <v>198</v>
      </c>
      <c r="G223" s="6" t="s">
        <v>96</v>
      </c>
      <c r="H223" s="14"/>
      <c r="I223" s="6">
        <v>3.6785661632999003</v>
      </c>
      <c r="J223" s="4">
        <v>2.3536403663337699E-3</v>
      </c>
      <c r="K223" s="10">
        <v>2430</v>
      </c>
    </row>
    <row r="224" spans="2:11" x14ac:dyDescent="0.2">
      <c r="B224" s="21" t="s">
        <v>77</v>
      </c>
      <c r="C224" s="16"/>
      <c r="D224" s="14">
        <v>153082106</v>
      </c>
      <c r="E224" s="6" t="s">
        <v>200</v>
      </c>
      <c r="F224" s="14" t="s">
        <v>199</v>
      </c>
      <c r="G224" s="6" t="s">
        <v>96</v>
      </c>
      <c r="H224" s="14"/>
      <c r="I224" s="6">
        <v>9.2595561037868865</v>
      </c>
      <c r="J224" s="4">
        <v>1.63587996839858E-5</v>
      </c>
      <c r="K224" s="10">
        <v>2992</v>
      </c>
    </row>
    <row r="225" spans="2:11" x14ac:dyDescent="0.2">
      <c r="B225" s="21" t="s">
        <v>77</v>
      </c>
      <c r="C225" s="16">
        <v>35052731</v>
      </c>
      <c r="D225" s="14">
        <v>82841101</v>
      </c>
      <c r="E225" s="6" t="s">
        <v>202</v>
      </c>
      <c r="F225" s="14" t="s">
        <v>203</v>
      </c>
      <c r="G225" s="6" t="s">
        <v>201</v>
      </c>
      <c r="H225" s="14">
        <v>1.47</v>
      </c>
      <c r="I225" s="6">
        <v>14.421118969241455</v>
      </c>
      <c r="J225" s="4">
        <v>2.1701787445815302E-3</v>
      </c>
      <c r="K225" s="10">
        <v>2456</v>
      </c>
    </row>
    <row r="226" spans="2:11" x14ac:dyDescent="0.2">
      <c r="B226" s="21" t="s">
        <v>77</v>
      </c>
      <c r="C226" s="16">
        <v>35052737</v>
      </c>
      <c r="D226" s="14">
        <v>163661701</v>
      </c>
      <c r="E226" s="6" t="s">
        <v>22</v>
      </c>
      <c r="F226" s="14" t="s">
        <v>23</v>
      </c>
      <c r="G226" s="6" t="s">
        <v>201</v>
      </c>
      <c r="H226" s="14">
        <v>1.587</v>
      </c>
      <c r="I226" s="6">
        <v>11.858056951620696</v>
      </c>
      <c r="J226" s="4">
        <v>3.81675019092722E-3</v>
      </c>
      <c r="K226" s="10">
        <v>2267</v>
      </c>
    </row>
    <row r="227" spans="2:11" x14ac:dyDescent="0.2">
      <c r="B227" s="21" t="s">
        <v>77</v>
      </c>
      <c r="C227" s="16">
        <v>35094513</v>
      </c>
      <c r="D227" s="14">
        <v>162821702</v>
      </c>
      <c r="E227" s="6" t="s">
        <v>204</v>
      </c>
      <c r="F227" s="14" t="s">
        <v>205</v>
      </c>
      <c r="G227" s="6" t="s">
        <v>201</v>
      </c>
      <c r="H227" s="14">
        <v>1.92</v>
      </c>
      <c r="I227" s="6">
        <v>8.3796776309891232</v>
      </c>
      <c r="J227" s="4">
        <v>5.89849702634652E-4</v>
      </c>
      <c r="K227" s="10">
        <v>2712</v>
      </c>
    </row>
    <row r="228" spans="2:11" x14ac:dyDescent="0.2">
      <c r="B228" s="21" t="s">
        <v>77</v>
      </c>
      <c r="C228" s="16"/>
      <c r="D228" s="14">
        <v>153082106</v>
      </c>
      <c r="E228" s="6" t="s">
        <v>200</v>
      </c>
      <c r="F228" s="14" t="s">
        <v>197</v>
      </c>
      <c r="G228" s="6" t="s">
        <v>206</v>
      </c>
      <c r="H228" s="14">
        <v>0.7</v>
      </c>
      <c r="I228" s="6">
        <v>49.498871370804096</v>
      </c>
      <c r="J228" s="4">
        <v>6.4469162005552604E-3</v>
      </c>
      <c r="K228" s="10">
        <v>2131</v>
      </c>
    </row>
    <row r="229" spans="2:11" x14ac:dyDescent="0.2">
      <c r="B229" s="21" t="s">
        <v>77</v>
      </c>
      <c r="C229" s="16"/>
      <c r="D229" s="14">
        <v>254061102</v>
      </c>
      <c r="E229" s="6" t="s">
        <v>207</v>
      </c>
      <c r="F229" s="14" t="s">
        <v>208</v>
      </c>
      <c r="G229" s="6" t="s">
        <v>206</v>
      </c>
      <c r="H229" s="14">
        <v>2.6</v>
      </c>
      <c r="I229" s="6">
        <v>2.6028618167108015</v>
      </c>
      <c r="J229" s="4">
        <v>4.9090289303488702E-4</v>
      </c>
      <c r="K229" s="10">
        <v>2738</v>
      </c>
    </row>
    <row r="230" spans="2:11" x14ac:dyDescent="0.2">
      <c r="B230" s="21" t="s">
        <v>77</v>
      </c>
      <c r="C230" s="16"/>
      <c r="D230" s="14">
        <v>254421101</v>
      </c>
      <c r="E230" s="6" t="s">
        <v>173</v>
      </c>
      <c r="F230" s="14" t="s">
        <v>170</v>
      </c>
      <c r="G230" s="6" t="s">
        <v>206</v>
      </c>
      <c r="H230" s="14">
        <v>1.4</v>
      </c>
      <c r="I230" s="6">
        <v>44.088589532269609</v>
      </c>
      <c r="J230" s="4">
        <v>0.174369116723151</v>
      </c>
      <c r="K230" s="10">
        <v>421</v>
      </c>
    </row>
    <row r="231" spans="2:11" x14ac:dyDescent="0.2">
      <c r="B231" s="21" t="s">
        <v>77</v>
      </c>
      <c r="C231" s="16"/>
      <c r="D231" s="14">
        <v>254452101</v>
      </c>
      <c r="E231" s="6" t="s">
        <v>42</v>
      </c>
      <c r="F231" s="14" t="s">
        <v>209</v>
      </c>
      <c r="G231" s="6" t="s">
        <v>206</v>
      </c>
      <c r="H231" s="14">
        <v>0.99</v>
      </c>
      <c r="I231" s="6">
        <v>17.463498213538905</v>
      </c>
      <c r="J231" s="4">
        <v>0.172855942744846</v>
      </c>
      <c r="K231" s="10">
        <v>428</v>
      </c>
    </row>
    <row r="232" spans="2:11" x14ac:dyDescent="0.2">
      <c r="B232" s="21" t="s">
        <v>46</v>
      </c>
      <c r="C232" s="16"/>
      <c r="D232" s="14" t="s">
        <v>294</v>
      </c>
      <c r="E232" s="6" t="s">
        <v>200</v>
      </c>
      <c r="F232" s="14" t="s">
        <v>196</v>
      </c>
      <c r="G232" s="6" t="s">
        <v>293</v>
      </c>
      <c r="H232" s="14">
        <v>0.14204539979753789</v>
      </c>
      <c r="I232" s="6">
        <v>43.277623259411129</v>
      </c>
      <c r="J232" s="4">
        <v>2.02623570558421E-2</v>
      </c>
      <c r="K232" s="10">
        <v>1666</v>
      </c>
    </row>
    <row r="233" spans="2:11" x14ac:dyDescent="0.2">
      <c r="B233" s="21" t="s">
        <v>46</v>
      </c>
      <c r="C233" s="16"/>
      <c r="D233" s="14" t="s">
        <v>295</v>
      </c>
      <c r="E233" s="6" t="s">
        <v>296</v>
      </c>
      <c r="F233" s="14" t="s">
        <v>332</v>
      </c>
      <c r="G233" s="6" t="s">
        <v>293</v>
      </c>
      <c r="H233" s="14">
        <v>0.29042154513446972</v>
      </c>
      <c r="I233" s="6">
        <v>22.416802532658608</v>
      </c>
      <c r="J233" s="4">
        <v>1.28139578906702E-2</v>
      </c>
      <c r="K233" s="10">
        <v>1849</v>
      </c>
    </row>
    <row r="234" spans="2:11" x14ac:dyDescent="0.2">
      <c r="B234" s="21" t="s">
        <v>46</v>
      </c>
      <c r="C234" s="16"/>
      <c r="D234" s="14" t="s">
        <v>297</v>
      </c>
      <c r="E234" s="6" t="s">
        <v>298</v>
      </c>
      <c r="F234" s="14" t="s">
        <v>333</v>
      </c>
      <c r="G234" s="6" t="s">
        <v>293</v>
      </c>
      <c r="H234" s="14">
        <v>0.26682571005681821</v>
      </c>
      <c r="I234" s="6">
        <v>38.422582785207268</v>
      </c>
      <c r="J234" s="4">
        <v>0.15995769802298701</v>
      </c>
      <c r="K234" s="10">
        <v>470</v>
      </c>
    </row>
    <row r="235" spans="2:11" x14ac:dyDescent="0.2">
      <c r="B235" s="21" t="s">
        <v>46</v>
      </c>
      <c r="C235" s="16"/>
      <c r="D235" s="14" t="s">
        <v>299</v>
      </c>
      <c r="E235" s="6" t="s">
        <v>300</v>
      </c>
      <c r="F235" s="14" t="s">
        <v>334</v>
      </c>
      <c r="G235" s="6" t="s">
        <v>293</v>
      </c>
      <c r="H235" s="14">
        <v>0.13742677698352274</v>
      </c>
      <c r="I235" s="6">
        <v>29.57196509941237</v>
      </c>
      <c r="J235" s="4">
        <v>0.22208851967395599</v>
      </c>
      <c r="K235" s="10">
        <v>281</v>
      </c>
    </row>
    <row r="236" spans="2:11" x14ac:dyDescent="0.2">
      <c r="B236" s="21" t="s">
        <v>46</v>
      </c>
      <c r="C236" s="16"/>
      <c r="D236" s="14" t="s">
        <v>299</v>
      </c>
      <c r="E236" s="6" t="s">
        <v>300</v>
      </c>
      <c r="F236" s="14" t="s">
        <v>335</v>
      </c>
      <c r="G236" s="6" t="s">
        <v>293</v>
      </c>
      <c r="H236" s="14">
        <v>0.10501611966723486</v>
      </c>
      <c r="I236" s="6">
        <v>33.45405341144388</v>
      </c>
      <c r="J236" s="4">
        <v>9.9643525667033397E-2</v>
      </c>
      <c r="K236" s="10">
        <v>768</v>
      </c>
    </row>
    <row r="237" spans="2:11" x14ac:dyDescent="0.2">
      <c r="B237" s="21" t="s">
        <v>46</v>
      </c>
      <c r="C237" s="16"/>
      <c r="D237" s="14" t="s">
        <v>301</v>
      </c>
      <c r="E237" s="6" t="s">
        <v>302</v>
      </c>
      <c r="F237" s="14" t="s">
        <v>336</v>
      </c>
      <c r="G237" s="6" t="s">
        <v>293</v>
      </c>
      <c r="H237" s="14">
        <v>9.6354929379166676E-2</v>
      </c>
      <c r="I237" s="6">
        <v>47.461713836910818</v>
      </c>
      <c r="J237" s="4">
        <v>0.18779353461412901</v>
      </c>
      <c r="K237" s="10">
        <v>375</v>
      </c>
    </row>
    <row r="238" spans="2:11" x14ac:dyDescent="0.2">
      <c r="B238" s="21" t="s">
        <v>46</v>
      </c>
      <c r="C238" s="16"/>
      <c r="D238" s="14" t="s">
        <v>301</v>
      </c>
      <c r="E238" s="6" t="s">
        <v>302</v>
      </c>
      <c r="F238" s="14" t="s">
        <v>336</v>
      </c>
      <c r="G238" s="6" t="s">
        <v>293</v>
      </c>
      <c r="H238" s="14">
        <v>4.5926753051515154E-2</v>
      </c>
      <c r="I238" s="6">
        <v>47.461713836910818</v>
      </c>
      <c r="J238" s="4">
        <v>0.18779353461412901</v>
      </c>
      <c r="K238" s="10">
        <v>375</v>
      </c>
    </row>
    <row r="239" spans="2:11" x14ac:dyDescent="0.2">
      <c r="B239" s="21" t="s">
        <v>46</v>
      </c>
      <c r="C239" s="16"/>
      <c r="D239" s="14" t="s">
        <v>301</v>
      </c>
      <c r="E239" s="6" t="s">
        <v>302</v>
      </c>
      <c r="F239" s="14" t="s">
        <v>336</v>
      </c>
      <c r="G239" s="6" t="s">
        <v>293</v>
      </c>
      <c r="H239" s="14">
        <v>0.12203942298901514</v>
      </c>
      <c r="I239" s="6">
        <v>47.461713836910818</v>
      </c>
      <c r="J239" s="4">
        <v>0.18779353461412901</v>
      </c>
      <c r="K239" s="10">
        <v>375</v>
      </c>
    </row>
    <row r="240" spans="2:11" x14ac:dyDescent="0.2">
      <c r="B240" s="21" t="s">
        <v>46</v>
      </c>
      <c r="C240" s="16"/>
      <c r="D240" s="14" t="s">
        <v>303</v>
      </c>
      <c r="E240" s="6" t="s">
        <v>290</v>
      </c>
      <c r="F240" s="14" t="s">
        <v>337</v>
      </c>
      <c r="G240" s="6" t="s">
        <v>293</v>
      </c>
      <c r="H240" s="14">
        <v>4.5970566171022728E-2</v>
      </c>
      <c r="I240" s="6">
        <v>13.586945822823555</v>
      </c>
      <c r="J240" s="4">
        <v>0.345613326954267</v>
      </c>
      <c r="K240" s="10">
        <v>100</v>
      </c>
    </row>
    <row r="241" spans="2:11" x14ac:dyDescent="0.2">
      <c r="B241" s="21" t="s">
        <v>46</v>
      </c>
      <c r="C241" s="16"/>
      <c r="D241" s="14" t="s">
        <v>304</v>
      </c>
      <c r="E241" s="6" t="s">
        <v>305</v>
      </c>
      <c r="F241" s="14" t="s">
        <v>338</v>
      </c>
      <c r="G241" s="6" t="s">
        <v>293</v>
      </c>
      <c r="H241" s="14">
        <v>8.6583055589242425E-2</v>
      </c>
      <c r="I241" s="6">
        <v>23.579769179556681</v>
      </c>
      <c r="J241" s="4">
        <v>5.8398507152236399E-2</v>
      </c>
      <c r="K241" s="10">
        <v>1075</v>
      </c>
    </row>
    <row r="242" spans="2:11" x14ac:dyDescent="0.2">
      <c r="B242" s="21" t="s">
        <v>46</v>
      </c>
      <c r="C242" s="16"/>
      <c r="D242" s="14" t="s">
        <v>303</v>
      </c>
      <c r="E242" s="6" t="s">
        <v>290</v>
      </c>
      <c r="F242" s="14" t="s">
        <v>337</v>
      </c>
      <c r="G242" s="6" t="s">
        <v>293</v>
      </c>
      <c r="H242" s="14">
        <v>3.0087127930681818E-2</v>
      </c>
      <c r="I242" s="6">
        <v>13.586945822823555</v>
      </c>
      <c r="J242" s="4">
        <v>0.345613326954267</v>
      </c>
      <c r="K242" s="10">
        <v>100</v>
      </c>
    </row>
    <row r="243" spans="2:11" x14ac:dyDescent="0.2">
      <c r="B243" s="21" t="s">
        <v>46</v>
      </c>
      <c r="C243" s="16"/>
      <c r="D243" s="14" t="s">
        <v>303</v>
      </c>
      <c r="E243" s="6" t="s">
        <v>290</v>
      </c>
      <c r="F243" s="14" t="s">
        <v>251</v>
      </c>
      <c r="G243" s="6" t="s">
        <v>293</v>
      </c>
      <c r="H243" s="14">
        <v>0.18779328269791667</v>
      </c>
      <c r="I243" s="6">
        <v>18.604901027151772</v>
      </c>
      <c r="J243" s="4">
        <v>0.42525580561623999</v>
      </c>
      <c r="K243" s="10">
        <v>48</v>
      </c>
    </row>
    <row r="244" spans="2:11" x14ac:dyDescent="0.2">
      <c r="B244" s="21" t="s">
        <v>46</v>
      </c>
      <c r="C244" s="16"/>
      <c r="D244" s="14" t="s">
        <v>303</v>
      </c>
      <c r="E244" s="6" t="s">
        <v>290</v>
      </c>
      <c r="F244" s="14" t="s">
        <v>337</v>
      </c>
      <c r="G244" s="6" t="s">
        <v>293</v>
      </c>
      <c r="H244" s="14">
        <v>1.5090747168920454E-2</v>
      </c>
      <c r="I244" s="6">
        <v>13.586945822823555</v>
      </c>
      <c r="J244" s="4">
        <v>0.345613326954267</v>
      </c>
      <c r="K244" s="10">
        <v>100</v>
      </c>
    </row>
    <row r="245" spans="2:11" x14ac:dyDescent="0.2">
      <c r="B245" s="21" t="s">
        <v>46</v>
      </c>
      <c r="C245" s="16"/>
      <c r="D245" s="14" t="s">
        <v>306</v>
      </c>
      <c r="E245" s="6" t="s">
        <v>307</v>
      </c>
      <c r="F245" s="14" t="s">
        <v>339</v>
      </c>
      <c r="G245" s="6" t="s">
        <v>293</v>
      </c>
      <c r="H245" s="14">
        <v>5.5564981468371209E-2</v>
      </c>
      <c r="I245" s="6">
        <v>17.180190729683527</v>
      </c>
      <c r="J245" s="4">
        <v>7.0347707758223202E-2</v>
      </c>
      <c r="K245" s="10">
        <v>977</v>
      </c>
    </row>
    <row r="246" spans="2:11" x14ac:dyDescent="0.2">
      <c r="B246" s="21" t="s">
        <v>46</v>
      </c>
      <c r="C246" s="16"/>
      <c r="D246" s="14" t="s">
        <v>306</v>
      </c>
      <c r="E246" s="6" t="s">
        <v>307</v>
      </c>
      <c r="F246" s="14" t="s">
        <v>340</v>
      </c>
      <c r="G246" s="6" t="s">
        <v>293</v>
      </c>
      <c r="H246" s="14">
        <v>0.10463203971590909</v>
      </c>
      <c r="I246" s="6">
        <v>6.0031349584631952</v>
      </c>
      <c r="J246" s="4">
        <v>0.359777832332835</v>
      </c>
      <c r="K246" s="10">
        <v>89</v>
      </c>
    </row>
    <row r="247" spans="2:11" x14ac:dyDescent="0.2">
      <c r="B247" s="21" t="s">
        <v>46</v>
      </c>
      <c r="C247" s="16"/>
      <c r="D247" s="14" t="s">
        <v>306</v>
      </c>
      <c r="E247" s="6" t="s">
        <v>307</v>
      </c>
      <c r="F247" s="14" t="s">
        <v>341</v>
      </c>
      <c r="G247" s="6" t="s">
        <v>293</v>
      </c>
      <c r="H247" s="14">
        <v>7.1985356305492423E-2</v>
      </c>
      <c r="I247" s="6">
        <v>0.69613372577717214</v>
      </c>
      <c r="J247" s="4">
        <v>8.3062535945016108E-6</v>
      </c>
      <c r="K247" s="10">
        <v>3114</v>
      </c>
    </row>
    <row r="248" spans="2:11" x14ac:dyDescent="0.2">
      <c r="B248" s="21" t="s">
        <v>46</v>
      </c>
      <c r="C248" s="16"/>
      <c r="D248" s="14" t="s">
        <v>306</v>
      </c>
      <c r="E248" s="6" t="s">
        <v>307</v>
      </c>
      <c r="F248" s="14" t="s">
        <v>342</v>
      </c>
      <c r="G248" s="6" t="s">
        <v>293</v>
      </c>
      <c r="H248" s="14">
        <v>9.1224994084469699E-2</v>
      </c>
      <c r="I248" s="6">
        <v>8.0717151779370422</v>
      </c>
      <c r="J248" s="4">
        <v>0.22644522578884799</v>
      </c>
      <c r="K248" s="10">
        <v>267</v>
      </c>
    </row>
    <row r="249" spans="2:11" x14ac:dyDescent="0.2">
      <c r="B249" s="21" t="s">
        <v>46</v>
      </c>
      <c r="C249" s="16"/>
      <c r="D249" s="14" t="s">
        <v>308</v>
      </c>
      <c r="E249" s="6" t="s">
        <v>309</v>
      </c>
      <c r="F249" s="14" t="s">
        <v>343</v>
      </c>
      <c r="G249" s="6" t="s">
        <v>293</v>
      </c>
      <c r="H249" s="14">
        <v>6.0437444685227271E-2</v>
      </c>
      <c r="I249" s="6">
        <v>24.264890793735987</v>
      </c>
      <c r="J249" s="4">
        <v>0.114485977924954</v>
      </c>
      <c r="K249" s="10">
        <v>678</v>
      </c>
    </row>
    <row r="250" spans="2:11" x14ac:dyDescent="0.2">
      <c r="B250" s="21" t="s">
        <v>46</v>
      </c>
      <c r="C250" s="16"/>
      <c r="D250" s="14" t="s">
        <v>308</v>
      </c>
      <c r="E250" s="6" t="s">
        <v>309</v>
      </c>
      <c r="F250" s="14" t="s">
        <v>344</v>
      </c>
      <c r="G250" s="6" t="s">
        <v>293</v>
      </c>
      <c r="H250" s="14">
        <v>4.019641272992424E-2</v>
      </c>
      <c r="I250" s="6">
        <v>33.516471263734182</v>
      </c>
      <c r="J250" s="4">
        <v>9.0420283160581705E-2</v>
      </c>
      <c r="K250" s="10">
        <v>820</v>
      </c>
    </row>
    <row r="251" spans="2:11" x14ac:dyDescent="0.2">
      <c r="B251" s="21" t="s">
        <v>46</v>
      </c>
      <c r="C251" s="16"/>
      <c r="D251" s="14" t="s">
        <v>308</v>
      </c>
      <c r="E251" s="6" t="s">
        <v>309</v>
      </c>
      <c r="F251" s="14" t="s">
        <v>345</v>
      </c>
      <c r="G251" s="6" t="s">
        <v>293</v>
      </c>
      <c r="H251" s="14">
        <v>4.177530403409091E-2</v>
      </c>
      <c r="I251" s="6">
        <v>28.796727606377626</v>
      </c>
      <c r="J251" s="4">
        <v>0.11334182812403699</v>
      </c>
      <c r="K251" s="10">
        <v>685</v>
      </c>
    </row>
    <row r="252" spans="2:11" x14ac:dyDescent="0.2">
      <c r="B252" s="21" t="s">
        <v>46</v>
      </c>
      <c r="C252" s="16"/>
      <c r="D252" s="14" t="s">
        <v>310</v>
      </c>
      <c r="E252" s="6" t="s">
        <v>311</v>
      </c>
      <c r="F252" s="14" t="s">
        <v>346</v>
      </c>
      <c r="G252" s="6" t="s">
        <v>293</v>
      </c>
      <c r="H252" s="14">
        <v>9.1755812893181812E-2</v>
      </c>
      <c r="I252" s="6">
        <v>18.715380141653078</v>
      </c>
      <c r="J252" s="4">
        <v>0.105154715581115</v>
      </c>
      <c r="K252" s="10">
        <v>732</v>
      </c>
    </row>
    <row r="253" spans="2:11" x14ac:dyDescent="0.2">
      <c r="B253" s="21" t="s">
        <v>46</v>
      </c>
      <c r="C253" s="16"/>
      <c r="D253" s="14" t="s">
        <v>310</v>
      </c>
      <c r="E253" s="6" t="s">
        <v>311</v>
      </c>
      <c r="F253" s="14" t="s">
        <v>346</v>
      </c>
      <c r="G253" s="6" t="s">
        <v>293</v>
      </c>
      <c r="H253" s="14">
        <v>0.77058907235890151</v>
      </c>
      <c r="I253" s="6">
        <v>18.715380141653078</v>
      </c>
      <c r="J253" s="4">
        <v>0.105154715581115</v>
      </c>
      <c r="K253" s="10">
        <v>732</v>
      </c>
    </row>
    <row r="254" spans="2:11" x14ac:dyDescent="0.2">
      <c r="B254" s="21" t="s">
        <v>46</v>
      </c>
      <c r="C254" s="16"/>
      <c r="D254" s="14" t="s">
        <v>310</v>
      </c>
      <c r="E254" s="6" t="s">
        <v>311</v>
      </c>
      <c r="F254" s="14" t="s">
        <v>346</v>
      </c>
      <c r="G254" s="6" t="s">
        <v>293</v>
      </c>
      <c r="H254" s="14">
        <v>0.16417951991553031</v>
      </c>
      <c r="I254" s="6">
        <v>18.715380141653078</v>
      </c>
      <c r="J254" s="4">
        <v>0.105154715581115</v>
      </c>
      <c r="K254" s="10">
        <v>732</v>
      </c>
    </row>
    <row r="255" spans="2:11" x14ac:dyDescent="0.2">
      <c r="B255" s="21" t="s">
        <v>46</v>
      </c>
      <c r="C255" s="16"/>
      <c r="D255" s="14" t="s">
        <v>308</v>
      </c>
      <c r="E255" s="6" t="s">
        <v>309</v>
      </c>
      <c r="F255" s="14" t="s">
        <v>344</v>
      </c>
      <c r="G255" s="6" t="s">
        <v>293</v>
      </c>
      <c r="H255" s="14">
        <v>0.30180175551420457</v>
      </c>
      <c r="I255" s="6">
        <v>33.516471263734182</v>
      </c>
      <c r="J255" s="4">
        <v>9.0420283160581705E-2</v>
      </c>
      <c r="K255" s="10">
        <v>820</v>
      </c>
    </row>
    <row r="256" spans="2:11" x14ac:dyDescent="0.2">
      <c r="B256" s="21" t="s">
        <v>46</v>
      </c>
      <c r="C256" s="16"/>
      <c r="D256" s="14" t="s">
        <v>308</v>
      </c>
      <c r="E256" s="6" t="s">
        <v>309</v>
      </c>
      <c r="F256" s="14" t="s">
        <v>347</v>
      </c>
      <c r="G256" s="6" t="s">
        <v>293</v>
      </c>
      <c r="H256" s="14">
        <v>0.21042268221590907</v>
      </c>
      <c r="I256" s="6" t="e">
        <v>#N/A</v>
      </c>
      <c r="J256" s="4" t="e">
        <v>#N/A</v>
      </c>
      <c r="K256" s="10" t="e">
        <v>#N/A</v>
      </c>
    </row>
    <row r="257" spans="2:11" x14ac:dyDescent="0.2">
      <c r="B257" s="21" t="s">
        <v>46</v>
      </c>
      <c r="C257" s="16"/>
      <c r="D257" s="14" t="s">
        <v>308</v>
      </c>
      <c r="E257" s="6" t="s">
        <v>309</v>
      </c>
      <c r="F257" s="14" t="s">
        <v>345</v>
      </c>
      <c r="G257" s="6" t="s">
        <v>293</v>
      </c>
      <c r="H257" s="14">
        <v>0.14499788914412878</v>
      </c>
      <c r="I257" s="6">
        <v>28.796727606377626</v>
      </c>
      <c r="J257" s="4">
        <v>0.11334182812403699</v>
      </c>
      <c r="K257" s="10">
        <v>685</v>
      </c>
    </row>
    <row r="258" spans="2:11" x14ac:dyDescent="0.2">
      <c r="B258" s="21" t="s">
        <v>46</v>
      </c>
      <c r="C258" s="16"/>
      <c r="D258" s="14" t="s">
        <v>308</v>
      </c>
      <c r="E258" s="6" t="s">
        <v>309</v>
      </c>
      <c r="F258" s="14" t="s">
        <v>344</v>
      </c>
      <c r="G258" s="6" t="s">
        <v>293</v>
      </c>
      <c r="H258" s="14">
        <v>6.8763719657386368E-2</v>
      </c>
      <c r="I258" s="6">
        <v>33.516471263734182</v>
      </c>
      <c r="J258" s="4">
        <v>9.0420283160581705E-2</v>
      </c>
      <c r="K258" s="10">
        <v>820</v>
      </c>
    </row>
    <row r="259" spans="2:11" x14ac:dyDescent="0.2">
      <c r="B259" s="21" t="s">
        <v>46</v>
      </c>
      <c r="C259" s="16"/>
      <c r="D259" s="14" t="s">
        <v>312</v>
      </c>
      <c r="E259" s="6" t="s">
        <v>313</v>
      </c>
      <c r="F259" s="14" t="s">
        <v>348</v>
      </c>
      <c r="G259" s="6" t="s">
        <v>293</v>
      </c>
      <c r="H259" s="14">
        <v>0.75402146709433715</v>
      </c>
      <c r="I259" s="6">
        <v>2.2288361925551583</v>
      </c>
      <c r="J259" s="4">
        <v>0.30039099606438102</v>
      </c>
      <c r="K259" s="10">
        <v>138</v>
      </c>
    </row>
    <row r="260" spans="2:11" x14ac:dyDescent="0.2">
      <c r="B260" s="21" t="s">
        <v>46</v>
      </c>
      <c r="C260" s="16"/>
      <c r="D260" s="14" t="s">
        <v>314</v>
      </c>
      <c r="E260" s="6" t="s">
        <v>315</v>
      </c>
      <c r="F260" s="14" t="s">
        <v>349</v>
      </c>
      <c r="G260" s="6" t="s">
        <v>293</v>
      </c>
      <c r="H260" s="14">
        <v>1.3626745535505682</v>
      </c>
      <c r="I260" s="6">
        <v>14.43520207774394</v>
      </c>
      <c r="J260" s="4">
        <v>8.2330232807496295E-2</v>
      </c>
      <c r="K260" s="10">
        <v>882</v>
      </c>
    </row>
    <row r="261" spans="2:11" x14ac:dyDescent="0.2">
      <c r="B261" s="21" t="s">
        <v>46</v>
      </c>
      <c r="C261" s="16"/>
      <c r="D261" s="14" t="s">
        <v>310</v>
      </c>
      <c r="E261" s="6" t="s">
        <v>311</v>
      </c>
      <c r="F261" s="14" t="s">
        <v>350</v>
      </c>
      <c r="G261" s="6" t="s">
        <v>293</v>
      </c>
      <c r="H261" s="14">
        <v>0.61669057166287877</v>
      </c>
      <c r="I261" s="6">
        <v>7.5640061041979489</v>
      </c>
      <c r="J261" s="4">
        <v>0.10100601791474299</v>
      </c>
      <c r="K261" s="10">
        <v>757</v>
      </c>
    </row>
    <row r="262" spans="2:11" x14ac:dyDescent="0.2">
      <c r="B262" s="21" t="s">
        <v>46</v>
      </c>
      <c r="C262" s="16"/>
      <c r="D262" s="14" t="s">
        <v>310</v>
      </c>
      <c r="E262" s="6" t="s">
        <v>311</v>
      </c>
      <c r="F262" s="14" t="s">
        <v>351</v>
      </c>
      <c r="G262" s="6" t="s">
        <v>293</v>
      </c>
      <c r="H262" s="14">
        <v>0.14237116250246212</v>
      </c>
      <c r="I262" s="6" t="e">
        <v>#N/A</v>
      </c>
      <c r="J262" s="4" t="e">
        <v>#N/A</v>
      </c>
      <c r="K262" s="10" t="e">
        <v>#N/A</v>
      </c>
    </row>
    <row r="263" spans="2:11" x14ac:dyDescent="0.2">
      <c r="B263" s="21" t="s">
        <v>46</v>
      </c>
      <c r="C263" s="16"/>
      <c r="D263" s="14" t="s">
        <v>316</v>
      </c>
      <c r="E263" s="6" t="s">
        <v>258</v>
      </c>
      <c r="F263" s="14" t="s">
        <v>219</v>
      </c>
      <c r="G263" s="6" t="s">
        <v>293</v>
      </c>
      <c r="H263" s="14">
        <v>0.43373711814015153</v>
      </c>
      <c r="I263" s="6">
        <v>27.732817672521005</v>
      </c>
      <c r="J263" s="4">
        <v>0.71617523524972704</v>
      </c>
      <c r="K263" s="10">
        <v>14</v>
      </c>
    </row>
    <row r="264" spans="2:11" x14ac:dyDescent="0.2">
      <c r="B264" s="21" t="s">
        <v>46</v>
      </c>
      <c r="C264" s="16"/>
      <c r="D264" s="14" t="s">
        <v>317</v>
      </c>
      <c r="E264" s="6" t="s">
        <v>318</v>
      </c>
      <c r="F264" s="14" t="s">
        <v>352</v>
      </c>
      <c r="G264" s="6" t="s">
        <v>293</v>
      </c>
      <c r="H264" s="14">
        <v>8.3583778962689384E-2</v>
      </c>
      <c r="I264" s="6">
        <v>8.5947610982282772</v>
      </c>
      <c r="J264" s="4">
        <v>0.31086107278902803</v>
      </c>
      <c r="K264" s="10">
        <v>127</v>
      </c>
    </row>
    <row r="265" spans="2:11" x14ac:dyDescent="0.2">
      <c r="B265" s="21" t="s">
        <v>46</v>
      </c>
      <c r="C265" s="16"/>
      <c r="D265" s="14" t="s">
        <v>319</v>
      </c>
      <c r="E265" s="6" t="s">
        <v>320</v>
      </c>
      <c r="F265" s="14" t="s">
        <v>353</v>
      </c>
      <c r="G265" s="6" t="s">
        <v>293</v>
      </c>
      <c r="H265" s="14">
        <v>3.5012007377344694</v>
      </c>
      <c r="I265" s="6">
        <v>2.8253116265791922</v>
      </c>
      <c r="J265" s="4">
        <v>2.9932499752625401E-2</v>
      </c>
      <c r="K265" s="10">
        <v>1461</v>
      </c>
    </row>
    <row r="266" spans="2:11" x14ac:dyDescent="0.2">
      <c r="B266" s="21" t="s">
        <v>46</v>
      </c>
      <c r="C266" s="16"/>
      <c r="D266" s="14" t="s">
        <v>321</v>
      </c>
      <c r="E266" s="6" t="s">
        <v>42</v>
      </c>
      <c r="F266" s="14" t="s">
        <v>354</v>
      </c>
      <c r="G266" s="6" t="s">
        <v>293</v>
      </c>
      <c r="H266" s="14">
        <v>4.829190179886364E-2</v>
      </c>
      <c r="I266" s="6">
        <v>18.992520977611434</v>
      </c>
      <c r="J266" s="4">
        <v>0.112047403519575</v>
      </c>
      <c r="K266" s="10">
        <v>700</v>
      </c>
    </row>
    <row r="267" spans="2:11" x14ac:dyDescent="0.2">
      <c r="B267" s="21" t="s">
        <v>46</v>
      </c>
      <c r="C267" s="16"/>
      <c r="D267" s="14" t="s">
        <v>299</v>
      </c>
      <c r="E267" s="6" t="s">
        <v>300</v>
      </c>
      <c r="F267" s="14" t="s">
        <v>334</v>
      </c>
      <c r="G267" s="6" t="s">
        <v>293</v>
      </c>
      <c r="H267" s="14">
        <v>0.16171770592178031</v>
      </c>
      <c r="I267" s="6">
        <v>29.57196509941237</v>
      </c>
      <c r="J267" s="4">
        <v>0.22208851967395599</v>
      </c>
      <c r="K267" s="10">
        <v>281</v>
      </c>
    </row>
    <row r="268" spans="2:11" x14ac:dyDescent="0.2">
      <c r="B268" s="21" t="s">
        <v>46</v>
      </c>
      <c r="C268" s="16"/>
      <c r="D268" s="14" t="s">
        <v>299</v>
      </c>
      <c r="E268" s="6" t="s">
        <v>300</v>
      </c>
      <c r="F268" s="14" t="s">
        <v>355</v>
      </c>
      <c r="G268" s="6" t="s">
        <v>293</v>
      </c>
      <c r="H268" s="14">
        <v>6.3231046643371216E-2</v>
      </c>
      <c r="I268" s="6">
        <v>15.42189396109913</v>
      </c>
      <c r="J268" s="4">
        <v>0.18254495034697299</v>
      </c>
      <c r="K268" s="10">
        <v>392</v>
      </c>
    </row>
    <row r="269" spans="2:11" x14ac:dyDescent="0.2">
      <c r="B269" s="21" t="s">
        <v>46</v>
      </c>
      <c r="C269" s="16"/>
      <c r="D269" s="14" t="s">
        <v>322</v>
      </c>
      <c r="E269" s="6" t="s">
        <v>323</v>
      </c>
      <c r="F269" s="14" t="s">
        <v>356</v>
      </c>
      <c r="G269" s="6" t="s">
        <v>293</v>
      </c>
      <c r="H269" s="14">
        <v>0.20373929799053028</v>
      </c>
      <c r="I269" s="6">
        <v>21.29644667592169</v>
      </c>
      <c r="J269" s="4">
        <v>4.0960539586240102E-2</v>
      </c>
      <c r="K269" s="10">
        <v>1288</v>
      </c>
    </row>
    <row r="270" spans="2:11" x14ac:dyDescent="0.2">
      <c r="B270" s="21" t="s">
        <v>46</v>
      </c>
      <c r="C270" s="16"/>
      <c r="D270" s="14" t="s">
        <v>295</v>
      </c>
      <c r="E270" s="6" t="s">
        <v>296</v>
      </c>
      <c r="F270" s="14" t="s">
        <v>357</v>
      </c>
      <c r="G270" s="6" t="s">
        <v>293</v>
      </c>
      <c r="H270" s="14">
        <v>0.18668028202518938</v>
      </c>
      <c r="I270" s="6">
        <v>27.217261193432378</v>
      </c>
      <c r="J270" s="4">
        <v>5.0062463217611201E-2</v>
      </c>
      <c r="K270" s="10">
        <v>1176</v>
      </c>
    </row>
    <row r="271" spans="2:11" x14ac:dyDescent="0.2">
      <c r="B271" s="21" t="s">
        <v>46</v>
      </c>
      <c r="C271" s="16"/>
      <c r="D271" s="14" t="s">
        <v>319</v>
      </c>
      <c r="E271" s="6" t="s">
        <v>320</v>
      </c>
      <c r="F271" s="14" t="s">
        <v>358</v>
      </c>
      <c r="G271" s="6" t="s">
        <v>293</v>
      </c>
      <c r="H271" s="14">
        <v>5.4208220214393942E-3</v>
      </c>
      <c r="I271" s="6">
        <v>9.3829953067822866E-2</v>
      </c>
      <c r="J271" s="4">
        <v>2.66135596013868E-6</v>
      </c>
      <c r="K271" s="10">
        <v>3445</v>
      </c>
    </row>
    <row r="272" spans="2:11" x14ac:dyDescent="0.2">
      <c r="B272" s="21" t="s">
        <v>46</v>
      </c>
      <c r="C272" s="16"/>
      <c r="D272" s="14" t="s">
        <v>324</v>
      </c>
      <c r="E272" s="6" t="s">
        <v>282</v>
      </c>
      <c r="F272" s="14" t="s">
        <v>359</v>
      </c>
      <c r="G272" s="6" t="s">
        <v>293</v>
      </c>
      <c r="H272" s="14">
        <v>0.26395843939772728</v>
      </c>
      <c r="I272" s="6">
        <v>31.833757651106836</v>
      </c>
      <c r="J272" s="4">
        <v>0.14786383799613301</v>
      </c>
      <c r="K272" s="10">
        <v>532</v>
      </c>
    </row>
    <row r="273" spans="2:11" x14ac:dyDescent="0.2">
      <c r="B273" s="21" t="s">
        <v>46</v>
      </c>
      <c r="C273" s="16"/>
      <c r="D273" s="14" t="s">
        <v>317</v>
      </c>
      <c r="E273" s="6" t="s">
        <v>318</v>
      </c>
      <c r="F273" s="14" t="s">
        <v>360</v>
      </c>
      <c r="G273" s="6" t="s">
        <v>293</v>
      </c>
      <c r="H273" s="14">
        <v>0.49347666835662879</v>
      </c>
      <c r="I273" s="6">
        <v>24.508063156858544</v>
      </c>
      <c r="J273" s="4">
        <v>0.26974915144990502</v>
      </c>
      <c r="K273" s="10">
        <v>181</v>
      </c>
    </row>
    <row r="274" spans="2:11" x14ac:dyDescent="0.2">
      <c r="B274" s="21" t="s">
        <v>46</v>
      </c>
      <c r="C274" s="16"/>
      <c r="D274" s="14" t="s">
        <v>325</v>
      </c>
      <c r="E274" s="6" t="s">
        <v>326</v>
      </c>
      <c r="F274" s="14" t="s">
        <v>361</v>
      </c>
      <c r="G274" s="6" t="s">
        <v>293</v>
      </c>
      <c r="H274" s="14">
        <v>4.2690074447348479E-2</v>
      </c>
      <c r="I274" s="6">
        <v>20.582064966754938</v>
      </c>
      <c r="J274" s="4">
        <v>0.17388536896568699</v>
      </c>
      <c r="K274" s="10">
        <v>423</v>
      </c>
    </row>
    <row r="275" spans="2:11" x14ac:dyDescent="0.2">
      <c r="B275" s="21" t="s">
        <v>46</v>
      </c>
      <c r="C275" s="16"/>
      <c r="D275" s="14" t="s">
        <v>321</v>
      </c>
      <c r="E275" s="6" t="s">
        <v>42</v>
      </c>
      <c r="F275" s="14" t="s">
        <v>209</v>
      </c>
      <c r="G275" s="6" t="s">
        <v>293</v>
      </c>
      <c r="H275" s="14">
        <v>0.18739932425700759</v>
      </c>
      <c r="I275" s="6">
        <v>17.463498213538905</v>
      </c>
      <c r="J275" s="4">
        <v>0.172855942744846</v>
      </c>
      <c r="K275" s="10">
        <v>428</v>
      </c>
    </row>
    <row r="276" spans="2:11" x14ac:dyDescent="0.2">
      <c r="B276" s="21" t="s">
        <v>46</v>
      </c>
      <c r="C276" s="16"/>
      <c r="D276" s="14">
        <v>182721104</v>
      </c>
      <c r="E276" s="6" t="s">
        <v>327</v>
      </c>
      <c r="F276" s="14" t="s">
        <v>362</v>
      </c>
      <c r="G276" s="6" t="s">
        <v>293</v>
      </c>
      <c r="H276" s="14">
        <v>0.11163181999564394</v>
      </c>
      <c r="I276" s="6">
        <v>16.947411758740586</v>
      </c>
      <c r="J276" s="4">
        <v>0.28279189704644297</v>
      </c>
      <c r="K276" s="10">
        <v>153</v>
      </c>
    </row>
    <row r="277" spans="2:11" x14ac:dyDescent="0.2">
      <c r="B277" s="21" t="s">
        <v>46</v>
      </c>
      <c r="C277" s="16"/>
      <c r="D277" s="14" t="s">
        <v>319</v>
      </c>
      <c r="E277" s="6" t="s">
        <v>320</v>
      </c>
      <c r="F277" s="14" t="s">
        <v>363</v>
      </c>
      <c r="G277" s="6" t="s">
        <v>293</v>
      </c>
      <c r="H277" s="14">
        <v>8.4040873973295453E-3</v>
      </c>
      <c r="I277" s="6">
        <v>2.1060400082269486</v>
      </c>
      <c r="J277" s="4">
        <v>7.9069476401588397E-4</v>
      </c>
      <c r="K277" s="10">
        <v>2673</v>
      </c>
    </row>
    <row r="278" spans="2:11" x14ac:dyDescent="0.2">
      <c r="B278" s="21" t="s">
        <v>46</v>
      </c>
      <c r="C278" s="16"/>
      <c r="D278" s="14" t="s">
        <v>321</v>
      </c>
      <c r="E278" s="6" t="s">
        <v>42</v>
      </c>
      <c r="F278" s="14" t="s">
        <v>364</v>
      </c>
      <c r="G278" s="6" t="s">
        <v>293</v>
      </c>
      <c r="H278" s="14">
        <v>7.8543333232765147E-2</v>
      </c>
      <c r="I278" s="6">
        <v>3.6908838922587197</v>
      </c>
      <c r="J278" s="4">
        <v>0.12966059211707601</v>
      </c>
      <c r="K278" s="10">
        <v>605</v>
      </c>
    </row>
    <row r="279" spans="2:11" x14ac:dyDescent="0.2">
      <c r="B279" s="21" t="s">
        <v>46</v>
      </c>
      <c r="C279" s="16"/>
      <c r="D279" s="14" t="s">
        <v>314</v>
      </c>
      <c r="E279" s="6" t="s">
        <v>315</v>
      </c>
      <c r="F279" s="14" t="s">
        <v>365</v>
      </c>
      <c r="G279" s="6" t="s">
        <v>293</v>
      </c>
      <c r="H279" s="14">
        <v>0.41252310875189396</v>
      </c>
      <c r="I279" s="6">
        <v>23.784634734034121</v>
      </c>
      <c r="J279" s="4">
        <v>6.5186566398006504E-2</v>
      </c>
      <c r="K279" s="10">
        <v>1019</v>
      </c>
    </row>
    <row r="280" spans="2:11" x14ac:dyDescent="0.2">
      <c r="B280" s="21" t="s">
        <v>46</v>
      </c>
      <c r="C280" s="16"/>
      <c r="D280" s="14" t="s">
        <v>308</v>
      </c>
      <c r="E280" s="6" t="s">
        <v>309</v>
      </c>
      <c r="F280" s="14" t="s">
        <v>345</v>
      </c>
      <c r="G280" s="6" t="s">
        <v>293</v>
      </c>
      <c r="H280" s="14">
        <v>9.3921649403977264E-2</v>
      </c>
      <c r="I280" s="6">
        <v>28.796727606377626</v>
      </c>
      <c r="J280" s="4">
        <v>0.11334182812403699</v>
      </c>
      <c r="K280" s="10">
        <v>685</v>
      </c>
    </row>
    <row r="281" spans="2:11" x14ac:dyDescent="0.2">
      <c r="B281" s="21" t="s">
        <v>46</v>
      </c>
      <c r="C281" s="16"/>
      <c r="D281" s="14" t="s">
        <v>301</v>
      </c>
      <c r="E281" s="6" t="s">
        <v>302</v>
      </c>
      <c r="F281" s="14" t="s">
        <v>366</v>
      </c>
      <c r="G281" s="6" t="s">
        <v>293</v>
      </c>
      <c r="H281" s="14">
        <v>0.25900338633712122</v>
      </c>
      <c r="I281" s="6">
        <v>17.53962484744941</v>
      </c>
      <c r="J281" s="4">
        <v>5.7485735387207401E-2</v>
      </c>
      <c r="K281" s="10">
        <v>1086</v>
      </c>
    </row>
    <row r="282" spans="2:11" x14ac:dyDescent="0.2">
      <c r="B282" s="21" t="s">
        <v>46</v>
      </c>
      <c r="C282" s="16"/>
      <c r="D282" s="14" t="s">
        <v>301</v>
      </c>
      <c r="E282" s="6" t="s">
        <v>302</v>
      </c>
      <c r="F282" s="14" t="s">
        <v>336</v>
      </c>
      <c r="G282" s="6" t="s">
        <v>293</v>
      </c>
      <c r="H282" s="14">
        <v>0.19099086787121214</v>
      </c>
      <c r="I282" s="6">
        <v>47.461713836910818</v>
      </c>
      <c r="J282" s="4">
        <v>0.18779353461412901</v>
      </c>
      <c r="K282" s="10">
        <v>375</v>
      </c>
    </row>
    <row r="283" spans="2:11" x14ac:dyDescent="0.2">
      <c r="B283" s="21" t="s">
        <v>46</v>
      </c>
      <c r="C283" s="16"/>
      <c r="D283" s="14" t="s">
        <v>299</v>
      </c>
      <c r="E283" s="6" t="s">
        <v>300</v>
      </c>
      <c r="F283" s="14" t="s">
        <v>367</v>
      </c>
      <c r="G283" s="6" t="s">
        <v>293</v>
      </c>
      <c r="H283" s="14">
        <v>0.14633719742196968</v>
      </c>
      <c r="I283" s="6">
        <v>32.230781313446549</v>
      </c>
      <c r="J283" s="4">
        <v>3.9175560940853199E-2</v>
      </c>
      <c r="K283" s="10">
        <v>1318</v>
      </c>
    </row>
    <row r="284" spans="2:11" x14ac:dyDescent="0.2">
      <c r="B284" s="21" t="s">
        <v>46</v>
      </c>
      <c r="C284" s="16"/>
      <c r="D284" s="14" t="s">
        <v>328</v>
      </c>
      <c r="E284" s="6" t="s">
        <v>329</v>
      </c>
      <c r="F284" s="14" t="s">
        <v>368</v>
      </c>
      <c r="G284" s="6" t="s">
        <v>293</v>
      </c>
      <c r="H284" s="14">
        <v>4.5894360611742423E-2</v>
      </c>
      <c r="I284" s="6">
        <v>19.340684586360659</v>
      </c>
      <c r="J284" s="4">
        <v>7.3389170128912898E-2</v>
      </c>
      <c r="K284" s="10">
        <v>951</v>
      </c>
    </row>
    <row r="285" spans="2:11" x14ac:dyDescent="0.2">
      <c r="B285" s="22" t="s">
        <v>46</v>
      </c>
      <c r="C285" s="17"/>
      <c r="D285" s="15" t="s">
        <v>330</v>
      </c>
      <c r="E285" s="7" t="s">
        <v>331</v>
      </c>
      <c r="F285" s="15" t="s">
        <v>369</v>
      </c>
      <c r="G285" s="7" t="s">
        <v>293</v>
      </c>
      <c r="H285" s="15">
        <v>7.2260338668181823E-2</v>
      </c>
      <c r="I285" s="7">
        <v>18.950425406255377</v>
      </c>
      <c r="J285" s="5">
        <v>0.12598382887684101</v>
      </c>
      <c r="K285" s="11">
        <v>620</v>
      </c>
    </row>
  </sheetData>
  <autoFilter ref="B2:K285" xr:uid="{00000000-0009-0000-0000-000002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Summary</vt:lpstr>
      <vt:lpstr>Tracker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Dennis C</dc:creator>
  <cp:lastModifiedBy>Flynn-Deonis, Ryan</cp:lastModifiedBy>
  <dcterms:created xsi:type="dcterms:W3CDTF">2020-12-16T15:45:01Z</dcterms:created>
  <dcterms:modified xsi:type="dcterms:W3CDTF">2020-12-17T16:36:47Z</dcterms:modified>
</cp:coreProperties>
</file>